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190314\"/>
    </mc:Choice>
  </mc:AlternateContent>
  <bookViews>
    <workbookView xWindow="0" yWindow="0" windowWidth="20490" windowHeight="7770"/>
  </bookViews>
  <sheets>
    <sheet name="Table one" sheetId="1" r:id="rId1"/>
    <sheet name="Fighure 4" sheetId="2" r:id="rId2"/>
    <sheet name="Figure 5" sheetId="3" r:id="rId3"/>
    <sheet name="Figure 6" sheetId="4" r:id="rId4"/>
    <sheet name="RT for Phase II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4" l="1"/>
  <c r="N22" i="4" s="1"/>
  <c r="M21" i="4"/>
  <c r="M22" i="4" s="1"/>
  <c r="L21" i="4"/>
  <c r="L22" i="4" s="1"/>
  <c r="K21" i="4"/>
  <c r="K22" i="4" s="1"/>
  <c r="N20" i="4"/>
  <c r="M20" i="4"/>
  <c r="L20" i="4"/>
  <c r="K20" i="4"/>
  <c r="J19" i="4"/>
  <c r="AH22" i="3"/>
  <c r="AE22" i="3"/>
  <c r="AI21" i="3"/>
  <c r="AI22" i="3" s="1"/>
  <c r="AH21" i="3"/>
  <c r="AF21" i="3"/>
  <c r="AF22" i="3" s="1"/>
  <c r="AE21" i="3"/>
  <c r="AA21" i="3"/>
  <c r="AA22" i="3" s="1"/>
  <c r="Z21" i="3"/>
  <c r="Z22" i="3" s="1"/>
  <c r="X21" i="3"/>
  <c r="X22" i="3" s="1"/>
  <c r="W21" i="3"/>
  <c r="W22" i="3" s="1"/>
  <c r="AI20" i="3"/>
  <c r="AH20" i="3"/>
  <c r="AF20" i="3"/>
  <c r="AE20" i="3"/>
  <c r="AA20" i="3"/>
  <c r="Z20" i="3"/>
  <c r="X20" i="3"/>
  <c r="W20" i="3"/>
  <c r="AJ19" i="3"/>
  <c r="AG19" i="3"/>
  <c r="AB19" i="3"/>
  <c r="Y19" i="3"/>
  <c r="AJ18" i="3"/>
  <c r="AG18" i="3"/>
  <c r="AB18" i="3"/>
  <c r="Y18" i="3"/>
  <c r="AJ17" i="3"/>
  <c r="AG17" i="3"/>
  <c r="AB17" i="3"/>
  <c r="Y17" i="3"/>
  <c r="AJ16" i="3"/>
  <c r="AG16" i="3"/>
  <c r="AB16" i="3"/>
  <c r="Y16" i="3"/>
  <c r="AJ15" i="3"/>
  <c r="AG15" i="3"/>
  <c r="AB15" i="3"/>
  <c r="Y15" i="3"/>
  <c r="AJ14" i="3"/>
  <c r="AG14" i="3"/>
  <c r="AB14" i="3"/>
  <c r="Y14" i="3"/>
  <c r="AJ13" i="3"/>
  <c r="AG13" i="3"/>
  <c r="AB13" i="3"/>
  <c r="Y13" i="3"/>
  <c r="AJ12" i="3"/>
  <c r="AG12" i="3"/>
  <c r="AB12" i="3"/>
  <c r="Y12" i="3"/>
  <c r="AJ11" i="3"/>
  <c r="AG11" i="3"/>
  <c r="AB11" i="3"/>
  <c r="Y11" i="3"/>
  <c r="AJ10" i="3"/>
  <c r="AG10" i="3"/>
  <c r="AB10" i="3"/>
  <c r="Y10" i="3"/>
  <c r="AJ9" i="3"/>
  <c r="AG9" i="3"/>
  <c r="AB9" i="3"/>
  <c r="Y9" i="3"/>
  <c r="AJ8" i="3"/>
  <c r="AG8" i="3"/>
  <c r="AB8" i="3"/>
  <c r="Y8" i="3"/>
  <c r="AJ7" i="3"/>
  <c r="AG7" i="3"/>
  <c r="AB7" i="3"/>
  <c r="Y7" i="3"/>
  <c r="AJ6" i="3"/>
  <c r="AG6" i="3"/>
  <c r="AB6" i="3"/>
  <c r="Y6" i="3"/>
  <c r="AJ5" i="3"/>
  <c r="AG5" i="3"/>
  <c r="AB5" i="3"/>
  <c r="Y5" i="3"/>
  <c r="Q21" i="3"/>
  <c r="Q22" i="3" s="1"/>
  <c r="P21" i="3"/>
  <c r="P22" i="3" s="1"/>
  <c r="N21" i="3"/>
  <c r="N22" i="3" s="1"/>
  <c r="M21" i="3"/>
  <c r="M22" i="3" s="1"/>
  <c r="I21" i="3"/>
  <c r="I22" i="3" s="1"/>
  <c r="H21" i="3"/>
  <c r="H22" i="3" s="1"/>
  <c r="F21" i="3"/>
  <c r="F22" i="3" s="1"/>
  <c r="E21" i="3"/>
  <c r="E22" i="3" s="1"/>
  <c r="Q20" i="3"/>
  <c r="P20" i="3"/>
  <c r="N20" i="3"/>
  <c r="M20" i="3"/>
  <c r="I20" i="3"/>
  <c r="H20" i="3"/>
  <c r="F20" i="3"/>
  <c r="E20" i="3"/>
  <c r="R19" i="3"/>
  <c r="O19" i="3"/>
  <c r="J19" i="3"/>
  <c r="G19" i="3"/>
  <c r="R18" i="3"/>
  <c r="O18" i="3"/>
  <c r="J18" i="3"/>
  <c r="G18" i="3"/>
  <c r="R17" i="3"/>
  <c r="O17" i="3"/>
  <c r="J17" i="3"/>
  <c r="G17" i="3"/>
  <c r="R16" i="3"/>
  <c r="O16" i="3"/>
  <c r="J16" i="3"/>
  <c r="G16" i="3"/>
  <c r="R15" i="3"/>
  <c r="O15" i="3"/>
  <c r="J15" i="3"/>
  <c r="G15" i="3"/>
  <c r="R14" i="3"/>
  <c r="O14" i="3"/>
  <c r="J14" i="3"/>
  <c r="G14" i="3"/>
  <c r="R13" i="3"/>
  <c r="O13" i="3"/>
  <c r="J13" i="3"/>
  <c r="G13" i="3"/>
  <c r="R12" i="3"/>
  <c r="O12" i="3"/>
  <c r="J12" i="3"/>
  <c r="G12" i="3"/>
  <c r="R11" i="3"/>
  <c r="O11" i="3"/>
  <c r="J11" i="3"/>
  <c r="G11" i="3"/>
  <c r="R10" i="3"/>
  <c r="O10" i="3"/>
  <c r="J10" i="3"/>
  <c r="G10" i="3"/>
  <c r="R9" i="3"/>
  <c r="O9" i="3"/>
  <c r="J9" i="3"/>
  <c r="G9" i="3"/>
  <c r="R8" i="3"/>
  <c r="O8" i="3"/>
  <c r="J8" i="3"/>
  <c r="G8" i="3"/>
  <c r="R7" i="3"/>
  <c r="O7" i="3"/>
  <c r="J7" i="3"/>
  <c r="G7" i="3"/>
  <c r="R6" i="3"/>
  <c r="O6" i="3"/>
  <c r="J6" i="3"/>
  <c r="G6" i="3"/>
  <c r="R5" i="3"/>
  <c r="O5" i="3"/>
  <c r="J5" i="3"/>
  <c r="G5" i="3"/>
  <c r="AT21" i="2"/>
  <c r="AT22" i="2" s="1"/>
  <c r="AS21" i="2"/>
  <c r="AS22" i="2" s="1"/>
  <c r="AQ21" i="2"/>
  <c r="AQ22" i="2" s="1"/>
  <c r="AP21" i="2"/>
  <c r="AP22" i="2" s="1"/>
  <c r="AT20" i="2"/>
  <c r="AS20" i="2"/>
  <c r="AQ20" i="2"/>
  <c r="AP20" i="2"/>
  <c r="AU19" i="2"/>
  <c r="AR19" i="2"/>
  <c r="AU18" i="2"/>
  <c r="AR18" i="2"/>
  <c r="AL18" i="2"/>
  <c r="AK18" i="2"/>
  <c r="AU17" i="2"/>
  <c r="AR17" i="2"/>
  <c r="AL17" i="2"/>
  <c r="AK17" i="2"/>
  <c r="AI17" i="2"/>
  <c r="AI18" i="2" s="1"/>
  <c r="AH17" i="2"/>
  <c r="AH18" i="2" s="1"/>
  <c r="AU16" i="2"/>
  <c r="AR16" i="2"/>
  <c r="AL16" i="2"/>
  <c r="AK16" i="2"/>
  <c r="AI16" i="2"/>
  <c r="AH16" i="2"/>
  <c r="AU15" i="2"/>
  <c r="AR15" i="2"/>
  <c r="AM15" i="2"/>
  <c r="AJ15" i="2"/>
  <c r="AU14" i="2"/>
  <c r="AR14" i="2"/>
  <c r="AM14" i="2"/>
  <c r="AJ14" i="2"/>
  <c r="AU13" i="2"/>
  <c r="AR13" i="2"/>
  <c r="AM13" i="2"/>
  <c r="AJ13" i="2"/>
  <c r="AU12" i="2"/>
  <c r="AR12" i="2"/>
  <c r="AM12" i="2"/>
  <c r="AJ12" i="2"/>
  <c r="AU11" i="2"/>
  <c r="AR11" i="2"/>
  <c r="AM11" i="2"/>
  <c r="AJ11" i="2"/>
  <c r="AU10" i="2"/>
  <c r="AR10" i="2"/>
  <c r="AM10" i="2"/>
  <c r="AJ10" i="2"/>
  <c r="AU9" i="2"/>
  <c r="AR9" i="2"/>
  <c r="AM9" i="2"/>
  <c r="AJ9" i="2"/>
  <c r="AU8" i="2"/>
  <c r="AR8" i="2"/>
  <c r="AM8" i="2"/>
  <c r="AJ8" i="2"/>
  <c r="AU7" i="2"/>
  <c r="AR7" i="2"/>
  <c r="AM7" i="2"/>
  <c r="AJ7" i="2"/>
  <c r="AU6" i="2"/>
  <c r="AR6" i="2"/>
  <c r="AM6" i="2"/>
  <c r="AJ6" i="2"/>
  <c r="AU5" i="2"/>
  <c r="AR5" i="2"/>
  <c r="AM5" i="2"/>
  <c r="AJ5" i="2"/>
  <c r="AA21" i="2"/>
  <c r="AA22" i="2" s="1"/>
  <c r="Z21" i="2"/>
  <c r="Z22" i="2" s="1"/>
  <c r="X21" i="2"/>
  <c r="X22" i="2" s="1"/>
  <c r="W21" i="2"/>
  <c r="W22" i="2" s="1"/>
  <c r="AA20" i="2"/>
  <c r="Z20" i="2"/>
  <c r="X20" i="2"/>
  <c r="W20" i="2"/>
  <c r="AB19" i="2"/>
  <c r="Y19" i="2"/>
  <c r="AB18" i="2"/>
  <c r="Y18" i="2"/>
  <c r="AB17" i="2"/>
  <c r="Y17" i="2"/>
  <c r="T17" i="2"/>
  <c r="S17" i="2"/>
  <c r="S18" i="2" s="1"/>
  <c r="R17" i="2"/>
  <c r="R18" i="2" s="1"/>
  <c r="Q17" i="2"/>
  <c r="Q18" i="2" s="1"/>
  <c r="P17" i="2"/>
  <c r="P18" i="2" s="1"/>
  <c r="O17" i="2"/>
  <c r="O18" i="2" s="1"/>
  <c r="AB16" i="2"/>
  <c r="Y16" i="2"/>
  <c r="T16" i="2"/>
  <c r="S16" i="2"/>
  <c r="R16" i="2"/>
  <c r="Q16" i="2"/>
  <c r="P16" i="2"/>
  <c r="O16" i="2"/>
  <c r="AB15" i="2"/>
  <c r="Y15" i="2"/>
  <c r="T15" i="2"/>
  <c r="Q15" i="2"/>
  <c r="AB14" i="2"/>
  <c r="Y14" i="2"/>
  <c r="T14" i="2"/>
  <c r="Q14" i="2"/>
  <c r="AB13" i="2"/>
  <c r="Y13" i="2"/>
  <c r="T13" i="2"/>
  <c r="Q13" i="2"/>
  <c r="AB12" i="2"/>
  <c r="Y12" i="2"/>
  <c r="T12" i="2"/>
  <c r="Q12" i="2"/>
  <c r="AB11" i="2"/>
  <c r="Y11" i="2"/>
  <c r="T11" i="2"/>
  <c r="Q11" i="2"/>
  <c r="AB10" i="2"/>
  <c r="Y10" i="2"/>
  <c r="T10" i="2"/>
  <c r="Q10" i="2"/>
  <c r="AB9" i="2"/>
  <c r="Y9" i="2"/>
  <c r="T9" i="2"/>
  <c r="Q9" i="2"/>
  <c r="AB8" i="2"/>
  <c r="Y8" i="2"/>
  <c r="T8" i="2"/>
  <c r="Q8" i="2"/>
  <c r="AB7" i="2"/>
  <c r="Y7" i="2"/>
  <c r="T7" i="2"/>
  <c r="Q7" i="2"/>
  <c r="AB6" i="2"/>
  <c r="Y6" i="2"/>
  <c r="T6" i="2"/>
  <c r="Q6" i="2"/>
  <c r="AB5" i="2"/>
  <c r="Y5" i="2"/>
  <c r="T5" i="2"/>
  <c r="Q5" i="2"/>
  <c r="T18" i="2" l="1"/>
  <c r="M21" i="1"/>
  <c r="L21" i="1"/>
  <c r="K21" i="1"/>
  <c r="J21" i="1"/>
  <c r="C21" i="1"/>
  <c r="B21" i="1"/>
  <c r="M20" i="1"/>
  <c r="L20" i="1"/>
  <c r="K20" i="1"/>
  <c r="J20" i="1"/>
  <c r="C20" i="1"/>
  <c r="B20" i="1"/>
  <c r="E17" i="1"/>
  <c r="D17" i="1"/>
  <c r="E16" i="1"/>
  <c r="D16" i="1"/>
</calcChain>
</file>

<file path=xl/sharedStrings.xml><?xml version="1.0" encoding="utf-8"?>
<sst xmlns="http://schemas.openxmlformats.org/spreadsheetml/2006/main" count="187" uniqueCount="101">
  <si>
    <t>Data for 19 participants</t>
  </si>
  <si>
    <t>Salient O</t>
  </si>
  <si>
    <t>Nons O</t>
  </si>
  <si>
    <t>Salient S</t>
  </si>
  <si>
    <t>Nons S</t>
  </si>
  <si>
    <t>ACC Data for 15 participants</t>
    <phoneticPr fontId="1" type="noConversion"/>
  </si>
  <si>
    <t>Participant</t>
  </si>
  <si>
    <t>Participant</t>
    <phoneticPr fontId="1" type="noConversion"/>
  </si>
  <si>
    <t>Salient O</t>
    <phoneticPr fontId="1" type="noConversion"/>
  </si>
  <si>
    <t>Nons O</t>
    <phoneticPr fontId="1" type="noConversion"/>
  </si>
  <si>
    <t>Salient S</t>
    <phoneticPr fontId="1" type="noConversion"/>
  </si>
  <si>
    <t>RT（after excluding outliers）</t>
    <phoneticPr fontId="1" type="noConversion"/>
  </si>
  <si>
    <t>Nons  S</t>
  </si>
  <si>
    <t>Nons  S</t>
    <phoneticPr fontId="1" type="noConversion"/>
  </si>
  <si>
    <t>AVG</t>
    <phoneticPr fontId="1" type="noConversion"/>
  </si>
  <si>
    <t>Eliminaltion rate</t>
    <phoneticPr fontId="1" type="noConversion"/>
  </si>
  <si>
    <t>participant</t>
    <phoneticPr fontId="1" type="noConversion"/>
  </si>
  <si>
    <t>Phase 1</t>
    <phoneticPr fontId="3" type="noConversion"/>
  </si>
  <si>
    <t>circle</t>
    <phoneticPr fontId="3" type="noConversion"/>
  </si>
  <si>
    <t>S</t>
    <phoneticPr fontId="3" type="noConversion"/>
  </si>
  <si>
    <t>low load</t>
    <phoneticPr fontId="3" type="noConversion"/>
  </si>
  <si>
    <t>high load</t>
    <phoneticPr fontId="3" type="noConversion"/>
  </si>
  <si>
    <t>salient</t>
    <phoneticPr fontId="3" type="noConversion"/>
  </si>
  <si>
    <t>non-salient</t>
    <phoneticPr fontId="3" type="noConversion"/>
  </si>
  <si>
    <t>cuing effect</t>
    <phoneticPr fontId="3" type="noConversion"/>
  </si>
  <si>
    <t>standard error</t>
    <phoneticPr fontId="3" type="noConversion"/>
  </si>
  <si>
    <t>Phase 3</t>
    <phoneticPr fontId="3" type="noConversion"/>
  </si>
  <si>
    <r>
      <t>A</t>
    </r>
    <r>
      <rPr>
        <sz val="12"/>
        <rFont val="宋体"/>
        <family val="3"/>
        <charset val="134"/>
      </rPr>
      <t>VG</t>
    </r>
    <phoneticPr fontId="5" type="noConversion"/>
  </si>
  <si>
    <r>
      <t>S</t>
    </r>
    <r>
      <rPr>
        <sz val="12"/>
        <rFont val="宋体"/>
        <family val="3"/>
        <charset val="134"/>
      </rPr>
      <t>D</t>
    </r>
    <phoneticPr fontId="5" type="noConversion"/>
  </si>
  <si>
    <r>
      <t>P</t>
    </r>
    <r>
      <rPr>
        <sz val="12"/>
        <rFont val="宋体"/>
        <family val="3"/>
        <charset val="134"/>
      </rPr>
      <t>hase</t>
    </r>
    <r>
      <rPr>
        <sz val="11"/>
        <color theme="1"/>
        <rFont val="宋体"/>
        <family val="2"/>
        <charset val="134"/>
        <scheme val="minor"/>
      </rPr>
      <t xml:space="preserve"> 1</t>
    </r>
    <phoneticPr fontId="5" type="noConversion"/>
  </si>
  <si>
    <r>
      <t>P</t>
    </r>
    <r>
      <rPr>
        <sz val="12"/>
        <rFont val="宋体"/>
        <family val="3"/>
        <charset val="134"/>
      </rPr>
      <t>hase</t>
    </r>
    <r>
      <rPr>
        <sz val="11"/>
        <color theme="1"/>
        <rFont val="宋体"/>
        <family val="2"/>
        <charset val="134"/>
        <scheme val="minor"/>
      </rPr>
      <t xml:space="preserve"> </t>
    </r>
    <r>
      <rPr>
        <sz val="12"/>
        <rFont val="宋体"/>
        <family val="3"/>
        <charset val="134"/>
      </rPr>
      <t>3</t>
    </r>
    <phoneticPr fontId="5" type="noConversion"/>
  </si>
  <si>
    <t>"S" Confidence</t>
    <phoneticPr fontId="5" type="noConversion"/>
  </si>
  <si>
    <r>
      <t>F</t>
    </r>
    <r>
      <rPr>
        <sz val="12"/>
        <rFont val="宋体"/>
        <family val="3"/>
        <charset val="134"/>
      </rPr>
      <t>requency</t>
    </r>
    <r>
      <rPr>
        <sz val="11"/>
        <color theme="1"/>
        <rFont val="宋体"/>
        <family val="2"/>
        <charset val="134"/>
        <scheme val="minor"/>
      </rPr>
      <t xml:space="preserve"> </t>
    </r>
    <phoneticPr fontId="5" type="noConversion"/>
  </si>
  <si>
    <t xml:space="preserve"> Circles conf.</t>
    <phoneticPr fontId="5" type="noConversion"/>
  </si>
  <si>
    <t>Frequency</t>
    <phoneticPr fontId="5" type="noConversion"/>
  </si>
  <si>
    <r>
      <t>S</t>
    </r>
    <r>
      <rPr>
        <sz val="12"/>
        <rFont val="宋体"/>
        <family val="3"/>
        <charset val="134"/>
      </rPr>
      <t xml:space="preserve"> Conf.</t>
    </r>
    <phoneticPr fontId="5" type="noConversion"/>
  </si>
  <si>
    <r>
      <t>S</t>
    </r>
    <r>
      <rPr>
        <sz val="12"/>
        <rFont val="宋体"/>
        <family val="3"/>
        <charset val="134"/>
      </rPr>
      <t xml:space="preserve"> Fre.</t>
    </r>
    <phoneticPr fontId="5" type="noConversion"/>
  </si>
  <si>
    <r>
      <t>C</t>
    </r>
    <r>
      <rPr>
        <sz val="12"/>
        <rFont val="宋体"/>
        <family val="3"/>
        <charset val="134"/>
      </rPr>
      <t>ircle</t>
    </r>
    <r>
      <rPr>
        <sz val="11"/>
        <color theme="1"/>
        <rFont val="宋体"/>
        <family val="2"/>
        <charset val="134"/>
        <scheme val="minor"/>
      </rPr>
      <t xml:space="preserve"> </t>
    </r>
    <r>
      <rPr>
        <sz val="12"/>
        <rFont val="宋体"/>
        <family val="3"/>
        <charset val="134"/>
      </rPr>
      <t>Conf.</t>
    </r>
    <phoneticPr fontId="5" type="noConversion"/>
  </si>
  <si>
    <r>
      <t>C</t>
    </r>
    <r>
      <rPr>
        <sz val="12"/>
        <rFont val="宋体"/>
        <family val="3"/>
        <charset val="134"/>
      </rPr>
      <t>ircle Fre.</t>
    </r>
    <phoneticPr fontId="5" type="noConversion"/>
  </si>
  <si>
    <t>Phase Ⅰ</t>
  </si>
  <si>
    <t>Low load</t>
  </si>
  <si>
    <r>
      <t>S</t>
    </r>
    <r>
      <rPr>
        <sz val="12"/>
        <rFont val="宋体"/>
        <charset val="134"/>
      </rPr>
      <t>alient  O</t>
    </r>
    <phoneticPr fontId="8" type="noConversion"/>
  </si>
  <si>
    <r>
      <t>N</t>
    </r>
    <r>
      <rPr>
        <sz val="12"/>
        <rFont val="宋体"/>
        <charset val="134"/>
      </rPr>
      <t>on O</t>
    </r>
    <phoneticPr fontId="8" type="noConversion"/>
  </si>
  <si>
    <r>
      <t>S</t>
    </r>
    <r>
      <rPr>
        <sz val="12"/>
        <rFont val="宋体"/>
        <charset val="134"/>
      </rPr>
      <t xml:space="preserve">alient </t>
    </r>
    <r>
      <rPr>
        <sz val="11"/>
        <color theme="1"/>
        <rFont val="宋体"/>
        <family val="2"/>
        <charset val="134"/>
        <scheme val="minor"/>
      </rPr>
      <t>S</t>
    </r>
    <phoneticPr fontId="8" type="noConversion"/>
  </si>
  <si>
    <r>
      <t>N</t>
    </r>
    <r>
      <rPr>
        <sz val="12"/>
        <rFont val="宋体"/>
        <charset val="134"/>
      </rPr>
      <t xml:space="preserve">on </t>
    </r>
    <r>
      <rPr>
        <sz val="11"/>
        <color theme="1"/>
        <rFont val="宋体"/>
        <family val="2"/>
        <charset val="134"/>
        <scheme val="minor"/>
      </rPr>
      <t>S</t>
    </r>
    <phoneticPr fontId="8" type="noConversion"/>
  </si>
  <si>
    <r>
      <t>P</t>
    </r>
    <r>
      <rPr>
        <sz val="12"/>
        <rFont val="宋体"/>
        <charset val="134"/>
      </rPr>
      <t>articipant</t>
    </r>
    <phoneticPr fontId="8" type="noConversion"/>
  </si>
  <si>
    <r>
      <t>C</t>
    </r>
    <r>
      <rPr>
        <sz val="12"/>
        <rFont val="宋体"/>
        <charset val="134"/>
      </rPr>
      <t>ued</t>
    </r>
    <phoneticPr fontId="8" type="noConversion"/>
  </si>
  <si>
    <r>
      <t>U</t>
    </r>
    <r>
      <rPr>
        <sz val="12"/>
        <rFont val="宋体"/>
        <charset val="134"/>
      </rPr>
      <t>ncued</t>
    </r>
    <phoneticPr fontId="8" type="noConversion"/>
  </si>
  <si>
    <t>Cued</t>
  </si>
  <si>
    <r>
      <t>U</t>
    </r>
    <r>
      <rPr>
        <sz val="12"/>
        <rFont val="宋体"/>
        <charset val="134"/>
      </rPr>
      <t>n</t>
    </r>
    <r>
      <rPr>
        <sz val="11"/>
        <color theme="1"/>
        <rFont val="宋体"/>
        <family val="2"/>
        <charset val="134"/>
        <scheme val="minor"/>
      </rPr>
      <t>Cued</t>
    </r>
    <phoneticPr fontId="8" type="noConversion"/>
  </si>
  <si>
    <t>Uncued</t>
  </si>
  <si>
    <r>
      <t>A</t>
    </r>
    <r>
      <rPr>
        <sz val="12"/>
        <rFont val="宋体"/>
        <charset val="134"/>
      </rPr>
      <t>VG</t>
    </r>
    <phoneticPr fontId="8" type="noConversion"/>
  </si>
  <si>
    <r>
      <t>S</t>
    </r>
    <r>
      <rPr>
        <sz val="12"/>
        <rFont val="宋体"/>
        <charset val="134"/>
      </rPr>
      <t>D</t>
    </r>
    <phoneticPr fontId="8" type="noConversion"/>
  </si>
  <si>
    <r>
      <t>S</t>
    </r>
    <r>
      <rPr>
        <sz val="12"/>
        <rFont val="宋体"/>
        <charset val="134"/>
      </rPr>
      <t>E</t>
    </r>
    <phoneticPr fontId="8" type="noConversion"/>
  </si>
  <si>
    <r>
      <t>A</t>
    </r>
    <r>
      <rPr>
        <sz val="12"/>
        <rFont val="宋体"/>
        <charset val="134"/>
      </rPr>
      <t>VG</t>
    </r>
    <phoneticPr fontId="8" type="noConversion"/>
  </si>
  <si>
    <r>
      <t>S</t>
    </r>
    <r>
      <rPr>
        <sz val="12"/>
        <rFont val="宋体"/>
        <charset val="134"/>
      </rPr>
      <t>D</t>
    </r>
    <phoneticPr fontId="8" type="noConversion"/>
  </si>
  <si>
    <t>High load</t>
  </si>
  <si>
    <t>Salient  O</t>
  </si>
  <si>
    <r>
      <t>N</t>
    </r>
    <r>
      <rPr>
        <sz val="12"/>
        <rFont val="宋体"/>
        <family val="3"/>
        <charset val="134"/>
      </rPr>
      <t>on O</t>
    </r>
    <phoneticPr fontId="5" type="noConversion"/>
  </si>
  <si>
    <r>
      <t>S</t>
    </r>
    <r>
      <rPr>
        <sz val="12"/>
        <rFont val="宋体"/>
        <family val="3"/>
        <charset val="134"/>
      </rPr>
      <t>alient S</t>
    </r>
    <phoneticPr fontId="5" type="noConversion"/>
  </si>
  <si>
    <r>
      <t>N</t>
    </r>
    <r>
      <rPr>
        <sz val="12"/>
        <rFont val="宋体"/>
        <family val="3"/>
        <charset val="134"/>
      </rPr>
      <t>on S</t>
    </r>
    <phoneticPr fontId="5" type="noConversion"/>
  </si>
  <si>
    <t>UnCued</t>
  </si>
  <si>
    <r>
      <t>S</t>
    </r>
    <r>
      <rPr>
        <sz val="12"/>
        <rFont val="宋体"/>
        <family val="3"/>
        <charset val="134"/>
      </rPr>
      <t>D</t>
    </r>
    <phoneticPr fontId="5" type="noConversion"/>
  </si>
  <si>
    <r>
      <t>S</t>
    </r>
    <r>
      <rPr>
        <sz val="12"/>
        <rFont val="宋体"/>
        <family val="3"/>
        <charset val="134"/>
      </rPr>
      <t>E</t>
    </r>
    <phoneticPr fontId="5" type="noConversion"/>
  </si>
  <si>
    <r>
      <t>S</t>
    </r>
    <r>
      <rPr>
        <sz val="12"/>
        <rFont val="宋体"/>
        <family val="3"/>
        <charset val="134"/>
      </rPr>
      <t>E</t>
    </r>
    <phoneticPr fontId="5" type="noConversion"/>
  </si>
  <si>
    <t>Phase Ⅲ</t>
  </si>
  <si>
    <r>
      <t>S</t>
    </r>
    <r>
      <rPr>
        <sz val="12"/>
        <rFont val="宋体"/>
        <family val="3"/>
        <charset val="134"/>
      </rPr>
      <t>alient O</t>
    </r>
    <phoneticPr fontId="5" type="noConversion"/>
  </si>
  <si>
    <r>
      <t>N</t>
    </r>
    <r>
      <rPr>
        <sz val="12"/>
        <rFont val="宋体"/>
        <family val="3"/>
        <charset val="134"/>
      </rPr>
      <t>on O</t>
    </r>
    <phoneticPr fontId="5" type="noConversion"/>
  </si>
  <si>
    <r>
      <t>S</t>
    </r>
    <r>
      <rPr>
        <sz val="12"/>
        <rFont val="宋体"/>
        <family val="3"/>
        <charset val="134"/>
      </rPr>
      <t>alient S</t>
    </r>
    <phoneticPr fontId="5" type="noConversion"/>
  </si>
  <si>
    <r>
      <t>N</t>
    </r>
    <r>
      <rPr>
        <sz val="12"/>
        <rFont val="宋体"/>
        <family val="3"/>
        <charset val="134"/>
      </rPr>
      <t xml:space="preserve">on </t>
    </r>
    <r>
      <rPr>
        <sz val="11"/>
        <color theme="1"/>
        <rFont val="宋体"/>
        <family val="2"/>
        <charset val="134"/>
        <scheme val="minor"/>
      </rPr>
      <t>S</t>
    </r>
    <phoneticPr fontId="5" type="noConversion"/>
  </si>
  <si>
    <r>
      <t>A</t>
    </r>
    <r>
      <rPr>
        <sz val="12"/>
        <rFont val="宋体"/>
        <family val="3"/>
        <charset val="134"/>
      </rPr>
      <t>VG</t>
    </r>
    <phoneticPr fontId="5" type="noConversion"/>
  </si>
  <si>
    <r>
      <t>S</t>
    </r>
    <r>
      <rPr>
        <sz val="12"/>
        <rFont val="宋体"/>
        <family val="3"/>
        <charset val="134"/>
      </rPr>
      <t>D</t>
    </r>
    <phoneticPr fontId="5" type="noConversion"/>
  </si>
  <si>
    <r>
      <t>S</t>
    </r>
    <r>
      <rPr>
        <sz val="12"/>
        <rFont val="宋体"/>
        <family val="3"/>
        <charset val="134"/>
      </rPr>
      <t>E</t>
    </r>
    <phoneticPr fontId="5" type="noConversion"/>
  </si>
  <si>
    <r>
      <t>S</t>
    </r>
    <r>
      <rPr>
        <sz val="12"/>
        <rFont val="宋体"/>
        <family val="3"/>
        <charset val="134"/>
      </rPr>
      <t>E</t>
    </r>
    <phoneticPr fontId="5" type="noConversion"/>
  </si>
  <si>
    <r>
      <t>S</t>
    </r>
    <r>
      <rPr>
        <sz val="12"/>
        <rFont val="宋体"/>
        <family val="3"/>
        <charset val="134"/>
      </rPr>
      <t>alient O</t>
    </r>
    <phoneticPr fontId="5" type="noConversion"/>
  </si>
  <si>
    <r>
      <t>N</t>
    </r>
    <r>
      <rPr>
        <sz val="12"/>
        <rFont val="宋体"/>
        <family val="3"/>
        <charset val="134"/>
      </rPr>
      <t>on O</t>
    </r>
    <phoneticPr fontId="5" type="noConversion"/>
  </si>
  <si>
    <r>
      <t>S</t>
    </r>
    <r>
      <rPr>
        <sz val="12"/>
        <rFont val="宋体"/>
        <family val="3"/>
        <charset val="134"/>
      </rPr>
      <t xml:space="preserve">alient </t>
    </r>
    <r>
      <rPr>
        <sz val="11"/>
        <color theme="1"/>
        <rFont val="宋体"/>
        <family val="2"/>
        <charset val="134"/>
        <scheme val="minor"/>
      </rPr>
      <t>S</t>
    </r>
    <phoneticPr fontId="5" type="noConversion"/>
  </si>
  <si>
    <r>
      <t>N</t>
    </r>
    <r>
      <rPr>
        <sz val="12"/>
        <rFont val="宋体"/>
        <family val="3"/>
        <charset val="134"/>
      </rPr>
      <t xml:space="preserve">on </t>
    </r>
    <r>
      <rPr>
        <sz val="11"/>
        <color theme="1"/>
        <rFont val="宋体"/>
        <family val="2"/>
        <charset val="134"/>
        <scheme val="minor"/>
      </rPr>
      <t>S</t>
    </r>
    <phoneticPr fontId="5" type="noConversion"/>
  </si>
  <si>
    <t>NaN</t>
  </si>
  <si>
    <r>
      <t>A</t>
    </r>
    <r>
      <rPr>
        <sz val="12"/>
        <rFont val="宋体"/>
        <family val="3"/>
        <charset val="134"/>
      </rPr>
      <t>VG</t>
    </r>
    <phoneticPr fontId="5" type="noConversion"/>
  </si>
  <si>
    <r>
      <t>S</t>
    </r>
    <r>
      <rPr>
        <sz val="12"/>
        <rFont val="宋体"/>
        <family val="3"/>
        <charset val="134"/>
      </rPr>
      <t>D</t>
    </r>
    <phoneticPr fontId="5" type="noConversion"/>
  </si>
  <si>
    <r>
      <t>S</t>
    </r>
    <r>
      <rPr>
        <sz val="12"/>
        <rFont val="宋体"/>
        <family val="3"/>
        <charset val="134"/>
      </rPr>
      <t>E</t>
    </r>
    <phoneticPr fontId="5" type="noConversion"/>
  </si>
  <si>
    <t>salient</t>
    <phoneticPr fontId="1" type="noConversion"/>
  </si>
  <si>
    <t>non-salient</t>
    <phoneticPr fontId="1" type="noConversion"/>
  </si>
  <si>
    <t>circle contour</t>
    <phoneticPr fontId="1" type="noConversion"/>
  </si>
  <si>
    <t>S contour</t>
    <phoneticPr fontId="1" type="noConversion"/>
  </si>
  <si>
    <t>AVG</t>
    <phoneticPr fontId="5" type="noConversion"/>
  </si>
  <si>
    <t>SD</t>
    <phoneticPr fontId="5" type="noConversion"/>
  </si>
  <si>
    <t>SE</t>
    <phoneticPr fontId="5" type="noConversion"/>
  </si>
  <si>
    <t>A</t>
    <phoneticPr fontId="1" type="noConversion"/>
  </si>
  <si>
    <t>low load for circle contour</t>
    <phoneticPr fontId="1" type="noConversion"/>
  </si>
  <si>
    <t>B</t>
    <phoneticPr fontId="1" type="noConversion"/>
  </si>
  <si>
    <t>low load for S contour</t>
    <phoneticPr fontId="1" type="noConversion"/>
  </si>
  <si>
    <t>D</t>
    <phoneticPr fontId="1" type="noConversion"/>
  </si>
  <si>
    <t>High load for S contour</t>
    <phoneticPr fontId="1" type="noConversion"/>
  </si>
  <si>
    <t xml:space="preserve">C </t>
    <phoneticPr fontId="1" type="noConversion"/>
  </si>
  <si>
    <t>High load for circle contour</t>
    <phoneticPr fontId="1" type="noConversion"/>
  </si>
  <si>
    <t>C</t>
    <phoneticPr fontId="1" type="noConversion"/>
  </si>
  <si>
    <t>Figure 6</t>
    <phoneticPr fontId="1" type="noConversion"/>
  </si>
  <si>
    <t>Questionaire</t>
    <phoneticPr fontId="1" type="noConversion"/>
  </si>
  <si>
    <t>participant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</si>
</sst>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1"/>
      <color rgb="FFFF00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0" xfId="0" applyAlignment="1"/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>
      <alignment vertical="center"/>
    </xf>
    <xf numFmtId="0" fontId="0" fillId="3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3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A20" sqref="A20"/>
    </sheetView>
  </sheetViews>
  <sheetFormatPr defaultRowHeight="13.5" x14ac:dyDescent="0.15"/>
  <sheetData>
    <row r="1" spans="1:13" x14ac:dyDescent="0.15">
      <c r="C1" s="2" t="s">
        <v>99</v>
      </c>
      <c r="D1" s="2"/>
      <c r="K1" s="2" t="s">
        <v>99</v>
      </c>
      <c r="L1" s="2"/>
    </row>
    <row r="2" spans="1:13" ht="14.25" x14ac:dyDescent="0.15">
      <c r="B2" s="25" t="s">
        <v>29</v>
      </c>
      <c r="C2" s="26"/>
      <c r="D2" s="26"/>
      <c r="E2" s="26"/>
      <c r="J2" s="25" t="s">
        <v>30</v>
      </c>
      <c r="K2" s="26"/>
      <c r="L2" s="26"/>
      <c r="M2" s="26"/>
    </row>
    <row r="3" spans="1:13" ht="14.25" x14ac:dyDescent="0.15">
      <c r="A3" t="s">
        <v>100</v>
      </c>
      <c r="B3" s="15" t="s">
        <v>31</v>
      </c>
      <c r="C3" s="15" t="s">
        <v>32</v>
      </c>
      <c r="D3" s="15" t="s">
        <v>33</v>
      </c>
      <c r="E3" s="15" t="s">
        <v>34</v>
      </c>
      <c r="I3" t="s">
        <v>100</v>
      </c>
      <c r="J3" s="15" t="s">
        <v>35</v>
      </c>
      <c r="K3" s="15" t="s">
        <v>36</v>
      </c>
      <c r="L3" s="15" t="s">
        <v>37</v>
      </c>
      <c r="M3" s="15" t="s">
        <v>38</v>
      </c>
    </row>
    <row r="4" spans="1:13" x14ac:dyDescent="0.15">
      <c r="A4">
        <v>1</v>
      </c>
      <c r="B4">
        <v>3</v>
      </c>
      <c r="C4">
        <v>3</v>
      </c>
      <c r="D4">
        <v>3</v>
      </c>
      <c r="E4">
        <v>3</v>
      </c>
      <c r="I4">
        <v>1</v>
      </c>
      <c r="J4">
        <v>4</v>
      </c>
      <c r="K4">
        <v>4</v>
      </c>
      <c r="L4">
        <v>4</v>
      </c>
      <c r="M4">
        <v>4</v>
      </c>
    </row>
    <row r="5" spans="1:13" x14ac:dyDescent="0.15">
      <c r="A5">
        <v>2</v>
      </c>
      <c r="B5">
        <v>3</v>
      </c>
      <c r="C5">
        <v>3</v>
      </c>
      <c r="D5">
        <v>3</v>
      </c>
      <c r="E5">
        <v>2</v>
      </c>
      <c r="I5">
        <v>2</v>
      </c>
      <c r="J5">
        <v>5</v>
      </c>
      <c r="K5">
        <v>4</v>
      </c>
      <c r="L5">
        <v>4</v>
      </c>
      <c r="M5">
        <v>3</v>
      </c>
    </row>
    <row r="6" spans="1:13" x14ac:dyDescent="0.15">
      <c r="A6">
        <v>3</v>
      </c>
      <c r="B6">
        <v>3</v>
      </c>
      <c r="C6">
        <v>2</v>
      </c>
      <c r="D6">
        <v>2</v>
      </c>
      <c r="E6">
        <v>1</v>
      </c>
      <c r="I6">
        <v>3</v>
      </c>
      <c r="J6">
        <v>3</v>
      </c>
      <c r="K6">
        <v>2</v>
      </c>
      <c r="L6">
        <v>5</v>
      </c>
      <c r="M6">
        <v>5</v>
      </c>
    </row>
    <row r="7" spans="1:13" x14ac:dyDescent="0.15">
      <c r="A7">
        <v>4</v>
      </c>
      <c r="B7">
        <v>1</v>
      </c>
      <c r="C7">
        <v>1</v>
      </c>
      <c r="D7">
        <v>1</v>
      </c>
      <c r="E7">
        <v>1</v>
      </c>
      <c r="I7">
        <v>4</v>
      </c>
      <c r="J7">
        <v>5</v>
      </c>
      <c r="K7">
        <v>5</v>
      </c>
      <c r="L7">
        <v>5</v>
      </c>
      <c r="M7">
        <v>5</v>
      </c>
    </row>
    <row r="8" spans="1:13" x14ac:dyDescent="0.15">
      <c r="A8">
        <v>5</v>
      </c>
      <c r="B8">
        <v>2</v>
      </c>
      <c r="C8">
        <v>1</v>
      </c>
      <c r="D8">
        <v>3</v>
      </c>
      <c r="E8">
        <v>2</v>
      </c>
      <c r="I8">
        <v>5</v>
      </c>
      <c r="J8">
        <v>5</v>
      </c>
      <c r="K8">
        <v>3</v>
      </c>
      <c r="L8">
        <v>5</v>
      </c>
      <c r="M8">
        <v>3</v>
      </c>
    </row>
    <row r="9" spans="1:13" x14ac:dyDescent="0.15">
      <c r="A9">
        <v>6</v>
      </c>
      <c r="B9">
        <v>1</v>
      </c>
      <c r="C9">
        <v>1</v>
      </c>
      <c r="D9">
        <v>1</v>
      </c>
      <c r="E9">
        <v>1</v>
      </c>
      <c r="I9">
        <v>6</v>
      </c>
      <c r="J9">
        <v>4</v>
      </c>
      <c r="K9">
        <v>3</v>
      </c>
      <c r="L9">
        <v>4</v>
      </c>
      <c r="M9">
        <v>3</v>
      </c>
    </row>
    <row r="10" spans="1:13" x14ac:dyDescent="0.15">
      <c r="A10">
        <v>7</v>
      </c>
      <c r="B10">
        <v>1</v>
      </c>
      <c r="C10">
        <v>1</v>
      </c>
      <c r="D10">
        <v>1</v>
      </c>
      <c r="E10">
        <v>1</v>
      </c>
      <c r="I10">
        <v>7</v>
      </c>
      <c r="J10">
        <v>5</v>
      </c>
      <c r="K10">
        <v>3</v>
      </c>
      <c r="L10">
        <v>5</v>
      </c>
      <c r="M10">
        <v>3</v>
      </c>
    </row>
    <row r="11" spans="1:13" x14ac:dyDescent="0.15">
      <c r="A11">
        <v>8</v>
      </c>
      <c r="B11" s="16">
        <v>1</v>
      </c>
      <c r="C11">
        <v>1</v>
      </c>
      <c r="D11">
        <v>1</v>
      </c>
      <c r="E11">
        <v>1</v>
      </c>
      <c r="I11">
        <v>8</v>
      </c>
      <c r="J11">
        <v>5</v>
      </c>
      <c r="K11">
        <v>4</v>
      </c>
      <c r="L11">
        <v>5</v>
      </c>
      <c r="M11">
        <v>4</v>
      </c>
    </row>
    <row r="12" spans="1:13" x14ac:dyDescent="0.15">
      <c r="A12">
        <v>9</v>
      </c>
      <c r="B12">
        <v>1</v>
      </c>
      <c r="C12">
        <v>1</v>
      </c>
      <c r="D12">
        <v>3</v>
      </c>
      <c r="E12">
        <v>3</v>
      </c>
      <c r="I12">
        <v>9</v>
      </c>
      <c r="J12">
        <v>1</v>
      </c>
      <c r="K12">
        <v>1</v>
      </c>
      <c r="L12">
        <v>1</v>
      </c>
      <c r="M12">
        <v>1</v>
      </c>
    </row>
    <row r="13" spans="1:13" x14ac:dyDescent="0.15">
      <c r="A13">
        <v>10</v>
      </c>
      <c r="B13">
        <v>3</v>
      </c>
      <c r="C13">
        <v>1</v>
      </c>
      <c r="D13">
        <v>3</v>
      </c>
      <c r="E13">
        <v>1</v>
      </c>
      <c r="I13">
        <v>10</v>
      </c>
      <c r="J13">
        <v>5</v>
      </c>
      <c r="K13">
        <v>5</v>
      </c>
      <c r="L13">
        <v>5</v>
      </c>
      <c r="M13">
        <v>5</v>
      </c>
    </row>
    <row r="14" spans="1:13" x14ac:dyDescent="0.15">
      <c r="A14">
        <v>11</v>
      </c>
      <c r="B14">
        <v>3</v>
      </c>
      <c r="C14">
        <v>1</v>
      </c>
      <c r="D14">
        <v>1</v>
      </c>
      <c r="E14">
        <v>1</v>
      </c>
      <c r="I14">
        <v>11</v>
      </c>
      <c r="J14">
        <v>5</v>
      </c>
      <c r="K14">
        <v>3</v>
      </c>
      <c r="L14">
        <v>5</v>
      </c>
      <c r="M14">
        <v>3</v>
      </c>
    </row>
    <row r="15" spans="1:13" x14ac:dyDescent="0.15">
      <c r="A15">
        <v>12</v>
      </c>
      <c r="B15">
        <v>3</v>
      </c>
      <c r="C15">
        <v>1</v>
      </c>
      <c r="I15">
        <v>12</v>
      </c>
      <c r="J15">
        <v>5</v>
      </c>
      <c r="K15">
        <v>2</v>
      </c>
      <c r="L15">
        <v>5</v>
      </c>
      <c r="M15">
        <v>3</v>
      </c>
    </row>
    <row r="16" spans="1:13" x14ac:dyDescent="0.15">
      <c r="A16">
        <v>13</v>
      </c>
      <c r="B16">
        <v>3</v>
      </c>
      <c r="C16">
        <v>1</v>
      </c>
      <c r="D16">
        <f>AVERAGE(D4:D14)</f>
        <v>2</v>
      </c>
      <c r="E16">
        <f>AVERAGE(E4:E14)</f>
        <v>1.5454545454545454</v>
      </c>
      <c r="I16">
        <v>13</v>
      </c>
      <c r="J16">
        <v>5</v>
      </c>
      <c r="K16">
        <v>4</v>
      </c>
      <c r="L16">
        <v>5</v>
      </c>
      <c r="M16">
        <v>5</v>
      </c>
    </row>
    <row r="17" spans="1:13" x14ac:dyDescent="0.15">
      <c r="A17">
        <v>14</v>
      </c>
      <c r="B17">
        <v>1</v>
      </c>
      <c r="C17">
        <v>1</v>
      </c>
      <c r="D17">
        <f>STDEVP(D4:D14)/SQRT(10)</f>
        <v>0.30151134457776363</v>
      </c>
      <c r="E17">
        <f>STDEVP(E4:E14)/SQRT(10)</f>
        <v>0.24729946379518986</v>
      </c>
      <c r="I17">
        <v>14</v>
      </c>
      <c r="J17">
        <v>5</v>
      </c>
      <c r="K17">
        <v>4</v>
      </c>
      <c r="L17">
        <v>5</v>
      </c>
      <c r="M17">
        <v>4</v>
      </c>
    </row>
    <row r="18" spans="1:13" x14ac:dyDescent="0.15">
      <c r="A18">
        <v>15</v>
      </c>
      <c r="B18">
        <v>3</v>
      </c>
      <c r="C18">
        <v>2</v>
      </c>
      <c r="I18">
        <v>15</v>
      </c>
      <c r="J18">
        <v>4</v>
      </c>
      <c r="K18">
        <v>2</v>
      </c>
      <c r="L18">
        <v>5</v>
      </c>
      <c r="M18">
        <v>2</v>
      </c>
    </row>
    <row r="20" spans="1:13" ht="14.25" x14ac:dyDescent="0.15">
      <c r="A20" s="15" t="s">
        <v>27</v>
      </c>
      <c r="B20">
        <f>AVERAGE(B4:B18)</f>
        <v>2.1333333333333333</v>
      </c>
      <c r="C20">
        <f>AVERAGE(C4:C18)</f>
        <v>1.4</v>
      </c>
      <c r="I20" s="15" t="s">
        <v>27</v>
      </c>
      <c r="J20">
        <f>AVERAGE(J4:J18)</f>
        <v>4.4000000000000004</v>
      </c>
      <c r="K20">
        <f>AVERAGE(K4:K18)</f>
        <v>3.2666666666666666</v>
      </c>
      <c r="L20">
        <f>AVERAGE(L4:L18)</f>
        <v>4.5333333333333332</v>
      </c>
      <c r="M20">
        <f>AVERAGE(M4:M18)</f>
        <v>3.5333333333333332</v>
      </c>
    </row>
    <row r="21" spans="1:13" ht="14.25" x14ac:dyDescent="0.15">
      <c r="A21" s="15" t="s">
        <v>28</v>
      </c>
      <c r="B21">
        <f>STDEVP(B4:B18)/SQRT(14)</f>
        <v>0.25572803013519146</v>
      </c>
      <c r="C21">
        <f>STDEVP(C4:C18)/SQRT(14)</f>
        <v>0.19023794624226836</v>
      </c>
      <c r="I21" s="15" t="s">
        <v>28</v>
      </c>
      <c r="J21">
        <f>STDEVP(J4:J18)/SQRT(14)</f>
        <v>0.28949874578229839</v>
      </c>
      <c r="K21">
        <f>STDEVP(K4:K18)/SQRT(14)</f>
        <v>0.3002644337225609</v>
      </c>
      <c r="L21">
        <f>STDEVP(L4:L18)/SQRT(14)</f>
        <v>0.27371634025142699</v>
      </c>
      <c r="M21">
        <f>STDEVP(M4:M18)/SQRT(14)</f>
        <v>0.30654241789392539</v>
      </c>
    </row>
  </sheetData>
  <mergeCells count="2">
    <mergeCell ref="B2:E2"/>
    <mergeCell ref="J2:M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topLeftCell="L1" workbookViewId="0">
      <selection activeCell="O2" sqref="O2:R2"/>
    </sheetView>
  </sheetViews>
  <sheetFormatPr defaultRowHeight="13.5" x14ac:dyDescent="0.15"/>
  <sheetData>
    <row r="1" spans="1:47" ht="14.25" thickBot="1" x14ac:dyDescent="0.2">
      <c r="K1" s="26" t="s">
        <v>39</v>
      </c>
      <c r="L1" s="26"/>
      <c r="AD1" s="26" t="s">
        <v>39</v>
      </c>
      <c r="AE1" s="26"/>
    </row>
    <row r="2" spans="1:47" ht="14.25" x14ac:dyDescent="0.15">
      <c r="A2" s="27" t="s">
        <v>17</v>
      </c>
      <c r="B2" s="30" t="s">
        <v>18</v>
      </c>
      <c r="C2" s="31"/>
      <c r="D2" s="31"/>
      <c r="E2" s="32"/>
      <c r="F2" s="30" t="s">
        <v>19</v>
      </c>
      <c r="G2" s="31"/>
      <c r="H2" s="31"/>
      <c r="I2" s="32"/>
      <c r="K2" s="36" t="s">
        <v>40</v>
      </c>
      <c r="L2" s="36"/>
      <c r="O2" s="23" t="s">
        <v>89</v>
      </c>
      <c r="P2" s="2" t="s">
        <v>90</v>
      </c>
      <c r="Q2" s="2"/>
      <c r="R2" s="2"/>
      <c r="W2" s="23" t="s">
        <v>91</v>
      </c>
      <c r="X2" s="2" t="s">
        <v>92</v>
      </c>
      <c r="Y2" s="2"/>
      <c r="Z2" s="2"/>
      <c r="AD2" s="40" t="s">
        <v>56</v>
      </c>
      <c r="AE2" s="40"/>
      <c r="AH2" s="23" t="s">
        <v>95</v>
      </c>
      <c r="AI2" s="2" t="s">
        <v>96</v>
      </c>
      <c r="AJ2" s="2"/>
      <c r="AK2" s="2"/>
      <c r="AQ2" s="23" t="s">
        <v>93</v>
      </c>
      <c r="AR2" s="2" t="s">
        <v>94</v>
      </c>
      <c r="AS2" s="2"/>
      <c r="AT2" s="2"/>
    </row>
    <row r="3" spans="1:47" ht="14.25" x14ac:dyDescent="0.15">
      <c r="A3" s="28"/>
      <c r="B3" s="33" t="s">
        <v>20</v>
      </c>
      <c r="C3" s="34"/>
      <c r="D3" s="34" t="s">
        <v>21</v>
      </c>
      <c r="E3" s="35"/>
      <c r="F3" s="33" t="s">
        <v>20</v>
      </c>
      <c r="G3" s="34"/>
      <c r="H3" s="34" t="s">
        <v>21</v>
      </c>
      <c r="I3" s="35"/>
      <c r="O3" s="37" t="s">
        <v>41</v>
      </c>
      <c r="P3" s="38"/>
      <c r="R3" s="37" t="s">
        <v>42</v>
      </c>
      <c r="S3" s="38"/>
      <c r="W3" s="37" t="s">
        <v>43</v>
      </c>
      <c r="X3" s="38"/>
      <c r="Z3" s="37" t="s">
        <v>44</v>
      </c>
      <c r="AA3" s="38"/>
      <c r="AH3" s="38" t="s">
        <v>57</v>
      </c>
      <c r="AI3" s="38"/>
      <c r="AK3" s="39" t="s">
        <v>58</v>
      </c>
      <c r="AL3" s="38"/>
      <c r="AP3" s="39" t="s">
        <v>59</v>
      </c>
      <c r="AQ3" s="38"/>
      <c r="AS3" s="39" t="s">
        <v>60</v>
      </c>
      <c r="AT3" s="38"/>
    </row>
    <row r="4" spans="1:47" ht="15" thickBot="1" x14ac:dyDescent="0.2">
      <c r="A4" s="29"/>
      <c r="B4" s="4" t="s">
        <v>22</v>
      </c>
      <c r="C4" s="5" t="s">
        <v>23</v>
      </c>
      <c r="D4" s="5" t="s">
        <v>22</v>
      </c>
      <c r="E4" s="6" t="s">
        <v>23</v>
      </c>
      <c r="F4" s="4" t="s">
        <v>22</v>
      </c>
      <c r="G4" s="5" t="s">
        <v>23</v>
      </c>
      <c r="H4" s="5" t="s">
        <v>22</v>
      </c>
      <c r="I4" s="6" t="s">
        <v>23</v>
      </c>
      <c r="N4" s="17" t="s">
        <v>45</v>
      </c>
      <c r="O4" s="17" t="s">
        <v>46</v>
      </c>
      <c r="P4" s="17" t="s">
        <v>47</v>
      </c>
      <c r="R4" t="s">
        <v>48</v>
      </c>
      <c r="S4" s="17" t="s">
        <v>49</v>
      </c>
      <c r="V4" t="s">
        <v>6</v>
      </c>
      <c r="W4" t="s">
        <v>48</v>
      </c>
      <c r="X4" t="s">
        <v>50</v>
      </c>
      <c r="Z4" t="s">
        <v>48</v>
      </c>
      <c r="AA4" t="s">
        <v>50</v>
      </c>
      <c r="AG4" t="s">
        <v>6</v>
      </c>
      <c r="AH4" t="s">
        <v>48</v>
      </c>
      <c r="AI4" t="s">
        <v>50</v>
      </c>
      <c r="AK4" t="s">
        <v>48</v>
      </c>
      <c r="AL4" t="s">
        <v>61</v>
      </c>
      <c r="AO4" t="s">
        <v>6</v>
      </c>
      <c r="AP4" t="s">
        <v>48</v>
      </c>
      <c r="AQ4" t="s">
        <v>50</v>
      </c>
      <c r="AS4" t="s">
        <v>48</v>
      </c>
      <c r="AT4" t="s">
        <v>61</v>
      </c>
    </row>
    <row r="5" spans="1:47" x14ac:dyDescent="0.15">
      <c r="A5" s="7" t="s">
        <v>24</v>
      </c>
      <c r="B5" s="8">
        <v>0.12698635137370309</v>
      </c>
      <c r="C5" s="5">
        <v>-4.6044870204047302E-2</v>
      </c>
      <c r="D5" s="5">
        <v>5.486517954010213E-2</v>
      </c>
      <c r="E5" s="6">
        <v>-1.5801611308658772E-2</v>
      </c>
      <c r="F5" s="4">
        <v>-2.5629170388165871E-2</v>
      </c>
      <c r="G5" s="5">
        <v>3.1211641034177638E-2</v>
      </c>
      <c r="H5" s="5">
        <v>-7.3455359640267157E-2</v>
      </c>
      <c r="I5" s="6">
        <v>-6.1709436896541375E-2</v>
      </c>
      <c r="N5">
        <v>2</v>
      </c>
      <c r="O5">
        <v>0.96318086438594697</v>
      </c>
      <c r="P5">
        <v>0.77881634866306804</v>
      </c>
      <c r="Q5">
        <f>O5-P5</f>
        <v>0.18436451572287893</v>
      </c>
      <c r="R5">
        <v>0.80126241540550003</v>
      </c>
      <c r="S5">
        <v>0.94244237016509402</v>
      </c>
      <c r="T5">
        <f>R5-S5</f>
        <v>-0.141179954759594</v>
      </c>
      <c r="V5">
        <v>1</v>
      </c>
      <c r="W5">
        <v>0.58772011685070702</v>
      </c>
      <c r="X5">
        <v>0.73324277170498398</v>
      </c>
      <c r="Y5">
        <f>W5-X5</f>
        <v>-0.14552265485427696</v>
      </c>
      <c r="Z5">
        <v>0.61938955931942696</v>
      </c>
      <c r="AA5">
        <v>0.79598665572969696</v>
      </c>
      <c r="AB5">
        <f>Z5-AA5</f>
        <v>-0.17659709641026999</v>
      </c>
      <c r="AG5">
        <v>2</v>
      </c>
      <c r="AH5">
        <v>1.0898971763746399</v>
      </c>
      <c r="AI5">
        <v>1.2027226966845801</v>
      </c>
      <c r="AJ5">
        <f>AH5-AI5</f>
        <v>-0.1128255203099402</v>
      </c>
      <c r="AK5">
        <v>1.10223953183636</v>
      </c>
      <c r="AL5">
        <v>1.2108828611798199</v>
      </c>
      <c r="AM5">
        <f>AK5-AL5</f>
        <v>-0.10864332934345988</v>
      </c>
      <c r="AO5">
        <v>1</v>
      </c>
      <c r="AP5">
        <v>1.06381938041283</v>
      </c>
      <c r="AQ5">
        <v>1.1592660674862501</v>
      </c>
      <c r="AR5">
        <f>AP5-AQ5</f>
        <v>-9.5446687073420078E-2</v>
      </c>
      <c r="AS5">
        <v>1.0622405406133599</v>
      </c>
      <c r="AT5">
        <v>1.36217028827185</v>
      </c>
      <c r="AU5">
        <f>AS5-AT5</f>
        <v>-0.29992974765849012</v>
      </c>
    </row>
    <row r="6" spans="1:47" ht="14.25" thickBot="1" x14ac:dyDescent="0.2">
      <c r="A6" s="9" t="s">
        <v>25</v>
      </c>
      <c r="B6" s="10">
        <v>4.4989856864332572E-2</v>
      </c>
      <c r="C6" s="11">
        <v>5.1924240463407358E-2</v>
      </c>
      <c r="D6" s="11">
        <v>3.1471917677075037E-2</v>
      </c>
      <c r="E6" s="12">
        <v>4.8981354136249433E-2</v>
      </c>
      <c r="F6" s="13">
        <v>3.605097552124141E-2</v>
      </c>
      <c r="G6" s="11">
        <v>3.6863282650079335E-2</v>
      </c>
      <c r="H6" s="11">
        <v>2.8713125461473112E-2</v>
      </c>
      <c r="I6" s="12">
        <v>4.4135324307555783E-2</v>
      </c>
      <c r="N6">
        <v>3</v>
      </c>
      <c r="O6">
        <v>0.73979817413395099</v>
      </c>
      <c r="P6">
        <v>0.92553408408760596</v>
      </c>
      <c r="Q6">
        <f t="shared" ref="Q6:Q15" si="0">O6-P6</f>
        <v>-0.18573590995365497</v>
      </c>
      <c r="R6">
        <v>0.78121142434926405</v>
      </c>
      <c r="S6">
        <v>0.78122859359064001</v>
      </c>
      <c r="T6">
        <f t="shared" ref="T6:T18" si="1">R6-S6</f>
        <v>-1.7169241375958322E-5</v>
      </c>
      <c r="V6" s="18">
        <v>2</v>
      </c>
      <c r="W6">
        <v>0.96644866829419296</v>
      </c>
      <c r="X6">
        <v>0.85578140316406504</v>
      </c>
      <c r="Y6">
        <f t="shared" ref="Y6:Y19" si="2">W6-X6</f>
        <v>0.11066726513012792</v>
      </c>
      <c r="Z6">
        <v>0.73131214400342304</v>
      </c>
      <c r="AA6">
        <v>0.82444304665574797</v>
      </c>
      <c r="AB6">
        <f t="shared" ref="AB6:AB19" si="3">Z6-AA6</f>
        <v>-9.3130902652324932E-2</v>
      </c>
      <c r="AG6">
        <v>3</v>
      </c>
      <c r="AH6">
        <v>0.48860991141118598</v>
      </c>
      <c r="AI6">
        <v>0.82760652218421504</v>
      </c>
      <c r="AJ6">
        <f t="shared" ref="AJ6:AJ15" si="4">AH6-AI6</f>
        <v>-0.33899661077302906</v>
      </c>
      <c r="AK6">
        <v>0.53662643926093401</v>
      </c>
      <c r="AL6">
        <v>0.55045463984242804</v>
      </c>
      <c r="AM6">
        <f t="shared" ref="AM6:AM15" si="5">AK6-AL6</f>
        <v>-1.3828200581494032E-2</v>
      </c>
      <c r="AO6" s="18">
        <v>2</v>
      </c>
      <c r="AP6">
        <v>1.2550876500500501</v>
      </c>
      <c r="AQ6">
        <v>1.03119858260457</v>
      </c>
      <c r="AR6">
        <f t="shared" ref="AR6:AR19" si="6">AP6-AQ6</f>
        <v>0.22388906744548009</v>
      </c>
      <c r="AS6">
        <v>1.15902485817833</v>
      </c>
      <c r="AT6">
        <v>1.1970583805393999</v>
      </c>
      <c r="AU6">
        <f t="shared" ref="AU6:AU19" si="7">AS6-AT6</f>
        <v>-3.8033522361069938E-2</v>
      </c>
    </row>
    <row r="7" spans="1:47" x14ac:dyDescent="0.15">
      <c r="A7" s="14"/>
      <c r="B7" s="14"/>
      <c r="C7" s="14"/>
      <c r="D7" s="14"/>
      <c r="E7" s="14"/>
      <c r="F7" s="14"/>
      <c r="G7" s="14"/>
      <c r="H7" s="14"/>
      <c r="I7" s="14"/>
      <c r="N7">
        <v>4</v>
      </c>
      <c r="O7">
        <v>0.313953002820199</v>
      </c>
      <c r="P7">
        <v>0.30068727660950101</v>
      </c>
      <c r="Q7">
        <f t="shared" si="0"/>
        <v>1.3265726210697992E-2</v>
      </c>
      <c r="R7">
        <v>0.44673951471890599</v>
      </c>
      <c r="S7">
        <v>0.45564931658736901</v>
      </c>
      <c r="T7">
        <f t="shared" si="1"/>
        <v>-8.9098018684630187E-3</v>
      </c>
      <c r="V7">
        <v>3</v>
      </c>
      <c r="W7">
        <v>0.71752265594295805</v>
      </c>
      <c r="X7">
        <v>0.92317000925959303</v>
      </c>
      <c r="Y7">
        <f t="shared" si="2"/>
        <v>-0.20564735331663497</v>
      </c>
      <c r="Z7">
        <v>0.93992589738835297</v>
      </c>
      <c r="AA7">
        <v>0.75138546017438401</v>
      </c>
      <c r="AB7">
        <f t="shared" si="3"/>
        <v>0.18854043721396896</v>
      </c>
      <c r="AG7">
        <v>4</v>
      </c>
      <c r="AH7">
        <v>0.67663450826431604</v>
      </c>
      <c r="AI7">
        <v>0.90443025602276494</v>
      </c>
      <c r="AJ7">
        <f t="shared" si="4"/>
        <v>-0.22779574775844891</v>
      </c>
      <c r="AK7">
        <v>0.59458986866853303</v>
      </c>
      <c r="AL7">
        <v>0.56189100456831498</v>
      </c>
      <c r="AM7">
        <f t="shared" si="5"/>
        <v>3.269886410021805E-2</v>
      </c>
      <c r="AO7">
        <v>3</v>
      </c>
      <c r="AP7">
        <v>0.60087128272183099</v>
      </c>
      <c r="AQ7">
        <v>0.66079686432875395</v>
      </c>
      <c r="AR7">
        <f t="shared" si="6"/>
        <v>-5.9925581606922962E-2</v>
      </c>
      <c r="AS7">
        <v>0.60002053484640805</v>
      </c>
      <c r="AT7">
        <v>0.49114118223224101</v>
      </c>
      <c r="AU7">
        <f t="shared" si="7"/>
        <v>0.10887935261416704</v>
      </c>
    </row>
    <row r="8" spans="1:47" ht="14.25" thickBot="1" x14ac:dyDescent="0.2">
      <c r="A8" s="14"/>
      <c r="B8" s="14"/>
      <c r="C8" s="14"/>
      <c r="D8" s="14"/>
      <c r="E8" s="14"/>
      <c r="F8" s="14"/>
      <c r="G8" s="14"/>
      <c r="H8" s="14"/>
      <c r="I8" s="14"/>
      <c r="N8">
        <v>5</v>
      </c>
      <c r="O8">
        <v>0.87051312826529903</v>
      </c>
      <c r="P8">
        <v>0.77353973809764898</v>
      </c>
      <c r="Q8">
        <f t="shared" si="0"/>
        <v>9.6973390167650053E-2</v>
      </c>
      <c r="R8">
        <v>0.73460129214828096</v>
      </c>
      <c r="S8">
        <v>0.78302963858450303</v>
      </c>
      <c r="T8">
        <f t="shared" si="1"/>
        <v>-4.8428346436222069E-2</v>
      </c>
      <c r="V8">
        <v>5</v>
      </c>
      <c r="W8">
        <v>1.0272925714223</v>
      </c>
      <c r="X8">
        <v>0.75785838905778802</v>
      </c>
      <c r="Y8">
        <f t="shared" si="2"/>
        <v>0.269434182364512</v>
      </c>
      <c r="Z8">
        <v>0.72322804537614305</v>
      </c>
      <c r="AA8">
        <v>1.0528862031924799</v>
      </c>
      <c r="AB8">
        <f t="shared" si="3"/>
        <v>-0.32965815781633689</v>
      </c>
      <c r="AG8">
        <v>5</v>
      </c>
      <c r="AH8">
        <v>1.0539959591011101</v>
      </c>
      <c r="AI8">
        <v>1.1068411898249899</v>
      </c>
      <c r="AJ8">
        <f t="shared" si="4"/>
        <v>-5.284523072387981E-2</v>
      </c>
      <c r="AK8">
        <v>1.2641231421357599</v>
      </c>
      <c r="AL8">
        <v>0.97301817794775403</v>
      </c>
      <c r="AM8">
        <f t="shared" si="5"/>
        <v>0.29110496418800591</v>
      </c>
      <c r="AO8">
        <v>5</v>
      </c>
      <c r="AP8">
        <v>1.09600920929304</v>
      </c>
      <c r="AQ8">
        <v>1.4120619969925801</v>
      </c>
      <c r="AR8">
        <f t="shared" si="6"/>
        <v>-0.31605278769954004</v>
      </c>
      <c r="AS8">
        <v>1.0462964703294499</v>
      </c>
      <c r="AT8">
        <v>0.96654518731667605</v>
      </c>
      <c r="AU8">
        <f t="shared" si="7"/>
        <v>7.9751283012773899E-2</v>
      </c>
    </row>
    <row r="9" spans="1:47" x14ac:dyDescent="0.15">
      <c r="A9" s="27" t="s">
        <v>26</v>
      </c>
      <c r="B9" s="30" t="s">
        <v>18</v>
      </c>
      <c r="C9" s="31"/>
      <c r="D9" s="31"/>
      <c r="E9" s="32"/>
      <c r="F9" s="30" t="s">
        <v>19</v>
      </c>
      <c r="G9" s="31"/>
      <c r="H9" s="31"/>
      <c r="I9" s="32"/>
      <c r="N9">
        <v>6</v>
      </c>
      <c r="O9">
        <v>0.81812240195965102</v>
      </c>
      <c r="P9">
        <v>0.91528524832192504</v>
      </c>
      <c r="Q9">
        <f t="shared" si="0"/>
        <v>-9.7162846362274014E-2</v>
      </c>
      <c r="R9">
        <v>0.83705409890535498</v>
      </c>
      <c r="S9">
        <v>0.72021138338240298</v>
      </c>
      <c r="T9">
        <f t="shared" si="1"/>
        <v>0.116842715522952</v>
      </c>
      <c r="V9">
        <v>6</v>
      </c>
      <c r="W9">
        <v>0.82297791327788605</v>
      </c>
      <c r="X9">
        <v>0.69775863222548695</v>
      </c>
      <c r="Y9">
        <f t="shared" si="2"/>
        <v>0.1252192810523991</v>
      </c>
      <c r="Z9">
        <v>0.74310678533247498</v>
      </c>
      <c r="AA9">
        <v>0.759089418107326</v>
      </c>
      <c r="AB9">
        <f t="shared" si="3"/>
        <v>-1.5982632774851013E-2</v>
      </c>
      <c r="AG9">
        <v>6</v>
      </c>
      <c r="AH9">
        <v>0.75681580971900098</v>
      </c>
      <c r="AI9">
        <v>0.75674967337226895</v>
      </c>
      <c r="AJ9">
        <f t="shared" si="4"/>
        <v>6.6136346732026396E-5</v>
      </c>
      <c r="AK9">
        <v>0.69473781516155098</v>
      </c>
      <c r="AL9">
        <v>0.85815377844119201</v>
      </c>
      <c r="AM9">
        <f t="shared" si="5"/>
        <v>-0.16341596327964103</v>
      </c>
      <c r="AO9">
        <v>6</v>
      </c>
      <c r="AP9">
        <v>0.71254178087679099</v>
      </c>
      <c r="AQ9">
        <v>0.74098721305491</v>
      </c>
      <c r="AR9">
        <f t="shared" si="6"/>
        <v>-2.8445432178119012E-2</v>
      </c>
      <c r="AS9">
        <v>0.82758124273904199</v>
      </c>
      <c r="AT9">
        <v>0.69491409693764605</v>
      </c>
      <c r="AU9">
        <f t="shared" si="7"/>
        <v>0.13266714580139594</v>
      </c>
    </row>
    <row r="10" spans="1:47" x14ac:dyDescent="0.15">
      <c r="A10" s="28"/>
      <c r="B10" s="33" t="s">
        <v>20</v>
      </c>
      <c r="C10" s="34"/>
      <c r="D10" s="34" t="s">
        <v>21</v>
      </c>
      <c r="E10" s="35"/>
      <c r="F10" s="33" t="s">
        <v>20</v>
      </c>
      <c r="G10" s="34"/>
      <c r="H10" s="34" t="s">
        <v>21</v>
      </c>
      <c r="I10" s="35"/>
      <c r="N10">
        <v>8</v>
      </c>
      <c r="O10">
        <v>1.3295566608818901</v>
      </c>
      <c r="P10">
        <v>1.19381761510158</v>
      </c>
      <c r="Q10">
        <f t="shared" si="0"/>
        <v>0.13573904578031004</v>
      </c>
      <c r="R10">
        <v>1.40826067250196</v>
      </c>
      <c r="S10">
        <v>1.16369313227551</v>
      </c>
      <c r="T10">
        <f t="shared" si="1"/>
        <v>0.24456754022645</v>
      </c>
      <c r="V10">
        <v>8</v>
      </c>
      <c r="W10">
        <v>1.42974414007488</v>
      </c>
      <c r="X10">
        <v>1.46860670213355</v>
      </c>
      <c r="Y10">
        <f t="shared" si="2"/>
        <v>-3.8862562058670003E-2</v>
      </c>
      <c r="Z10">
        <v>1.2746407633894701</v>
      </c>
      <c r="AA10">
        <v>1.30980897219464</v>
      </c>
      <c r="AB10">
        <f t="shared" si="3"/>
        <v>-3.5168208805169909E-2</v>
      </c>
      <c r="AG10">
        <v>8</v>
      </c>
      <c r="AH10">
        <v>1.2319285728671201</v>
      </c>
      <c r="AI10">
        <v>1.1226685047731699</v>
      </c>
      <c r="AJ10">
        <f t="shared" si="4"/>
        <v>0.10926006809395017</v>
      </c>
      <c r="AK10">
        <v>1.28366531328195</v>
      </c>
      <c r="AL10">
        <v>1.21018367283331</v>
      </c>
      <c r="AM10">
        <f t="shared" si="5"/>
        <v>7.3481640448640029E-2</v>
      </c>
      <c r="AO10">
        <v>8</v>
      </c>
      <c r="AP10">
        <v>1.3340599012205001</v>
      </c>
      <c r="AQ10">
        <v>1.2819265836190099</v>
      </c>
      <c r="AR10">
        <f t="shared" si="6"/>
        <v>5.2133317601490203E-2</v>
      </c>
      <c r="AS10">
        <v>1.1417178008317299</v>
      </c>
      <c r="AT10">
        <v>1.18755901771047</v>
      </c>
      <c r="AU10">
        <f t="shared" si="7"/>
        <v>-4.5841216878740099E-2</v>
      </c>
    </row>
    <row r="11" spans="1:47" ht="14.25" thickBot="1" x14ac:dyDescent="0.2">
      <c r="A11" s="29"/>
      <c r="B11" s="4" t="s">
        <v>22</v>
      </c>
      <c r="C11" s="5" t="s">
        <v>23</v>
      </c>
      <c r="D11" s="5" t="s">
        <v>22</v>
      </c>
      <c r="E11" s="6" t="s">
        <v>23</v>
      </c>
      <c r="F11" s="4" t="s">
        <v>22</v>
      </c>
      <c r="G11" s="5" t="s">
        <v>23</v>
      </c>
      <c r="H11" s="5" t="s">
        <v>22</v>
      </c>
      <c r="I11" s="6" t="s">
        <v>23</v>
      </c>
      <c r="N11">
        <v>9</v>
      </c>
      <c r="O11">
        <v>0.66151829493138503</v>
      </c>
      <c r="P11">
        <v>0.57966844294524</v>
      </c>
      <c r="Q11">
        <f t="shared" si="0"/>
        <v>8.1849851986145028E-2</v>
      </c>
      <c r="R11">
        <v>0.59223246624022896</v>
      </c>
      <c r="S11">
        <v>0.60439588124563703</v>
      </c>
      <c r="T11">
        <f t="shared" si="1"/>
        <v>-1.2163415005408074E-2</v>
      </c>
      <c r="V11">
        <v>9</v>
      </c>
      <c r="W11">
        <v>0.67605714720662002</v>
      </c>
      <c r="X11">
        <v>0.83950705497729805</v>
      </c>
      <c r="Y11">
        <f t="shared" si="2"/>
        <v>-0.16344990777067803</v>
      </c>
      <c r="Z11">
        <v>0.67878531171902501</v>
      </c>
      <c r="AA11">
        <v>0.70966411925570605</v>
      </c>
      <c r="AB11">
        <f t="shared" si="3"/>
        <v>-3.0878807536681041E-2</v>
      </c>
      <c r="AG11">
        <v>9</v>
      </c>
      <c r="AH11">
        <v>0.69656272527546603</v>
      </c>
      <c r="AI11">
        <v>0.57938104420463798</v>
      </c>
      <c r="AJ11">
        <f t="shared" si="4"/>
        <v>0.11718168107082805</v>
      </c>
      <c r="AK11">
        <v>0.65625280141885001</v>
      </c>
      <c r="AL11">
        <v>0.68241312547648503</v>
      </c>
      <c r="AM11">
        <f t="shared" si="5"/>
        <v>-2.616032405763502E-2</v>
      </c>
      <c r="AO11">
        <v>9</v>
      </c>
      <c r="AP11">
        <v>0.64342757918734605</v>
      </c>
      <c r="AQ11">
        <v>0.687963393367378</v>
      </c>
      <c r="AR11">
        <f t="shared" si="6"/>
        <v>-4.4535814180031941E-2</v>
      </c>
      <c r="AS11">
        <v>0.87231684085263606</v>
      </c>
      <c r="AT11">
        <v>0.72698409984731305</v>
      </c>
      <c r="AU11">
        <f t="shared" si="7"/>
        <v>0.14533274100532301</v>
      </c>
    </row>
    <row r="12" spans="1:47" x14ac:dyDescent="0.15">
      <c r="A12" s="7" t="s">
        <v>24</v>
      </c>
      <c r="B12" s="8">
        <v>0.10757856499383101</v>
      </c>
      <c r="C12" s="5">
        <v>-1.8366000427092959E-2</v>
      </c>
      <c r="D12" s="5">
        <v>-2.682207190050321E-2</v>
      </c>
      <c r="E12" s="6">
        <v>2.5219308572224163E-2</v>
      </c>
      <c r="F12" s="4">
        <v>-0.11299820256303862</v>
      </c>
      <c r="G12" s="5">
        <v>2.5401208709041678E-2</v>
      </c>
      <c r="H12" s="5">
        <v>4.937902730672418E-2</v>
      </c>
      <c r="I12" s="6">
        <v>-4.6574693280575667E-2</v>
      </c>
      <c r="N12">
        <v>10</v>
      </c>
      <c r="O12">
        <v>0.74012500772710199</v>
      </c>
      <c r="P12">
        <v>0.77947951466922005</v>
      </c>
      <c r="Q12">
        <f t="shared" si="0"/>
        <v>-3.9354506942118062E-2</v>
      </c>
      <c r="R12">
        <v>0.73662154504166799</v>
      </c>
      <c r="S12">
        <v>0.78674680472763403</v>
      </c>
      <c r="T12">
        <f t="shared" si="1"/>
        <v>-5.0125259685966039E-2</v>
      </c>
      <c r="V12">
        <v>10</v>
      </c>
      <c r="W12">
        <v>0.75993793072605798</v>
      </c>
      <c r="X12">
        <v>0.892609449527203</v>
      </c>
      <c r="Y12">
        <f t="shared" si="2"/>
        <v>-0.13267151880114503</v>
      </c>
      <c r="Z12">
        <v>0.73437682506950597</v>
      </c>
      <c r="AA12">
        <v>0.64690977649547698</v>
      </c>
      <c r="AB12">
        <f t="shared" si="3"/>
        <v>8.7467048574028983E-2</v>
      </c>
      <c r="AG12">
        <v>10</v>
      </c>
      <c r="AH12">
        <v>0.87850047513135598</v>
      </c>
      <c r="AI12">
        <v>0.76904106300155795</v>
      </c>
      <c r="AJ12">
        <f t="shared" si="4"/>
        <v>0.10945941212979804</v>
      </c>
      <c r="AK12">
        <v>0.83025947229020902</v>
      </c>
      <c r="AL12">
        <v>0.73788848098068704</v>
      </c>
      <c r="AM12">
        <f t="shared" si="5"/>
        <v>9.2370991309521977E-2</v>
      </c>
      <c r="AO12">
        <v>10</v>
      </c>
      <c r="AP12">
        <v>0.80888805784456996</v>
      </c>
      <c r="AQ12">
        <v>0.63820661015753499</v>
      </c>
      <c r="AR12">
        <f t="shared" si="6"/>
        <v>0.17068144768703497</v>
      </c>
      <c r="AS12">
        <v>0.78539776564567199</v>
      </c>
      <c r="AT12">
        <v>0.86718351889906498</v>
      </c>
      <c r="AU12">
        <f t="shared" si="7"/>
        <v>-8.178575325339299E-2</v>
      </c>
    </row>
    <row r="13" spans="1:47" ht="14.25" thickBot="1" x14ac:dyDescent="0.2">
      <c r="A13" s="9" t="s">
        <v>25</v>
      </c>
      <c r="B13" s="10">
        <v>4.2238171904915425E-2</v>
      </c>
      <c r="C13" s="11">
        <v>3.3671892629129237E-2</v>
      </c>
      <c r="D13" s="11">
        <v>3.5656361005958613E-2</v>
      </c>
      <c r="E13" s="12">
        <v>5.0080378633333443E-2</v>
      </c>
      <c r="F13" s="13">
        <v>4.0240502519302508E-2</v>
      </c>
      <c r="G13" s="11">
        <v>3.7507178433876444E-2</v>
      </c>
      <c r="H13" s="11">
        <v>4.101881210286764E-2</v>
      </c>
      <c r="I13" s="12">
        <v>3.9652527925374111E-2</v>
      </c>
      <c r="N13">
        <v>12</v>
      </c>
      <c r="O13">
        <v>1.29526491184846</v>
      </c>
      <c r="P13">
        <v>1.11744427004702</v>
      </c>
      <c r="Q13">
        <f t="shared" si="0"/>
        <v>0.17782064180144008</v>
      </c>
      <c r="R13">
        <v>1.13050532378838</v>
      </c>
      <c r="S13">
        <v>1.0914343578508101</v>
      </c>
      <c r="T13">
        <f t="shared" si="1"/>
        <v>3.9070965937569868E-2</v>
      </c>
      <c r="V13">
        <v>12</v>
      </c>
      <c r="W13">
        <v>1.19379203387787</v>
      </c>
      <c r="X13">
        <v>1.2498453346488501</v>
      </c>
      <c r="Y13">
        <f t="shared" si="2"/>
        <v>-5.605330077098003E-2</v>
      </c>
      <c r="Z13">
        <v>1.5558233836636599</v>
      </c>
      <c r="AA13">
        <v>1.1962729038628299</v>
      </c>
      <c r="AB13">
        <f t="shared" si="3"/>
        <v>0.35955047980082999</v>
      </c>
      <c r="AG13">
        <v>12</v>
      </c>
      <c r="AH13">
        <v>1.2868425848156499</v>
      </c>
      <c r="AI13">
        <v>1.3648551778433899</v>
      </c>
      <c r="AJ13">
        <f t="shared" si="4"/>
        <v>-7.8012593027739996E-2</v>
      </c>
      <c r="AK13">
        <v>1.2376222627667299</v>
      </c>
      <c r="AL13">
        <v>1.49614092961509</v>
      </c>
      <c r="AM13">
        <f t="shared" si="5"/>
        <v>-0.25851866684836011</v>
      </c>
      <c r="AO13">
        <v>12</v>
      </c>
      <c r="AP13">
        <v>1.31869265857677</v>
      </c>
      <c r="AQ13">
        <v>1.23489204753839</v>
      </c>
      <c r="AR13">
        <f t="shared" si="6"/>
        <v>8.3800611038379991E-2</v>
      </c>
      <c r="AS13">
        <v>1.3155250371912399</v>
      </c>
      <c r="AT13">
        <v>1.25827453653983</v>
      </c>
      <c r="AU13">
        <f t="shared" si="7"/>
        <v>5.7250500651409908E-2</v>
      </c>
    </row>
    <row r="14" spans="1:47" x14ac:dyDescent="0.15">
      <c r="N14" s="2">
        <v>16</v>
      </c>
      <c r="O14">
        <v>0.918283630978879</v>
      </c>
      <c r="P14">
        <v>0.96433584757451396</v>
      </c>
      <c r="Q14">
        <f t="shared" si="0"/>
        <v>-4.6052216595634965E-2</v>
      </c>
      <c r="R14">
        <v>1.0128897783503299</v>
      </c>
      <c r="S14">
        <v>0.70023666235965698</v>
      </c>
      <c r="T14">
        <f t="shared" si="1"/>
        <v>0.31265311599067291</v>
      </c>
      <c r="V14" s="2">
        <v>13</v>
      </c>
      <c r="W14">
        <v>0.70335516369895601</v>
      </c>
      <c r="X14">
        <v>0.692224693474352</v>
      </c>
      <c r="Y14">
        <f t="shared" si="2"/>
        <v>1.1130470224604005E-2</v>
      </c>
      <c r="Z14">
        <v>0.72620414479948003</v>
      </c>
      <c r="AA14">
        <v>0.66363197348327996</v>
      </c>
      <c r="AB14">
        <f t="shared" si="3"/>
        <v>6.2572171316200076E-2</v>
      </c>
      <c r="AG14" s="2">
        <v>16</v>
      </c>
      <c r="AH14">
        <v>0.85183535314676095</v>
      </c>
      <c r="AI14">
        <v>0.63026043123994702</v>
      </c>
      <c r="AJ14">
        <f t="shared" si="4"/>
        <v>0.22157492190681394</v>
      </c>
      <c r="AK14">
        <v>0.76436051736706201</v>
      </c>
      <c r="AL14">
        <v>0.77415020020729197</v>
      </c>
      <c r="AM14">
        <f t="shared" si="5"/>
        <v>-9.7896828402299629E-3</v>
      </c>
      <c r="AO14" s="2">
        <v>13</v>
      </c>
      <c r="AP14">
        <v>1.0034214181932799</v>
      </c>
      <c r="AQ14">
        <v>0.98398981668734398</v>
      </c>
      <c r="AR14">
        <f t="shared" si="6"/>
        <v>1.9431601505935925E-2</v>
      </c>
      <c r="AS14">
        <v>1.04710503549695</v>
      </c>
      <c r="AT14">
        <v>0.88888319261422999</v>
      </c>
      <c r="AU14">
        <f t="shared" si="7"/>
        <v>0.15822184288272001</v>
      </c>
    </row>
    <row r="15" spans="1:47" x14ac:dyDescent="0.15">
      <c r="N15">
        <v>18</v>
      </c>
      <c r="O15">
        <v>0.79919823633788101</v>
      </c>
      <c r="P15">
        <v>0.74345136262079303</v>
      </c>
      <c r="Q15">
        <f t="shared" si="0"/>
        <v>5.5746873717087975E-2</v>
      </c>
      <c r="R15">
        <v>0.66144154826478696</v>
      </c>
      <c r="S15">
        <v>0.698708110164309</v>
      </c>
      <c r="T15">
        <f t="shared" si="1"/>
        <v>-3.7266561899522044E-2</v>
      </c>
      <c r="V15">
        <v>14</v>
      </c>
      <c r="W15">
        <v>0.86858670913024005</v>
      </c>
      <c r="X15">
        <v>0.89647818403419599</v>
      </c>
      <c r="Y15">
        <f t="shared" si="2"/>
        <v>-2.7891474903955937E-2</v>
      </c>
      <c r="Z15">
        <v>0.72148857845829895</v>
      </c>
      <c r="AA15">
        <v>0.78261792272637698</v>
      </c>
      <c r="AB15">
        <f t="shared" si="3"/>
        <v>-6.1129344268078034E-2</v>
      </c>
      <c r="AG15">
        <v>18</v>
      </c>
      <c r="AH15">
        <v>0.90532386888025895</v>
      </c>
      <c r="AI15">
        <v>1.08818799244749</v>
      </c>
      <c r="AJ15">
        <f t="shared" si="4"/>
        <v>-0.18286412356723103</v>
      </c>
      <c r="AK15">
        <v>1.19503401948023</v>
      </c>
      <c r="AL15">
        <v>1.0385640402638701</v>
      </c>
      <c r="AM15">
        <f t="shared" si="5"/>
        <v>0.15646997921635997</v>
      </c>
      <c r="AO15">
        <v>14</v>
      </c>
      <c r="AP15">
        <v>1.0989448051221899</v>
      </c>
      <c r="AQ15">
        <v>1.1951558805233</v>
      </c>
      <c r="AR15">
        <f t="shared" si="6"/>
        <v>-9.6211075401110069E-2</v>
      </c>
      <c r="AS15">
        <v>1.09771994809327</v>
      </c>
      <c r="AT15">
        <v>1.0526356329525299</v>
      </c>
      <c r="AU15">
        <f t="shared" si="7"/>
        <v>4.5084315140740072E-2</v>
      </c>
    </row>
    <row r="16" spans="1:47" ht="14.25" x14ac:dyDescent="0.15">
      <c r="N16" s="17" t="s">
        <v>51</v>
      </c>
      <c r="O16">
        <f>AVERAGE(O5:O15)</f>
        <v>0.859046755842786</v>
      </c>
      <c r="P16">
        <f>AVERAGE(P5:P15)</f>
        <v>0.82473270443073787</v>
      </c>
      <c r="Q16">
        <f>AVERAGE(Q5:Q15)</f>
        <v>3.4314051412048012E-2</v>
      </c>
      <c r="R16">
        <f>AVERAGE(R5:R15)</f>
        <v>0.83116546179224182</v>
      </c>
      <c r="S16">
        <f>AVERAGE(S5:S15)</f>
        <v>0.79343420463032421</v>
      </c>
      <c r="T16">
        <f t="shared" si="1"/>
        <v>3.7731257161917608E-2</v>
      </c>
      <c r="V16" s="16">
        <v>16</v>
      </c>
      <c r="W16">
        <v>1.0171214053390101</v>
      </c>
      <c r="X16">
        <v>0.88715032475167399</v>
      </c>
      <c r="Y16">
        <f t="shared" si="2"/>
        <v>0.12997108058733609</v>
      </c>
      <c r="Z16">
        <v>0.94743001810678595</v>
      </c>
      <c r="AA16">
        <v>0.98505005656050404</v>
      </c>
      <c r="AB16">
        <f t="shared" si="3"/>
        <v>-3.7620038453718085E-2</v>
      </c>
      <c r="AF16" s="19"/>
      <c r="AG16" s="15" t="s">
        <v>27</v>
      </c>
      <c r="AH16">
        <f>AVERAGE(AH5:AH15)</f>
        <v>0.90154063136244222</v>
      </c>
      <c r="AI16">
        <f>AVERAGE(AI5:AI15)</f>
        <v>0.94115859559991033</v>
      </c>
      <c r="AK16">
        <f>AVERAGE(AK5:AK15)</f>
        <v>0.92359192578801519</v>
      </c>
      <c r="AL16">
        <f>AVERAGE(AL5:AL15)</f>
        <v>0.91761281012329465</v>
      </c>
      <c r="AO16" s="16">
        <v>16</v>
      </c>
      <c r="AP16">
        <v>0.77397971372623098</v>
      </c>
      <c r="AQ16">
        <v>0.818487698617688</v>
      </c>
      <c r="AR16">
        <f t="shared" si="6"/>
        <v>-4.450798489145702E-2</v>
      </c>
      <c r="AS16">
        <v>0.93327242381945996</v>
      </c>
      <c r="AT16">
        <v>0.82440762683953495</v>
      </c>
      <c r="AU16">
        <f t="shared" si="7"/>
        <v>0.10886479697992502</v>
      </c>
    </row>
    <row r="17" spans="14:47" ht="14.25" x14ac:dyDescent="0.15">
      <c r="N17" s="17" t="s">
        <v>52</v>
      </c>
      <c r="O17">
        <f>_xlfn.STDEV.P(O5:O15)</f>
        <v>0.26899040112982248</v>
      </c>
      <c r="P17">
        <f>_xlfn.STDEV.P(P5:P15)</f>
        <v>0.23506615950112852</v>
      </c>
      <c r="Q17">
        <f>_xlfn.STDEV.P(Q5:Q15)</f>
        <v>0.11203834952689122</v>
      </c>
      <c r="R17">
        <f>_xlfn.STDEV.P(R5:R15)</f>
        <v>0.25424271144338151</v>
      </c>
      <c r="S17">
        <f>_xlfn.STDEV.P(S5:S15)</f>
        <v>0.19569356057998921</v>
      </c>
      <c r="T17">
        <f t="shared" si="1"/>
        <v>5.8549150863392296E-2</v>
      </c>
      <c r="V17" s="16">
        <v>17</v>
      </c>
      <c r="W17">
        <v>0.97328574367111298</v>
      </c>
      <c r="X17">
        <v>1.0310251814040601</v>
      </c>
      <c r="Y17">
        <f t="shared" si="2"/>
        <v>-5.7739437732947096E-2</v>
      </c>
      <c r="Z17">
        <v>0.75869984856503203</v>
      </c>
      <c r="AA17">
        <v>0.92233847235483502</v>
      </c>
      <c r="AB17">
        <f t="shared" si="3"/>
        <v>-0.16363862378980298</v>
      </c>
      <c r="AF17" s="19"/>
      <c r="AG17" s="15" t="s">
        <v>62</v>
      </c>
      <c r="AH17">
        <f>_xlfn.STDEV.P(AH5:AH15)</f>
        <v>0.23421166384067293</v>
      </c>
      <c r="AI17">
        <f>_xlfn.STDEV.P(AI5:AI15)</f>
        <v>0.24033378128639626</v>
      </c>
      <c r="AK17">
        <f>_xlfn.STDEV.P(AK5:AK15)</f>
        <v>0.28053841490818276</v>
      </c>
      <c r="AL17">
        <f>_xlfn.STDEV.P(AL5:AL15)</f>
        <v>0.28557414583130464</v>
      </c>
      <c r="AO17" s="16">
        <v>17</v>
      </c>
      <c r="AP17">
        <v>0.721957614591619</v>
      </c>
      <c r="AQ17">
        <v>0.91963432575706405</v>
      </c>
      <c r="AR17">
        <f t="shared" si="6"/>
        <v>-0.19767671116544505</v>
      </c>
      <c r="AS17">
        <v>0.89988336972002503</v>
      </c>
      <c r="AT17">
        <v>1.18209516103715</v>
      </c>
      <c r="AU17">
        <f t="shared" si="7"/>
        <v>-0.28221179131712493</v>
      </c>
    </row>
    <row r="18" spans="14:47" ht="14.25" x14ac:dyDescent="0.15">
      <c r="N18" s="17" t="s">
        <v>53</v>
      </c>
      <c r="O18">
        <f>O17/SQRT(10)</f>
        <v>8.506223362925687E-2</v>
      </c>
      <c r="P18">
        <f>P17/SQRT(10)</f>
        <v>7.4334446485199573E-2</v>
      </c>
      <c r="Q18">
        <f>Q17/SQRT(10)</f>
        <v>3.5429636979102459E-2</v>
      </c>
      <c r="R18">
        <f>R17/SQRT(10)</f>
        <v>8.0398604665804091E-2</v>
      </c>
      <c r="S18">
        <f>S17/SQRT(10)</f>
        <v>6.1883737486090724E-2</v>
      </c>
      <c r="T18">
        <f t="shared" si="1"/>
        <v>1.8514867179713367E-2</v>
      </c>
      <c r="V18">
        <v>18</v>
      </c>
      <c r="W18">
        <v>0.72317974438419697</v>
      </c>
      <c r="X18">
        <v>0.76522137873884499</v>
      </c>
      <c r="Y18">
        <f t="shared" si="2"/>
        <v>-4.2041634354648028E-2</v>
      </c>
      <c r="Z18">
        <v>0.65289088278718199</v>
      </c>
      <c r="AA18">
        <v>0.75492493320489296</v>
      </c>
      <c r="AB18">
        <f t="shared" si="3"/>
        <v>-0.10203405041771096</v>
      </c>
      <c r="AF18" s="19"/>
      <c r="AG18" s="15" t="s">
        <v>63</v>
      </c>
      <c r="AH18">
        <f>AH17/SQRT(10)</f>
        <v>7.4064231231422611E-2</v>
      </c>
      <c r="AI18">
        <f>AI17/SQRT(10)</f>
        <v>7.6000214754576412E-2</v>
      </c>
      <c r="AK18">
        <f>AK17/SQRT(10)</f>
        <v>8.8714036228319415E-2</v>
      </c>
      <c r="AL18">
        <f>AL17/SQRT(10)</f>
        <v>9.0306474168400153E-2</v>
      </c>
      <c r="AO18">
        <v>18</v>
      </c>
      <c r="AP18">
        <v>0.98607396810364401</v>
      </c>
      <c r="AQ18">
        <v>1.05328524141922</v>
      </c>
      <c r="AR18">
        <f t="shared" si="6"/>
        <v>-6.721127331557597E-2</v>
      </c>
      <c r="AS18">
        <v>0.97483703685338696</v>
      </c>
      <c r="AT18">
        <v>1.1145934335409</v>
      </c>
      <c r="AU18">
        <f t="shared" si="7"/>
        <v>-0.13975639668751305</v>
      </c>
    </row>
    <row r="19" spans="14:47" x14ac:dyDescent="0.15">
      <c r="O19" s="19"/>
      <c r="R19" s="19"/>
      <c r="V19" s="2">
        <v>19</v>
      </c>
      <c r="W19">
        <v>0.55783219046634303</v>
      </c>
      <c r="X19">
        <v>0.60406645326267105</v>
      </c>
      <c r="Y19">
        <f t="shared" si="2"/>
        <v>-4.6234262796328029E-2</v>
      </c>
      <c r="Z19">
        <v>0.64088258357171302</v>
      </c>
      <c r="AA19">
        <v>0.56564894473022398</v>
      </c>
      <c r="AB19">
        <f t="shared" si="3"/>
        <v>7.5233638841489037E-2</v>
      </c>
      <c r="AH19" s="19"/>
      <c r="AK19" s="19"/>
      <c r="AO19" s="2">
        <v>19</v>
      </c>
      <c r="AP19">
        <v>0.76131256859601604</v>
      </c>
      <c r="AQ19">
        <v>0.83838812296608001</v>
      </c>
      <c r="AR19">
        <f t="shared" si="6"/>
        <v>-7.707555437006397E-2</v>
      </c>
      <c r="AS19">
        <v>0.70804819663629004</v>
      </c>
      <c r="AT19">
        <v>0.81033148890057605</v>
      </c>
      <c r="AU19">
        <f t="shared" si="7"/>
        <v>-0.10228329226428601</v>
      </c>
    </row>
    <row r="20" spans="14:47" ht="14.25" x14ac:dyDescent="0.15">
      <c r="O20" s="19"/>
      <c r="R20" s="19"/>
      <c r="V20" s="17" t="s">
        <v>54</v>
      </c>
      <c r="W20">
        <f>AVERAGE(W5:W19)</f>
        <v>0.86832360895755534</v>
      </c>
      <c r="X20">
        <f>AVERAGE(X5:X19)</f>
        <v>0.88630306415764104</v>
      </c>
      <c r="Z20">
        <f>AVERAGE(Z5:Z19)</f>
        <v>0.82987898476999822</v>
      </c>
      <c r="AA20">
        <f>AVERAGE(AA5:AA19)</f>
        <v>0.84804392391522687</v>
      </c>
      <c r="AH20" s="19"/>
      <c r="AK20" s="19"/>
      <c r="AO20" s="15" t="s">
        <v>27</v>
      </c>
      <c r="AP20">
        <f>AVERAGE(AP5:AP19)</f>
        <v>0.94527250590111389</v>
      </c>
      <c r="AQ20">
        <f>AVERAGE(AQ5:AQ19)</f>
        <v>0.97708269634133815</v>
      </c>
      <c r="AS20">
        <f>AVERAGE(AS5:AS19)</f>
        <v>0.96473247345648305</v>
      </c>
      <c r="AT20">
        <f>AVERAGE(AT5:AT19)</f>
        <v>0.97498512294529438</v>
      </c>
    </row>
    <row r="21" spans="14:47" ht="14.25" x14ac:dyDescent="0.15">
      <c r="V21" s="17" t="s">
        <v>55</v>
      </c>
      <c r="W21">
        <f>_xlfn.STDEV.P(W5:W19)</f>
        <v>0.2289273315604306</v>
      </c>
      <c r="X21">
        <f>_xlfn.STDEV.P(X5:X19)</f>
        <v>0.21668238127299197</v>
      </c>
      <c r="Z21">
        <f>_xlfn.STDEV.P(Z5:Z19)</f>
        <v>0.25169025232380815</v>
      </c>
      <c r="AA21">
        <f>_xlfn.STDEV.P(AA5:AA19)</f>
        <v>0.2012583978639706</v>
      </c>
      <c r="AO21" s="15" t="s">
        <v>28</v>
      </c>
      <c r="AP21">
        <f>_xlfn.STDEV.P(AP5:AP19)</f>
        <v>0.23770551936057996</v>
      </c>
      <c r="AQ21">
        <f>_xlfn.STDEV.P(AQ5:AQ19)</f>
        <v>0.23664683391841576</v>
      </c>
      <c r="AS21">
        <f>_xlfn.STDEV.P(AS5:AS19)</f>
        <v>0.1819287556062355</v>
      </c>
      <c r="AT21">
        <f>_xlfn.STDEV.P(AT5:AT19)</f>
        <v>0.2360824283835331</v>
      </c>
    </row>
    <row r="22" spans="14:47" ht="14.25" x14ac:dyDescent="0.15">
      <c r="V22" s="17" t="s">
        <v>53</v>
      </c>
      <c r="W22">
        <f>W21/SQRT(14)</f>
        <v>6.1183402940538027E-2</v>
      </c>
      <c r="X22">
        <f>X21/SQRT(14)</f>
        <v>5.7910802319561284E-2</v>
      </c>
      <c r="Z22">
        <f>Z21/SQRT(14)</f>
        <v>6.7267049413312421E-2</v>
      </c>
      <c r="AA22">
        <f>AA21/SQRT(14)</f>
        <v>5.37885693584296E-2</v>
      </c>
      <c r="AO22" s="15" t="s">
        <v>64</v>
      </c>
      <c r="AP22">
        <f>AP21/SQRT(14)</f>
        <v>6.3529472313746435E-2</v>
      </c>
      <c r="AQ22">
        <f>AQ21/SQRT(14)</f>
        <v>6.3246526727679026E-2</v>
      </c>
      <c r="AS22">
        <f>AS21/SQRT(14)</f>
        <v>4.8622505162904443E-2</v>
      </c>
      <c r="AT22">
        <f>AT21/SQRT(14)</f>
        <v>6.3095683003484046E-2</v>
      </c>
    </row>
    <row r="23" spans="14:47" x14ac:dyDescent="0.15">
      <c r="W23" s="19"/>
      <c r="Z23" s="19"/>
      <c r="AP23" s="19"/>
      <c r="AS23" s="19"/>
    </row>
    <row r="24" spans="14:47" x14ac:dyDescent="0.15">
      <c r="W24" s="19"/>
      <c r="Z24" s="19"/>
      <c r="AP24" s="19"/>
      <c r="AS24" s="19"/>
    </row>
  </sheetData>
  <mergeCells count="26">
    <mergeCell ref="AP3:AQ3"/>
    <mergeCell ref="AS3:AT3"/>
    <mergeCell ref="Z3:AA3"/>
    <mergeCell ref="AD1:AE1"/>
    <mergeCell ref="AD2:AE2"/>
    <mergeCell ref="AH3:AI3"/>
    <mergeCell ref="AK3:AL3"/>
    <mergeCell ref="K1:L1"/>
    <mergeCell ref="K2:L2"/>
    <mergeCell ref="O3:P3"/>
    <mergeCell ref="R3:S3"/>
    <mergeCell ref="W3:X3"/>
    <mergeCell ref="A9:A11"/>
    <mergeCell ref="B9:E9"/>
    <mergeCell ref="F9:I9"/>
    <mergeCell ref="B10:C10"/>
    <mergeCell ref="D10:E10"/>
    <mergeCell ref="F10:G10"/>
    <mergeCell ref="H10:I10"/>
    <mergeCell ref="A2:A4"/>
    <mergeCell ref="B2:E2"/>
    <mergeCell ref="F2:I2"/>
    <mergeCell ref="B3:C3"/>
    <mergeCell ref="D3:E3"/>
    <mergeCell ref="F3:G3"/>
    <mergeCell ref="H3:I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topLeftCell="S7" workbookViewId="0">
      <selection activeCell="AD28" sqref="AD28"/>
    </sheetView>
  </sheetViews>
  <sheetFormatPr defaultRowHeight="13.5" x14ac:dyDescent="0.15"/>
  <sheetData>
    <row r="1" spans="1:36" x14ac:dyDescent="0.15">
      <c r="A1" s="41" t="s">
        <v>65</v>
      </c>
      <c r="B1" s="26"/>
      <c r="T1" s="41" t="s">
        <v>65</v>
      </c>
      <c r="U1" s="26"/>
    </row>
    <row r="2" spans="1:36" ht="14.25" x14ac:dyDescent="0.15">
      <c r="A2" s="40" t="s">
        <v>40</v>
      </c>
      <c r="B2" s="40"/>
      <c r="E2" s="23" t="s">
        <v>89</v>
      </c>
      <c r="F2" s="2" t="s">
        <v>90</v>
      </c>
      <c r="G2" s="2"/>
      <c r="H2" s="2"/>
      <c r="N2" s="23" t="s">
        <v>91</v>
      </c>
      <c r="O2" s="2" t="s">
        <v>92</v>
      </c>
      <c r="P2" s="2"/>
      <c r="Q2" s="2"/>
      <c r="T2" s="40" t="s">
        <v>56</v>
      </c>
      <c r="U2" s="40"/>
      <c r="X2" s="23" t="s">
        <v>97</v>
      </c>
      <c r="Y2" s="2" t="s">
        <v>96</v>
      </c>
      <c r="Z2" s="2"/>
      <c r="AA2" s="2"/>
      <c r="AF2" s="23" t="s">
        <v>93</v>
      </c>
      <c r="AG2" s="2" t="s">
        <v>94</v>
      </c>
      <c r="AH2" s="2"/>
      <c r="AI2" s="2"/>
    </row>
    <row r="3" spans="1:36" ht="14.25" x14ac:dyDescent="0.15">
      <c r="E3" s="39" t="s">
        <v>66</v>
      </c>
      <c r="F3" s="38"/>
      <c r="H3" s="39" t="s">
        <v>67</v>
      </c>
      <c r="I3" s="38"/>
      <c r="M3" s="39" t="s">
        <v>68</v>
      </c>
      <c r="N3" s="38"/>
      <c r="P3" s="39" t="s">
        <v>69</v>
      </c>
      <c r="Q3" s="38"/>
      <c r="W3" s="39" t="s">
        <v>74</v>
      </c>
      <c r="X3" s="38"/>
      <c r="Z3" s="39" t="s">
        <v>75</v>
      </c>
      <c r="AA3" s="38"/>
      <c r="AE3" s="39" t="s">
        <v>76</v>
      </c>
      <c r="AF3" s="38"/>
      <c r="AH3" s="39" t="s">
        <v>77</v>
      </c>
      <c r="AI3" s="38"/>
    </row>
    <row r="4" spans="1:36" x14ac:dyDescent="0.15">
      <c r="D4" t="s">
        <v>6</v>
      </c>
      <c r="E4" t="s">
        <v>48</v>
      </c>
      <c r="F4" t="s">
        <v>50</v>
      </c>
      <c r="H4" t="s">
        <v>48</v>
      </c>
      <c r="I4" t="s">
        <v>61</v>
      </c>
      <c r="L4" t="s">
        <v>6</v>
      </c>
      <c r="M4" t="s">
        <v>48</v>
      </c>
      <c r="N4" t="s">
        <v>50</v>
      </c>
      <c r="P4" t="s">
        <v>48</v>
      </c>
      <c r="Q4" t="s">
        <v>61</v>
      </c>
      <c r="V4" t="s">
        <v>6</v>
      </c>
      <c r="W4" t="s">
        <v>48</v>
      </c>
      <c r="X4" t="s">
        <v>50</v>
      </c>
      <c r="Z4" t="s">
        <v>48</v>
      </c>
      <c r="AA4" t="s">
        <v>61</v>
      </c>
      <c r="AD4" t="s">
        <v>6</v>
      </c>
      <c r="AE4" t="s">
        <v>48</v>
      </c>
      <c r="AF4" t="s">
        <v>50</v>
      </c>
      <c r="AH4" t="s">
        <v>48</v>
      </c>
      <c r="AI4" t="s">
        <v>61</v>
      </c>
    </row>
    <row r="5" spans="1:36" x14ac:dyDescent="0.15">
      <c r="D5">
        <v>1</v>
      </c>
      <c r="E5">
        <v>0.56769227150625001</v>
      </c>
      <c r="F5">
        <v>0.52098502846386596</v>
      </c>
      <c r="G5">
        <f>E5-F5</f>
        <v>4.670724304238405E-2</v>
      </c>
      <c r="H5">
        <v>0.64759559469703598</v>
      </c>
      <c r="I5">
        <v>0.51946926471186805</v>
      </c>
      <c r="J5">
        <f>H5-I5</f>
        <v>0.12812632998516793</v>
      </c>
      <c r="L5">
        <v>1</v>
      </c>
      <c r="M5">
        <v>0.55439448538184999</v>
      </c>
      <c r="N5">
        <v>0.52969452579964105</v>
      </c>
      <c r="O5">
        <f>M5-N5</f>
        <v>2.4699959582208941E-2</v>
      </c>
      <c r="P5">
        <v>0.51983718393176304</v>
      </c>
      <c r="Q5">
        <v>0.63825551924583102</v>
      </c>
      <c r="R5">
        <f>P5-Q5</f>
        <v>-0.11841833531406798</v>
      </c>
      <c r="V5">
        <v>1</v>
      </c>
      <c r="W5">
        <v>0.83762057986334404</v>
      </c>
      <c r="X5">
        <v>0.68523190323997196</v>
      </c>
      <c r="Y5">
        <f>W5-X5</f>
        <v>0.15238867662337208</v>
      </c>
      <c r="Z5">
        <v>0.75616529639607899</v>
      </c>
      <c r="AA5">
        <v>0.82033436805674398</v>
      </c>
      <c r="AB5">
        <f>Z5-AA5</f>
        <v>-6.4169071660664989E-2</v>
      </c>
      <c r="AD5">
        <v>1</v>
      </c>
      <c r="AE5">
        <v>0.67283040051254595</v>
      </c>
      <c r="AF5">
        <v>0.81563826586352695</v>
      </c>
      <c r="AG5">
        <f>AE5-AF5</f>
        <v>-0.142807865350981</v>
      </c>
      <c r="AH5">
        <v>0.78726086061134204</v>
      </c>
      <c r="AI5">
        <v>0.74854440085143303</v>
      </c>
      <c r="AJ5">
        <f>AH5-AI5</f>
        <v>3.8716459759909005E-2</v>
      </c>
    </row>
    <row r="6" spans="1:36" x14ac:dyDescent="0.15">
      <c r="D6">
        <v>2</v>
      </c>
      <c r="E6">
        <v>0.83863281210136997</v>
      </c>
      <c r="F6">
        <v>0.89002656215968001</v>
      </c>
      <c r="G6">
        <f t="shared" ref="G6:G19" si="0">E6-F6</f>
        <v>-5.1393750058310039E-2</v>
      </c>
      <c r="H6">
        <v>0.74008334572284296</v>
      </c>
      <c r="I6">
        <v>0.89342622193019805</v>
      </c>
      <c r="J6">
        <f t="shared" ref="J6:J19" si="1">H6-I6</f>
        <v>-0.15334287620735509</v>
      </c>
      <c r="L6">
        <v>2</v>
      </c>
      <c r="M6">
        <v>1.02109150456575</v>
      </c>
      <c r="N6">
        <v>0.80608536537957898</v>
      </c>
      <c r="O6">
        <f t="shared" ref="O6:O19" si="2">M6-N6</f>
        <v>0.21500613918617106</v>
      </c>
      <c r="P6">
        <v>0.88507395947039003</v>
      </c>
      <c r="Q6">
        <v>0.66245977880934004</v>
      </c>
      <c r="R6">
        <f t="shared" ref="R6:R19" si="3">P6-Q6</f>
        <v>0.22261418066104999</v>
      </c>
      <c r="V6">
        <v>2</v>
      </c>
      <c r="W6">
        <v>1.0292027838732001</v>
      </c>
      <c r="X6">
        <v>0.91070359513019705</v>
      </c>
      <c r="Y6">
        <f t="shared" ref="Y6:Y19" si="4">W6-X6</f>
        <v>0.11849918874300303</v>
      </c>
      <c r="Z6">
        <v>0.79874404019316603</v>
      </c>
      <c r="AA6">
        <v>0.89859004998856995</v>
      </c>
      <c r="AB6">
        <f t="shared" ref="AB6:AB19" si="5">Z6-AA6</f>
        <v>-9.9846009795403923E-2</v>
      </c>
      <c r="AD6">
        <v>2</v>
      </c>
      <c r="AE6">
        <v>0.98829349375375797</v>
      </c>
      <c r="AF6">
        <v>0.88066705396395295</v>
      </c>
      <c r="AG6">
        <f t="shared" ref="AG6:AG19" si="6">AE6-AF6</f>
        <v>0.10762643978980502</v>
      </c>
      <c r="AH6">
        <v>0.89038668679955602</v>
      </c>
      <c r="AI6">
        <v>1.1740416738639901</v>
      </c>
      <c r="AJ6">
        <f t="shared" ref="AJ6:AJ19" si="7">AH6-AI6</f>
        <v>-0.28365498706443404</v>
      </c>
    </row>
    <row r="7" spans="1:36" x14ac:dyDescent="0.15">
      <c r="D7">
        <v>3</v>
      </c>
      <c r="E7">
        <v>0.98349025666567502</v>
      </c>
      <c r="F7">
        <v>0.97550420714865804</v>
      </c>
      <c r="G7">
        <f t="shared" si="0"/>
        <v>7.9860495170169798E-3</v>
      </c>
      <c r="H7">
        <v>1.07482242917132</v>
      </c>
      <c r="I7">
        <v>1.01296224830971</v>
      </c>
      <c r="J7">
        <f t="shared" si="1"/>
        <v>6.1860180861609937E-2</v>
      </c>
      <c r="L7">
        <v>3</v>
      </c>
      <c r="M7">
        <v>1.0870239119309599</v>
      </c>
      <c r="N7">
        <v>0.97318664201768101</v>
      </c>
      <c r="O7">
        <f t="shared" si="2"/>
        <v>0.11383726991327892</v>
      </c>
      <c r="P7">
        <v>0.94660092493009695</v>
      </c>
      <c r="Q7">
        <v>0.977136101874583</v>
      </c>
      <c r="R7">
        <f t="shared" si="3"/>
        <v>-3.0535176944486042E-2</v>
      </c>
      <c r="V7">
        <v>3</v>
      </c>
      <c r="W7">
        <v>1.34117219186408</v>
      </c>
      <c r="X7">
        <v>1.3589206500436299</v>
      </c>
      <c r="Y7">
        <f t="shared" si="4"/>
        <v>-1.7748458179549953E-2</v>
      </c>
      <c r="Z7">
        <v>1.0296334867391601</v>
      </c>
      <c r="AA7">
        <v>1.34959203969866</v>
      </c>
      <c r="AB7">
        <f t="shared" si="5"/>
        <v>-0.31995855295949993</v>
      </c>
      <c r="AD7">
        <v>3</v>
      </c>
      <c r="AE7">
        <v>1.1788796662815899</v>
      </c>
      <c r="AF7">
        <v>1.3801245394572601</v>
      </c>
      <c r="AG7">
        <f t="shared" si="6"/>
        <v>-0.20124487317567019</v>
      </c>
      <c r="AH7">
        <v>1.4429474166354299</v>
      </c>
      <c r="AI7">
        <v>1.29380307074262</v>
      </c>
      <c r="AJ7">
        <f t="shared" si="7"/>
        <v>0.14914434589280989</v>
      </c>
    </row>
    <row r="8" spans="1:36" x14ac:dyDescent="0.15">
      <c r="D8">
        <v>4</v>
      </c>
      <c r="E8">
        <v>0.56370035124459195</v>
      </c>
      <c r="F8">
        <v>0.406151320447104</v>
      </c>
      <c r="G8">
        <f t="shared" si="0"/>
        <v>0.15754903079748794</v>
      </c>
      <c r="H8">
        <v>0.42710796732978901</v>
      </c>
      <c r="I8">
        <v>0.43481749623140298</v>
      </c>
      <c r="J8">
        <f t="shared" si="1"/>
        <v>-7.7095289016139712E-3</v>
      </c>
      <c r="L8">
        <v>4</v>
      </c>
      <c r="M8">
        <v>0.202820841749144</v>
      </c>
      <c r="N8">
        <v>0.27299438669579101</v>
      </c>
      <c r="O8">
        <f t="shared" si="2"/>
        <v>-7.0173544946647015E-2</v>
      </c>
      <c r="P8">
        <v>0.27710657941233902</v>
      </c>
      <c r="Q8">
        <v>0.24389857452615599</v>
      </c>
      <c r="R8">
        <f t="shared" si="3"/>
        <v>3.3208004886183029E-2</v>
      </c>
      <c r="V8">
        <v>4</v>
      </c>
      <c r="W8">
        <v>0.44273369324158302</v>
      </c>
      <c r="X8">
        <v>0.55248930077829095</v>
      </c>
      <c r="Y8">
        <f t="shared" si="4"/>
        <v>-0.10975560753670793</v>
      </c>
      <c r="Z8">
        <v>0.32347115858715397</v>
      </c>
      <c r="AA8">
        <v>0.58575026636672201</v>
      </c>
      <c r="AB8">
        <f t="shared" si="5"/>
        <v>-0.26227910777956803</v>
      </c>
      <c r="AD8">
        <v>4</v>
      </c>
      <c r="AE8">
        <v>0.35224266538697702</v>
      </c>
      <c r="AF8">
        <v>0.24098300993591701</v>
      </c>
      <c r="AG8">
        <f t="shared" si="6"/>
        <v>0.11125965545106001</v>
      </c>
      <c r="AH8" s="19" t="s">
        <v>78</v>
      </c>
      <c r="AI8">
        <v>0.49206736606159501</v>
      </c>
      <c r="AJ8" t="e">
        <f t="shared" si="7"/>
        <v>#VALUE!</v>
      </c>
    </row>
    <row r="9" spans="1:36" x14ac:dyDescent="0.15">
      <c r="D9">
        <v>5</v>
      </c>
      <c r="E9">
        <v>0.682419025151347</v>
      </c>
      <c r="F9">
        <v>0.83448391369533204</v>
      </c>
      <c r="G9">
        <f t="shared" si="0"/>
        <v>-0.15206488854398503</v>
      </c>
      <c r="H9">
        <v>0.70254902731949198</v>
      </c>
      <c r="I9">
        <v>0.71066109789510401</v>
      </c>
      <c r="J9">
        <f t="shared" si="1"/>
        <v>-8.1120705756120293E-3</v>
      </c>
      <c r="L9">
        <v>5</v>
      </c>
      <c r="M9">
        <v>0.88301580446222405</v>
      </c>
      <c r="N9">
        <v>0.64164794892117205</v>
      </c>
      <c r="O9">
        <f t="shared" si="2"/>
        <v>0.241367855541052</v>
      </c>
      <c r="P9">
        <v>0.76333551953624001</v>
      </c>
      <c r="Q9">
        <v>0.83853035818635102</v>
      </c>
      <c r="R9">
        <f t="shared" si="3"/>
        <v>-7.5194838650111007E-2</v>
      </c>
      <c r="V9">
        <v>5</v>
      </c>
      <c r="W9">
        <v>0.83878149729371898</v>
      </c>
      <c r="X9">
        <v>0.80242985653013799</v>
      </c>
      <c r="Y9">
        <f t="shared" si="4"/>
        <v>3.6351640763580995E-2</v>
      </c>
      <c r="Z9">
        <v>0.85394900217629899</v>
      </c>
      <c r="AA9">
        <v>0.870975595873827</v>
      </c>
      <c r="AB9">
        <f t="shared" si="5"/>
        <v>-1.7026593697528014E-2</v>
      </c>
      <c r="AD9">
        <v>5</v>
      </c>
      <c r="AE9">
        <v>0.76009644596178505</v>
      </c>
      <c r="AF9">
        <v>0.83818583284761405</v>
      </c>
      <c r="AG9">
        <f t="shared" si="6"/>
        <v>-7.8089386885829004E-2</v>
      </c>
      <c r="AH9">
        <v>0.87088257547457004</v>
      </c>
      <c r="AI9">
        <v>0.72216431456614505</v>
      </c>
      <c r="AJ9">
        <f t="shared" si="7"/>
        <v>0.14871826090842499</v>
      </c>
    </row>
    <row r="10" spans="1:36" x14ac:dyDescent="0.15">
      <c r="D10">
        <v>6</v>
      </c>
      <c r="E10">
        <v>0.60998993090208298</v>
      </c>
      <c r="F10">
        <v>0.45975906998153598</v>
      </c>
      <c r="G10">
        <f t="shared" si="0"/>
        <v>0.15023086092054699</v>
      </c>
      <c r="H10">
        <v>0.55509798044195502</v>
      </c>
      <c r="I10">
        <v>0.57091802500468303</v>
      </c>
      <c r="J10">
        <f t="shared" si="1"/>
        <v>-1.5820044562728008E-2</v>
      </c>
      <c r="L10">
        <v>6</v>
      </c>
      <c r="M10">
        <v>0.552837820967222</v>
      </c>
      <c r="N10">
        <v>0.52074740978414202</v>
      </c>
      <c r="O10">
        <f t="shared" si="2"/>
        <v>3.2090411183079981E-2</v>
      </c>
      <c r="P10">
        <v>0.54479397892954995</v>
      </c>
      <c r="Q10">
        <v>0.50530626574906501</v>
      </c>
      <c r="R10">
        <f t="shared" si="3"/>
        <v>3.948771318048494E-2</v>
      </c>
      <c r="V10">
        <v>6</v>
      </c>
      <c r="W10">
        <v>0.59492132817617505</v>
      </c>
      <c r="X10">
        <v>0.54789435388394303</v>
      </c>
      <c r="Y10">
        <f t="shared" si="4"/>
        <v>4.7026974292232016E-2</v>
      </c>
      <c r="Z10">
        <v>0.45029017310374297</v>
      </c>
      <c r="AA10">
        <v>0.50929539753964803</v>
      </c>
      <c r="AB10">
        <f t="shared" si="5"/>
        <v>-5.9005224435905057E-2</v>
      </c>
      <c r="AD10">
        <v>6</v>
      </c>
      <c r="AE10">
        <v>0.56847122801925498</v>
      </c>
      <c r="AF10">
        <v>0.45575390012675898</v>
      </c>
      <c r="AG10">
        <f t="shared" si="6"/>
        <v>0.112717327892496</v>
      </c>
      <c r="AH10">
        <v>0.50241832679848797</v>
      </c>
      <c r="AI10">
        <v>0.52091872575159404</v>
      </c>
      <c r="AJ10">
        <f t="shared" si="7"/>
        <v>-1.8500398953106068E-2</v>
      </c>
    </row>
    <row r="11" spans="1:36" x14ac:dyDescent="0.15">
      <c r="D11">
        <v>7</v>
      </c>
      <c r="E11">
        <v>0.97116274296157901</v>
      </c>
      <c r="F11">
        <v>0.75876771644886598</v>
      </c>
      <c r="G11">
        <f t="shared" si="0"/>
        <v>0.21239502651271303</v>
      </c>
      <c r="H11">
        <v>0.77031075444087005</v>
      </c>
      <c r="I11">
        <v>0.95882878557017703</v>
      </c>
      <c r="J11">
        <f t="shared" si="1"/>
        <v>-0.18851803112930698</v>
      </c>
      <c r="L11">
        <v>7</v>
      </c>
      <c r="M11">
        <v>0.92398414651767502</v>
      </c>
      <c r="N11">
        <v>0.95587390925419102</v>
      </c>
      <c r="O11">
        <f t="shared" si="2"/>
        <v>-3.1889762736516003E-2</v>
      </c>
      <c r="P11">
        <v>0.94315303572143605</v>
      </c>
      <c r="Q11">
        <v>0.86074634442826703</v>
      </c>
      <c r="R11">
        <f t="shared" si="3"/>
        <v>8.2406691293169021E-2</v>
      </c>
      <c r="V11">
        <v>7</v>
      </c>
      <c r="W11">
        <v>1.1086478085982701</v>
      </c>
      <c r="X11">
        <v>1.0656992298555199</v>
      </c>
      <c r="Y11">
        <f t="shared" si="4"/>
        <v>4.2948578742750154E-2</v>
      </c>
      <c r="Z11">
        <v>1.1152617235923099</v>
      </c>
      <c r="AA11">
        <v>1.07645520992466</v>
      </c>
      <c r="AB11">
        <f t="shared" si="5"/>
        <v>3.8806513667649867E-2</v>
      </c>
      <c r="AD11">
        <v>7</v>
      </c>
      <c r="AE11">
        <v>1.0523838851951</v>
      </c>
      <c r="AF11">
        <v>1.0176126595794099</v>
      </c>
      <c r="AG11">
        <f t="shared" si="6"/>
        <v>3.4771225615690016E-2</v>
      </c>
      <c r="AH11">
        <v>0.94253714026532798</v>
      </c>
      <c r="AI11">
        <v>1.07865189277072</v>
      </c>
      <c r="AJ11">
        <f t="shared" si="7"/>
        <v>-0.13611475250539207</v>
      </c>
    </row>
    <row r="12" spans="1:36" x14ac:dyDescent="0.15">
      <c r="D12">
        <v>8</v>
      </c>
      <c r="E12">
        <v>1.09306509598764</v>
      </c>
      <c r="F12">
        <v>1.3277697073563099</v>
      </c>
      <c r="G12">
        <f t="shared" si="0"/>
        <v>-0.23470461136866994</v>
      </c>
      <c r="H12">
        <v>1.29680197884926</v>
      </c>
      <c r="I12">
        <v>1.0676123689980199</v>
      </c>
      <c r="J12">
        <f t="shared" si="1"/>
        <v>0.22918960985124004</v>
      </c>
      <c r="L12">
        <v>8</v>
      </c>
      <c r="M12">
        <v>1.13683547074434</v>
      </c>
      <c r="N12">
        <v>1.21771988159041</v>
      </c>
      <c r="O12">
        <f t="shared" si="2"/>
        <v>-8.088441084607001E-2</v>
      </c>
      <c r="P12">
        <v>1.1597036839710999</v>
      </c>
      <c r="Q12">
        <v>1.11595312750069</v>
      </c>
      <c r="R12">
        <f t="shared" si="3"/>
        <v>4.3750556470409929E-2</v>
      </c>
      <c r="V12">
        <v>8</v>
      </c>
      <c r="W12">
        <v>1.1999419729883301</v>
      </c>
      <c r="X12">
        <v>1.18228961139091</v>
      </c>
      <c r="Y12">
        <f t="shared" si="4"/>
        <v>1.7652361597420008E-2</v>
      </c>
      <c r="Z12">
        <v>1.24939415420227</v>
      </c>
      <c r="AA12">
        <v>1.3377006295704601</v>
      </c>
      <c r="AB12">
        <f t="shared" si="5"/>
        <v>-8.830647536819014E-2</v>
      </c>
      <c r="AD12">
        <v>8</v>
      </c>
      <c r="AE12">
        <v>1.1743630188851999</v>
      </c>
      <c r="AF12">
        <v>1.1612336034795601</v>
      </c>
      <c r="AG12">
        <f t="shared" si="6"/>
        <v>1.3129415405639833E-2</v>
      </c>
      <c r="AH12">
        <v>1.1987402336388699</v>
      </c>
      <c r="AI12">
        <v>1.3023216304662899</v>
      </c>
      <c r="AJ12">
        <f t="shared" si="7"/>
        <v>-0.10358139682741996</v>
      </c>
    </row>
    <row r="13" spans="1:36" x14ac:dyDescent="0.15">
      <c r="D13" s="2">
        <v>10</v>
      </c>
      <c r="E13">
        <v>0.62765081528809596</v>
      </c>
      <c r="F13">
        <v>0.61936984306209697</v>
      </c>
      <c r="G13">
        <f t="shared" si="0"/>
        <v>8.2809722259989949E-3</v>
      </c>
      <c r="H13">
        <v>0.63891356853470305</v>
      </c>
      <c r="I13">
        <v>0.63260818899323701</v>
      </c>
      <c r="J13">
        <f t="shared" si="1"/>
        <v>6.3053795414660385E-3</v>
      </c>
      <c r="L13" s="2">
        <v>10</v>
      </c>
      <c r="M13">
        <v>0.591593837321852</v>
      </c>
      <c r="N13">
        <v>0.62882545937359902</v>
      </c>
      <c r="O13">
        <f t="shared" si="2"/>
        <v>-3.7231622051747015E-2</v>
      </c>
      <c r="P13">
        <v>0.57042830299421099</v>
      </c>
      <c r="Q13">
        <v>0.62735012706576099</v>
      </c>
      <c r="R13">
        <f t="shared" si="3"/>
        <v>-5.6921824071549998E-2</v>
      </c>
      <c r="V13" s="2">
        <v>10</v>
      </c>
      <c r="W13">
        <v>0.68093991837213297</v>
      </c>
      <c r="X13">
        <v>0.70745902634579205</v>
      </c>
      <c r="Y13">
        <f t="shared" si="4"/>
        <v>-2.6519107973659084E-2</v>
      </c>
      <c r="Z13">
        <v>0.64673332626989599</v>
      </c>
      <c r="AA13">
        <v>0.71925958766769305</v>
      </c>
      <c r="AB13">
        <f t="shared" si="5"/>
        <v>-7.2526261397797054E-2</v>
      </c>
      <c r="AD13" s="2">
        <v>10</v>
      </c>
      <c r="AE13">
        <v>0.71084093255506398</v>
      </c>
      <c r="AF13">
        <v>0.58304743280459703</v>
      </c>
      <c r="AG13">
        <f t="shared" si="6"/>
        <v>0.12779349975046694</v>
      </c>
      <c r="AH13">
        <v>0.73217520223139798</v>
      </c>
      <c r="AI13">
        <v>0.77179342992349098</v>
      </c>
      <c r="AJ13">
        <f t="shared" si="7"/>
        <v>-3.9618227692093E-2</v>
      </c>
    </row>
    <row r="14" spans="1:36" x14ac:dyDescent="0.15">
      <c r="D14">
        <v>11</v>
      </c>
      <c r="E14">
        <v>0.62531675800814202</v>
      </c>
      <c r="F14">
        <v>0.71437253700569303</v>
      </c>
      <c r="G14">
        <f t="shared" si="0"/>
        <v>-8.9055778997551016E-2</v>
      </c>
      <c r="H14">
        <v>0.49641625557202301</v>
      </c>
      <c r="I14">
        <v>0.52088701758475497</v>
      </c>
      <c r="J14">
        <f t="shared" si="1"/>
        <v>-2.4470762012731961E-2</v>
      </c>
      <c r="L14">
        <v>11</v>
      </c>
      <c r="M14">
        <v>0.49100643431302199</v>
      </c>
      <c r="N14">
        <v>0.69618281454313602</v>
      </c>
      <c r="O14">
        <f t="shared" si="2"/>
        <v>-0.20517638023011403</v>
      </c>
      <c r="P14">
        <v>0.49942966106270098</v>
      </c>
      <c r="Q14">
        <v>0.84165858018042705</v>
      </c>
      <c r="R14">
        <f t="shared" si="3"/>
        <v>-0.34222891911772607</v>
      </c>
      <c r="V14">
        <v>11</v>
      </c>
      <c r="W14">
        <v>0.61451095947995804</v>
      </c>
      <c r="X14">
        <v>0.755822722732167</v>
      </c>
      <c r="Y14">
        <f t="shared" si="4"/>
        <v>-0.14131176325220896</v>
      </c>
      <c r="Z14">
        <v>0.70700345808555498</v>
      </c>
      <c r="AA14">
        <v>0.64461806948141498</v>
      </c>
      <c r="AB14">
        <f t="shared" si="5"/>
        <v>6.2385388604140002E-2</v>
      </c>
      <c r="AD14">
        <v>11</v>
      </c>
      <c r="AE14">
        <v>0.72284482599486799</v>
      </c>
      <c r="AF14">
        <v>0.59095990040805202</v>
      </c>
      <c r="AG14">
        <f t="shared" si="6"/>
        <v>0.13188492558681597</v>
      </c>
      <c r="AH14">
        <v>0.69292588168173097</v>
      </c>
      <c r="AI14">
        <v>0.62618243078597702</v>
      </c>
      <c r="AJ14">
        <f t="shared" si="7"/>
        <v>6.6743450895753953E-2</v>
      </c>
    </row>
    <row r="15" spans="1:36" x14ac:dyDescent="0.15">
      <c r="D15">
        <v>12</v>
      </c>
      <c r="E15">
        <v>0.95023976757074702</v>
      </c>
      <c r="F15">
        <v>0.90001476947397296</v>
      </c>
      <c r="G15">
        <f t="shared" si="0"/>
        <v>5.0224998096774054E-2</v>
      </c>
      <c r="H15">
        <v>0.90588596320818504</v>
      </c>
      <c r="I15">
        <v>0.83920791555378305</v>
      </c>
      <c r="J15">
        <f t="shared" si="1"/>
        <v>6.6678047654401995E-2</v>
      </c>
      <c r="L15">
        <v>12</v>
      </c>
      <c r="M15">
        <v>0.97402050100294302</v>
      </c>
      <c r="N15">
        <v>0.90955748880902898</v>
      </c>
      <c r="O15">
        <f t="shared" si="2"/>
        <v>6.4463012193914038E-2</v>
      </c>
      <c r="P15">
        <v>0.83346955364363096</v>
      </c>
      <c r="Q15">
        <v>1.03770481949646</v>
      </c>
      <c r="R15">
        <f t="shared" si="3"/>
        <v>-0.20423526585282903</v>
      </c>
      <c r="V15">
        <v>12</v>
      </c>
      <c r="W15">
        <v>1.27843143915913</v>
      </c>
      <c r="X15">
        <v>1.28963543177815</v>
      </c>
      <c r="Y15">
        <f t="shared" si="4"/>
        <v>-1.1203992619019942E-2</v>
      </c>
      <c r="Z15">
        <v>1.2541610875975</v>
      </c>
      <c r="AA15">
        <v>1.25421933734324</v>
      </c>
      <c r="AB15">
        <f t="shared" si="5"/>
        <v>-5.8249745739979986E-5</v>
      </c>
      <c r="AD15">
        <v>12</v>
      </c>
      <c r="AE15">
        <v>1.30481725780512</v>
      </c>
      <c r="AF15">
        <v>1.3190748145844899</v>
      </c>
      <c r="AG15">
        <f t="shared" si="6"/>
        <v>-1.4257556779369907E-2</v>
      </c>
      <c r="AH15">
        <v>1.07711653829901</v>
      </c>
      <c r="AI15">
        <v>1.36993466715406</v>
      </c>
      <c r="AJ15">
        <f t="shared" si="7"/>
        <v>-0.29281812885504999</v>
      </c>
    </row>
    <row r="16" spans="1:36" x14ac:dyDescent="0.15">
      <c r="D16">
        <v>13</v>
      </c>
      <c r="E16">
        <v>0.650004070424272</v>
      </c>
      <c r="F16">
        <v>0.69835026084580398</v>
      </c>
      <c r="G16">
        <f t="shared" si="0"/>
        <v>-4.8346190421531987E-2</v>
      </c>
      <c r="H16">
        <v>0.59514167705076804</v>
      </c>
      <c r="I16">
        <v>0.68672001774856695</v>
      </c>
      <c r="J16">
        <f t="shared" si="1"/>
        <v>-9.157834069779891E-2</v>
      </c>
      <c r="L16">
        <v>13</v>
      </c>
      <c r="M16">
        <v>0.65646717867639404</v>
      </c>
      <c r="N16">
        <v>0.68718054091150405</v>
      </c>
      <c r="O16">
        <f t="shared" si="2"/>
        <v>-3.0713362235110009E-2</v>
      </c>
      <c r="P16">
        <v>0.63085250708947704</v>
      </c>
      <c r="Q16">
        <v>0.67453774220912799</v>
      </c>
      <c r="R16">
        <f t="shared" si="3"/>
        <v>-4.3685235119650945E-2</v>
      </c>
      <c r="V16">
        <v>13</v>
      </c>
      <c r="W16">
        <v>0.79174194366966699</v>
      </c>
      <c r="X16">
        <v>0.84625880580808199</v>
      </c>
      <c r="Y16">
        <f t="shared" si="4"/>
        <v>-5.4516862138415001E-2</v>
      </c>
      <c r="Z16">
        <v>0.84065925321457102</v>
      </c>
      <c r="AA16">
        <v>0.76772896965000403</v>
      </c>
      <c r="AB16">
        <f t="shared" si="5"/>
        <v>7.2930283564566989E-2</v>
      </c>
      <c r="AD16">
        <v>13</v>
      </c>
      <c r="AE16">
        <v>0.77207109923619999</v>
      </c>
      <c r="AF16">
        <v>0.74814171443431399</v>
      </c>
      <c r="AG16">
        <f t="shared" si="6"/>
        <v>2.3929384801886E-2</v>
      </c>
      <c r="AH16">
        <v>0.731501456255501</v>
      </c>
      <c r="AI16">
        <v>0.84523531597161705</v>
      </c>
      <c r="AJ16">
        <f t="shared" si="7"/>
        <v>-0.11373385971611605</v>
      </c>
    </row>
    <row r="17" spans="4:36" x14ac:dyDescent="0.15">
      <c r="D17">
        <v>14</v>
      </c>
      <c r="E17">
        <v>0.82581922071185498</v>
      </c>
      <c r="F17">
        <v>0.79707500452744096</v>
      </c>
      <c r="G17">
        <f t="shared" si="0"/>
        <v>2.8744216184414029E-2</v>
      </c>
      <c r="H17">
        <v>0.784507895000085</v>
      </c>
      <c r="I17">
        <v>0.64802467844396905</v>
      </c>
      <c r="J17">
        <f t="shared" si="1"/>
        <v>0.13648321655611595</v>
      </c>
      <c r="L17">
        <v>14</v>
      </c>
      <c r="M17">
        <v>0.80657138737372203</v>
      </c>
      <c r="N17">
        <v>0.78733781808114101</v>
      </c>
      <c r="O17">
        <f t="shared" si="2"/>
        <v>1.9233569292581021E-2</v>
      </c>
      <c r="P17">
        <v>0.80940251511654204</v>
      </c>
      <c r="Q17">
        <v>0.67044483373970998</v>
      </c>
      <c r="R17">
        <f t="shared" si="3"/>
        <v>0.13895768137683207</v>
      </c>
      <c r="V17">
        <v>14</v>
      </c>
      <c r="W17">
        <v>1.3036608135022101</v>
      </c>
      <c r="X17">
        <v>0.98422347921587106</v>
      </c>
      <c r="Y17">
        <f t="shared" si="4"/>
        <v>0.31943733428633903</v>
      </c>
      <c r="Z17">
        <v>0.87246293189881297</v>
      </c>
      <c r="AA17">
        <v>0.68276800493003997</v>
      </c>
      <c r="AB17">
        <f t="shared" si="5"/>
        <v>0.18969492696877299</v>
      </c>
      <c r="AD17">
        <v>14</v>
      </c>
      <c r="AE17">
        <v>0.85652645310256104</v>
      </c>
      <c r="AF17">
        <v>0.67079933309651096</v>
      </c>
      <c r="AG17">
        <f t="shared" si="6"/>
        <v>0.18572712000605007</v>
      </c>
      <c r="AH17">
        <v>0.77693439251015695</v>
      </c>
      <c r="AI17">
        <v>0.91517813651132296</v>
      </c>
      <c r="AJ17">
        <f t="shared" si="7"/>
        <v>-0.13824374400116601</v>
      </c>
    </row>
    <row r="18" spans="4:36" x14ac:dyDescent="0.15">
      <c r="D18">
        <v>18</v>
      </c>
      <c r="E18">
        <v>0.64033371289729601</v>
      </c>
      <c r="F18">
        <v>0.60101209421683199</v>
      </c>
      <c r="G18">
        <f t="shared" si="0"/>
        <v>3.9321618680464021E-2</v>
      </c>
      <c r="H18">
        <v>0.775226344808984</v>
      </c>
      <c r="I18">
        <v>0.64716057614383704</v>
      </c>
      <c r="J18">
        <f t="shared" si="1"/>
        <v>0.12806576866514696</v>
      </c>
      <c r="L18">
        <v>18</v>
      </c>
      <c r="M18">
        <v>0.64281656773784901</v>
      </c>
      <c r="N18">
        <v>0.62546002030759795</v>
      </c>
      <c r="O18">
        <f t="shared" si="2"/>
        <v>1.7356547430251057E-2</v>
      </c>
      <c r="P18">
        <v>0.66565590582791201</v>
      </c>
      <c r="Q18">
        <v>0.62212328313617005</v>
      </c>
      <c r="R18">
        <f t="shared" si="3"/>
        <v>4.3532622691741962E-2</v>
      </c>
      <c r="V18">
        <v>18</v>
      </c>
      <c r="W18">
        <v>0.69355766693583298</v>
      </c>
      <c r="X18">
        <v>0.67579773289374601</v>
      </c>
      <c r="Y18">
        <f t="shared" si="4"/>
        <v>1.7759934042086978E-2</v>
      </c>
      <c r="Z18">
        <v>0.65284023586355</v>
      </c>
      <c r="AA18">
        <v>0.65623274987956404</v>
      </c>
      <c r="AB18">
        <f t="shared" si="5"/>
        <v>-3.3925140160140366E-3</v>
      </c>
      <c r="AD18">
        <v>18</v>
      </c>
      <c r="AE18">
        <v>0.68472621486398599</v>
      </c>
      <c r="AF18">
        <v>0.83115580679838197</v>
      </c>
      <c r="AG18">
        <f t="shared" si="6"/>
        <v>-0.14642959193439598</v>
      </c>
      <c r="AH18">
        <v>0.67968428402188397</v>
      </c>
      <c r="AI18">
        <v>0.71928913340282896</v>
      </c>
      <c r="AJ18">
        <f t="shared" si="7"/>
        <v>-3.9604849380944995E-2</v>
      </c>
    </row>
    <row r="19" spans="4:36" x14ac:dyDescent="0.15">
      <c r="D19">
        <v>19</v>
      </c>
      <c r="E19">
        <v>0.66357899249942398</v>
      </c>
      <c r="F19">
        <v>0.642658064061152</v>
      </c>
      <c r="G19">
        <f t="shared" si="0"/>
        <v>2.092092843827198E-2</v>
      </c>
      <c r="H19">
        <v>0.62954041164653096</v>
      </c>
      <c r="I19">
        <v>0.66378303530969296</v>
      </c>
      <c r="J19">
        <f t="shared" si="1"/>
        <v>-3.4242623663161997E-2</v>
      </c>
      <c r="L19">
        <v>19</v>
      </c>
      <c r="M19">
        <v>0.63030746974833496</v>
      </c>
      <c r="N19">
        <v>0.64846947276653</v>
      </c>
      <c r="O19">
        <f t="shared" si="2"/>
        <v>-1.8162003018195039E-2</v>
      </c>
      <c r="P19">
        <v>0.74424294919149603</v>
      </c>
      <c r="Q19">
        <v>0.57916607181586099</v>
      </c>
      <c r="R19">
        <f t="shared" si="3"/>
        <v>0.16507687737563503</v>
      </c>
      <c r="V19">
        <v>19</v>
      </c>
      <c r="W19">
        <v>0.67125353288793099</v>
      </c>
      <c r="X19">
        <v>0.66122218403516397</v>
      </c>
      <c r="Y19">
        <f t="shared" si="4"/>
        <v>1.0031348852767019E-2</v>
      </c>
      <c r="Z19">
        <v>0.69573816005312905</v>
      </c>
      <c r="AA19">
        <v>0.71760265192486805</v>
      </c>
      <c r="AB19">
        <f t="shared" si="5"/>
        <v>-2.1864491871739E-2</v>
      </c>
      <c r="AD19">
        <v>19</v>
      </c>
      <c r="AE19">
        <v>0.68646629898466904</v>
      </c>
      <c r="AF19">
        <v>0.68672885132946304</v>
      </c>
      <c r="AG19">
        <f t="shared" si="6"/>
        <v>-2.6255234479399814E-4</v>
      </c>
      <c r="AH19">
        <v>0.66825212226224995</v>
      </c>
      <c r="AI19">
        <v>0.73838016260219796</v>
      </c>
      <c r="AJ19">
        <f t="shared" si="7"/>
        <v>-7.0128040339948017E-2</v>
      </c>
    </row>
    <row r="20" spans="4:36" ht="14.25" x14ac:dyDescent="0.15">
      <c r="D20" s="15" t="s">
        <v>70</v>
      </c>
      <c r="E20">
        <f>AVERAGE(E5:E19)</f>
        <v>0.75287305492802459</v>
      </c>
      <c r="F20">
        <f>AVERAGE(F5:F19)</f>
        <v>0.74308667325962285</v>
      </c>
      <c r="H20">
        <f>AVERAGE(H5:H19)</f>
        <v>0.73600007958625613</v>
      </c>
      <c r="I20">
        <f>AVERAGE(I5:I19)</f>
        <v>0.72047246256193354</v>
      </c>
      <c r="L20" s="15" t="s">
        <v>70</v>
      </c>
      <c r="M20">
        <f>AVERAGE(M5:M19)</f>
        <v>0.74365249083288554</v>
      </c>
      <c r="N20">
        <f>AVERAGE(N5:N19)</f>
        <v>0.72673091228234299</v>
      </c>
      <c r="P20">
        <f>AVERAGE(P5:P19)</f>
        <v>0.71953908405525902</v>
      </c>
      <c r="Q20">
        <f>AVERAGE(Q5:Q19)</f>
        <v>0.72635143519758694</v>
      </c>
      <c r="V20" s="15" t="s">
        <v>27</v>
      </c>
      <c r="W20">
        <f>AVERAGE(W5:W19)</f>
        <v>0.89514120866037095</v>
      </c>
      <c r="X20">
        <f>AVERAGE(X5:X19)</f>
        <v>0.86840519224410495</v>
      </c>
      <c r="Z20">
        <f>AVERAGE(Z5:Z19)</f>
        <v>0.81643383253154633</v>
      </c>
      <c r="AA20">
        <f>AVERAGE(AA5:AA19)</f>
        <v>0.85940819519307443</v>
      </c>
      <c r="AD20" s="15" t="s">
        <v>79</v>
      </c>
      <c r="AE20">
        <f>AVERAGE(AE5:AE19)</f>
        <v>0.83239025910257847</v>
      </c>
      <c r="AF20">
        <f>AVERAGE(AF5:AF19)</f>
        <v>0.81467378124732048</v>
      </c>
      <c r="AH20">
        <f>AVERAGE(AH5:AH19)</f>
        <v>0.85669736553467957</v>
      </c>
      <c r="AI20">
        <f>AVERAGE(AI5:AI19)</f>
        <v>0.88790042342839215</v>
      </c>
    </row>
    <row r="21" spans="4:36" ht="14.25" x14ac:dyDescent="0.15">
      <c r="D21" s="15" t="s">
        <v>71</v>
      </c>
      <c r="E21">
        <f>_xlfn.STDEV.P(E5:E19)</f>
        <v>0.16868593614751803</v>
      </c>
      <c r="F21">
        <f>_xlfn.STDEV.P(F5:F19)</f>
        <v>0.2228805220382048</v>
      </c>
      <c r="H21">
        <f>_xlfn.STDEV.P(H5:H19)</f>
        <v>0.21576551375906519</v>
      </c>
      <c r="I21">
        <f>_xlfn.STDEV.P(I5:I19)</f>
        <v>0.18509021008332174</v>
      </c>
      <c r="L21" s="15" t="s">
        <v>71</v>
      </c>
      <c r="M21">
        <f>_xlfn.STDEV.P(M5:M19)</f>
        <v>0.25043094391905663</v>
      </c>
      <c r="N21">
        <f>_xlfn.STDEV.P(N5:N19)</f>
        <v>0.21917192941405311</v>
      </c>
      <c r="P21">
        <f>_xlfn.STDEV.P(P5:P19)</f>
        <v>0.2150821636191976</v>
      </c>
      <c r="Q21">
        <f>_xlfn.STDEV.P(Q5:Q19)</f>
        <v>0.21558733207985492</v>
      </c>
      <c r="V21" s="15" t="s">
        <v>80</v>
      </c>
      <c r="W21">
        <f>_xlfn.STDEV.P(W5:W19)</f>
        <v>0.28243967096659628</v>
      </c>
      <c r="X21">
        <f>_xlfn.STDEV.P(X5:X19)</f>
        <v>0.24902722040975103</v>
      </c>
      <c r="Z21">
        <f>_xlfn.STDEV.P(Z5:Z19)</f>
        <v>0.255873365981511</v>
      </c>
      <c r="AA21">
        <f>_xlfn.STDEV.P(AA5:AA19)</f>
        <v>0.26324448199529676</v>
      </c>
      <c r="AD21" s="15" t="s">
        <v>80</v>
      </c>
      <c r="AE21">
        <f>STDEV(AE5:AE19)</f>
        <v>0.2588249741254246</v>
      </c>
      <c r="AF21">
        <f>_xlfn.STDEV.P(AF5:AF19)</f>
        <v>0.29930618691551958</v>
      </c>
      <c r="AH21">
        <f>_xlfn.STDEV.P(AH5:AH19)</f>
        <v>0.23596534810953648</v>
      </c>
      <c r="AI21">
        <f>_xlfn.STDEV.P(AI5:AI19)</f>
        <v>0.27817229469336202</v>
      </c>
    </row>
    <row r="22" spans="4:36" ht="14.25" x14ac:dyDescent="0.15">
      <c r="D22" s="15" t="s">
        <v>72</v>
      </c>
      <c r="E22">
        <f>E21/SQRT(14)</f>
        <v>4.5083212787945588E-2</v>
      </c>
      <c r="F22">
        <f>F21/SQRT(14)</f>
        <v>5.9567325118020091E-2</v>
      </c>
      <c r="H22">
        <f>H21/SQRT(14)</f>
        <v>5.7665759169120055E-2</v>
      </c>
      <c r="I22">
        <f>I21/SQRT(14)</f>
        <v>4.9467439412700105E-2</v>
      </c>
      <c r="L22" s="15" t="s">
        <v>73</v>
      </c>
      <c r="M22">
        <f>M21/SQRT(14)</f>
        <v>6.693048508510778E-2</v>
      </c>
      <c r="N22">
        <f>N21/SQRT(14)</f>
        <v>5.8576162047542055E-2</v>
      </c>
      <c r="P22">
        <f>P21/SQRT(14)</f>
        <v>5.7483126162078013E-2</v>
      </c>
      <c r="Q22">
        <f>Q21/SQRT(14)</f>
        <v>5.7618138112248279E-2</v>
      </c>
      <c r="V22" s="15" t="s">
        <v>81</v>
      </c>
      <c r="W22">
        <f>W21/SQRT(14)</f>
        <v>7.548517722786903E-2</v>
      </c>
      <c r="X22">
        <f>X21/SQRT(14)</f>
        <v>6.6555324196709092E-2</v>
      </c>
      <c r="Z22">
        <f>Z21/SQRT(14)</f>
        <v>6.838503356453092E-2</v>
      </c>
      <c r="AA22">
        <f>AA21/SQRT(14)</f>
        <v>7.035504718465585E-2</v>
      </c>
      <c r="AD22" s="15" t="s">
        <v>81</v>
      </c>
      <c r="AE22">
        <f>STDEV(AE5:AE19)/SQRT(14)</f>
        <v>6.9173884022712087E-2</v>
      </c>
      <c r="AF22">
        <f>AF21/SQRT(14)</f>
        <v>7.9992943227113991E-2</v>
      </c>
      <c r="AH22">
        <f>STDEV(AH5:AH19)/SQRT(14)</f>
        <v>6.5445012449357146E-2</v>
      </c>
      <c r="AI22">
        <f>AI21/SQRT(14)</f>
        <v>7.4344672945376833E-2</v>
      </c>
    </row>
    <row r="23" spans="4:36" x14ac:dyDescent="0.15">
      <c r="E23" s="19"/>
      <c r="H23" s="19"/>
      <c r="M23" s="19"/>
      <c r="P23" s="19"/>
      <c r="W23" s="19"/>
      <c r="Z23" s="19"/>
      <c r="AE23" s="19"/>
      <c r="AH23" s="19"/>
    </row>
    <row r="24" spans="4:36" x14ac:dyDescent="0.15">
      <c r="E24" s="19"/>
      <c r="H24" s="19"/>
      <c r="M24" s="19"/>
      <c r="P24" s="19"/>
      <c r="W24" s="19"/>
      <c r="Z24" s="19"/>
      <c r="AE24" s="19"/>
      <c r="AH24" s="19"/>
    </row>
  </sheetData>
  <mergeCells count="12">
    <mergeCell ref="AH3:AI3"/>
    <mergeCell ref="A1:B1"/>
    <mergeCell ref="A2:B2"/>
    <mergeCell ref="E3:F3"/>
    <mergeCell ref="H3:I3"/>
    <mergeCell ref="M3:N3"/>
    <mergeCell ref="P3:Q3"/>
    <mergeCell ref="T1:U1"/>
    <mergeCell ref="T2:U2"/>
    <mergeCell ref="W3:X3"/>
    <mergeCell ref="Z3:AA3"/>
    <mergeCell ref="AE3:AF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opLeftCell="B16" workbookViewId="0">
      <selection activeCell="K2" sqref="K2"/>
    </sheetView>
  </sheetViews>
  <sheetFormatPr defaultRowHeight="13.5" x14ac:dyDescent="0.15"/>
  <sheetData>
    <row r="1" spans="2:14" x14ac:dyDescent="0.15">
      <c r="D1" s="1" t="s">
        <v>0</v>
      </c>
      <c r="E1" s="1"/>
      <c r="F1" s="1"/>
      <c r="J1" s="1" t="s">
        <v>5</v>
      </c>
      <c r="K1" s="1"/>
      <c r="L1" s="1"/>
    </row>
    <row r="2" spans="2:14" x14ac:dyDescent="0.15">
      <c r="K2" s="43" t="s">
        <v>98</v>
      </c>
    </row>
    <row r="3" spans="2:14" x14ac:dyDescent="0.15">
      <c r="B3" s="3" t="s">
        <v>6</v>
      </c>
      <c r="C3" s="3" t="s">
        <v>1</v>
      </c>
      <c r="D3" s="3" t="s">
        <v>2</v>
      </c>
      <c r="E3" s="3" t="s">
        <v>3</v>
      </c>
      <c r="F3" s="3" t="s">
        <v>4</v>
      </c>
      <c r="H3" s="24"/>
      <c r="I3" s="24"/>
      <c r="K3" s="42" t="s">
        <v>84</v>
      </c>
      <c r="L3" s="42"/>
      <c r="M3" s="42" t="s">
        <v>85</v>
      </c>
      <c r="N3" s="42"/>
    </row>
    <row r="4" spans="2:14" x14ac:dyDescent="0.15">
      <c r="B4">
        <v>1</v>
      </c>
      <c r="C4">
        <v>1</v>
      </c>
      <c r="D4">
        <v>0.52777777777777801</v>
      </c>
      <c r="E4">
        <v>0.97222222222222199</v>
      </c>
      <c r="F4">
        <v>0.66666666666666696</v>
      </c>
      <c r="J4" s="3" t="s">
        <v>7</v>
      </c>
      <c r="K4" s="1" t="s">
        <v>82</v>
      </c>
      <c r="L4" s="1" t="s">
        <v>83</v>
      </c>
      <c r="M4" s="1" t="s">
        <v>82</v>
      </c>
      <c r="N4" s="1" t="s">
        <v>83</v>
      </c>
    </row>
    <row r="5" spans="2:14" x14ac:dyDescent="0.15">
      <c r="B5">
        <v>2</v>
      </c>
      <c r="C5">
        <v>0.88888888888888895</v>
      </c>
      <c r="D5">
        <v>0.58333333333333304</v>
      </c>
      <c r="E5">
        <v>0.88888888888888895</v>
      </c>
      <c r="F5">
        <v>0.38888888888888901</v>
      </c>
      <c r="J5" s="20">
        <v>1</v>
      </c>
      <c r="K5" s="20">
        <v>1</v>
      </c>
      <c r="L5" s="20">
        <v>0.52777777777777801</v>
      </c>
      <c r="M5" s="20">
        <v>0.97222222222222199</v>
      </c>
      <c r="N5" s="20">
        <v>0.66666666666666696</v>
      </c>
    </row>
    <row r="6" spans="2:14" x14ac:dyDescent="0.15">
      <c r="B6">
        <v>3</v>
      </c>
      <c r="C6">
        <v>0.94444444444444398</v>
      </c>
      <c r="D6">
        <v>0.44444444444444398</v>
      </c>
      <c r="E6">
        <v>0.91666666666666696</v>
      </c>
      <c r="F6">
        <v>0.58333333333333304</v>
      </c>
      <c r="J6" s="20">
        <v>2</v>
      </c>
      <c r="K6" s="20">
        <v>0.88888888888888895</v>
      </c>
      <c r="L6" s="20">
        <v>0.58333333333333304</v>
      </c>
      <c r="M6" s="20">
        <v>0.88888888888888895</v>
      </c>
      <c r="N6" s="20">
        <v>0.38888888888888901</v>
      </c>
    </row>
    <row r="7" spans="2:14" x14ac:dyDescent="0.15">
      <c r="B7">
        <v>4</v>
      </c>
      <c r="C7">
        <v>0.94444444444444398</v>
      </c>
      <c r="D7">
        <v>0.75</v>
      </c>
      <c r="E7">
        <v>0.97222222222222199</v>
      </c>
      <c r="F7">
        <v>0.52777777777777801</v>
      </c>
      <c r="J7" s="20">
        <v>3</v>
      </c>
      <c r="K7" s="20">
        <v>0.94444444444444398</v>
      </c>
      <c r="L7" s="20">
        <v>0.44444444444444398</v>
      </c>
      <c r="M7" s="20">
        <v>0.91666666666666696</v>
      </c>
      <c r="N7" s="20">
        <v>0.58333333333333304</v>
      </c>
    </row>
    <row r="8" spans="2:14" x14ac:dyDescent="0.15">
      <c r="B8">
        <v>5</v>
      </c>
      <c r="C8">
        <v>1</v>
      </c>
      <c r="D8">
        <v>0.58333333333333304</v>
      </c>
      <c r="E8">
        <v>1</v>
      </c>
      <c r="F8">
        <v>0.52777777777777801</v>
      </c>
      <c r="J8" s="20">
        <v>4</v>
      </c>
      <c r="K8" s="20">
        <v>0.94444444444444398</v>
      </c>
      <c r="L8" s="20">
        <v>0.75</v>
      </c>
      <c r="M8" s="20">
        <v>0.97222222222222199</v>
      </c>
      <c r="N8" s="20">
        <v>0.52777777777777801</v>
      </c>
    </row>
    <row r="9" spans="2:14" x14ac:dyDescent="0.15">
      <c r="B9">
        <v>6</v>
      </c>
      <c r="C9">
        <v>1</v>
      </c>
      <c r="D9">
        <v>0.61111111111111105</v>
      </c>
      <c r="E9">
        <v>0.94444444444444398</v>
      </c>
      <c r="F9">
        <v>0.41666666666666702</v>
      </c>
      <c r="J9" s="20">
        <v>5</v>
      </c>
      <c r="K9" s="20">
        <v>1</v>
      </c>
      <c r="L9" s="20">
        <v>0.58333333333333304</v>
      </c>
      <c r="M9" s="20">
        <v>1</v>
      </c>
      <c r="N9" s="20">
        <v>0.52777777777777801</v>
      </c>
    </row>
    <row r="10" spans="2:14" x14ac:dyDescent="0.15">
      <c r="B10">
        <v>7</v>
      </c>
      <c r="C10">
        <v>1</v>
      </c>
      <c r="D10">
        <v>0.5</v>
      </c>
      <c r="E10">
        <v>0.97222222222222199</v>
      </c>
      <c r="F10">
        <v>0.33333333333333298</v>
      </c>
      <c r="J10" s="20">
        <v>6</v>
      </c>
      <c r="K10" s="20">
        <v>1</v>
      </c>
      <c r="L10" s="20">
        <v>0.61111111111111105</v>
      </c>
      <c r="M10" s="20">
        <v>0.94444444444444398</v>
      </c>
      <c r="N10" s="20">
        <v>0.41666666666666702</v>
      </c>
    </row>
    <row r="11" spans="2:14" x14ac:dyDescent="0.15">
      <c r="B11">
        <v>8</v>
      </c>
      <c r="C11">
        <v>1</v>
      </c>
      <c r="D11">
        <v>0.61111111111111105</v>
      </c>
      <c r="E11">
        <v>1</v>
      </c>
      <c r="F11">
        <v>0.41666666666666702</v>
      </c>
      <c r="J11" s="20">
        <v>7</v>
      </c>
      <c r="K11" s="20">
        <v>1</v>
      </c>
      <c r="L11" s="20">
        <v>0.5</v>
      </c>
      <c r="M11" s="20">
        <v>0.97222222222222199</v>
      </c>
      <c r="N11" s="20">
        <v>0.33333333333333298</v>
      </c>
    </row>
    <row r="12" spans="2:14" x14ac:dyDescent="0.15">
      <c r="B12">
        <v>9</v>
      </c>
      <c r="C12">
        <v>0.97222222222222199</v>
      </c>
      <c r="D12">
        <v>0.75</v>
      </c>
      <c r="E12">
        <v>0.97222222222222199</v>
      </c>
      <c r="F12">
        <v>0.44444444444444398</v>
      </c>
      <c r="J12" s="20">
        <v>8</v>
      </c>
      <c r="K12" s="20">
        <v>1</v>
      </c>
      <c r="L12" s="20">
        <v>0.61111111111111105</v>
      </c>
      <c r="M12" s="20">
        <v>1</v>
      </c>
      <c r="N12" s="20">
        <v>0.41666666666666702</v>
      </c>
    </row>
    <row r="13" spans="2:14" x14ac:dyDescent="0.15">
      <c r="B13">
        <v>10</v>
      </c>
      <c r="C13">
        <v>1</v>
      </c>
      <c r="D13">
        <v>0.52777777777777801</v>
      </c>
      <c r="E13">
        <v>0.94444444444444398</v>
      </c>
      <c r="F13">
        <v>0.72222222222222199</v>
      </c>
      <c r="J13" s="21">
        <v>10</v>
      </c>
      <c r="K13" s="20">
        <v>1</v>
      </c>
      <c r="L13" s="20">
        <v>0.52777777777777801</v>
      </c>
      <c r="M13" s="20">
        <v>0.94444444444444398</v>
      </c>
      <c r="N13" s="20">
        <v>0.72222222222222199</v>
      </c>
    </row>
    <row r="14" spans="2:14" x14ac:dyDescent="0.15">
      <c r="B14">
        <v>11</v>
      </c>
      <c r="C14">
        <v>0.91666666666666696</v>
      </c>
      <c r="D14">
        <v>0.61111111111111105</v>
      </c>
      <c r="E14">
        <v>0.86111111111111105</v>
      </c>
      <c r="F14">
        <v>0.63888888888888895</v>
      </c>
      <c r="J14" s="20">
        <v>11</v>
      </c>
      <c r="K14" s="20">
        <v>0.91666666666666696</v>
      </c>
      <c r="L14" s="20">
        <v>0.61111111111111105</v>
      </c>
      <c r="M14" s="20">
        <v>0.86111111111111105</v>
      </c>
      <c r="N14" s="20">
        <v>0.63888888888888895</v>
      </c>
    </row>
    <row r="15" spans="2:14" x14ac:dyDescent="0.15">
      <c r="B15">
        <v>12</v>
      </c>
      <c r="C15">
        <v>0.97222222222222199</v>
      </c>
      <c r="D15">
        <v>0.63888888888888895</v>
      </c>
      <c r="E15">
        <v>1</v>
      </c>
      <c r="F15">
        <v>0.52777777777777801</v>
      </c>
      <c r="J15" s="20">
        <v>12</v>
      </c>
      <c r="K15" s="20">
        <v>0.97222222222222199</v>
      </c>
      <c r="L15" s="20">
        <v>0.63888888888888895</v>
      </c>
      <c r="M15" s="20">
        <v>1</v>
      </c>
      <c r="N15" s="20">
        <v>0.52777777777777801</v>
      </c>
    </row>
    <row r="16" spans="2:14" x14ac:dyDescent="0.15">
      <c r="B16">
        <v>13</v>
      </c>
      <c r="C16">
        <v>1</v>
      </c>
      <c r="D16">
        <v>0.52777777777777801</v>
      </c>
      <c r="E16">
        <v>0.97222222222222199</v>
      </c>
      <c r="F16">
        <v>0.52777777777777801</v>
      </c>
      <c r="J16" s="20">
        <v>13</v>
      </c>
      <c r="K16" s="20">
        <v>1</v>
      </c>
      <c r="L16" s="20">
        <v>0.52777777777777801</v>
      </c>
      <c r="M16" s="20">
        <v>0.97222222222222199</v>
      </c>
      <c r="N16" s="20">
        <v>0.52777777777777801</v>
      </c>
    </row>
    <row r="17" spans="2:14" x14ac:dyDescent="0.15">
      <c r="B17">
        <v>14</v>
      </c>
      <c r="C17">
        <v>0.94444444444444398</v>
      </c>
      <c r="D17">
        <v>0.55555555555555602</v>
      </c>
      <c r="E17">
        <v>1</v>
      </c>
      <c r="F17">
        <v>0.44444444444444398</v>
      </c>
      <c r="J17" s="20">
        <v>14</v>
      </c>
      <c r="K17" s="20">
        <v>0.94444444444444398</v>
      </c>
      <c r="L17" s="20">
        <v>0.55555555555555602</v>
      </c>
      <c r="M17" s="20">
        <v>1</v>
      </c>
      <c r="N17" s="20">
        <v>0.44444444444444398</v>
      </c>
    </row>
    <row r="18" spans="2:14" x14ac:dyDescent="0.15">
      <c r="B18">
        <v>15</v>
      </c>
      <c r="C18">
        <v>0.94444444444444398</v>
      </c>
      <c r="D18">
        <v>0.66666666666666696</v>
      </c>
      <c r="E18">
        <v>0.97222222222222199</v>
      </c>
      <c r="F18">
        <v>0.47222222222222199</v>
      </c>
      <c r="J18" s="14">
        <v>18</v>
      </c>
      <c r="K18" s="20">
        <v>0.94444444444444398</v>
      </c>
      <c r="L18" s="20">
        <v>0.55555555555555602</v>
      </c>
      <c r="M18" s="20">
        <v>0.94444444444444398</v>
      </c>
      <c r="N18" s="20">
        <v>0.52777777777777801</v>
      </c>
    </row>
    <row r="19" spans="2:14" x14ac:dyDescent="0.15">
      <c r="B19">
        <v>16</v>
      </c>
      <c r="C19">
        <v>0.94444444444444398</v>
      </c>
      <c r="D19">
        <v>0.5</v>
      </c>
      <c r="E19">
        <v>0.94444444444444398</v>
      </c>
      <c r="F19">
        <v>0.55555555555555602</v>
      </c>
      <c r="H19" s="18"/>
      <c r="J19" s="14">
        <f t="shared" ref="J19" si="0">J18+1</f>
        <v>19</v>
      </c>
      <c r="K19" s="20">
        <v>1</v>
      </c>
      <c r="L19" s="20">
        <v>0.63888888888888895</v>
      </c>
      <c r="M19" s="20">
        <v>1</v>
      </c>
      <c r="N19" s="20">
        <v>0.58333333333333304</v>
      </c>
    </row>
    <row r="20" spans="2:14" ht="14.25" x14ac:dyDescent="0.15">
      <c r="B20">
        <v>17</v>
      </c>
      <c r="C20">
        <v>0.97222222222222199</v>
      </c>
      <c r="D20">
        <v>0.58333333333333304</v>
      </c>
      <c r="E20">
        <v>1</v>
      </c>
      <c r="F20">
        <v>0.69444444444444398</v>
      </c>
      <c r="H20" s="18"/>
      <c r="J20" s="22" t="s">
        <v>86</v>
      </c>
      <c r="K20" s="14">
        <f>AVERAGE(K5:K19)</f>
        <v>0.97037037037037022</v>
      </c>
      <c r="L20" s="14">
        <f t="shared" ref="L20:N20" si="1">AVERAGE(L5:L19)</f>
        <v>0.57777777777777783</v>
      </c>
      <c r="M20" s="14">
        <f t="shared" si="1"/>
        <v>0.95925925925925914</v>
      </c>
      <c r="N20" s="14">
        <f t="shared" si="1"/>
        <v>0.52222222222222225</v>
      </c>
    </row>
    <row r="21" spans="2:14" ht="14.25" x14ac:dyDescent="0.15">
      <c r="B21">
        <v>18</v>
      </c>
      <c r="C21">
        <v>0.94444444444444398</v>
      </c>
      <c r="D21">
        <v>0.55555555555555602</v>
      </c>
      <c r="E21">
        <v>0.94444444444444398</v>
      </c>
      <c r="F21">
        <v>0.52777777777777801</v>
      </c>
      <c r="H21" s="18"/>
      <c r="J21" s="22" t="s">
        <v>87</v>
      </c>
      <c r="K21" s="14">
        <f>_xlfn.STDEV.P(K5:K19)</f>
        <v>3.5813110381136562E-2</v>
      </c>
      <c r="L21" s="14">
        <f t="shared" ref="L21:N21" si="2">_xlfn.STDEV.P(L5:L19)</f>
        <v>6.9684769341580285E-2</v>
      </c>
      <c r="M21" s="14">
        <f t="shared" si="2"/>
        <v>4.165637733037774E-2</v>
      </c>
      <c r="N21" s="14">
        <f t="shared" si="2"/>
        <v>0.10452715401237105</v>
      </c>
    </row>
    <row r="22" spans="2:14" ht="14.25" x14ac:dyDescent="0.15">
      <c r="B22">
        <v>19</v>
      </c>
      <c r="C22">
        <v>1</v>
      </c>
      <c r="D22">
        <v>0.63888888888888895</v>
      </c>
      <c r="E22">
        <v>1</v>
      </c>
      <c r="F22">
        <v>0.58333333333333304</v>
      </c>
      <c r="J22" s="22" t="s">
        <v>88</v>
      </c>
      <c r="K22" s="14">
        <f>K21/SQRT(14)</f>
        <v>9.5714563572092959E-3</v>
      </c>
      <c r="L22" s="14">
        <f t="shared" ref="L22:N22" si="3">L21/SQRT(14)</f>
        <v>1.8624037996611584E-2</v>
      </c>
      <c r="M22" s="14">
        <f t="shared" si="3"/>
        <v>1.1133135138889317E-2</v>
      </c>
      <c r="N22" s="14">
        <f t="shared" si="3"/>
        <v>2.7936056994917538E-2</v>
      </c>
    </row>
  </sheetData>
  <mergeCells count="2">
    <mergeCell ref="K3:L3"/>
    <mergeCell ref="M3:N3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workbookViewId="0">
      <selection activeCell="D20" sqref="D20"/>
    </sheetView>
  </sheetViews>
  <sheetFormatPr defaultRowHeight="13.5" x14ac:dyDescent="0.15"/>
  <sheetData>
    <row r="2" spans="1:10" x14ac:dyDescent="0.15">
      <c r="B2" s="3" t="s">
        <v>11</v>
      </c>
      <c r="C2" s="3"/>
      <c r="D2" s="3"/>
      <c r="E2" s="3"/>
      <c r="F2" s="3" t="s">
        <v>15</v>
      </c>
      <c r="G2" s="3"/>
    </row>
    <row r="3" spans="1:10" x14ac:dyDescent="0.15">
      <c r="A3" s="1" t="s">
        <v>16</v>
      </c>
      <c r="B3" s="1" t="s">
        <v>8</v>
      </c>
      <c r="C3" s="1" t="s">
        <v>9</v>
      </c>
      <c r="D3" s="1" t="s">
        <v>10</v>
      </c>
      <c r="E3" s="1" t="s">
        <v>13</v>
      </c>
      <c r="F3" s="1" t="s">
        <v>1</v>
      </c>
      <c r="G3" s="1" t="s">
        <v>2</v>
      </c>
      <c r="H3" s="1" t="s">
        <v>3</v>
      </c>
      <c r="I3" s="1" t="s">
        <v>12</v>
      </c>
      <c r="J3" s="1" t="s">
        <v>14</v>
      </c>
    </row>
    <row r="4" spans="1:10" x14ac:dyDescent="0.15">
      <c r="A4">
        <v>1</v>
      </c>
      <c r="B4">
        <v>0.41103025642607699</v>
      </c>
      <c r="C4">
        <v>0.662657197819291</v>
      </c>
      <c r="D4">
        <v>0.435805666314587</v>
      </c>
      <c r="E4">
        <v>0.61777558063009297</v>
      </c>
      <c r="F4">
        <v>0</v>
      </c>
      <c r="G4">
        <v>2.7777777777777801E-2</v>
      </c>
      <c r="H4">
        <v>0</v>
      </c>
      <c r="I4">
        <v>2.7777777777777801E-2</v>
      </c>
      <c r="J4">
        <v>1.38888888888889E-2</v>
      </c>
    </row>
    <row r="5" spans="1:10" x14ac:dyDescent="0.15">
      <c r="A5">
        <v>2</v>
      </c>
      <c r="B5">
        <v>0.39403021605827498</v>
      </c>
      <c r="C5">
        <v>0.430390361040562</v>
      </c>
      <c r="D5">
        <v>0.33563060118348198</v>
      </c>
      <c r="E5">
        <v>0.49996497529305101</v>
      </c>
      <c r="F5">
        <v>5.5555555555555601E-2</v>
      </c>
      <c r="G5">
        <v>0</v>
      </c>
      <c r="H5">
        <v>5.5555555555555601E-2</v>
      </c>
      <c r="I5">
        <v>8.3333333333333301E-2</v>
      </c>
      <c r="J5">
        <v>4.8611111111111126E-2</v>
      </c>
    </row>
    <row r="6" spans="1:10" x14ac:dyDescent="0.15">
      <c r="A6">
        <v>3</v>
      </c>
      <c r="B6">
        <v>0.52148464649388204</v>
      </c>
      <c r="C6">
        <v>0.92719778452561696</v>
      </c>
      <c r="D6">
        <v>0.63850412547451996</v>
      </c>
      <c r="E6">
        <v>0.80476807165985098</v>
      </c>
      <c r="F6">
        <v>0</v>
      </c>
      <c r="G6">
        <v>5.5555555555555601E-2</v>
      </c>
      <c r="H6">
        <v>2.7777777777777801E-2</v>
      </c>
      <c r="I6">
        <v>0.13888888888888901</v>
      </c>
      <c r="J6">
        <v>5.5555555555555601E-2</v>
      </c>
    </row>
    <row r="7" spans="1:10" x14ac:dyDescent="0.15">
      <c r="A7">
        <v>4</v>
      </c>
      <c r="B7">
        <v>0.53873740866978403</v>
      </c>
      <c r="C7">
        <v>0.64471041855406996</v>
      </c>
      <c r="D7">
        <v>0.59650248131977002</v>
      </c>
      <c r="E7">
        <v>0.63861086437362102</v>
      </c>
      <c r="F7">
        <v>2.7777777777777801E-2</v>
      </c>
      <c r="G7">
        <v>5.5555555555555601E-2</v>
      </c>
      <c r="H7">
        <v>0</v>
      </c>
      <c r="I7">
        <v>0.11111111111111099</v>
      </c>
      <c r="J7">
        <v>4.8611111111111098E-2</v>
      </c>
    </row>
    <row r="8" spans="1:10" x14ac:dyDescent="0.15">
      <c r="A8">
        <v>5</v>
      </c>
      <c r="B8">
        <v>0.37954758635763503</v>
      </c>
      <c r="C8">
        <v>0.84046005662838796</v>
      </c>
      <c r="D8">
        <v>0.51474025746495</v>
      </c>
      <c r="E8">
        <v>0.83717362371354698</v>
      </c>
      <c r="F8">
        <v>0</v>
      </c>
      <c r="G8">
        <v>0</v>
      </c>
      <c r="H8">
        <v>0</v>
      </c>
      <c r="I8">
        <v>8.3333333333333301E-2</v>
      </c>
      <c r="J8">
        <v>2.0833333333333325E-2</v>
      </c>
    </row>
    <row r="9" spans="1:10" x14ac:dyDescent="0.15">
      <c r="A9">
        <v>6</v>
      </c>
      <c r="B9">
        <v>0.47137005378137198</v>
      </c>
      <c r="C9">
        <v>0.52558464915972503</v>
      </c>
      <c r="D9">
        <v>0.45540012413439002</v>
      </c>
      <c r="E9">
        <v>0.47189799454300901</v>
      </c>
      <c r="F9">
        <v>5.5555555555555601E-2</v>
      </c>
      <c r="G9">
        <v>0</v>
      </c>
      <c r="H9">
        <v>5.5555555555555601E-2</v>
      </c>
      <c r="I9">
        <v>5.5555555555555601E-2</v>
      </c>
      <c r="J9">
        <v>4.1666666666666699E-2</v>
      </c>
    </row>
    <row r="10" spans="1:10" x14ac:dyDescent="0.15">
      <c r="A10">
        <v>7</v>
      </c>
      <c r="B10">
        <v>0.46688306634162802</v>
      </c>
      <c r="C10">
        <v>1.0869022678564599</v>
      </c>
      <c r="D10">
        <v>0.45025481251279098</v>
      </c>
      <c r="E10">
        <v>1.04655350242073</v>
      </c>
      <c r="F10">
        <v>0</v>
      </c>
      <c r="G10">
        <v>0</v>
      </c>
      <c r="H10">
        <v>0</v>
      </c>
      <c r="I10">
        <v>2.7777777777777801E-2</v>
      </c>
      <c r="J10">
        <v>6.9444444444444501E-3</v>
      </c>
    </row>
    <row r="11" spans="1:10" x14ac:dyDescent="0.15">
      <c r="A11">
        <v>8</v>
      </c>
      <c r="B11">
        <v>0.49665749484008997</v>
      </c>
      <c r="C11">
        <v>0.69459357283749901</v>
      </c>
      <c r="D11">
        <v>0.50936864261600701</v>
      </c>
      <c r="E11">
        <v>0.74172159581407204</v>
      </c>
      <c r="F11">
        <v>0</v>
      </c>
      <c r="G11">
        <v>8.3333333333333301E-2</v>
      </c>
      <c r="H11">
        <v>0</v>
      </c>
      <c r="I11">
        <v>0.11111111111111099</v>
      </c>
      <c r="J11">
        <v>4.8611111111111077E-2</v>
      </c>
    </row>
    <row r="12" spans="1:10" x14ac:dyDescent="0.15">
      <c r="A12">
        <v>10</v>
      </c>
      <c r="B12">
        <v>0.38859068353404902</v>
      </c>
      <c r="C12">
        <v>0.59506568580498698</v>
      </c>
      <c r="D12">
        <v>0.42593377345070199</v>
      </c>
      <c r="E12">
        <v>0.62013037275729799</v>
      </c>
      <c r="F12">
        <v>2.7777777777777801E-2</v>
      </c>
      <c r="G12">
        <v>0.11111111111111099</v>
      </c>
      <c r="H12">
        <v>0</v>
      </c>
      <c r="I12">
        <v>5.5555555555555601E-2</v>
      </c>
      <c r="J12">
        <v>4.8611111111111098E-2</v>
      </c>
    </row>
    <row r="13" spans="1:10" x14ac:dyDescent="0.15">
      <c r="A13">
        <v>11</v>
      </c>
      <c r="B13">
        <v>0.44835593418813202</v>
      </c>
      <c r="C13">
        <v>0.48318063056384097</v>
      </c>
      <c r="D13">
        <v>0.41934574083037102</v>
      </c>
      <c r="E13">
        <v>0.49341036728765197</v>
      </c>
      <c r="F13">
        <v>0</v>
      </c>
      <c r="G13">
        <v>0.11111111111111099</v>
      </c>
      <c r="H13">
        <v>0</v>
      </c>
      <c r="I13">
        <v>0.13888888888888901</v>
      </c>
      <c r="J13">
        <v>6.25E-2</v>
      </c>
    </row>
    <row r="14" spans="1:10" x14ac:dyDescent="0.15">
      <c r="A14">
        <v>12</v>
      </c>
      <c r="B14">
        <v>0.31970932548413</v>
      </c>
      <c r="C14">
        <v>0.56484855128713995</v>
      </c>
      <c r="D14">
        <v>0.36079874056223299</v>
      </c>
      <c r="E14">
        <v>0.62359323133326505</v>
      </c>
      <c r="F14">
        <v>0</v>
      </c>
      <c r="G14">
        <v>0.194444444444444</v>
      </c>
      <c r="H14">
        <v>0</v>
      </c>
      <c r="I14">
        <v>0</v>
      </c>
      <c r="J14">
        <v>4.8611111111111001E-2</v>
      </c>
    </row>
    <row r="15" spans="1:10" x14ac:dyDescent="0.15">
      <c r="A15">
        <v>13</v>
      </c>
      <c r="B15">
        <v>0.50039568974170801</v>
      </c>
      <c r="C15">
        <v>0.77819275267370402</v>
      </c>
      <c r="D15">
        <v>0.49355802781307501</v>
      </c>
      <c r="E15">
        <v>0.85255275380930295</v>
      </c>
      <c r="F15">
        <v>0</v>
      </c>
      <c r="G15">
        <v>0.11111111111111099</v>
      </c>
      <c r="H15">
        <v>0</v>
      </c>
      <c r="I15">
        <v>8.3333333333333301E-2</v>
      </c>
      <c r="J15">
        <v>4.8611111111111077E-2</v>
      </c>
    </row>
    <row r="16" spans="1:10" x14ac:dyDescent="0.15">
      <c r="A16">
        <v>14</v>
      </c>
      <c r="B16">
        <v>0.37805938689537799</v>
      </c>
      <c r="C16">
        <v>0.63731692322481803</v>
      </c>
      <c r="D16">
        <v>0.347325959885186</v>
      </c>
      <c r="E16">
        <v>0.66023838828146397</v>
      </c>
      <c r="F16">
        <v>5.5555555555555601E-2</v>
      </c>
      <c r="G16">
        <v>2.7777777777777801E-2</v>
      </c>
      <c r="H16">
        <v>0</v>
      </c>
      <c r="I16">
        <v>5.5555555555555601E-2</v>
      </c>
      <c r="J16">
        <v>3.4722222222222252E-2</v>
      </c>
    </row>
    <row r="17" spans="1:10" x14ac:dyDescent="0.15">
      <c r="A17">
        <v>18</v>
      </c>
      <c r="B17">
        <v>0.63052919916461003</v>
      </c>
      <c r="C17">
        <v>0.87824909443376498</v>
      </c>
      <c r="D17">
        <v>0.71238772328009303</v>
      </c>
      <c r="E17">
        <v>0.99642585675812601</v>
      </c>
      <c r="F17">
        <v>0</v>
      </c>
      <c r="G17">
        <v>5.5555555555555601E-2</v>
      </c>
      <c r="H17">
        <v>2.7777777777777801E-2</v>
      </c>
      <c r="I17">
        <v>0.11111111111111099</v>
      </c>
      <c r="J17">
        <v>4.8611111111111098E-2</v>
      </c>
    </row>
    <row r="18" spans="1:10" x14ac:dyDescent="0.15">
      <c r="A18">
        <v>19</v>
      </c>
      <c r="B18">
        <v>0.31611892714206802</v>
      </c>
      <c r="C18">
        <v>0.46414348376775799</v>
      </c>
      <c r="D18">
        <v>0.32607290625492202</v>
      </c>
      <c r="E18">
        <v>0.55532558267279697</v>
      </c>
      <c r="F18">
        <v>0</v>
      </c>
      <c r="G18">
        <v>2.7777777777777801E-2</v>
      </c>
      <c r="H18">
        <v>0</v>
      </c>
      <c r="I18">
        <v>0.16666666666666699</v>
      </c>
      <c r="J18">
        <v>4.8611111111111195E-2</v>
      </c>
    </row>
    <row r="19" spans="1:10" x14ac:dyDescent="0.15">
      <c r="F19" s="2">
        <v>1.4814814814814828E-2</v>
      </c>
      <c r="G19" s="2">
        <v>5.7407407407407365E-2</v>
      </c>
      <c r="H19" s="2">
        <v>1.111111111111112E-2</v>
      </c>
      <c r="I19" s="2">
        <v>8.3333333333333343E-2</v>
      </c>
      <c r="J19" s="2">
        <v>4.1666666666666657E-2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one</vt:lpstr>
      <vt:lpstr>Fighure 4</vt:lpstr>
      <vt:lpstr>Figure 5</vt:lpstr>
      <vt:lpstr>Figure 6</vt:lpstr>
      <vt:lpstr>RT for Phase II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2019-03-13T05:55:14Z</dcterms:created>
  <dcterms:modified xsi:type="dcterms:W3CDTF">2019-03-14T07:39:04Z</dcterms:modified>
</cp:coreProperties>
</file>