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bitsv01\home_BIOT\bernhard.wohner\Documents\Paper 2 - Restentleerbarkeit\"/>
    </mc:Choice>
  </mc:AlternateContent>
  <bookViews>
    <workbookView xWindow="0" yWindow="0" windowWidth="28800" windowHeight="14100"/>
  </bookViews>
  <sheets>
    <sheet name="Tabelle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Tabelle1!$AU$5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" i="1" l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" i="1"/>
  <c r="BB5" i="1" l="1"/>
  <c r="BC5" i="1" s="1"/>
  <c r="BB6" i="1"/>
  <c r="BC6" i="1" s="1"/>
  <c r="BB7" i="1"/>
  <c r="BC7" i="1" s="1"/>
  <c r="BB8" i="1"/>
  <c r="BC8" i="1" s="1"/>
  <c r="BB9" i="1"/>
  <c r="BC9" i="1" s="1"/>
  <c r="BB10" i="1"/>
  <c r="BC10" i="1" s="1"/>
  <c r="BB11" i="1"/>
  <c r="BC11" i="1" s="1"/>
  <c r="BB12" i="1"/>
  <c r="BC12" i="1" s="1"/>
  <c r="BB13" i="1"/>
  <c r="BC13" i="1" s="1"/>
  <c r="BB14" i="1"/>
  <c r="BC14" i="1" s="1"/>
  <c r="BB15" i="1"/>
  <c r="BC15" i="1" s="1"/>
  <c r="BB16" i="1"/>
  <c r="BC16" i="1" s="1"/>
  <c r="BB17" i="1"/>
  <c r="BC17" i="1" s="1"/>
  <c r="BB18" i="1"/>
  <c r="BC18" i="1" s="1"/>
  <c r="BB19" i="1"/>
  <c r="BC19" i="1" s="1"/>
  <c r="BB20" i="1"/>
  <c r="BC20" i="1" s="1"/>
  <c r="BB21" i="1"/>
  <c r="BC21" i="1" s="1"/>
  <c r="BB22" i="1"/>
  <c r="BC22" i="1" s="1"/>
  <c r="BB23" i="1"/>
  <c r="BC23" i="1" s="1"/>
  <c r="BB24" i="1"/>
  <c r="BC24" i="1" s="1"/>
  <c r="BB25" i="1"/>
  <c r="BC25" i="1" s="1"/>
  <c r="BB26" i="1"/>
  <c r="BC26" i="1" s="1"/>
  <c r="BB27" i="1"/>
  <c r="BC27" i="1" s="1"/>
  <c r="BB28" i="1"/>
  <c r="BC28" i="1" s="1"/>
  <c r="BB29" i="1"/>
  <c r="BC29" i="1" s="1"/>
  <c r="BB30" i="1"/>
  <c r="BC30" i="1" s="1"/>
  <c r="BB31" i="1"/>
  <c r="BC31" i="1" s="1"/>
  <c r="BB32" i="1"/>
  <c r="BC32" i="1" s="1"/>
  <c r="BB33" i="1"/>
  <c r="BC33" i="1" s="1"/>
  <c r="BB34" i="1"/>
  <c r="BC34" i="1" s="1"/>
  <c r="BB35" i="1"/>
  <c r="BC35" i="1" s="1"/>
  <c r="BB36" i="1"/>
  <c r="BC36" i="1" s="1"/>
  <c r="BB37" i="1"/>
  <c r="BC37" i="1" s="1"/>
  <c r="BB38" i="1"/>
  <c r="BC38" i="1" s="1"/>
  <c r="BB39" i="1"/>
  <c r="BC39" i="1" s="1"/>
  <c r="BB4" i="1"/>
  <c r="BC4" i="1" s="1"/>
  <c r="AN5" i="1" l="1"/>
  <c r="AN6" i="1"/>
  <c r="AN7" i="1"/>
  <c r="AN8" i="1"/>
  <c r="AN9" i="1"/>
  <c r="AN10" i="1"/>
  <c r="AN11" i="1"/>
  <c r="AN13" i="1"/>
  <c r="AN14" i="1"/>
  <c r="AN12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9" i="1"/>
  <c r="AN28" i="1"/>
  <c r="AN30" i="1"/>
  <c r="AN31" i="1"/>
  <c r="AN32" i="1"/>
  <c r="AN33" i="1"/>
  <c r="AN34" i="1"/>
  <c r="AN35" i="1"/>
  <c r="AN36" i="1"/>
  <c r="AN37" i="1"/>
  <c r="AN38" i="1"/>
  <c r="AN39" i="1"/>
  <c r="AN4" i="1"/>
  <c r="AS9" i="1"/>
  <c r="AR5" i="1" l="1"/>
  <c r="AR6" i="1"/>
  <c r="AR7" i="1"/>
  <c r="AR8" i="1"/>
  <c r="AR9" i="1"/>
  <c r="AR10" i="1"/>
  <c r="AR11" i="1"/>
  <c r="AR13" i="1"/>
  <c r="AR14" i="1"/>
  <c r="AR12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9" i="1"/>
  <c r="AR28" i="1"/>
  <c r="AR30" i="1"/>
  <c r="AR31" i="1"/>
  <c r="AR32" i="1"/>
  <c r="AR33" i="1"/>
  <c r="AR34" i="1"/>
  <c r="AR35" i="1"/>
  <c r="AR36" i="1"/>
  <c r="AR37" i="1"/>
  <c r="AR38" i="1"/>
  <c r="AR39" i="1"/>
  <c r="AP5" i="1"/>
  <c r="AP6" i="1"/>
  <c r="AP7" i="1"/>
  <c r="AP8" i="1"/>
  <c r="AP9" i="1"/>
  <c r="AP10" i="1"/>
  <c r="AP11" i="1"/>
  <c r="AP13" i="1"/>
  <c r="AP14" i="1"/>
  <c r="AP12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9" i="1"/>
  <c r="AP28" i="1"/>
  <c r="AP30" i="1"/>
  <c r="AP31" i="1"/>
  <c r="AP32" i="1"/>
  <c r="AP33" i="1"/>
  <c r="AP34" i="1"/>
  <c r="AP35" i="1"/>
  <c r="AP36" i="1"/>
  <c r="AP37" i="1"/>
  <c r="AP38" i="1"/>
  <c r="AP39" i="1"/>
  <c r="AT5" i="1"/>
  <c r="AT6" i="1"/>
  <c r="AT7" i="1"/>
  <c r="AT8" i="1"/>
  <c r="AT9" i="1"/>
  <c r="AT10" i="1"/>
  <c r="AT11" i="1"/>
  <c r="AT13" i="1"/>
  <c r="AT14" i="1"/>
  <c r="AT12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9" i="1"/>
  <c r="AT28" i="1"/>
  <c r="AT30" i="1"/>
  <c r="AT31" i="1"/>
  <c r="AT32" i="1"/>
  <c r="AT33" i="1"/>
  <c r="AT34" i="1"/>
  <c r="AT35" i="1"/>
  <c r="AT36" i="1"/>
  <c r="AT37" i="1"/>
  <c r="AT38" i="1"/>
  <c r="AT39" i="1"/>
  <c r="AT4" i="1"/>
  <c r="AY5" i="1" l="1"/>
  <c r="AZ5" i="1" s="1"/>
  <c r="AY6" i="1"/>
  <c r="AZ6" i="1" s="1"/>
  <c r="AY7" i="1"/>
  <c r="AZ7" i="1" s="1"/>
  <c r="AY8" i="1"/>
  <c r="AZ8" i="1" s="1"/>
  <c r="AY9" i="1"/>
  <c r="AZ9" i="1" s="1"/>
  <c r="AY10" i="1"/>
  <c r="AZ10" i="1" s="1"/>
  <c r="AY11" i="1"/>
  <c r="AZ11" i="1" s="1"/>
  <c r="AY13" i="1"/>
  <c r="AZ13" i="1" s="1"/>
  <c r="AY14" i="1"/>
  <c r="AZ14" i="1" s="1"/>
  <c r="AY12" i="1"/>
  <c r="AZ12" i="1" s="1"/>
  <c r="AY15" i="1"/>
  <c r="AZ15" i="1" s="1"/>
  <c r="AY16" i="1"/>
  <c r="AZ16" i="1" s="1"/>
  <c r="AY17" i="1"/>
  <c r="AZ17" i="1" s="1"/>
  <c r="AY18" i="1"/>
  <c r="AZ18" i="1" s="1"/>
  <c r="AY19" i="1"/>
  <c r="AZ19" i="1" s="1"/>
  <c r="AY20" i="1"/>
  <c r="AZ20" i="1" s="1"/>
  <c r="AY21" i="1"/>
  <c r="AZ21" i="1" s="1"/>
  <c r="AY22" i="1"/>
  <c r="AZ22" i="1" s="1"/>
  <c r="AY23" i="1"/>
  <c r="AZ23" i="1" s="1"/>
  <c r="AY24" i="1"/>
  <c r="AZ24" i="1" s="1"/>
  <c r="AY25" i="1"/>
  <c r="AZ25" i="1" s="1"/>
  <c r="AY26" i="1"/>
  <c r="AZ26" i="1" s="1"/>
  <c r="AY27" i="1"/>
  <c r="AZ27" i="1" s="1"/>
  <c r="AY29" i="1"/>
  <c r="AZ29" i="1" s="1"/>
  <c r="AY28" i="1"/>
  <c r="AZ28" i="1" s="1"/>
  <c r="AY30" i="1"/>
  <c r="AZ30" i="1" s="1"/>
  <c r="AY31" i="1"/>
  <c r="AZ31" i="1" s="1"/>
  <c r="AY32" i="1"/>
  <c r="AZ32" i="1" s="1"/>
  <c r="AY33" i="1"/>
  <c r="AZ33" i="1" s="1"/>
  <c r="AY34" i="1"/>
  <c r="AZ34" i="1" s="1"/>
  <c r="AY35" i="1"/>
  <c r="AZ35" i="1" s="1"/>
  <c r="AY36" i="1"/>
  <c r="AZ36" i="1" s="1"/>
  <c r="AY37" i="1"/>
  <c r="AZ37" i="1" s="1"/>
  <c r="AY38" i="1"/>
  <c r="AZ38" i="1" s="1"/>
  <c r="AY39" i="1"/>
  <c r="AZ39" i="1" s="1"/>
  <c r="AR4" i="1"/>
  <c r="AY4" i="1" s="1"/>
  <c r="AZ4" i="1" s="1"/>
  <c r="AV39" i="1"/>
  <c r="AV5" i="1"/>
  <c r="AV6" i="1"/>
  <c r="AV7" i="1"/>
  <c r="AV8" i="1"/>
  <c r="AV9" i="1"/>
  <c r="AV10" i="1"/>
  <c r="AV11" i="1"/>
  <c r="AV13" i="1"/>
  <c r="AV14" i="1"/>
  <c r="AV12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9" i="1"/>
  <c r="AV28" i="1"/>
  <c r="AV30" i="1"/>
  <c r="AV31" i="1"/>
  <c r="AV32" i="1"/>
  <c r="AV33" i="1"/>
  <c r="AV34" i="1"/>
  <c r="AV35" i="1"/>
  <c r="AV36" i="1"/>
  <c r="AV37" i="1"/>
  <c r="AV38" i="1"/>
  <c r="AP4" i="1"/>
  <c r="AV4" i="1" s="1"/>
  <c r="AO5" i="1" l="1"/>
  <c r="AQ5" i="1"/>
  <c r="AS5" i="1"/>
  <c r="AO6" i="1"/>
  <c r="AQ6" i="1"/>
  <c r="AS6" i="1"/>
  <c r="AO7" i="1"/>
  <c r="AQ7" i="1"/>
  <c r="AS7" i="1"/>
  <c r="AO8" i="1"/>
  <c r="AQ8" i="1"/>
  <c r="AS8" i="1"/>
  <c r="AO9" i="1"/>
  <c r="AQ9" i="1"/>
  <c r="AO10" i="1"/>
  <c r="AQ10" i="1"/>
  <c r="AS10" i="1"/>
  <c r="AO11" i="1"/>
  <c r="AQ11" i="1"/>
  <c r="AS11" i="1"/>
  <c r="AO13" i="1"/>
  <c r="AQ13" i="1"/>
  <c r="AS13" i="1"/>
  <c r="AO14" i="1"/>
  <c r="AQ14" i="1"/>
  <c r="AS14" i="1"/>
  <c r="AO12" i="1"/>
  <c r="AQ12" i="1"/>
  <c r="AS12" i="1"/>
  <c r="AO15" i="1"/>
  <c r="AQ15" i="1"/>
  <c r="AS15" i="1"/>
  <c r="AO16" i="1"/>
  <c r="AQ16" i="1"/>
  <c r="AS16" i="1"/>
  <c r="AO17" i="1"/>
  <c r="AQ17" i="1"/>
  <c r="AS17" i="1"/>
  <c r="AO18" i="1"/>
  <c r="AQ18" i="1"/>
  <c r="AS18" i="1"/>
  <c r="AO19" i="1"/>
  <c r="AQ19" i="1"/>
  <c r="AS19" i="1"/>
  <c r="AO20" i="1"/>
  <c r="AQ20" i="1"/>
  <c r="AS20" i="1"/>
  <c r="AO21" i="1"/>
  <c r="AQ21" i="1"/>
  <c r="AS21" i="1"/>
  <c r="AO22" i="1"/>
  <c r="AQ22" i="1"/>
  <c r="AS22" i="1"/>
  <c r="AO23" i="1"/>
  <c r="AQ23" i="1"/>
  <c r="AS23" i="1"/>
  <c r="AO24" i="1"/>
  <c r="AQ24" i="1"/>
  <c r="AS24" i="1"/>
  <c r="AO25" i="1"/>
  <c r="AQ25" i="1"/>
  <c r="AS25" i="1"/>
  <c r="AO26" i="1"/>
  <c r="AQ26" i="1"/>
  <c r="AS26" i="1"/>
  <c r="AO27" i="1"/>
  <c r="AQ27" i="1"/>
  <c r="AS27" i="1"/>
  <c r="AO29" i="1"/>
  <c r="AQ29" i="1"/>
  <c r="AS29" i="1"/>
  <c r="AO28" i="1"/>
  <c r="AQ28" i="1"/>
  <c r="AS28" i="1"/>
  <c r="AO30" i="1"/>
  <c r="AQ30" i="1"/>
  <c r="AS30" i="1"/>
  <c r="AO31" i="1"/>
  <c r="AQ31" i="1"/>
  <c r="AS31" i="1"/>
  <c r="AO32" i="1"/>
  <c r="AQ32" i="1"/>
  <c r="AS32" i="1"/>
  <c r="AO33" i="1"/>
  <c r="AQ33" i="1"/>
  <c r="AS33" i="1"/>
  <c r="AO34" i="1"/>
  <c r="AQ34" i="1"/>
  <c r="AS34" i="1"/>
  <c r="AO35" i="1"/>
  <c r="AQ35" i="1"/>
  <c r="AS35" i="1"/>
  <c r="AO36" i="1"/>
  <c r="AQ36" i="1"/>
  <c r="AS36" i="1"/>
  <c r="AO37" i="1"/>
  <c r="AQ37" i="1"/>
  <c r="AS37" i="1"/>
  <c r="AO38" i="1"/>
  <c r="AQ38" i="1"/>
  <c r="AS38" i="1"/>
  <c r="AO39" i="1"/>
  <c r="AQ39" i="1"/>
  <c r="AS39" i="1"/>
  <c r="AS4" i="1"/>
  <c r="AQ4" i="1"/>
  <c r="AO4" i="1"/>
  <c r="AM5" i="1"/>
  <c r="AM6" i="1"/>
  <c r="AM7" i="1"/>
  <c r="AM8" i="1"/>
  <c r="AM9" i="1"/>
  <c r="AM10" i="1"/>
  <c r="AM11" i="1"/>
  <c r="AM13" i="1"/>
  <c r="AM14" i="1"/>
  <c r="AM12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9" i="1"/>
  <c r="AM28" i="1"/>
  <c r="AM30" i="1"/>
  <c r="AM31" i="1"/>
  <c r="AM32" i="1"/>
  <c r="AM33" i="1"/>
  <c r="AM34" i="1"/>
  <c r="AM35" i="1"/>
  <c r="AM36" i="1"/>
  <c r="AM37" i="1"/>
  <c r="AM38" i="1"/>
  <c r="AM39" i="1"/>
  <c r="AM4" i="1"/>
  <c r="AL5" i="1"/>
  <c r="AL6" i="1"/>
  <c r="AL7" i="1"/>
  <c r="AL8" i="1"/>
  <c r="AL9" i="1"/>
  <c r="AL10" i="1"/>
  <c r="AL11" i="1"/>
  <c r="AL13" i="1"/>
  <c r="AL14" i="1"/>
  <c r="AL12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9" i="1"/>
  <c r="AL28" i="1"/>
  <c r="AL30" i="1"/>
  <c r="AL31" i="1"/>
  <c r="AL32" i="1"/>
  <c r="AL33" i="1"/>
  <c r="AL34" i="1"/>
  <c r="AL35" i="1"/>
  <c r="AL36" i="1"/>
  <c r="AL37" i="1"/>
  <c r="AL38" i="1"/>
  <c r="AL39" i="1"/>
  <c r="AL4" i="1"/>
</calcChain>
</file>

<file path=xl/sharedStrings.xml><?xml version="1.0" encoding="utf-8"?>
<sst xmlns="http://schemas.openxmlformats.org/spreadsheetml/2006/main" count="103" uniqueCount="65">
  <si>
    <t>Chocolate milk | PET bottle, variant a</t>
  </si>
  <si>
    <t>Sour milk | PS cup</t>
  </si>
  <si>
    <t>Yogurt, chocolate | PS cup</t>
  </si>
  <si>
    <t>Yogurt, cereals | PS cup</t>
  </si>
  <si>
    <t>Yogurt, fruits | Twin-PP cup</t>
  </si>
  <si>
    <t>Yogurt, vanilla | PS cup</t>
  </si>
  <si>
    <t>Liquid yogurt, vanilla | PET bottle</t>
  </si>
  <si>
    <t>Liquid yogurt, strawberry | PET bottle</t>
  </si>
  <si>
    <t>Fresh cheese, radish | PP tub, variant a</t>
  </si>
  <si>
    <t>Fresh cheese, herbs | PP tub</t>
  </si>
  <si>
    <t>Fresh cheese, radish | PP tub, variant b</t>
  </si>
  <si>
    <t>Fresh cheese, sweet pepper | PP tub</t>
  </si>
  <si>
    <t>Curd cheese, creamy | PS tub</t>
  </si>
  <si>
    <t>Curd cheese, crumbly | PS tub</t>
  </si>
  <si>
    <t>Fresh cheese, sweetened | PS cup</t>
  </si>
  <si>
    <t>Whole milk | Glass bottle</t>
  </si>
  <si>
    <t>Chocolate milk | PET bottle, variant b</t>
  </si>
  <si>
    <t>Low-fat cream alternative | Pouch</t>
  </si>
  <si>
    <t>Liquid yogurt, blueberries | PET bottle</t>
  </si>
  <si>
    <t>Mass, total [g]</t>
  </si>
  <si>
    <t>Mass, emptied package [g]</t>
  </si>
  <si>
    <t>Mass, cleaned packaging [g]</t>
  </si>
  <si>
    <t>Mass, food residues [g]</t>
  </si>
  <si>
    <t>Mass, food [g]</t>
  </si>
  <si>
    <t>EMPT [%]</t>
  </si>
  <si>
    <t>EMPT, total [%]</t>
  </si>
  <si>
    <t>Product</t>
  </si>
  <si>
    <t>Test 6</t>
  </si>
  <si>
    <t>Temperature: 7°C</t>
  </si>
  <si>
    <t>Temperature: 22°C</t>
  </si>
  <si>
    <t>Test 1</t>
  </si>
  <si>
    <t>Test 2</t>
  </si>
  <si>
    <t>Test 3</t>
  </si>
  <si>
    <t>Test 4</t>
  </si>
  <si>
    <t>Test 5</t>
  </si>
  <si>
    <t>Mass, packaging [g]</t>
  </si>
  <si>
    <t>Arithmetic averages</t>
  </si>
  <si>
    <t>EMPT, at 22°C [%]</t>
  </si>
  <si>
    <t>Standard deviation of EMPT, at 22°C [%]</t>
  </si>
  <si>
    <t>EMPT, at 7°C [%]</t>
  </si>
  <si>
    <t>Standard deviation of EMPT, at 7°C [%]</t>
  </si>
  <si>
    <t>Standard deviation of EMPT, total [%]</t>
  </si>
  <si>
    <t>Cream, 36% fat | HDPE bottle</t>
  </si>
  <si>
    <t>Cream, 36% fat | PS cup</t>
  </si>
  <si>
    <t>Buttermilk | Beverage carton, gable top</t>
  </si>
  <si>
    <t>Chocolate milk | Beverage carton, flat top</t>
  </si>
  <si>
    <t>Cream, 23% fat |Beverage carton, flat top</t>
  </si>
  <si>
    <t>L-free skimmed milk | Beverage carton, gable top</t>
  </si>
  <si>
    <t>Liquid yogurt |Beverage carton, bottle top</t>
  </si>
  <si>
    <t>Liquid yogurt |Beverage carton, gable top</t>
  </si>
  <si>
    <t>Low-fat milk | Beverage carton, flat top</t>
  </si>
  <si>
    <t>Low-fat milk |Beverage carton, gable top</t>
  </si>
  <si>
    <t>Whole milk | Beverage carton, gable top</t>
  </si>
  <si>
    <t>Buttermilk | Beverage carton, bottle top, variant a</t>
  </si>
  <si>
    <t>Buttermilk | Beverage carton, bottle top, variant b</t>
  </si>
  <si>
    <t>Sour milk | PP cup</t>
  </si>
  <si>
    <t>Power test, two-sided, alpha = 0,05, for EMPT 22°C</t>
  </si>
  <si>
    <t>Cohen's d for power of 0.80</t>
  </si>
  <si>
    <t>Power test, two-sided, alpha = 0,05, for EMPT 7°C</t>
  </si>
  <si>
    <t>Low-fat cream alternative | PET bottle</t>
  </si>
  <si>
    <t>Power test, two-sided, alpha = 0,05, for EMPT 22°C &amp; EMPT 7°C</t>
  </si>
  <si>
    <t>Cafe Latté | PET bottle</t>
  </si>
  <si>
    <t>Cafe Latté | PP cup</t>
  </si>
  <si>
    <t>Variability [Percentage points]</t>
  </si>
  <si>
    <t>Variability [Percent]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</si>
</sst>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0" xfId="0" applyNumberFormat="1" applyBorder="1"/>
    <xf numFmtId="10" fontId="0" fillId="0" borderId="11" xfId="0" applyNumberFormat="1" applyBorder="1"/>
    <xf numFmtId="2" fontId="0" fillId="0" borderId="17" xfId="0" applyNumberFormat="1" applyBorder="1"/>
    <xf numFmtId="10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10" fontId="0" fillId="0" borderId="21" xfId="0" applyNumberFormat="1" applyBorder="1"/>
    <xf numFmtId="0" fontId="0" fillId="0" borderId="24" xfId="0" applyBorder="1"/>
    <xf numFmtId="0" fontId="0" fillId="0" borderId="25" xfId="0" applyBorder="1"/>
    <xf numFmtId="0" fontId="1" fillId="0" borderId="0" xfId="0" applyFont="1" applyAlignment="1">
      <alignment wrapText="1"/>
    </xf>
    <xf numFmtId="0" fontId="0" fillId="0" borderId="26" xfId="0" applyBorder="1"/>
    <xf numFmtId="2" fontId="0" fillId="0" borderId="22" xfId="0" applyNumberFormat="1" applyBorder="1"/>
    <xf numFmtId="2" fontId="0" fillId="0" borderId="12" xfId="0" applyNumberFormat="1" applyBorder="1"/>
    <xf numFmtId="10" fontId="0" fillId="0" borderId="23" xfId="0" applyNumberFormat="1" applyBorder="1"/>
    <xf numFmtId="0" fontId="1" fillId="0" borderId="1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0" xfId="0" applyFont="1"/>
    <xf numFmtId="2" fontId="0" fillId="0" borderId="5" xfId="0" applyNumberFormat="1" applyBorder="1"/>
    <xf numFmtId="2" fontId="0" fillId="0" borderId="7" xfId="0" applyNumberFormat="1" applyBorder="1"/>
    <xf numFmtId="0" fontId="1" fillId="0" borderId="30" xfId="0" applyFont="1" applyBorder="1" applyAlignment="1">
      <alignment wrapText="1"/>
    </xf>
    <xf numFmtId="10" fontId="0" fillId="0" borderId="13" xfId="0" applyNumberFormat="1" applyBorder="1"/>
    <xf numFmtId="10" fontId="0" fillId="0" borderId="31" xfId="0" applyNumberFormat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10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3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G4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Z8" sqref="AZ8"/>
    </sheetView>
  </sheetViews>
  <sheetFormatPr baseColWidth="10" defaultRowHeight="15" x14ac:dyDescent="0.25"/>
  <cols>
    <col min="1" max="1" width="46" bestFit="1" customWidth="1"/>
    <col min="2" max="2" width="10.5703125" bestFit="1" customWidth="1"/>
    <col min="3" max="3" width="16.28515625" bestFit="1" customWidth="1"/>
    <col min="4" max="4" width="17.28515625" bestFit="1" customWidth="1"/>
    <col min="30" max="30" width="13.42578125" bestFit="1" customWidth="1"/>
    <col min="32" max="32" width="13.42578125" bestFit="1" customWidth="1"/>
    <col min="33" max="33" width="24.7109375" bestFit="1" customWidth="1"/>
    <col min="34" max="34" width="25.7109375" bestFit="1" customWidth="1"/>
    <col min="47" max="47" width="17" bestFit="1" customWidth="1"/>
    <col min="49" max="49" width="10.5703125" customWidth="1"/>
    <col min="52" max="52" width="10.7109375" customWidth="1"/>
    <col min="55" max="55" width="14.140625" customWidth="1"/>
    <col min="57" max="58" width="20.28515625" bestFit="1" customWidth="1"/>
    <col min="59" max="59" width="19.28515625" bestFit="1" customWidth="1"/>
  </cols>
  <sheetData>
    <row r="1" spans="1:59" ht="42.75" customHeight="1" thickBot="1" x14ac:dyDescent="0.3">
      <c r="B1" s="54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  <c r="T1" s="57" t="s">
        <v>28</v>
      </c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9" t="s">
        <v>36</v>
      </c>
      <c r="AM1" s="60"/>
      <c r="AN1" s="60"/>
      <c r="AO1" s="60"/>
      <c r="AP1" s="60"/>
      <c r="AQ1" s="60"/>
      <c r="AR1" s="60"/>
      <c r="AS1" s="60"/>
      <c r="AT1" s="60"/>
      <c r="AU1" s="46" t="s">
        <v>56</v>
      </c>
      <c r="AV1" s="47"/>
      <c r="AW1" s="48"/>
      <c r="AX1" s="46" t="s">
        <v>58</v>
      </c>
      <c r="AY1" s="47"/>
      <c r="AZ1" s="48"/>
      <c r="BA1" s="46" t="s">
        <v>60</v>
      </c>
      <c r="BB1" s="47"/>
      <c r="BC1" s="48"/>
    </row>
    <row r="2" spans="1:59" s="22" customFormat="1" ht="15.75" customHeight="1" thickBot="1" x14ac:dyDescent="0.3">
      <c r="B2" s="63" t="s">
        <v>30</v>
      </c>
      <c r="C2" s="64"/>
      <c r="D2" s="64"/>
      <c r="E2" s="64"/>
      <c r="F2" s="64"/>
      <c r="G2" s="65"/>
      <c r="H2" s="63" t="s">
        <v>31</v>
      </c>
      <c r="I2" s="64"/>
      <c r="J2" s="64"/>
      <c r="K2" s="64"/>
      <c r="L2" s="64"/>
      <c r="M2" s="65"/>
      <c r="N2" s="63" t="s">
        <v>32</v>
      </c>
      <c r="O2" s="64"/>
      <c r="P2" s="64"/>
      <c r="Q2" s="64"/>
      <c r="R2" s="64"/>
      <c r="S2" s="65"/>
      <c r="T2" s="52" t="s">
        <v>33</v>
      </c>
      <c r="U2" s="53"/>
      <c r="V2" s="53"/>
      <c r="W2" s="53"/>
      <c r="X2" s="53"/>
      <c r="Y2" s="66"/>
      <c r="Z2" s="52" t="s">
        <v>34</v>
      </c>
      <c r="AA2" s="53"/>
      <c r="AB2" s="53"/>
      <c r="AC2" s="53"/>
      <c r="AD2" s="53"/>
      <c r="AE2" s="66"/>
      <c r="AF2" s="52" t="s">
        <v>27</v>
      </c>
      <c r="AG2" s="53"/>
      <c r="AH2" s="53"/>
      <c r="AI2" s="53"/>
      <c r="AJ2" s="53"/>
      <c r="AK2" s="53"/>
      <c r="AL2" s="61"/>
      <c r="AM2" s="62"/>
      <c r="AN2" s="62"/>
      <c r="AO2" s="62"/>
      <c r="AP2" s="62"/>
      <c r="AQ2" s="62"/>
      <c r="AR2" s="62"/>
      <c r="AS2" s="62"/>
      <c r="AT2" s="62"/>
      <c r="AU2" s="49"/>
      <c r="AV2" s="50"/>
      <c r="AW2" s="51"/>
      <c r="AX2" s="49"/>
      <c r="AY2" s="50"/>
      <c r="AZ2" s="51"/>
      <c r="BA2" s="49"/>
      <c r="BB2" s="50"/>
      <c r="BC2" s="51"/>
    </row>
    <row r="3" spans="1:59" s="13" customFormat="1" ht="60.75" thickBot="1" x14ac:dyDescent="0.3">
      <c r="A3" s="18" t="s">
        <v>26</v>
      </c>
      <c r="B3" s="19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1" t="s">
        <v>24</v>
      </c>
      <c r="H3" s="19" t="s">
        <v>19</v>
      </c>
      <c r="I3" s="20" t="s">
        <v>20</v>
      </c>
      <c r="J3" s="20" t="s">
        <v>21</v>
      </c>
      <c r="K3" s="20" t="s">
        <v>22</v>
      </c>
      <c r="L3" s="20" t="s">
        <v>23</v>
      </c>
      <c r="M3" s="21" t="s">
        <v>24</v>
      </c>
      <c r="N3" s="19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1" t="s">
        <v>24</v>
      </c>
      <c r="T3" s="19" t="s">
        <v>19</v>
      </c>
      <c r="U3" s="20" t="s">
        <v>20</v>
      </c>
      <c r="V3" s="20" t="s">
        <v>21</v>
      </c>
      <c r="W3" s="20" t="s">
        <v>22</v>
      </c>
      <c r="X3" s="20" t="s">
        <v>23</v>
      </c>
      <c r="Y3" s="21" t="s">
        <v>24</v>
      </c>
      <c r="Z3" s="19" t="s">
        <v>19</v>
      </c>
      <c r="AA3" s="20" t="s">
        <v>20</v>
      </c>
      <c r="AB3" s="20" t="s">
        <v>21</v>
      </c>
      <c r="AC3" s="20" t="s">
        <v>22</v>
      </c>
      <c r="AD3" s="20" t="s">
        <v>23</v>
      </c>
      <c r="AE3" s="21" t="s">
        <v>24</v>
      </c>
      <c r="AF3" s="19" t="s">
        <v>19</v>
      </c>
      <c r="AG3" s="20" t="s">
        <v>20</v>
      </c>
      <c r="AH3" s="20" t="s">
        <v>21</v>
      </c>
      <c r="AI3" s="20" t="s">
        <v>22</v>
      </c>
      <c r="AJ3" s="20" t="s">
        <v>23</v>
      </c>
      <c r="AK3" s="25" t="s">
        <v>24</v>
      </c>
      <c r="AL3" s="33" t="s">
        <v>23</v>
      </c>
      <c r="AM3" s="32" t="s">
        <v>35</v>
      </c>
      <c r="AN3" s="32" t="s">
        <v>22</v>
      </c>
      <c r="AO3" s="32" t="s">
        <v>37</v>
      </c>
      <c r="AP3" s="32" t="s">
        <v>38</v>
      </c>
      <c r="AQ3" s="32" t="s">
        <v>39</v>
      </c>
      <c r="AR3" s="32" t="s">
        <v>40</v>
      </c>
      <c r="AS3" s="32" t="s">
        <v>25</v>
      </c>
      <c r="AT3" s="32" t="s">
        <v>41</v>
      </c>
      <c r="AU3" s="35" t="s">
        <v>57</v>
      </c>
      <c r="AV3" s="41" t="s">
        <v>63</v>
      </c>
      <c r="AW3" s="36" t="s">
        <v>64</v>
      </c>
      <c r="AX3" s="35" t="s">
        <v>57</v>
      </c>
      <c r="AY3" s="41" t="s">
        <v>63</v>
      </c>
      <c r="AZ3" s="36" t="s">
        <v>64</v>
      </c>
      <c r="BA3" s="35" t="s">
        <v>57</v>
      </c>
      <c r="BB3" s="41" t="s">
        <v>63</v>
      </c>
      <c r="BC3" s="36" t="s">
        <v>64</v>
      </c>
    </row>
    <row r="4" spans="1:59" x14ac:dyDescent="0.25">
      <c r="A4" s="14" t="s">
        <v>53</v>
      </c>
      <c r="B4" s="15">
        <v>542.04999999999995</v>
      </c>
      <c r="C4" s="16">
        <v>43.01</v>
      </c>
      <c r="D4" s="16">
        <v>23.14</v>
      </c>
      <c r="E4" s="16">
        <v>19.869999999999997</v>
      </c>
      <c r="F4" s="16">
        <v>518.91</v>
      </c>
      <c r="G4" s="17">
        <v>3.8291803973714129E-2</v>
      </c>
      <c r="H4" s="15">
        <v>542.86</v>
      </c>
      <c r="I4" s="16">
        <v>44.02</v>
      </c>
      <c r="J4" s="16">
        <v>23.39</v>
      </c>
      <c r="K4" s="16">
        <v>20.630000000000003</v>
      </c>
      <c r="L4" s="16">
        <v>519.47</v>
      </c>
      <c r="M4" s="17">
        <v>3.9713554199472541E-2</v>
      </c>
      <c r="N4" s="15">
        <v>540.1</v>
      </c>
      <c r="O4" s="16">
        <v>41.23</v>
      </c>
      <c r="P4" s="16">
        <v>23.080000000000002</v>
      </c>
      <c r="Q4" s="16">
        <v>18.149999999999995</v>
      </c>
      <c r="R4" s="16">
        <v>517.02</v>
      </c>
      <c r="S4" s="17">
        <v>3.5105024950678881E-2</v>
      </c>
      <c r="T4" s="15">
        <v>540.66</v>
      </c>
      <c r="U4" s="16">
        <v>43.76</v>
      </c>
      <c r="V4" s="16">
        <v>23.28</v>
      </c>
      <c r="W4" s="16">
        <v>20.479999999999997</v>
      </c>
      <c r="X4" s="16">
        <v>517.38</v>
      </c>
      <c r="Y4" s="17">
        <v>3.9584058139085387E-2</v>
      </c>
      <c r="Z4" s="15">
        <v>540.71</v>
      </c>
      <c r="AA4" s="16">
        <v>45.34</v>
      </c>
      <c r="AB4" s="16">
        <v>23.36</v>
      </c>
      <c r="AC4" s="16">
        <v>21.980000000000004</v>
      </c>
      <c r="AD4" s="16">
        <v>517.35</v>
      </c>
      <c r="AE4" s="17">
        <v>4.2485744660288011E-2</v>
      </c>
      <c r="AF4" s="15">
        <v>541.29999999999995</v>
      </c>
      <c r="AG4" s="16">
        <v>45.42</v>
      </c>
      <c r="AH4" s="16">
        <v>23.020000000000003</v>
      </c>
      <c r="AI4" s="16">
        <v>22.4</v>
      </c>
      <c r="AJ4" s="16">
        <v>518.28</v>
      </c>
      <c r="AK4" s="26">
        <v>4.3219881145326849E-2</v>
      </c>
      <c r="AL4" s="28">
        <f t="shared" ref="AL4:AL39" si="0">AVERAGE(F4,L4,R4,X4,AD4,AJ4)</f>
        <v>518.06833333333327</v>
      </c>
      <c r="AM4" s="3">
        <f t="shared" ref="AM4:AM39" si="1">AVERAGE(D4,J4,P4,V4,AB4,AH4)</f>
        <v>23.21166666666667</v>
      </c>
      <c r="AN4" s="3">
        <f t="shared" ref="AN4:AN39" si="2">AVERAGE(E4,K4,Q4,W4,AC4,AI4)</f>
        <v>20.584999999999997</v>
      </c>
      <c r="AO4" s="38">
        <f t="shared" ref="AO4:AO39" si="3">AVERAGE(G4,M4,S4)</f>
        <v>3.7703461041288515E-2</v>
      </c>
      <c r="AP4" s="38">
        <f t="shared" ref="AP4:AP39" si="4">STDEV(G4,M4,S4)</f>
        <v>2.3599250017422246E-3</v>
      </c>
      <c r="AQ4" s="38">
        <f t="shared" ref="AQ4:AQ39" si="5">AVERAGE(Y4,AE4,AK4)</f>
        <v>4.1763227981566751E-2</v>
      </c>
      <c r="AR4" s="38">
        <f t="shared" ref="AR4:AR39" si="6">STDEV(Y4,AE4,AK4)</f>
        <v>1.9225828971598279E-3</v>
      </c>
      <c r="AS4" s="38">
        <f t="shared" ref="AS4:AS39" si="7">AVERAGE(G4,M4,S4,Y4,AE4,AK4)</f>
        <v>3.9733344511427633E-2</v>
      </c>
      <c r="AT4" s="38">
        <f t="shared" ref="AT4:AT39" si="8">STDEV(G4,M4,S4,Y4,AE4,AK4)</f>
        <v>2.9412141518312855E-3</v>
      </c>
      <c r="AU4" s="29">
        <v>3.2619688590566858</v>
      </c>
      <c r="AV4" s="38">
        <f t="shared" ref="AV4:AV39" si="9">AU4*AP4</f>
        <v>7.6980018653924316E-3</v>
      </c>
      <c r="AW4" s="42">
        <f>AV4/AO4</f>
        <v>0.20417228691452122</v>
      </c>
      <c r="AX4" s="29">
        <v>3.2619688590566902</v>
      </c>
      <c r="AY4" s="38">
        <f t="shared" ref="AY4:AY39" si="10">AX4*AR4</f>
        <v>6.2714055394903498E-3</v>
      </c>
      <c r="AZ4" s="42">
        <f>AY4/AQ4</f>
        <v>0.15016572814386839</v>
      </c>
      <c r="BA4" s="29">
        <v>1.4362743119614656</v>
      </c>
      <c r="BB4" s="38">
        <f>BA4*AT4</f>
        <v>4.2243903322528049E-3</v>
      </c>
      <c r="BC4" s="42">
        <f>BB4/AS4</f>
        <v>0.10631851872016049</v>
      </c>
      <c r="BD4" s="37"/>
      <c r="BE4" s="37"/>
      <c r="BF4" s="67"/>
      <c r="BG4" s="68"/>
    </row>
    <row r="5" spans="1:59" x14ac:dyDescent="0.25">
      <c r="A5" s="11" t="s">
        <v>54</v>
      </c>
      <c r="B5" s="6">
        <v>542.74</v>
      </c>
      <c r="C5" s="4">
        <v>42.83</v>
      </c>
      <c r="D5" s="4">
        <v>23.3</v>
      </c>
      <c r="E5" s="4">
        <v>19.529999999999998</v>
      </c>
      <c r="F5" s="4">
        <v>519.44000000000005</v>
      </c>
      <c r="G5" s="7">
        <v>3.7598182658247332E-2</v>
      </c>
      <c r="H5" s="6">
        <v>541.71</v>
      </c>
      <c r="I5" s="4">
        <v>43.34</v>
      </c>
      <c r="J5" s="4">
        <v>23.32</v>
      </c>
      <c r="K5" s="4">
        <v>20.020000000000003</v>
      </c>
      <c r="L5" s="4">
        <v>518.39</v>
      </c>
      <c r="M5" s="7">
        <v>3.8619572136808202E-2</v>
      </c>
      <c r="N5" s="6">
        <v>542.11</v>
      </c>
      <c r="O5" s="4">
        <v>41.98</v>
      </c>
      <c r="P5" s="4">
        <v>23.330000000000002</v>
      </c>
      <c r="Q5" s="4">
        <v>18.649999999999995</v>
      </c>
      <c r="R5" s="4">
        <v>518.78</v>
      </c>
      <c r="S5" s="7">
        <v>3.5949728208489143E-2</v>
      </c>
      <c r="T5" s="6">
        <v>542.30999999999995</v>
      </c>
      <c r="U5" s="4">
        <v>45.84</v>
      </c>
      <c r="V5" s="4">
        <v>23.240000000000002</v>
      </c>
      <c r="W5" s="4">
        <v>22.6</v>
      </c>
      <c r="X5" s="4">
        <v>519.06999999999994</v>
      </c>
      <c r="Y5" s="7">
        <v>4.3539407016394714E-2</v>
      </c>
      <c r="Z5" s="6">
        <v>541.99</v>
      </c>
      <c r="AA5" s="4">
        <v>43.78</v>
      </c>
      <c r="AB5" s="4">
        <v>23.200000000000003</v>
      </c>
      <c r="AC5" s="4">
        <v>20.58</v>
      </c>
      <c r="AD5" s="4">
        <v>518.79</v>
      </c>
      <c r="AE5" s="7">
        <v>3.9669230324408722E-2</v>
      </c>
      <c r="AF5" s="6">
        <v>540.57000000000005</v>
      </c>
      <c r="AG5" s="4">
        <v>44.31</v>
      </c>
      <c r="AH5" s="4">
        <v>23.29</v>
      </c>
      <c r="AI5" s="4">
        <v>21.020000000000003</v>
      </c>
      <c r="AJ5" s="4">
        <v>517.28000000000009</v>
      </c>
      <c r="AK5" s="5">
        <v>4.0635632539437055E-2</v>
      </c>
      <c r="AL5" s="23">
        <f t="shared" si="0"/>
        <v>518.625</v>
      </c>
      <c r="AM5" s="1">
        <f t="shared" si="1"/>
        <v>23.28</v>
      </c>
      <c r="AN5" s="1">
        <f t="shared" si="2"/>
        <v>20.399999999999995</v>
      </c>
      <c r="AO5" s="39">
        <f t="shared" si="3"/>
        <v>3.7389161001181559E-2</v>
      </c>
      <c r="AP5" s="39">
        <f t="shared" si="4"/>
        <v>1.3471392616346044E-3</v>
      </c>
      <c r="AQ5" s="39">
        <f t="shared" si="5"/>
        <v>4.1281423293413499E-2</v>
      </c>
      <c r="AR5" s="39">
        <f t="shared" si="6"/>
        <v>2.0142867671309878E-3</v>
      </c>
      <c r="AS5" s="39">
        <f t="shared" si="7"/>
        <v>3.9335292147297529E-2</v>
      </c>
      <c r="AT5" s="39">
        <f t="shared" si="8"/>
        <v>2.6255981934884404E-3</v>
      </c>
      <c r="AU5" s="30">
        <v>3.2619688590566858</v>
      </c>
      <c r="AV5" s="39">
        <f t="shared" si="9"/>
        <v>4.3943263202646963E-3</v>
      </c>
      <c r="AW5" s="43">
        <f t="shared" ref="AW5:AW39" si="11">AV5/AO5</f>
        <v>0.11752941768674158</v>
      </c>
      <c r="AX5" s="30">
        <v>3.2619688590566902</v>
      </c>
      <c r="AY5" s="39">
        <f t="shared" si="10"/>
        <v>6.570540707591257E-3</v>
      </c>
      <c r="AZ5" s="43">
        <f t="shared" ref="AZ5:AZ39" si="12">AY5/AQ5</f>
        <v>0.15916458744385381</v>
      </c>
      <c r="BA5" s="30">
        <v>1.4362743119614656</v>
      </c>
      <c r="BB5" s="39">
        <f t="shared" ref="BB5:BB39" si="13">BA5*AT5</f>
        <v>3.7710792388398768E-3</v>
      </c>
      <c r="BC5" s="43">
        <f t="shared" ref="BC5:BC39" si="14">BB5/AS5</f>
        <v>9.5870121536620209E-2</v>
      </c>
      <c r="BD5" s="37"/>
      <c r="BE5" s="37"/>
      <c r="BF5" s="67"/>
      <c r="BG5" s="68"/>
    </row>
    <row r="6" spans="1:59" x14ac:dyDescent="0.25">
      <c r="A6" s="11" t="s">
        <v>44</v>
      </c>
      <c r="B6" s="6">
        <v>524.44000000000005</v>
      </c>
      <c r="C6" s="4">
        <v>38.020000000000003</v>
      </c>
      <c r="D6" s="4">
        <v>21.54</v>
      </c>
      <c r="E6" s="4">
        <v>16.480000000000004</v>
      </c>
      <c r="F6" s="4">
        <v>502.90000000000003</v>
      </c>
      <c r="G6" s="7">
        <v>3.2769934380592572E-2</v>
      </c>
      <c r="H6" s="6">
        <v>524.79999999999995</v>
      </c>
      <c r="I6" s="4">
        <v>37.78</v>
      </c>
      <c r="J6" s="4">
        <v>21.4</v>
      </c>
      <c r="K6" s="4">
        <v>16.380000000000003</v>
      </c>
      <c r="L6" s="4">
        <v>503.4</v>
      </c>
      <c r="M6" s="7">
        <v>3.2538736591179986E-2</v>
      </c>
      <c r="N6" s="6">
        <v>525.23</v>
      </c>
      <c r="O6" s="4">
        <v>38.85</v>
      </c>
      <c r="P6" s="4">
        <v>21.63</v>
      </c>
      <c r="Q6" s="4">
        <v>17.220000000000002</v>
      </c>
      <c r="R6" s="4">
        <v>503.6</v>
      </c>
      <c r="S6" s="7">
        <v>3.4193804606830823E-2</v>
      </c>
      <c r="T6" s="6">
        <v>517.87</v>
      </c>
      <c r="U6" s="4">
        <v>39.5</v>
      </c>
      <c r="V6" s="4">
        <v>22.33</v>
      </c>
      <c r="W6" s="4">
        <v>17.170000000000002</v>
      </c>
      <c r="X6" s="4">
        <v>495.54</v>
      </c>
      <c r="Y6" s="7">
        <v>3.4649069701739518E-2</v>
      </c>
      <c r="Z6" s="6">
        <v>528.07000000000005</v>
      </c>
      <c r="AA6" s="4">
        <v>39.33</v>
      </c>
      <c r="AB6" s="4">
        <v>22.17</v>
      </c>
      <c r="AC6" s="4">
        <v>17.159999999999997</v>
      </c>
      <c r="AD6" s="4">
        <v>505.90000000000003</v>
      </c>
      <c r="AE6" s="7">
        <v>3.3919746985570265E-2</v>
      </c>
      <c r="AF6" s="6">
        <v>529.42999999999995</v>
      </c>
      <c r="AG6" s="4">
        <v>39.119999999999997</v>
      </c>
      <c r="AH6" s="4">
        <v>22.05</v>
      </c>
      <c r="AI6" s="4">
        <v>17.069999999999997</v>
      </c>
      <c r="AJ6" s="4">
        <v>507.37999999999994</v>
      </c>
      <c r="AK6" s="5">
        <v>3.3643423075406992E-2</v>
      </c>
      <c r="AL6" s="23">
        <f t="shared" si="0"/>
        <v>503.12000000000006</v>
      </c>
      <c r="AM6" s="1">
        <f t="shared" si="1"/>
        <v>21.853333333333335</v>
      </c>
      <c r="AN6" s="1">
        <f t="shared" si="2"/>
        <v>16.913333333333334</v>
      </c>
      <c r="AO6" s="39">
        <f t="shared" si="3"/>
        <v>3.3167491859534465E-2</v>
      </c>
      <c r="AP6" s="39">
        <f t="shared" si="4"/>
        <v>8.962987760253679E-4</v>
      </c>
      <c r="AQ6" s="39">
        <f t="shared" si="5"/>
        <v>3.4070746587572261E-2</v>
      </c>
      <c r="AR6" s="39">
        <f t="shared" si="6"/>
        <v>5.1954975133962703E-4</v>
      </c>
      <c r="AS6" s="39">
        <f t="shared" si="7"/>
        <v>3.3619119223553359E-2</v>
      </c>
      <c r="AT6" s="39">
        <f t="shared" si="8"/>
        <v>8.2102016243539803E-4</v>
      </c>
      <c r="AU6" s="30">
        <v>3.2619688590566858</v>
      </c>
      <c r="AV6" s="39">
        <f t="shared" si="9"/>
        <v>2.9236986958053731E-3</v>
      </c>
      <c r="AW6" s="43">
        <f t="shared" si="11"/>
        <v>8.8149526294823366E-2</v>
      </c>
      <c r="AX6" s="30">
        <v>3.2619688590566902</v>
      </c>
      <c r="AY6" s="39">
        <f t="shared" si="10"/>
        <v>1.6947551096005104E-3</v>
      </c>
      <c r="AZ6" s="43">
        <f t="shared" si="12"/>
        <v>4.9742235769459006E-2</v>
      </c>
      <c r="BA6" s="30">
        <v>1.4362743119614656</v>
      </c>
      <c r="BB6" s="39">
        <f t="shared" si="13"/>
        <v>1.179210168908392E-3</v>
      </c>
      <c r="BC6" s="43">
        <f t="shared" si="14"/>
        <v>3.5075581875513392E-2</v>
      </c>
      <c r="BD6" s="37"/>
      <c r="BE6" s="37"/>
      <c r="BF6" s="37"/>
      <c r="BG6" s="37"/>
    </row>
    <row r="7" spans="1:59" x14ac:dyDescent="0.25">
      <c r="A7" s="11" t="s">
        <v>61</v>
      </c>
      <c r="B7" s="6">
        <v>498.62</v>
      </c>
      <c r="C7" s="4">
        <v>27.62</v>
      </c>
      <c r="D7" s="4">
        <v>25.25</v>
      </c>
      <c r="E7" s="4">
        <v>2.370000000000001</v>
      </c>
      <c r="F7" s="4">
        <v>473.37</v>
      </c>
      <c r="G7" s="7">
        <v>5.0066544140946849E-3</v>
      </c>
      <c r="H7" s="6">
        <v>496.57</v>
      </c>
      <c r="I7" s="4">
        <v>27.3</v>
      </c>
      <c r="J7" s="4">
        <v>25.14</v>
      </c>
      <c r="K7" s="4">
        <v>2.16</v>
      </c>
      <c r="L7" s="4">
        <v>471.43</v>
      </c>
      <c r="M7" s="7">
        <v>4.581804297562735E-3</v>
      </c>
      <c r="N7" s="6">
        <v>499.97</v>
      </c>
      <c r="O7" s="4">
        <v>27.68</v>
      </c>
      <c r="P7" s="4">
        <v>25.330000000000002</v>
      </c>
      <c r="Q7" s="4">
        <v>2.3499999999999979</v>
      </c>
      <c r="R7" s="4">
        <v>474.64000000000004</v>
      </c>
      <c r="S7" s="7">
        <v>4.9511208494859215E-3</v>
      </c>
      <c r="T7" s="6">
        <v>498.42</v>
      </c>
      <c r="U7" s="4">
        <v>27.74</v>
      </c>
      <c r="V7" s="4">
        <v>25.18</v>
      </c>
      <c r="W7" s="4">
        <v>2.5599999999999987</v>
      </c>
      <c r="X7" s="4">
        <v>473.24</v>
      </c>
      <c r="Y7" s="7">
        <v>5.4095173696221766E-3</v>
      </c>
      <c r="Z7" s="6">
        <v>495.43</v>
      </c>
      <c r="AA7" s="4">
        <v>27.96</v>
      </c>
      <c r="AB7" s="4">
        <v>25.13</v>
      </c>
      <c r="AC7" s="4">
        <v>2.8300000000000018</v>
      </c>
      <c r="AD7" s="4">
        <v>470.3</v>
      </c>
      <c r="AE7" s="7">
        <v>6.0174356793536079E-3</v>
      </c>
      <c r="AF7" s="6">
        <v>496.21</v>
      </c>
      <c r="AG7" s="4">
        <v>27.83</v>
      </c>
      <c r="AH7" s="4">
        <v>25.129999999999995</v>
      </c>
      <c r="AI7" s="4">
        <v>2.7000000000000028</v>
      </c>
      <c r="AJ7" s="4">
        <v>471.08</v>
      </c>
      <c r="AK7" s="5">
        <v>5.7315105714528377E-3</v>
      </c>
      <c r="AL7" s="23">
        <f t="shared" si="0"/>
        <v>472.34333333333331</v>
      </c>
      <c r="AM7" s="1">
        <f t="shared" si="1"/>
        <v>25.193333333333332</v>
      </c>
      <c r="AN7" s="1">
        <f t="shared" si="2"/>
        <v>2.4950000000000006</v>
      </c>
      <c r="AO7" s="39">
        <f t="shared" si="3"/>
        <v>4.8465265203811135E-3</v>
      </c>
      <c r="AP7" s="39">
        <f t="shared" si="4"/>
        <v>2.3093156051082859E-4</v>
      </c>
      <c r="AQ7" s="39">
        <f t="shared" si="5"/>
        <v>5.7194878734762077E-3</v>
      </c>
      <c r="AR7" s="39">
        <f t="shared" si="6"/>
        <v>3.0413743073922695E-4</v>
      </c>
      <c r="AS7" s="39">
        <f t="shared" si="7"/>
        <v>5.2830071969286602E-3</v>
      </c>
      <c r="AT7" s="39">
        <f t="shared" si="8"/>
        <v>5.3567718092703445E-4</v>
      </c>
      <c r="AU7" s="30">
        <v>3.2619688590566858</v>
      </c>
      <c r="AV7" s="39">
        <f t="shared" si="9"/>
        <v>7.5329155895968757E-4</v>
      </c>
      <c r="AW7" s="43">
        <f t="shared" si="11"/>
        <v>0.15542916267802687</v>
      </c>
      <c r="AX7" s="30">
        <v>3.2619688590566902</v>
      </c>
      <c r="AY7" s="39">
        <f t="shared" si="10"/>
        <v>9.9208682794486923E-4</v>
      </c>
      <c r="AZ7" s="43">
        <f t="shared" si="12"/>
        <v>0.17345728322034115</v>
      </c>
      <c r="BA7" s="30">
        <v>1.4362743119614656</v>
      </c>
      <c r="BB7" s="39">
        <f t="shared" si="13"/>
        <v>7.6937937446943392E-4</v>
      </c>
      <c r="BC7" s="43">
        <f t="shared" si="14"/>
        <v>0.14563284617835121</v>
      </c>
      <c r="BE7" s="37"/>
      <c r="BF7" s="37"/>
      <c r="BG7" s="37"/>
    </row>
    <row r="8" spans="1:59" x14ac:dyDescent="0.25">
      <c r="A8" s="11" t="s">
        <v>62</v>
      </c>
      <c r="B8" s="6">
        <v>176.35</v>
      </c>
      <c r="C8" s="4">
        <v>15.99</v>
      </c>
      <c r="D8" s="4">
        <v>13.97</v>
      </c>
      <c r="E8" s="4">
        <v>2.0199999999999996</v>
      </c>
      <c r="F8" s="4">
        <v>162.38</v>
      </c>
      <c r="G8" s="7">
        <v>1.2439955659563984E-2</v>
      </c>
      <c r="H8" s="6">
        <v>275.26</v>
      </c>
      <c r="I8" s="4">
        <v>15.82</v>
      </c>
      <c r="J8" s="4">
        <v>13.75</v>
      </c>
      <c r="K8" s="4">
        <v>2.0700000000000003</v>
      </c>
      <c r="L8" s="4">
        <v>261.51</v>
      </c>
      <c r="M8" s="7">
        <v>7.9155672823219003E-3</v>
      </c>
      <c r="N8" s="6">
        <v>276.3</v>
      </c>
      <c r="O8" s="4">
        <v>16.059999999999999</v>
      </c>
      <c r="P8" s="4">
        <v>13.86</v>
      </c>
      <c r="Q8" s="4">
        <v>2.1999999999999993</v>
      </c>
      <c r="R8" s="4">
        <v>262.44</v>
      </c>
      <c r="S8" s="7">
        <v>8.3828684651729886E-3</v>
      </c>
      <c r="T8" s="6">
        <v>275.05</v>
      </c>
      <c r="U8" s="4">
        <v>18.46</v>
      </c>
      <c r="V8" s="4">
        <v>13.85</v>
      </c>
      <c r="W8" s="4">
        <v>4.6100000000000012</v>
      </c>
      <c r="X8" s="4">
        <v>261.2</v>
      </c>
      <c r="Y8" s="7">
        <v>1.7649310872894338E-2</v>
      </c>
      <c r="Z8" s="6">
        <v>276.18</v>
      </c>
      <c r="AA8" s="4">
        <v>17.78</v>
      </c>
      <c r="AB8" s="4">
        <v>14</v>
      </c>
      <c r="AC8" s="4">
        <v>3.7800000000000011</v>
      </c>
      <c r="AD8" s="4">
        <v>262.18</v>
      </c>
      <c r="AE8" s="7">
        <v>1.4417575711343356E-2</v>
      </c>
      <c r="AF8" s="6">
        <v>276.08</v>
      </c>
      <c r="AG8" s="4">
        <v>17.61</v>
      </c>
      <c r="AH8" s="4">
        <v>13.9</v>
      </c>
      <c r="AI8" s="4">
        <v>3.7099999999999991</v>
      </c>
      <c r="AJ8" s="4">
        <v>262.18</v>
      </c>
      <c r="AK8" s="5">
        <v>1.4150583568540693E-2</v>
      </c>
      <c r="AL8" s="23">
        <f t="shared" si="0"/>
        <v>245.31500000000003</v>
      </c>
      <c r="AM8" s="1">
        <f t="shared" si="1"/>
        <v>13.888333333333335</v>
      </c>
      <c r="AN8" s="1">
        <f t="shared" si="2"/>
        <v>3.0649999999999999</v>
      </c>
      <c r="AO8" s="39">
        <f t="shared" si="3"/>
        <v>9.5794638023529565E-3</v>
      </c>
      <c r="AP8" s="39">
        <f t="shared" si="4"/>
        <v>2.4882529710122817E-3</v>
      </c>
      <c r="AQ8" s="39">
        <f t="shared" si="5"/>
        <v>1.5405823384259464E-2</v>
      </c>
      <c r="AR8" s="39">
        <f t="shared" si="6"/>
        <v>1.9474979550247299E-3</v>
      </c>
      <c r="AS8" s="39">
        <f t="shared" si="7"/>
        <v>1.2492643593306209E-2</v>
      </c>
      <c r="AT8" s="39">
        <f t="shared" si="8"/>
        <v>3.7653154245471808E-3</v>
      </c>
      <c r="AU8" s="30">
        <v>3.2619688590566858</v>
      </c>
      <c r="AV8" s="39">
        <f t="shared" si="9"/>
        <v>8.1166037048973419E-3</v>
      </c>
      <c r="AW8" s="43">
        <f t="shared" si="11"/>
        <v>0.84729206898863174</v>
      </c>
      <c r="AX8" s="30">
        <v>3.2619688590566902</v>
      </c>
      <c r="AY8" s="39">
        <f t="shared" si="10"/>
        <v>6.3526776823672557E-3</v>
      </c>
      <c r="AZ8" s="43">
        <f t="shared" si="12"/>
        <v>0.41235560890941758</v>
      </c>
      <c r="BA8" s="30">
        <v>1.4362743119614656</v>
      </c>
      <c r="BB8" s="39">
        <f t="shared" si="13"/>
        <v>5.4080258207093957E-3</v>
      </c>
      <c r="BC8" s="43">
        <f t="shared" si="14"/>
        <v>0.43289683086829728</v>
      </c>
      <c r="BE8" s="37"/>
      <c r="BF8" s="37"/>
      <c r="BG8" s="37"/>
    </row>
    <row r="9" spans="1:59" x14ac:dyDescent="0.25">
      <c r="A9" s="11" t="s">
        <v>45</v>
      </c>
      <c r="B9" s="6">
        <v>272.99</v>
      </c>
      <c r="C9" s="4">
        <v>12.89</v>
      </c>
      <c r="D9" s="4">
        <v>9.8699999999999992</v>
      </c>
      <c r="E9" s="4">
        <v>3.0200000000000014</v>
      </c>
      <c r="F9" s="4">
        <v>263.12</v>
      </c>
      <c r="G9" s="7">
        <v>1.1477652782000613E-2</v>
      </c>
      <c r="H9" s="6">
        <v>271.77999999999997</v>
      </c>
      <c r="I9" s="4">
        <v>13</v>
      </c>
      <c r="J9" s="4">
        <v>9.9300000000000015</v>
      </c>
      <c r="K9" s="4">
        <v>3.0699999999999985</v>
      </c>
      <c r="L9" s="4">
        <v>261.84999999999997</v>
      </c>
      <c r="M9" s="7">
        <v>1.1724269620011453E-2</v>
      </c>
      <c r="N9" s="6">
        <v>272.13</v>
      </c>
      <c r="O9" s="4">
        <v>12.69</v>
      </c>
      <c r="P9" s="4">
        <v>9.91</v>
      </c>
      <c r="Q9" s="4">
        <v>2.7799999999999994</v>
      </c>
      <c r="R9" s="4">
        <v>262.21999999999997</v>
      </c>
      <c r="S9" s="7">
        <v>1.0601784760887804E-2</v>
      </c>
      <c r="T9" s="6">
        <v>271.57</v>
      </c>
      <c r="U9" s="4">
        <v>13.79</v>
      </c>
      <c r="V9" s="4">
        <v>9.9899999999999984</v>
      </c>
      <c r="W9" s="4">
        <v>3.8000000000000007</v>
      </c>
      <c r="X9" s="4">
        <v>261.58</v>
      </c>
      <c r="Y9" s="7">
        <v>1.4527104518694094E-2</v>
      </c>
      <c r="Z9" s="6">
        <v>272.91000000000003</v>
      </c>
      <c r="AA9" s="4">
        <v>13.24</v>
      </c>
      <c r="AB9" s="4">
        <v>9.99</v>
      </c>
      <c r="AC9" s="4">
        <v>3.25</v>
      </c>
      <c r="AD9" s="4">
        <v>262.92</v>
      </c>
      <c r="AE9" s="7">
        <v>1.236117450174958E-2</v>
      </c>
      <c r="AF9" s="6">
        <v>272.41000000000003</v>
      </c>
      <c r="AG9" s="4">
        <v>13.88</v>
      </c>
      <c r="AH9" s="4">
        <v>9.94</v>
      </c>
      <c r="AI9" s="4">
        <v>3.9400000000000013</v>
      </c>
      <c r="AJ9" s="4">
        <v>262.47000000000003</v>
      </c>
      <c r="AK9" s="5">
        <v>1.5011239379738641E-2</v>
      </c>
      <c r="AL9" s="23">
        <f t="shared" si="0"/>
        <v>262.36</v>
      </c>
      <c r="AM9" s="1">
        <f t="shared" si="1"/>
        <v>9.9383333333333344</v>
      </c>
      <c r="AN9" s="1">
        <f t="shared" si="2"/>
        <v>3.31</v>
      </c>
      <c r="AO9" s="39">
        <f t="shared" si="3"/>
        <v>1.126790238763329E-2</v>
      </c>
      <c r="AP9" s="39">
        <f t="shared" si="4"/>
        <v>5.8990633637332228E-4</v>
      </c>
      <c r="AQ9" s="39">
        <f t="shared" si="5"/>
        <v>1.3966506133394105E-2</v>
      </c>
      <c r="AR9" s="39">
        <f t="shared" si="6"/>
        <v>1.4111746442551005E-3</v>
      </c>
      <c r="AS9" s="39">
        <f t="shared" si="7"/>
        <v>1.2617204260513699E-2</v>
      </c>
      <c r="AT9" s="39">
        <f t="shared" si="8"/>
        <v>1.7664937016313E-3</v>
      </c>
      <c r="AU9" s="30">
        <v>3.2619688590566858</v>
      </c>
      <c r="AV9" s="39">
        <f t="shared" si="9"/>
        <v>1.9242560990099956E-3</v>
      </c>
      <c r="AW9" s="43">
        <f t="shared" si="11"/>
        <v>0.17077323114920651</v>
      </c>
      <c r="AX9" s="30">
        <v>3.2619688590566902</v>
      </c>
      <c r="AY9" s="39">
        <f t="shared" si="10"/>
        <v>4.6032077442505412E-3</v>
      </c>
      <c r="AZ9" s="43">
        <f t="shared" si="12"/>
        <v>0.32958906832426826</v>
      </c>
      <c r="BA9" s="30">
        <v>1.4362743119614656</v>
      </c>
      <c r="BB9" s="39">
        <f t="shared" si="13"/>
        <v>2.537169525894758E-3</v>
      </c>
      <c r="BC9" s="43">
        <f t="shared" si="14"/>
        <v>0.20108809158578678</v>
      </c>
      <c r="BD9" s="37"/>
      <c r="BE9" s="37"/>
      <c r="BF9" s="37"/>
      <c r="BG9" s="37"/>
    </row>
    <row r="10" spans="1:59" x14ac:dyDescent="0.25">
      <c r="A10" s="11" t="s">
        <v>0</v>
      </c>
      <c r="B10" s="6">
        <v>451.25</v>
      </c>
      <c r="C10" s="4">
        <v>25.11</v>
      </c>
      <c r="D10" s="4">
        <v>21.34</v>
      </c>
      <c r="E10" s="4">
        <v>3.7699999999999996</v>
      </c>
      <c r="F10" s="4">
        <v>429.66</v>
      </c>
      <c r="G10" s="7">
        <v>8.7743797421216754E-3</v>
      </c>
      <c r="H10" s="6">
        <v>447.33</v>
      </c>
      <c r="I10" s="4">
        <v>24.67</v>
      </c>
      <c r="J10" s="4">
        <v>21.25</v>
      </c>
      <c r="K10" s="4">
        <v>3.4200000000000017</v>
      </c>
      <c r="L10" s="4">
        <v>426.08</v>
      </c>
      <c r="M10" s="7">
        <v>8.0266616597822055E-3</v>
      </c>
      <c r="N10" s="6">
        <v>450.33</v>
      </c>
      <c r="O10" s="4">
        <v>25.18</v>
      </c>
      <c r="P10" s="4">
        <v>21.29</v>
      </c>
      <c r="Q10" s="4">
        <v>3.8900000000000006</v>
      </c>
      <c r="R10" s="4">
        <v>429.03999999999996</v>
      </c>
      <c r="S10" s="7">
        <v>9.0667536826403161E-3</v>
      </c>
      <c r="T10" s="6">
        <v>451.25</v>
      </c>
      <c r="U10" s="4">
        <v>24.99</v>
      </c>
      <c r="V10" s="4">
        <v>21.28</v>
      </c>
      <c r="W10" s="4">
        <v>3.7099999999999973</v>
      </c>
      <c r="X10" s="4">
        <v>429.97</v>
      </c>
      <c r="Y10" s="7">
        <v>8.6285089657417886E-3</v>
      </c>
      <c r="Z10" s="6">
        <v>450.86</v>
      </c>
      <c r="AA10" s="4">
        <v>24.39</v>
      </c>
      <c r="AB10" s="4">
        <v>21.3</v>
      </c>
      <c r="AC10" s="4">
        <v>3.09</v>
      </c>
      <c r="AD10" s="4">
        <v>429.56</v>
      </c>
      <c r="AE10" s="7">
        <v>7.1934072073749876E-3</v>
      </c>
      <c r="AF10" s="6">
        <v>449.29</v>
      </c>
      <c r="AG10" s="4">
        <v>24.14</v>
      </c>
      <c r="AH10" s="4">
        <v>21.37</v>
      </c>
      <c r="AI10" s="4">
        <v>2.7699999999999996</v>
      </c>
      <c r="AJ10" s="4">
        <v>427.92</v>
      </c>
      <c r="AK10" s="5">
        <v>6.4731725556178713E-3</v>
      </c>
      <c r="AL10" s="23">
        <f t="shared" si="0"/>
        <v>428.70499999999998</v>
      </c>
      <c r="AM10" s="1">
        <f t="shared" si="1"/>
        <v>21.305</v>
      </c>
      <c r="AN10" s="1">
        <f t="shared" si="2"/>
        <v>3.4416666666666664</v>
      </c>
      <c r="AO10" s="39">
        <f t="shared" si="3"/>
        <v>8.6225983615147318E-3</v>
      </c>
      <c r="AP10" s="39">
        <f t="shared" si="4"/>
        <v>5.3640101102391804E-4</v>
      </c>
      <c r="AQ10" s="39">
        <f t="shared" si="5"/>
        <v>7.4316962429115492E-3</v>
      </c>
      <c r="AR10" s="39">
        <f t="shared" si="6"/>
        <v>1.0972488362008738E-3</v>
      </c>
      <c r="AS10" s="39">
        <f t="shared" si="7"/>
        <v>8.0271473022131418E-3</v>
      </c>
      <c r="AT10" s="39">
        <f t="shared" si="8"/>
        <v>1.0110127487310565E-3</v>
      </c>
      <c r="AU10" s="30">
        <v>3.2619688590566858</v>
      </c>
      <c r="AV10" s="39">
        <f t="shared" si="9"/>
        <v>1.7497233939265428E-3</v>
      </c>
      <c r="AW10" s="43">
        <f t="shared" si="11"/>
        <v>0.20292298453052021</v>
      </c>
      <c r="AX10" s="30">
        <v>3.2619688590566902</v>
      </c>
      <c r="AY10" s="39">
        <f t="shared" si="10"/>
        <v>3.5791915343234455E-3</v>
      </c>
      <c r="AZ10" s="43">
        <f t="shared" si="12"/>
        <v>0.48161165598463823</v>
      </c>
      <c r="BA10" s="30">
        <v>1.4362743119614656</v>
      </c>
      <c r="BB10" s="39">
        <f t="shared" si="13"/>
        <v>1.4520916400679682E-3</v>
      </c>
      <c r="BC10" s="43">
        <f t="shared" si="14"/>
        <v>0.18089759479904102</v>
      </c>
      <c r="BD10" s="37"/>
      <c r="BE10" s="37"/>
      <c r="BF10" s="37"/>
      <c r="BG10" s="37"/>
    </row>
    <row r="11" spans="1:59" x14ac:dyDescent="0.25">
      <c r="A11" s="11" t="s">
        <v>16</v>
      </c>
      <c r="B11" s="6">
        <v>786.43</v>
      </c>
      <c r="C11" s="4">
        <v>38.07</v>
      </c>
      <c r="D11" s="4">
        <v>31.24</v>
      </c>
      <c r="E11" s="4">
        <v>6.8300000000000018</v>
      </c>
      <c r="F11" s="4">
        <v>755.18999999999994</v>
      </c>
      <c r="G11" s="7">
        <v>9.0440816218435131E-3</v>
      </c>
      <c r="H11" s="6">
        <v>779.74</v>
      </c>
      <c r="I11" s="4">
        <v>38.25</v>
      </c>
      <c r="J11" s="4">
        <v>31.05</v>
      </c>
      <c r="K11" s="4">
        <v>7.1999999999999993</v>
      </c>
      <c r="L11" s="4">
        <v>748.69</v>
      </c>
      <c r="M11" s="7">
        <v>9.616797339352735E-3</v>
      </c>
      <c r="N11" s="6">
        <v>780.12</v>
      </c>
      <c r="O11" s="4">
        <v>37.75</v>
      </c>
      <c r="P11" s="4">
        <v>30.999999999999996</v>
      </c>
      <c r="Q11" s="4">
        <v>6.7500000000000036</v>
      </c>
      <c r="R11" s="4">
        <v>749.12</v>
      </c>
      <c r="S11" s="7">
        <v>9.0105724049551524E-3</v>
      </c>
      <c r="T11" s="6">
        <v>780.29</v>
      </c>
      <c r="U11" s="4">
        <v>38.590000000000003</v>
      </c>
      <c r="V11" s="4">
        <v>30.88</v>
      </c>
      <c r="W11" s="4">
        <v>7.7100000000000044</v>
      </c>
      <c r="X11" s="4">
        <v>749.41</v>
      </c>
      <c r="Y11" s="7">
        <v>1.0288093300062723E-2</v>
      </c>
      <c r="Z11" s="6">
        <v>782.21</v>
      </c>
      <c r="AA11" s="4">
        <v>39.549999999999997</v>
      </c>
      <c r="AB11" s="4">
        <v>31.020000000000003</v>
      </c>
      <c r="AC11" s="4">
        <v>8.529999999999994</v>
      </c>
      <c r="AD11" s="4">
        <v>751.19</v>
      </c>
      <c r="AE11" s="7">
        <v>1.1355316231579218E-2</v>
      </c>
      <c r="AF11" s="6">
        <v>779.92</v>
      </c>
      <c r="AG11" s="4">
        <v>38.4</v>
      </c>
      <c r="AH11" s="4">
        <v>30.81</v>
      </c>
      <c r="AI11" s="4">
        <v>7.59</v>
      </c>
      <c r="AJ11" s="4">
        <v>749.11</v>
      </c>
      <c r="AK11" s="5">
        <v>1.013202333435677E-2</v>
      </c>
      <c r="AL11" s="23">
        <f t="shared" si="0"/>
        <v>750.45166666666671</v>
      </c>
      <c r="AM11" s="1">
        <f t="shared" si="1"/>
        <v>31</v>
      </c>
      <c r="AN11" s="1">
        <f t="shared" si="2"/>
        <v>7.4349999999999996</v>
      </c>
      <c r="AO11" s="39">
        <f t="shared" si="3"/>
        <v>9.2238171220504674E-3</v>
      </c>
      <c r="AP11" s="39">
        <f t="shared" si="4"/>
        <v>3.4074301944034187E-4</v>
      </c>
      <c r="AQ11" s="39">
        <f t="shared" si="5"/>
        <v>1.0591810955332903E-2</v>
      </c>
      <c r="AR11" s="39">
        <f t="shared" si="6"/>
        <v>6.6580379143621222E-4</v>
      </c>
      <c r="AS11" s="39">
        <f t="shared" si="7"/>
        <v>9.9078140386916844E-3</v>
      </c>
      <c r="AT11" s="39">
        <f t="shared" si="8"/>
        <v>8.8610514949688404E-4</v>
      </c>
      <c r="AU11" s="30">
        <v>3.2619688590566858</v>
      </c>
      <c r="AV11" s="39">
        <f t="shared" si="9"/>
        <v>1.1114931183553421E-3</v>
      </c>
      <c r="AW11" s="43">
        <f t="shared" si="11"/>
        <v>0.1205025103650641</v>
      </c>
      <c r="AX11" s="30">
        <v>3.2619688590566902</v>
      </c>
      <c r="AY11" s="39">
        <f t="shared" si="10"/>
        <v>2.1718312339067997E-3</v>
      </c>
      <c r="AZ11" s="43">
        <f t="shared" si="12"/>
        <v>0.20504814927925971</v>
      </c>
      <c r="BA11" s="30">
        <v>1.4362743119614656</v>
      </c>
      <c r="BB11" s="39">
        <f t="shared" si="13"/>
        <v>1.2726900639191488E-3</v>
      </c>
      <c r="BC11" s="43">
        <f t="shared" si="14"/>
        <v>0.12845316423472217</v>
      </c>
      <c r="BD11" s="37"/>
      <c r="BE11" s="37"/>
      <c r="BF11" s="37"/>
      <c r="BG11" s="37"/>
    </row>
    <row r="12" spans="1:59" x14ac:dyDescent="0.25">
      <c r="A12" s="11" t="s">
        <v>46</v>
      </c>
      <c r="B12" s="6">
        <v>211.82</v>
      </c>
      <c r="C12" s="4">
        <v>16.84</v>
      </c>
      <c r="D12" s="4">
        <v>8.5399999999999991</v>
      </c>
      <c r="E12" s="4">
        <v>8.3000000000000007</v>
      </c>
      <c r="F12" s="4">
        <v>203.28</v>
      </c>
      <c r="G12" s="7">
        <v>4.0830381739472649E-2</v>
      </c>
      <c r="H12" s="6">
        <v>212.34</v>
      </c>
      <c r="I12" s="4">
        <v>16.91</v>
      </c>
      <c r="J12" s="4">
        <v>8.5299999999999994</v>
      </c>
      <c r="K12" s="4">
        <v>8.3800000000000008</v>
      </c>
      <c r="L12" s="4">
        <v>203.81</v>
      </c>
      <c r="M12" s="7">
        <v>4.1116726362788875E-2</v>
      </c>
      <c r="N12" s="6">
        <v>209.16</v>
      </c>
      <c r="O12" s="4">
        <v>16.78</v>
      </c>
      <c r="P12" s="4">
        <v>8.5500000000000007</v>
      </c>
      <c r="Q12" s="4">
        <v>8.23</v>
      </c>
      <c r="R12" s="4">
        <v>200.60999999999999</v>
      </c>
      <c r="S12" s="7">
        <v>4.1024874133891637E-2</v>
      </c>
      <c r="T12" s="6">
        <v>208.1</v>
      </c>
      <c r="U12" s="4">
        <v>16.57</v>
      </c>
      <c r="V12" s="4">
        <v>8.5500000000000007</v>
      </c>
      <c r="W12" s="4">
        <v>8.02</v>
      </c>
      <c r="X12" s="4">
        <v>199.54999999999998</v>
      </c>
      <c r="Y12" s="7">
        <v>4.0190428464044102E-2</v>
      </c>
      <c r="Z12" s="6">
        <v>208.99</v>
      </c>
      <c r="AA12" s="4">
        <v>17.7</v>
      </c>
      <c r="AB12" s="4">
        <v>8.4499999999999993</v>
      </c>
      <c r="AC12" s="4">
        <v>9.25</v>
      </c>
      <c r="AD12" s="4">
        <v>200.54000000000002</v>
      </c>
      <c r="AE12" s="7">
        <v>4.6125461254612539E-2</v>
      </c>
      <c r="AF12" s="6">
        <v>209.56</v>
      </c>
      <c r="AG12" s="4">
        <v>16.91</v>
      </c>
      <c r="AH12" s="4">
        <v>8.52</v>
      </c>
      <c r="AI12" s="4">
        <v>8.39</v>
      </c>
      <c r="AJ12" s="4">
        <v>201.04</v>
      </c>
      <c r="AK12" s="5">
        <v>4.1732988460007961E-2</v>
      </c>
      <c r="AL12" s="23">
        <f t="shared" si="0"/>
        <v>201.47166666666666</v>
      </c>
      <c r="AM12" s="1">
        <f t="shared" si="1"/>
        <v>8.5233333333333334</v>
      </c>
      <c r="AN12" s="1">
        <f t="shared" si="2"/>
        <v>8.4283333333333328</v>
      </c>
      <c r="AO12" s="39">
        <f t="shared" si="3"/>
        <v>4.0990660745384384E-2</v>
      </c>
      <c r="AP12" s="39">
        <f t="shared" si="4"/>
        <v>1.4620611406637154E-4</v>
      </c>
      <c r="AQ12" s="39">
        <f t="shared" si="5"/>
        <v>4.2682959392888208E-2</v>
      </c>
      <c r="AR12" s="39">
        <f t="shared" si="6"/>
        <v>3.0794459138404522E-3</v>
      </c>
      <c r="AS12" s="39">
        <f t="shared" si="7"/>
        <v>4.1836810069136289E-2</v>
      </c>
      <c r="AT12" s="39">
        <f t="shared" si="8"/>
        <v>2.1589135599478248E-3</v>
      </c>
      <c r="AU12" s="30">
        <v>3.2619688590566858</v>
      </c>
      <c r="AV12" s="39">
        <f t="shared" si="9"/>
        <v>4.7691979108819367E-4</v>
      </c>
      <c r="AW12" s="43">
        <f t="shared" si="11"/>
        <v>1.1634840288391683E-2</v>
      </c>
      <c r="AX12" s="30">
        <v>3.2619688590566902</v>
      </c>
      <c r="AY12" s="39">
        <f t="shared" si="10"/>
        <v>1.0045056674096926E-2</v>
      </c>
      <c r="AZ12" s="43">
        <f t="shared" si="12"/>
        <v>0.23534114824687211</v>
      </c>
      <c r="BA12" s="30">
        <v>1.4362743119614656</v>
      </c>
      <c r="BB12" s="39">
        <f t="shared" si="13"/>
        <v>3.1007920878983403E-3</v>
      </c>
      <c r="BC12" s="43">
        <f t="shared" si="14"/>
        <v>7.4116360276374083E-2</v>
      </c>
      <c r="BD12" s="37"/>
      <c r="BE12" s="37"/>
      <c r="BF12" s="37"/>
      <c r="BG12" s="37"/>
    </row>
    <row r="13" spans="1:59" x14ac:dyDescent="0.25">
      <c r="A13" s="11" t="s">
        <v>42</v>
      </c>
      <c r="B13" s="6">
        <v>276.88</v>
      </c>
      <c r="C13" s="4">
        <v>27.17</v>
      </c>
      <c r="D13" s="4">
        <v>24.97</v>
      </c>
      <c r="E13" s="4">
        <v>2.2000000000000028</v>
      </c>
      <c r="F13" s="4">
        <v>251.91</v>
      </c>
      <c r="G13" s="7">
        <v>8.7332777579294304E-3</v>
      </c>
      <c r="H13" s="6">
        <v>279.39</v>
      </c>
      <c r="I13" s="4">
        <v>26.94</v>
      </c>
      <c r="J13" s="4">
        <v>24.88</v>
      </c>
      <c r="K13" s="4">
        <v>2.0600000000000023</v>
      </c>
      <c r="L13" s="4">
        <v>254.51</v>
      </c>
      <c r="M13" s="7">
        <v>8.0939845192723372E-3</v>
      </c>
      <c r="N13" s="6">
        <v>274.5</v>
      </c>
      <c r="O13" s="4">
        <v>26.76</v>
      </c>
      <c r="P13" s="4">
        <v>24.55</v>
      </c>
      <c r="Q13" s="4">
        <v>2.2100000000000009</v>
      </c>
      <c r="R13" s="4">
        <v>249.95</v>
      </c>
      <c r="S13" s="7">
        <v>8.8417683536707384E-3</v>
      </c>
      <c r="T13" s="6">
        <v>275.41000000000003</v>
      </c>
      <c r="U13" s="4">
        <v>27.82</v>
      </c>
      <c r="V13" s="4">
        <v>25.81</v>
      </c>
      <c r="W13" s="4">
        <v>2.0100000000000016</v>
      </c>
      <c r="X13" s="4">
        <v>249.60000000000002</v>
      </c>
      <c r="Y13" s="7">
        <v>8.0528846153846215E-3</v>
      </c>
      <c r="Z13" s="6">
        <v>275.93</v>
      </c>
      <c r="AA13" s="4">
        <v>27.83</v>
      </c>
      <c r="AB13" s="4">
        <v>25.74</v>
      </c>
      <c r="AC13" s="4">
        <v>2.09</v>
      </c>
      <c r="AD13" s="4">
        <v>250.19</v>
      </c>
      <c r="AE13" s="7">
        <v>8.3536512250689463E-3</v>
      </c>
      <c r="AF13" s="6">
        <v>277.41000000000003</v>
      </c>
      <c r="AG13" s="4">
        <v>27.59</v>
      </c>
      <c r="AH13" s="4">
        <v>25.67</v>
      </c>
      <c r="AI13" s="4">
        <v>1.9199999999999982</v>
      </c>
      <c r="AJ13" s="4">
        <v>251.74</v>
      </c>
      <c r="AK13" s="5">
        <v>7.6269166600460717E-3</v>
      </c>
      <c r="AL13" s="23">
        <f t="shared" si="0"/>
        <v>251.31666666666663</v>
      </c>
      <c r="AM13" s="1">
        <f t="shared" si="1"/>
        <v>25.27</v>
      </c>
      <c r="AN13" s="1">
        <f t="shared" si="2"/>
        <v>2.0816666666666674</v>
      </c>
      <c r="AO13" s="39">
        <f t="shared" si="3"/>
        <v>8.5563435436241692E-3</v>
      </c>
      <c r="AP13" s="39">
        <f t="shared" si="4"/>
        <v>4.0407233621068278E-4</v>
      </c>
      <c r="AQ13" s="39">
        <f t="shared" si="5"/>
        <v>8.0111508334998801E-3</v>
      </c>
      <c r="AR13" s="39">
        <f t="shared" si="6"/>
        <v>3.65160325627729E-4</v>
      </c>
      <c r="AS13" s="39">
        <f t="shared" si="7"/>
        <v>8.2837471885620247E-3</v>
      </c>
      <c r="AT13" s="39">
        <f t="shared" si="8"/>
        <v>4.5586964570271983E-4</v>
      </c>
      <c r="AU13" s="30">
        <v>3.2619688590566858</v>
      </c>
      <c r="AV13" s="39">
        <f t="shared" si="9"/>
        <v>1.3180713775255305E-3</v>
      </c>
      <c r="AW13" s="43">
        <f t="shared" si="11"/>
        <v>0.15404610284818476</v>
      </c>
      <c r="AX13" s="30">
        <v>3.2619688590566902</v>
      </c>
      <c r="AY13" s="39">
        <f t="shared" si="10"/>
        <v>1.1911416107606527E-3</v>
      </c>
      <c r="AZ13" s="43">
        <f t="shared" si="12"/>
        <v>0.14868545550031437</v>
      </c>
      <c r="BA13" s="30">
        <v>1.4362743119614656</v>
      </c>
      <c r="BB13" s="39">
        <f t="shared" si="13"/>
        <v>6.5475386172579098E-4</v>
      </c>
      <c r="BC13" s="43">
        <f t="shared" si="14"/>
        <v>7.9040782730532569E-2</v>
      </c>
      <c r="BD13" s="37"/>
      <c r="BE13" s="37"/>
      <c r="BF13" s="37"/>
      <c r="BG13" s="37"/>
    </row>
    <row r="14" spans="1:59" x14ac:dyDescent="0.25">
      <c r="A14" s="11" t="s">
        <v>43</v>
      </c>
      <c r="B14" s="6">
        <v>256.58</v>
      </c>
      <c r="C14" s="4">
        <v>9.35</v>
      </c>
      <c r="D14" s="4">
        <v>7.49</v>
      </c>
      <c r="E14" s="4">
        <v>1.8599999999999994</v>
      </c>
      <c r="F14" s="4">
        <v>249.08999999999997</v>
      </c>
      <c r="G14" s="7">
        <v>7.4671805371552434E-3</v>
      </c>
      <c r="H14" s="6">
        <v>257.83999999999997</v>
      </c>
      <c r="I14" s="4">
        <v>9.4</v>
      </c>
      <c r="J14" s="4">
        <v>7.59</v>
      </c>
      <c r="K14" s="4">
        <v>1.8100000000000005</v>
      </c>
      <c r="L14" s="4">
        <v>250.24999999999997</v>
      </c>
      <c r="M14" s="7">
        <v>7.2327672327672354E-3</v>
      </c>
      <c r="N14" s="6">
        <v>261.56</v>
      </c>
      <c r="O14" s="4">
        <v>9.1</v>
      </c>
      <c r="P14" s="4">
        <v>7.38</v>
      </c>
      <c r="Q14" s="4">
        <v>1.7199999999999998</v>
      </c>
      <c r="R14" s="4">
        <v>254.18</v>
      </c>
      <c r="S14" s="7">
        <v>6.7668581320324168E-3</v>
      </c>
      <c r="T14" s="6">
        <v>258.83</v>
      </c>
      <c r="U14" s="4">
        <v>9.11</v>
      </c>
      <c r="V14" s="4">
        <v>7.48</v>
      </c>
      <c r="W14" s="4">
        <v>1.629999999999999</v>
      </c>
      <c r="X14" s="4">
        <v>251.35</v>
      </c>
      <c r="Y14" s="7">
        <v>6.4849811020489317E-3</v>
      </c>
      <c r="Z14" s="6">
        <v>257.82</v>
      </c>
      <c r="AA14" s="4">
        <v>8.77</v>
      </c>
      <c r="AB14" s="4">
        <v>7.44</v>
      </c>
      <c r="AC14" s="4">
        <v>1.3299999999999992</v>
      </c>
      <c r="AD14" s="4">
        <v>250.38</v>
      </c>
      <c r="AE14" s="7">
        <v>5.3119258726735327E-3</v>
      </c>
      <c r="AF14" s="6">
        <v>259.64999999999998</v>
      </c>
      <c r="AG14" s="4">
        <v>9.0399999999999991</v>
      </c>
      <c r="AH14" s="4">
        <v>7.46</v>
      </c>
      <c r="AI14" s="4">
        <v>1.5799999999999992</v>
      </c>
      <c r="AJ14" s="4">
        <v>252.18999999999997</v>
      </c>
      <c r="AK14" s="5">
        <v>6.2651175700860441E-3</v>
      </c>
      <c r="AL14" s="23">
        <f t="shared" si="0"/>
        <v>251.24</v>
      </c>
      <c r="AM14" s="1">
        <f t="shared" si="1"/>
        <v>7.4733333333333336</v>
      </c>
      <c r="AN14" s="1">
        <f t="shared" si="2"/>
        <v>1.6549999999999994</v>
      </c>
      <c r="AO14" s="39">
        <f t="shared" si="3"/>
        <v>7.1556019673182985E-3</v>
      </c>
      <c r="AP14" s="39">
        <f t="shared" si="4"/>
        <v>3.5648103234689607E-4</v>
      </c>
      <c r="AQ14" s="39">
        <f t="shared" si="5"/>
        <v>6.0206748482695034E-3</v>
      </c>
      <c r="AR14" s="39">
        <f t="shared" si="6"/>
        <v>6.2356140513830042E-4</v>
      </c>
      <c r="AS14" s="39">
        <f t="shared" si="7"/>
        <v>6.5881384077938997E-3</v>
      </c>
      <c r="AT14" s="39">
        <f t="shared" si="8"/>
        <v>7.6992265236592694E-4</v>
      </c>
      <c r="AU14" s="30">
        <v>3.2619688590566858</v>
      </c>
      <c r="AV14" s="39">
        <f t="shared" si="9"/>
        <v>1.162830026359954E-3</v>
      </c>
      <c r="AW14" s="43">
        <f t="shared" si="11"/>
        <v>0.16250624778613101</v>
      </c>
      <c r="AX14" s="30">
        <v>3.2619688590566902</v>
      </c>
      <c r="AY14" s="39">
        <f t="shared" si="10"/>
        <v>2.0340378852707684E-3</v>
      </c>
      <c r="AZ14" s="43">
        <f t="shared" si="12"/>
        <v>0.33784217492751717</v>
      </c>
      <c r="BA14" s="30">
        <v>1.4362743119614656</v>
      </c>
      <c r="BB14" s="39">
        <f t="shared" si="13"/>
        <v>1.1058201277904184E-3</v>
      </c>
      <c r="BC14" s="43">
        <f t="shared" si="14"/>
        <v>0.16785016636599667</v>
      </c>
      <c r="BD14" s="37"/>
      <c r="BE14" s="37"/>
      <c r="BF14" s="37"/>
      <c r="BG14" s="37"/>
    </row>
    <row r="15" spans="1:59" x14ac:dyDescent="0.25">
      <c r="A15" s="11" t="s">
        <v>12</v>
      </c>
      <c r="B15" s="6">
        <v>262.75</v>
      </c>
      <c r="C15" s="4">
        <v>10.130000000000001</v>
      </c>
      <c r="D15" s="4">
        <v>8.35</v>
      </c>
      <c r="E15" s="4">
        <v>1.7800000000000011</v>
      </c>
      <c r="F15" s="4">
        <v>254.4</v>
      </c>
      <c r="G15" s="7">
        <v>6.9968553459119542E-3</v>
      </c>
      <c r="H15" s="6">
        <v>262.27999999999997</v>
      </c>
      <c r="I15" s="4">
        <v>10.69</v>
      </c>
      <c r="J15" s="4">
        <v>8.49</v>
      </c>
      <c r="K15" s="4">
        <v>2.1999999999999993</v>
      </c>
      <c r="L15" s="4">
        <v>253.78999999999996</v>
      </c>
      <c r="M15" s="7">
        <v>8.6685842625792969E-3</v>
      </c>
      <c r="N15" s="6">
        <v>262.95999999999998</v>
      </c>
      <c r="O15" s="4">
        <v>10.53</v>
      </c>
      <c r="P15" s="4">
        <v>8.4700000000000006</v>
      </c>
      <c r="Q15" s="4">
        <v>2.0599999999999987</v>
      </c>
      <c r="R15" s="4">
        <v>254.48999999999998</v>
      </c>
      <c r="S15" s="7">
        <v>8.0946206137765681E-3</v>
      </c>
      <c r="T15" s="6">
        <v>262.25</v>
      </c>
      <c r="U15" s="4">
        <v>9.76</v>
      </c>
      <c r="V15" s="4">
        <v>8.5299999999999994</v>
      </c>
      <c r="W15" s="4">
        <v>1.2300000000000004</v>
      </c>
      <c r="X15" s="4">
        <v>253.72</v>
      </c>
      <c r="Y15" s="7">
        <v>4.8478637868516489E-3</v>
      </c>
      <c r="Z15" s="6">
        <v>263.18</v>
      </c>
      <c r="AA15" s="4">
        <v>9.9600000000000009</v>
      </c>
      <c r="AB15" s="4">
        <v>8.4600000000000009</v>
      </c>
      <c r="AC15" s="4">
        <v>1.5</v>
      </c>
      <c r="AD15" s="4">
        <v>254.72</v>
      </c>
      <c r="AE15" s="7">
        <v>5.8888190954773873E-3</v>
      </c>
      <c r="AF15" s="6">
        <v>261.25</v>
      </c>
      <c r="AG15" s="4">
        <v>9.85</v>
      </c>
      <c r="AH15" s="4">
        <v>8.34</v>
      </c>
      <c r="AI15" s="4">
        <v>1.5099999999999998</v>
      </c>
      <c r="AJ15" s="4">
        <v>252.91</v>
      </c>
      <c r="AK15" s="5">
        <v>5.9705033411094847E-3</v>
      </c>
      <c r="AL15" s="23">
        <f t="shared" si="0"/>
        <v>254.005</v>
      </c>
      <c r="AM15" s="1">
        <f t="shared" si="1"/>
        <v>8.44</v>
      </c>
      <c r="AN15" s="1">
        <f t="shared" si="2"/>
        <v>1.7133333333333332</v>
      </c>
      <c r="AO15" s="39">
        <f t="shared" si="3"/>
        <v>7.9200200740892727E-3</v>
      </c>
      <c r="AP15" s="39">
        <f t="shared" si="4"/>
        <v>8.4943122384908997E-4</v>
      </c>
      <c r="AQ15" s="39">
        <f t="shared" si="5"/>
        <v>5.5690620744795081E-3</v>
      </c>
      <c r="AR15" s="39">
        <f t="shared" si="6"/>
        <v>6.2590998278836969E-4</v>
      </c>
      <c r="AS15" s="39">
        <f t="shared" si="7"/>
        <v>6.74454107428439E-3</v>
      </c>
      <c r="AT15" s="39">
        <f t="shared" si="8"/>
        <v>1.4503171167094132E-3</v>
      </c>
      <c r="AU15" s="30">
        <v>3.2619688590566858</v>
      </c>
      <c r="AV15" s="39">
        <f t="shared" si="9"/>
        <v>2.7708182001061404E-3</v>
      </c>
      <c r="AW15" s="43">
        <f t="shared" si="11"/>
        <v>0.34984989610960782</v>
      </c>
      <c r="AX15" s="30">
        <v>3.2619688590566902</v>
      </c>
      <c r="AY15" s="39">
        <f t="shared" si="10"/>
        <v>2.0416988724283711E-3</v>
      </c>
      <c r="AZ15" s="43">
        <f t="shared" si="12"/>
        <v>0.36661449362982562</v>
      </c>
      <c r="BA15" s="30">
        <v>1.4362743119614656</v>
      </c>
      <c r="BB15" s="39">
        <f t="shared" si="13"/>
        <v>2.0830532189277488E-3</v>
      </c>
      <c r="BC15" s="43">
        <f t="shared" si="14"/>
        <v>0.30885025326185966</v>
      </c>
      <c r="BD15" s="37"/>
      <c r="BE15" s="37"/>
      <c r="BF15" s="37"/>
      <c r="BG15" s="37"/>
    </row>
    <row r="16" spans="1:59" x14ac:dyDescent="0.25">
      <c r="A16" s="11" t="s">
        <v>13</v>
      </c>
      <c r="B16" s="6">
        <v>266.3</v>
      </c>
      <c r="C16" s="4">
        <v>9.23</v>
      </c>
      <c r="D16" s="4">
        <v>8.2200000000000006</v>
      </c>
      <c r="E16" s="4">
        <v>1.0099999999999998</v>
      </c>
      <c r="F16" s="4">
        <v>258.08</v>
      </c>
      <c r="G16" s="7">
        <v>3.9135151890886538E-3</v>
      </c>
      <c r="H16" s="6">
        <v>263.76</v>
      </c>
      <c r="I16" s="4">
        <v>8.94</v>
      </c>
      <c r="J16" s="4">
        <v>8.42</v>
      </c>
      <c r="K16" s="4">
        <v>0.51999999999999957</v>
      </c>
      <c r="L16" s="4">
        <v>255.34</v>
      </c>
      <c r="M16" s="7">
        <v>2.0365003524712134E-3</v>
      </c>
      <c r="N16" s="6">
        <v>262.13</v>
      </c>
      <c r="O16" s="4">
        <v>8.9700000000000006</v>
      </c>
      <c r="P16" s="4">
        <v>8.43</v>
      </c>
      <c r="Q16" s="4">
        <v>0.54000000000000092</v>
      </c>
      <c r="R16" s="4">
        <v>253.7</v>
      </c>
      <c r="S16" s="7">
        <v>2.1284982262514819E-3</v>
      </c>
      <c r="T16" s="6">
        <v>263.32</v>
      </c>
      <c r="U16" s="4">
        <v>9.2200000000000006</v>
      </c>
      <c r="V16" s="4">
        <v>8.49</v>
      </c>
      <c r="W16" s="4">
        <v>0.73000000000000043</v>
      </c>
      <c r="X16" s="4">
        <v>254.82999999999998</v>
      </c>
      <c r="Y16" s="7">
        <v>2.8646548679511848E-3</v>
      </c>
      <c r="Z16" s="6">
        <v>260.64</v>
      </c>
      <c r="AA16" s="4">
        <v>8.6999999999999993</v>
      </c>
      <c r="AB16" s="4">
        <v>8.24</v>
      </c>
      <c r="AC16" s="4">
        <v>0.45999999999999908</v>
      </c>
      <c r="AD16" s="4">
        <v>252.39999999999998</v>
      </c>
      <c r="AE16" s="7">
        <v>1.8225039619651313E-3</v>
      </c>
      <c r="AF16" s="6">
        <v>261.61</v>
      </c>
      <c r="AG16" s="4">
        <v>9.06</v>
      </c>
      <c r="AH16" s="4">
        <v>8.51</v>
      </c>
      <c r="AI16" s="4">
        <v>0.55000000000000071</v>
      </c>
      <c r="AJ16" s="4">
        <v>253.10000000000002</v>
      </c>
      <c r="AK16" s="5">
        <v>2.1730541288028475E-3</v>
      </c>
      <c r="AL16" s="23">
        <f t="shared" si="0"/>
        <v>254.57499999999996</v>
      </c>
      <c r="AM16" s="1">
        <f t="shared" si="1"/>
        <v>8.3849999999999998</v>
      </c>
      <c r="AN16" s="1">
        <f t="shared" si="2"/>
        <v>0.63500000000000012</v>
      </c>
      <c r="AO16" s="39">
        <f t="shared" si="3"/>
        <v>2.6928379226037833E-3</v>
      </c>
      <c r="AP16" s="39">
        <f t="shared" si="4"/>
        <v>1.0581378189440896E-3</v>
      </c>
      <c r="AQ16" s="39">
        <f t="shared" si="5"/>
        <v>2.2867376529063879E-3</v>
      </c>
      <c r="AR16" s="39">
        <f t="shared" si="6"/>
        <v>5.302948099419211E-4</v>
      </c>
      <c r="AS16" s="39">
        <f t="shared" si="7"/>
        <v>2.4897877877550854E-3</v>
      </c>
      <c r="AT16" s="39">
        <f t="shared" si="8"/>
        <v>7.8091133968391459E-4</v>
      </c>
      <c r="AU16" s="30">
        <v>3.2619688590566858</v>
      </c>
      <c r="AV16" s="39">
        <f t="shared" si="9"/>
        <v>3.4516126139857821E-3</v>
      </c>
      <c r="AW16" s="43">
        <f t="shared" si="11"/>
        <v>1.2817751061112201</v>
      </c>
      <c r="AX16" s="30">
        <v>3.2619688590566902</v>
      </c>
      <c r="AY16" s="39">
        <f t="shared" si="10"/>
        <v>1.7298051561499327E-3</v>
      </c>
      <c r="AZ16" s="43">
        <f t="shared" si="12"/>
        <v>0.75645107516001775</v>
      </c>
      <c r="BA16" s="30">
        <v>1.4362743119614656</v>
      </c>
      <c r="BB16" s="39">
        <f t="shared" si="13"/>
        <v>1.1216028971074209E-3</v>
      </c>
      <c r="BC16" s="43">
        <f t="shared" si="14"/>
        <v>0.45048132319691109</v>
      </c>
      <c r="BD16" s="37"/>
      <c r="BE16" s="37"/>
      <c r="BF16" s="37"/>
      <c r="BG16" s="37"/>
    </row>
    <row r="17" spans="1:59" x14ac:dyDescent="0.25">
      <c r="A17" s="11" t="s">
        <v>9</v>
      </c>
      <c r="B17" s="6">
        <v>162.63999999999999</v>
      </c>
      <c r="C17" s="4">
        <v>9.77</v>
      </c>
      <c r="D17" s="4">
        <v>8.74</v>
      </c>
      <c r="E17" s="4">
        <v>1.0299999999999994</v>
      </c>
      <c r="F17" s="4">
        <v>153.89999999999998</v>
      </c>
      <c r="G17" s="7">
        <v>6.692657569850549E-3</v>
      </c>
      <c r="H17" s="6">
        <v>158.44999999999999</v>
      </c>
      <c r="I17" s="4">
        <v>9.56</v>
      </c>
      <c r="J17" s="4">
        <v>8.8800000000000008</v>
      </c>
      <c r="K17" s="4">
        <v>0.67999999999999972</v>
      </c>
      <c r="L17" s="4">
        <v>149.57</v>
      </c>
      <c r="M17" s="7">
        <v>4.5463662499164257E-3</v>
      </c>
      <c r="N17" s="6">
        <v>159.04</v>
      </c>
      <c r="O17" s="4">
        <v>9.33</v>
      </c>
      <c r="P17" s="4">
        <v>8.6199999999999992</v>
      </c>
      <c r="Q17" s="4">
        <v>0.71000000000000085</v>
      </c>
      <c r="R17" s="4">
        <v>150.41999999999999</v>
      </c>
      <c r="S17" s="7">
        <v>4.7201170057173305E-3</v>
      </c>
      <c r="T17" s="6">
        <v>162.74</v>
      </c>
      <c r="U17" s="4">
        <v>9.57</v>
      </c>
      <c r="V17" s="4">
        <v>8.94</v>
      </c>
      <c r="W17" s="4">
        <v>0.63000000000000078</v>
      </c>
      <c r="X17" s="4">
        <v>153.80000000000001</v>
      </c>
      <c r="Y17" s="7">
        <v>4.096228868660603E-3</v>
      </c>
      <c r="Z17" s="6">
        <v>161.52000000000001</v>
      </c>
      <c r="AA17" s="4">
        <v>9.15</v>
      </c>
      <c r="AB17" s="4">
        <v>8.65</v>
      </c>
      <c r="AC17" s="4">
        <v>0.5</v>
      </c>
      <c r="AD17" s="4">
        <v>152.87</v>
      </c>
      <c r="AE17" s="7">
        <v>3.2707529273238701E-3</v>
      </c>
      <c r="AF17" s="6">
        <v>162.83000000000001</v>
      </c>
      <c r="AG17" s="4">
        <v>9.49</v>
      </c>
      <c r="AH17" s="4">
        <v>8.81</v>
      </c>
      <c r="AI17" s="4">
        <v>0.67999999999999972</v>
      </c>
      <c r="AJ17" s="4">
        <v>154.02000000000001</v>
      </c>
      <c r="AK17" s="5">
        <v>4.4150110375275921E-3</v>
      </c>
      <c r="AL17" s="23">
        <f t="shared" si="0"/>
        <v>152.43</v>
      </c>
      <c r="AM17" s="1">
        <f t="shared" si="1"/>
        <v>8.7733333333333334</v>
      </c>
      <c r="AN17" s="1">
        <f t="shared" si="2"/>
        <v>0.70500000000000007</v>
      </c>
      <c r="AO17" s="39">
        <f t="shared" si="3"/>
        <v>5.3197136084947678E-3</v>
      </c>
      <c r="AP17" s="39">
        <f t="shared" si="4"/>
        <v>1.1921739269304726E-3</v>
      </c>
      <c r="AQ17" s="39">
        <f t="shared" si="5"/>
        <v>3.9273309445040216E-3</v>
      </c>
      <c r="AR17" s="39">
        <f t="shared" si="6"/>
        <v>5.9053072509400385E-4</v>
      </c>
      <c r="AS17" s="39">
        <f t="shared" si="7"/>
        <v>4.6235222764993943E-3</v>
      </c>
      <c r="AT17" s="39">
        <f t="shared" si="8"/>
        <v>1.1356147800322695E-3</v>
      </c>
      <c r="AU17" s="30">
        <v>3.2619688590566858</v>
      </c>
      <c r="AV17" s="39">
        <f t="shared" si="9"/>
        <v>3.8888342242265226E-3</v>
      </c>
      <c r="AW17" s="43">
        <f t="shared" si="11"/>
        <v>0.73102322990031832</v>
      </c>
      <c r="AX17" s="30">
        <v>3.2619688590566902</v>
      </c>
      <c r="AY17" s="39">
        <f t="shared" si="10"/>
        <v>1.9262928355728078E-3</v>
      </c>
      <c r="AZ17" s="43">
        <f t="shared" si="12"/>
        <v>0.49048396042826414</v>
      </c>
      <c r="BA17" s="30">
        <v>1.4362743119614656</v>
      </c>
      <c r="BB17" s="39">
        <f t="shared" si="13"/>
        <v>1.6310543368441191E-3</v>
      </c>
      <c r="BC17" s="43">
        <f t="shared" si="14"/>
        <v>0.35277311091037689</v>
      </c>
      <c r="BD17" s="37"/>
      <c r="BE17" s="37"/>
      <c r="BF17" s="37"/>
      <c r="BG17" s="37"/>
    </row>
    <row r="18" spans="1:59" x14ac:dyDescent="0.25">
      <c r="A18" s="11" t="s">
        <v>8</v>
      </c>
      <c r="B18" s="6">
        <v>165.29</v>
      </c>
      <c r="C18" s="4">
        <v>14.32</v>
      </c>
      <c r="D18" s="4">
        <v>13.49</v>
      </c>
      <c r="E18" s="4">
        <v>0.83000000000000007</v>
      </c>
      <c r="F18" s="4">
        <v>151.79999999999998</v>
      </c>
      <c r="G18" s="7">
        <v>5.4677206851119903E-3</v>
      </c>
      <c r="H18" s="6">
        <v>164.37</v>
      </c>
      <c r="I18" s="4">
        <v>14.36</v>
      </c>
      <c r="J18" s="4">
        <v>13.59</v>
      </c>
      <c r="K18" s="4">
        <v>0.76999999999999957</v>
      </c>
      <c r="L18" s="4">
        <v>150.78</v>
      </c>
      <c r="M18" s="7">
        <v>5.1067780872794772E-3</v>
      </c>
      <c r="N18" s="6">
        <v>163.54</v>
      </c>
      <c r="O18" s="4">
        <v>14.17</v>
      </c>
      <c r="P18" s="4">
        <v>13.63</v>
      </c>
      <c r="Q18" s="4">
        <v>0.53999999999999915</v>
      </c>
      <c r="R18" s="4">
        <v>149.91</v>
      </c>
      <c r="S18" s="7">
        <v>3.6021612967780613E-3</v>
      </c>
      <c r="T18" s="6">
        <v>163.52000000000001</v>
      </c>
      <c r="U18" s="4">
        <v>14.37</v>
      </c>
      <c r="V18" s="4">
        <v>13.5</v>
      </c>
      <c r="W18" s="4">
        <v>0.86999999999999922</v>
      </c>
      <c r="X18" s="4">
        <v>150.02000000000001</v>
      </c>
      <c r="Y18" s="7">
        <v>5.7992267697640262E-3</v>
      </c>
      <c r="Z18" s="6">
        <v>166.12</v>
      </c>
      <c r="AA18" s="4">
        <v>14.14</v>
      </c>
      <c r="AB18" s="4">
        <v>13.55</v>
      </c>
      <c r="AC18" s="4">
        <v>0.58999999999999986</v>
      </c>
      <c r="AD18" s="4">
        <v>152.57</v>
      </c>
      <c r="AE18" s="7">
        <v>3.867077407091826E-3</v>
      </c>
      <c r="AF18" s="6">
        <v>163.79</v>
      </c>
      <c r="AG18" s="4">
        <v>14.2</v>
      </c>
      <c r="AH18" s="4">
        <v>13.51</v>
      </c>
      <c r="AI18" s="4">
        <v>0.6899999999999995</v>
      </c>
      <c r="AJ18" s="4">
        <v>150.28</v>
      </c>
      <c r="AK18" s="5">
        <v>4.5914293319137579E-3</v>
      </c>
      <c r="AL18" s="23">
        <f t="shared" si="0"/>
        <v>150.89333333333332</v>
      </c>
      <c r="AM18" s="1">
        <f t="shared" si="1"/>
        <v>13.545000000000002</v>
      </c>
      <c r="AN18" s="1">
        <f t="shared" si="2"/>
        <v>0.71499999999999952</v>
      </c>
      <c r="AO18" s="39">
        <f t="shared" si="3"/>
        <v>4.7255533563898434E-3</v>
      </c>
      <c r="AP18" s="39">
        <f t="shared" si="4"/>
        <v>9.8948328911185835E-4</v>
      </c>
      <c r="AQ18" s="39">
        <f t="shared" si="5"/>
        <v>4.7525778362565363E-3</v>
      </c>
      <c r="AR18" s="39">
        <f t="shared" si="6"/>
        <v>9.7610292503279761E-4</v>
      </c>
      <c r="AS18" s="39">
        <f t="shared" si="7"/>
        <v>4.7390655963231903E-3</v>
      </c>
      <c r="AT18" s="39">
        <f t="shared" si="8"/>
        <v>8.7918185640361191E-4</v>
      </c>
      <c r="AU18" s="30">
        <v>3.2619688590566858</v>
      </c>
      <c r="AV18" s="39">
        <f t="shared" si="9"/>
        <v>3.2276636756398652E-3</v>
      </c>
      <c r="AW18" s="43">
        <f t="shared" si="11"/>
        <v>0.68302343285902223</v>
      </c>
      <c r="AX18" s="30">
        <v>3.2619688590566902</v>
      </c>
      <c r="AY18" s="39">
        <f t="shared" si="10"/>
        <v>3.1840173446911328E-3</v>
      </c>
      <c r="AZ18" s="43">
        <f t="shared" si="12"/>
        <v>0.66995585435778748</v>
      </c>
      <c r="BA18" s="30">
        <v>1.4362743119614656</v>
      </c>
      <c r="BB18" s="39">
        <f t="shared" si="13"/>
        <v>1.2627463158951017E-3</v>
      </c>
      <c r="BC18" s="43">
        <f t="shared" si="14"/>
        <v>0.26645470298507895</v>
      </c>
      <c r="BD18" s="37"/>
      <c r="BE18" s="37"/>
      <c r="BF18" s="37"/>
      <c r="BG18" s="37"/>
    </row>
    <row r="19" spans="1:59" x14ac:dyDescent="0.25">
      <c r="A19" s="11" t="s">
        <v>10</v>
      </c>
      <c r="B19" s="6">
        <v>211.95</v>
      </c>
      <c r="C19" s="4">
        <v>14</v>
      </c>
      <c r="D19" s="4">
        <v>12.98</v>
      </c>
      <c r="E19" s="4">
        <v>1.0199999999999996</v>
      </c>
      <c r="F19" s="4">
        <v>198.97</v>
      </c>
      <c r="G19" s="7">
        <v>5.1264009649695909E-3</v>
      </c>
      <c r="H19" s="6">
        <v>211.36</v>
      </c>
      <c r="I19" s="4">
        <v>13.82</v>
      </c>
      <c r="J19" s="4">
        <v>12.93</v>
      </c>
      <c r="K19" s="4">
        <v>0.89000000000000057</v>
      </c>
      <c r="L19" s="4">
        <v>198.43</v>
      </c>
      <c r="M19" s="7">
        <v>4.4852088897848136E-3</v>
      </c>
      <c r="N19" s="6">
        <v>208.03</v>
      </c>
      <c r="O19" s="4">
        <v>13.98</v>
      </c>
      <c r="P19" s="4">
        <v>13</v>
      </c>
      <c r="Q19" s="4">
        <v>0.98000000000000043</v>
      </c>
      <c r="R19" s="4">
        <v>195.03</v>
      </c>
      <c r="S19" s="7">
        <v>5.0248679690304077E-3</v>
      </c>
      <c r="T19" s="6">
        <v>214.18</v>
      </c>
      <c r="U19" s="4">
        <v>14.24</v>
      </c>
      <c r="V19" s="4">
        <v>13.27</v>
      </c>
      <c r="W19" s="4">
        <v>0.97000000000000064</v>
      </c>
      <c r="X19" s="4">
        <v>200.91</v>
      </c>
      <c r="Y19" s="7">
        <v>4.8280324523418475E-3</v>
      </c>
      <c r="Z19" s="6">
        <v>213.07</v>
      </c>
      <c r="AA19" s="4">
        <v>14.11</v>
      </c>
      <c r="AB19" s="4">
        <v>13.17</v>
      </c>
      <c r="AC19" s="4">
        <v>0.9399999999999995</v>
      </c>
      <c r="AD19" s="4">
        <v>199.9</v>
      </c>
      <c r="AE19" s="7">
        <v>4.7023511755877913E-3</v>
      </c>
      <c r="AF19" s="6">
        <v>211.86</v>
      </c>
      <c r="AG19" s="4">
        <v>14</v>
      </c>
      <c r="AH19" s="4">
        <v>13.26</v>
      </c>
      <c r="AI19" s="4">
        <v>0.74000000000000021</v>
      </c>
      <c r="AJ19" s="4">
        <v>198.60000000000002</v>
      </c>
      <c r="AK19" s="5">
        <v>3.7260825780463247E-3</v>
      </c>
      <c r="AL19" s="23">
        <f t="shared" si="0"/>
        <v>198.64</v>
      </c>
      <c r="AM19" s="1">
        <f t="shared" si="1"/>
        <v>13.101666666666667</v>
      </c>
      <c r="AN19" s="1">
        <f t="shared" si="2"/>
        <v>0.92333333333333345</v>
      </c>
      <c r="AO19" s="39">
        <f t="shared" si="3"/>
        <v>4.8788259412616041E-3</v>
      </c>
      <c r="AP19" s="39">
        <f t="shared" si="4"/>
        <v>3.4464187894981405E-4</v>
      </c>
      <c r="AQ19" s="39">
        <f t="shared" si="5"/>
        <v>4.4188220686586545E-3</v>
      </c>
      <c r="AR19" s="39">
        <f t="shared" si="6"/>
        <v>6.0321219087648172E-4</v>
      </c>
      <c r="AS19" s="39">
        <f t="shared" si="7"/>
        <v>4.6488240049601297E-3</v>
      </c>
      <c r="AT19" s="39">
        <f t="shared" si="8"/>
        <v>5.0649605884166412E-4</v>
      </c>
      <c r="AU19" s="30">
        <v>3.2619688590566858</v>
      </c>
      <c r="AV19" s="39">
        <f t="shared" si="9"/>
        <v>1.1242110766610774E-3</v>
      </c>
      <c r="AW19" s="43">
        <f t="shared" si="11"/>
        <v>0.23042655962642733</v>
      </c>
      <c r="AX19" s="30">
        <v>3.2619688590566902</v>
      </c>
      <c r="AY19" s="39">
        <f t="shared" si="10"/>
        <v>1.9676593820424433E-3</v>
      </c>
      <c r="AZ19" s="43">
        <f t="shared" si="12"/>
        <v>0.44529047593892634</v>
      </c>
      <c r="BA19" s="30">
        <v>1.4362743119614656</v>
      </c>
      <c r="BB19" s="39">
        <f t="shared" si="13"/>
        <v>7.2746727842400518E-4</v>
      </c>
      <c r="BC19" s="43">
        <f t="shared" si="14"/>
        <v>0.15648415118486386</v>
      </c>
      <c r="BD19" s="37"/>
      <c r="BE19" s="37"/>
      <c r="BF19" s="37"/>
      <c r="BG19" s="37"/>
    </row>
    <row r="20" spans="1:59" x14ac:dyDescent="0.25">
      <c r="A20" s="11" t="s">
        <v>11</v>
      </c>
      <c r="B20" s="6">
        <v>210.63</v>
      </c>
      <c r="C20" s="4">
        <v>13.47</v>
      </c>
      <c r="D20" s="4">
        <v>12.73</v>
      </c>
      <c r="E20" s="4">
        <v>0.74000000000000021</v>
      </c>
      <c r="F20" s="4">
        <v>197.9</v>
      </c>
      <c r="G20" s="7">
        <v>3.7392622536634675E-3</v>
      </c>
      <c r="H20" s="6">
        <v>217.88</v>
      </c>
      <c r="I20" s="4">
        <v>13.75</v>
      </c>
      <c r="J20" s="4">
        <v>12.89</v>
      </c>
      <c r="K20" s="4">
        <v>0.85999999999999943</v>
      </c>
      <c r="L20" s="4">
        <v>204.99</v>
      </c>
      <c r="M20" s="7">
        <v>4.1953266012976212E-3</v>
      </c>
      <c r="N20" s="6">
        <v>217.74</v>
      </c>
      <c r="O20" s="4">
        <v>13.87</v>
      </c>
      <c r="P20" s="4">
        <v>12.98</v>
      </c>
      <c r="Q20" s="4">
        <v>0.88999999999999879</v>
      </c>
      <c r="R20" s="4">
        <v>204.76000000000002</v>
      </c>
      <c r="S20" s="7">
        <v>4.3465520609493975E-3</v>
      </c>
      <c r="T20" s="6">
        <v>213.94</v>
      </c>
      <c r="U20" s="4">
        <v>13.72</v>
      </c>
      <c r="V20" s="4">
        <v>13.09</v>
      </c>
      <c r="W20" s="4">
        <v>0.63000000000000078</v>
      </c>
      <c r="X20" s="4">
        <v>200.85</v>
      </c>
      <c r="Y20" s="7">
        <v>3.1366691560866357E-3</v>
      </c>
      <c r="Z20" s="6">
        <v>217.7</v>
      </c>
      <c r="AA20" s="4">
        <v>13.88</v>
      </c>
      <c r="AB20" s="4">
        <v>13.08</v>
      </c>
      <c r="AC20" s="4">
        <v>0.80000000000000071</v>
      </c>
      <c r="AD20" s="4">
        <v>204.61999999999998</v>
      </c>
      <c r="AE20" s="7">
        <v>3.9096862476786275E-3</v>
      </c>
      <c r="AF20" s="6">
        <v>214.62</v>
      </c>
      <c r="AG20" s="4">
        <v>14.17</v>
      </c>
      <c r="AH20" s="4">
        <v>13.18</v>
      </c>
      <c r="AI20" s="4">
        <v>0.99000000000000021</v>
      </c>
      <c r="AJ20" s="4">
        <v>201.44</v>
      </c>
      <c r="AK20" s="5">
        <v>4.9146147736298662E-3</v>
      </c>
      <c r="AL20" s="23">
        <f t="shared" si="0"/>
        <v>202.42666666666665</v>
      </c>
      <c r="AM20" s="1">
        <f t="shared" si="1"/>
        <v>12.991666666666665</v>
      </c>
      <c r="AN20" s="1">
        <f t="shared" si="2"/>
        <v>0.81833333333333336</v>
      </c>
      <c r="AO20" s="39">
        <f t="shared" si="3"/>
        <v>4.0937136386368289E-3</v>
      </c>
      <c r="AP20" s="39">
        <f t="shared" si="4"/>
        <v>3.1613940460479325E-4</v>
      </c>
      <c r="AQ20" s="39">
        <f t="shared" si="5"/>
        <v>3.9869900591317101E-3</v>
      </c>
      <c r="AR20" s="39">
        <f t="shared" si="6"/>
        <v>8.9149008081087198E-4</v>
      </c>
      <c r="AS20" s="39">
        <f t="shared" si="7"/>
        <v>4.0403518488842686E-3</v>
      </c>
      <c r="AT20" s="39">
        <f t="shared" si="8"/>
        <v>6.0107940545150518E-4</v>
      </c>
      <c r="AU20" s="30">
        <v>3.2619688590566858</v>
      </c>
      <c r="AV20" s="39">
        <f t="shared" si="9"/>
        <v>1.0312368929415573E-3</v>
      </c>
      <c r="AW20" s="43">
        <f t="shared" si="11"/>
        <v>0.2519074327057596</v>
      </c>
      <c r="AX20" s="30">
        <v>3.2619688590566902</v>
      </c>
      <c r="AY20" s="39">
        <f t="shared" si="10"/>
        <v>2.9080128817629966E-3</v>
      </c>
      <c r="AZ20" s="43">
        <f t="shared" si="12"/>
        <v>0.72937550348352409</v>
      </c>
      <c r="BA20" s="30">
        <v>1.4362743119614656</v>
      </c>
      <c r="BB20" s="39">
        <f t="shared" si="13"/>
        <v>8.6331490949906743E-4</v>
      </c>
      <c r="BC20" s="43">
        <f t="shared" si="14"/>
        <v>0.21367320020345984</v>
      </c>
      <c r="BD20" s="37"/>
      <c r="BE20" s="37"/>
      <c r="BF20" s="37"/>
      <c r="BG20" s="37"/>
    </row>
    <row r="21" spans="1:59" x14ac:dyDescent="0.25">
      <c r="A21" s="11" t="s">
        <v>14</v>
      </c>
      <c r="B21" s="6">
        <v>51.58</v>
      </c>
      <c r="C21" s="4">
        <v>2.44</v>
      </c>
      <c r="D21" s="4">
        <v>2.25</v>
      </c>
      <c r="E21" s="4">
        <v>0.18999999999999995</v>
      </c>
      <c r="F21" s="4">
        <v>49.33</v>
      </c>
      <c r="G21" s="7">
        <v>3.851611595378065E-3</v>
      </c>
      <c r="H21" s="6">
        <v>52.61</v>
      </c>
      <c r="I21" s="4">
        <v>2.6</v>
      </c>
      <c r="J21" s="4">
        <v>2.35</v>
      </c>
      <c r="K21" s="4">
        <v>0.25</v>
      </c>
      <c r="L21" s="4">
        <v>50.26</v>
      </c>
      <c r="M21" s="7">
        <v>4.9741345005968962E-3</v>
      </c>
      <c r="N21" s="6">
        <v>52.43</v>
      </c>
      <c r="O21" s="4">
        <v>2.56</v>
      </c>
      <c r="P21" s="4">
        <v>2.34</v>
      </c>
      <c r="Q21" s="4">
        <v>0.2200000000000002</v>
      </c>
      <c r="R21" s="4">
        <v>50.09</v>
      </c>
      <c r="S21" s="7">
        <v>4.3920942303853098E-3</v>
      </c>
      <c r="T21" s="6">
        <v>50.91</v>
      </c>
      <c r="U21" s="4">
        <v>2.5099999999999998</v>
      </c>
      <c r="V21" s="4">
        <v>2.2799999999999998</v>
      </c>
      <c r="W21" s="4">
        <v>0.22999999999999998</v>
      </c>
      <c r="X21" s="4">
        <v>48.629999999999995</v>
      </c>
      <c r="Y21" s="7">
        <v>4.7295907875796834E-3</v>
      </c>
      <c r="Z21" s="6">
        <v>51.36</v>
      </c>
      <c r="AA21" s="4">
        <v>2.52</v>
      </c>
      <c r="AB21" s="4">
        <v>2.2799999999999998</v>
      </c>
      <c r="AC21" s="4">
        <v>0.24000000000000021</v>
      </c>
      <c r="AD21" s="4">
        <v>49.08</v>
      </c>
      <c r="AE21" s="7">
        <v>4.8899755501222537E-3</v>
      </c>
      <c r="AF21" s="6">
        <v>51.85</v>
      </c>
      <c r="AG21" s="4">
        <v>2.5499999999999998</v>
      </c>
      <c r="AH21" s="4">
        <v>2.2599999999999998</v>
      </c>
      <c r="AI21" s="4">
        <v>0.29000000000000004</v>
      </c>
      <c r="AJ21" s="4">
        <v>49.59</v>
      </c>
      <c r="AK21" s="5">
        <v>5.8479532163742695E-3</v>
      </c>
      <c r="AL21" s="23">
        <f t="shared" si="0"/>
        <v>49.49666666666667</v>
      </c>
      <c r="AM21" s="1">
        <f t="shared" si="1"/>
        <v>2.293333333333333</v>
      </c>
      <c r="AN21" s="1">
        <f t="shared" si="2"/>
        <v>0.23666666666666672</v>
      </c>
      <c r="AO21" s="39">
        <f t="shared" si="3"/>
        <v>4.4059467754534237E-3</v>
      </c>
      <c r="AP21" s="39">
        <f t="shared" si="4"/>
        <v>5.613896489416949E-4</v>
      </c>
      <c r="AQ21" s="39">
        <f t="shared" si="5"/>
        <v>5.1558398513587358E-3</v>
      </c>
      <c r="AR21" s="39">
        <f t="shared" si="6"/>
        <v>6.0472845190118467E-4</v>
      </c>
      <c r="AS21" s="39">
        <f t="shared" si="7"/>
        <v>4.7808933134060793E-3</v>
      </c>
      <c r="AT21" s="39">
        <f t="shared" si="8"/>
        <v>6.6411130315504501E-4</v>
      </c>
      <c r="AU21" s="30">
        <v>3.2619688590566858</v>
      </c>
      <c r="AV21" s="39">
        <f t="shared" si="9"/>
        <v>1.8312355526445738E-3</v>
      </c>
      <c r="AW21" s="43">
        <f t="shared" si="11"/>
        <v>0.41562816029617566</v>
      </c>
      <c r="AX21" s="30">
        <v>3.2619688590566902</v>
      </c>
      <c r="AY21" s="39">
        <f t="shared" si="10"/>
        <v>1.9726053782872259E-3</v>
      </c>
      <c r="AZ21" s="43">
        <f t="shared" si="12"/>
        <v>0.38259632478060357</v>
      </c>
      <c r="BA21" s="30">
        <v>1.4362743119614656</v>
      </c>
      <c r="BB21" s="39">
        <f t="shared" si="13"/>
        <v>9.5384600500484458E-4</v>
      </c>
      <c r="BC21" s="43">
        <f t="shared" si="14"/>
        <v>0.19951208748586163</v>
      </c>
      <c r="BD21" s="37"/>
      <c r="BE21" s="37"/>
      <c r="BF21" s="37"/>
      <c r="BG21" s="37"/>
    </row>
    <row r="22" spans="1:59" x14ac:dyDescent="0.25">
      <c r="A22" s="11" t="s">
        <v>47</v>
      </c>
      <c r="B22" s="6">
        <v>1060.67</v>
      </c>
      <c r="C22" s="4">
        <v>32.65</v>
      </c>
      <c r="D22" s="4">
        <v>29.18</v>
      </c>
      <c r="E22" s="4">
        <v>3.4699999999999989</v>
      </c>
      <c r="F22" s="4">
        <v>1031.49</v>
      </c>
      <c r="G22" s="7">
        <v>3.3640655750419284E-3</v>
      </c>
      <c r="H22" s="6">
        <v>1060.19</v>
      </c>
      <c r="I22" s="4">
        <v>33.200000000000003</v>
      </c>
      <c r="J22" s="4">
        <v>29.28</v>
      </c>
      <c r="K22" s="4">
        <v>3.9200000000000017</v>
      </c>
      <c r="L22" s="4">
        <v>1030.9100000000001</v>
      </c>
      <c r="M22" s="7">
        <v>3.8024657826580413E-3</v>
      </c>
      <c r="N22" s="6">
        <v>1059.3900000000001</v>
      </c>
      <c r="O22" s="4">
        <v>33.14</v>
      </c>
      <c r="P22" s="4">
        <v>29.62</v>
      </c>
      <c r="Q22" s="4">
        <v>3.5199999999999996</v>
      </c>
      <c r="R22" s="4">
        <v>1029.7700000000002</v>
      </c>
      <c r="S22" s="7">
        <v>3.4182390242481321E-3</v>
      </c>
      <c r="T22" s="6">
        <v>1060.23</v>
      </c>
      <c r="U22" s="4">
        <v>33.630000000000003</v>
      </c>
      <c r="V22" s="4">
        <v>29.79</v>
      </c>
      <c r="W22" s="4">
        <v>3.8400000000000034</v>
      </c>
      <c r="X22" s="4">
        <v>1030.44</v>
      </c>
      <c r="Y22" s="7">
        <v>3.7265634098055233E-3</v>
      </c>
      <c r="Z22" s="6">
        <v>1060.57</v>
      </c>
      <c r="AA22" s="4">
        <v>33.119999999999997</v>
      </c>
      <c r="AB22" s="4">
        <v>29.32</v>
      </c>
      <c r="AC22" s="4">
        <v>3.7999999999999972</v>
      </c>
      <c r="AD22" s="4">
        <v>1031.25</v>
      </c>
      <c r="AE22" s="7">
        <v>3.6848484848484822E-3</v>
      </c>
      <c r="AF22" s="6">
        <v>1061.08</v>
      </c>
      <c r="AG22" s="4">
        <v>32.72</v>
      </c>
      <c r="AH22" s="4">
        <v>29.58</v>
      </c>
      <c r="AI22" s="4">
        <v>3.1400000000000006</v>
      </c>
      <c r="AJ22" s="4">
        <v>1031.5</v>
      </c>
      <c r="AK22" s="5">
        <v>3.0441105186621432E-3</v>
      </c>
      <c r="AL22" s="23">
        <f t="shared" si="0"/>
        <v>1030.8933333333334</v>
      </c>
      <c r="AM22" s="1">
        <f t="shared" si="1"/>
        <v>29.461666666666662</v>
      </c>
      <c r="AN22" s="1">
        <f t="shared" si="2"/>
        <v>3.6150000000000002</v>
      </c>
      <c r="AO22" s="39">
        <f t="shared" si="3"/>
        <v>3.5282567939827008E-3</v>
      </c>
      <c r="AP22" s="39">
        <f t="shared" si="4"/>
        <v>2.3901175233132183E-4</v>
      </c>
      <c r="AQ22" s="39">
        <f t="shared" si="5"/>
        <v>3.4851741377720496E-3</v>
      </c>
      <c r="AR22" s="39">
        <f t="shared" si="6"/>
        <v>3.8254133216920406E-4</v>
      </c>
      <c r="AS22" s="39">
        <f t="shared" si="7"/>
        <v>3.5067154658773754E-3</v>
      </c>
      <c r="AT22" s="39">
        <f t="shared" si="8"/>
        <v>2.8625623138712791E-4</v>
      </c>
      <c r="AU22" s="30">
        <v>3.2619688590566858</v>
      </c>
      <c r="AV22" s="39">
        <f t="shared" si="9"/>
        <v>7.7964889305334099E-4</v>
      </c>
      <c r="AW22" s="43">
        <f t="shared" si="11"/>
        <v>0.22097283122447342</v>
      </c>
      <c r="AX22" s="30">
        <v>3.2619688590566902</v>
      </c>
      <c r="AY22" s="39">
        <f t="shared" si="10"/>
        <v>1.247837912838005E-3</v>
      </c>
      <c r="AZ22" s="43">
        <f t="shared" si="12"/>
        <v>0.35804176879256433</v>
      </c>
      <c r="BA22" s="30">
        <v>1.4362743119614656</v>
      </c>
      <c r="BB22" s="39">
        <f t="shared" si="13"/>
        <v>4.1114247178022922E-4</v>
      </c>
      <c r="BC22" s="43">
        <f t="shared" si="14"/>
        <v>0.11724432044199569</v>
      </c>
      <c r="BD22" s="37"/>
      <c r="BE22" s="37"/>
      <c r="BF22" s="37"/>
      <c r="BG22" s="37"/>
    </row>
    <row r="23" spans="1:59" x14ac:dyDescent="0.25">
      <c r="A23" s="11" t="s">
        <v>48</v>
      </c>
      <c r="B23" s="6">
        <v>522.78</v>
      </c>
      <c r="C23" s="4">
        <v>44.14</v>
      </c>
      <c r="D23" s="4">
        <v>21.759999999999998</v>
      </c>
      <c r="E23" s="4">
        <v>22.380000000000003</v>
      </c>
      <c r="F23" s="4">
        <v>501.02</v>
      </c>
      <c r="G23" s="7">
        <v>4.4668875493992261E-2</v>
      </c>
      <c r="H23" s="6">
        <v>522.58000000000004</v>
      </c>
      <c r="I23" s="4">
        <v>43.04</v>
      </c>
      <c r="J23" s="4">
        <v>21.58</v>
      </c>
      <c r="K23" s="4">
        <v>21.46</v>
      </c>
      <c r="L23" s="4">
        <v>501.00000000000006</v>
      </c>
      <c r="M23" s="7">
        <v>4.2834331337325345E-2</v>
      </c>
      <c r="N23" s="6">
        <v>522.61</v>
      </c>
      <c r="O23" s="4">
        <v>43.91</v>
      </c>
      <c r="P23" s="4">
        <v>21.59</v>
      </c>
      <c r="Q23" s="4">
        <v>22.319999999999997</v>
      </c>
      <c r="R23" s="4">
        <v>501.02000000000004</v>
      </c>
      <c r="S23" s="7">
        <v>4.4549119795616932E-2</v>
      </c>
      <c r="T23" s="6">
        <v>522.80999999999995</v>
      </c>
      <c r="U23" s="4">
        <v>44.47</v>
      </c>
      <c r="V23" s="4">
        <v>21.54</v>
      </c>
      <c r="W23" s="4">
        <v>22.93</v>
      </c>
      <c r="X23" s="4">
        <v>501.26999999999992</v>
      </c>
      <c r="Y23" s="7">
        <v>4.5743810720769253E-2</v>
      </c>
      <c r="Z23" s="6">
        <v>522.35</v>
      </c>
      <c r="AA23" s="4">
        <v>43</v>
      </c>
      <c r="AB23" s="4">
        <v>21.86</v>
      </c>
      <c r="AC23" s="4">
        <v>21.14</v>
      </c>
      <c r="AD23" s="4">
        <v>500.49</v>
      </c>
      <c r="AE23" s="7">
        <v>4.2238606165957364E-2</v>
      </c>
      <c r="AF23" s="6">
        <v>522.74</v>
      </c>
      <c r="AG23" s="4">
        <v>42.99</v>
      </c>
      <c r="AH23" s="4">
        <v>21.61</v>
      </c>
      <c r="AI23" s="4">
        <v>21.380000000000003</v>
      </c>
      <c r="AJ23" s="4">
        <v>501.13</v>
      </c>
      <c r="AK23" s="5">
        <v>4.2663580308502792E-2</v>
      </c>
      <c r="AL23" s="23">
        <f t="shared" si="0"/>
        <v>500.9883333333334</v>
      </c>
      <c r="AM23" s="1">
        <f t="shared" si="1"/>
        <v>21.656666666666666</v>
      </c>
      <c r="AN23" s="1">
        <f t="shared" si="2"/>
        <v>21.935000000000002</v>
      </c>
      <c r="AO23" s="39">
        <f t="shared" si="3"/>
        <v>4.4017442208978179E-2</v>
      </c>
      <c r="AP23" s="39">
        <f t="shared" si="4"/>
        <v>1.0263522094245659E-3</v>
      </c>
      <c r="AQ23" s="39">
        <f t="shared" si="5"/>
        <v>4.3548665731743132E-2</v>
      </c>
      <c r="AR23" s="39">
        <f t="shared" si="6"/>
        <v>1.9128896720911289E-3</v>
      </c>
      <c r="AS23" s="39">
        <f t="shared" si="7"/>
        <v>4.3783053970360662E-2</v>
      </c>
      <c r="AT23" s="39">
        <f t="shared" si="8"/>
        <v>1.3967618686934818E-3</v>
      </c>
      <c r="AU23" s="30">
        <v>3.2619688590566858</v>
      </c>
      <c r="AV23" s="39">
        <f t="shared" si="9"/>
        <v>3.3479289455669598E-3</v>
      </c>
      <c r="AW23" s="43">
        <f t="shared" si="11"/>
        <v>7.6059143320328759E-2</v>
      </c>
      <c r="AX23" s="30">
        <v>3.2619688590566902</v>
      </c>
      <c r="AY23" s="39">
        <f t="shared" si="10"/>
        <v>6.2397865411724261E-3</v>
      </c>
      <c r="AZ23" s="43">
        <f t="shared" si="12"/>
        <v>0.14328307047589228</v>
      </c>
      <c r="BA23" s="30">
        <v>1.4362743119614656</v>
      </c>
      <c r="BB23" s="39">
        <f t="shared" si="13"/>
        <v>2.0061331919317416E-3</v>
      </c>
      <c r="BC23" s="43">
        <f t="shared" si="14"/>
        <v>4.5819855172501485E-2</v>
      </c>
      <c r="BD23" s="37"/>
      <c r="BE23" s="37"/>
      <c r="BF23" s="37"/>
      <c r="BG23" s="37"/>
    </row>
    <row r="24" spans="1:59" x14ac:dyDescent="0.25">
      <c r="A24" s="11" t="s">
        <v>49</v>
      </c>
      <c r="B24" s="6">
        <v>528.15</v>
      </c>
      <c r="C24" s="4">
        <v>42.95</v>
      </c>
      <c r="D24" s="4">
        <v>21.61</v>
      </c>
      <c r="E24" s="4">
        <v>21.340000000000003</v>
      </c>
      <c r="F24" s="4">
        <v>506.53999999999996</v>
      </c>
      <c r="G24" s="7">
        <v>4.2128953290954327E-2</v>
      </c>
      <c r="H24" s="6">
        <v>528.29999999999995</v>
      </c>
      <c r="I24" s="4">
        <v>41.01</v>
      </c>
      <c r="J24" s="4">
        <v>21.67</v>
      </c>
      <c r="K24" s="4">
        <v>19.339999999999996</v>
      </c>
      <c r="L24" s="4">
        <v>506.62999999999994</v>
      </c>
      <c r="M24" s="7">
        <v>3.8173815210311268E-2</v>
      </c>
      <c r="N24" s="6">
        <v>526.74</v>
      </c>
      <c r="O24" s="4">
        <v>44.38</v>
      </c>
      <c r="P24" s="4">
        <v>21.6</v>
      </c>
      <c r="Q24" s="4">
        <v>22.78</v>
      </c>
      <c r="R24" s="4">
        <v>505.14</v>
      </c>
      <c r="S24" s="7">
        <v>4.5096408916340029E-2</v>
      </c>
      <c r="T24" s="6">
        <v>526.78</v>
      </c>
      <c r="U24" s="4">
        <v>44.01</v>
      </c>
      <c r="V24" s="4">
        <v>21.77</v>
      </c>
      <c r="W24" s="4">
        <v>22.24</v>
      </c>
      <c r="X24" s="4">
        <v>505.01</v>
      </c>
      <c r="Y24" s="7">
        <v>4.4038731906298881E-2</v>
      </c>
      <c r="Z24" s="6">
        <v>528.70000000000005</v>
      </c>
      <c r="AA24" s="4">
        <v>42.35</v>
      </c>
      <c r="AB24" s="4">
        <v>21.71</v>
      </c>
      <c r="AC24" s="4">
        <v>20.64</v>
      </c>
      <c r="AD24" s="4">
        <v>506.99000000000007</v>
      </c>
      <c r="AE24" s="7">
        <v>4.0710862147182385E-2</v>
      </c>
      <c r="AF24" s="6">
        <v>527.91999999999996</v>
      </c>
      <c r="AG24" s="4">
        <v>42.35</v>
      </c>
      <c r="AH24" s="4">
        <v>21.71</v>
      </c>
      <c r="AI24" s="4">
        <v>20.64</v>
      </c>
      <c r="AJ24" s="4">
        <v>506.21</v>
      </c>
      <c r="AK24" s="5">
        <v>4.0773591987515068E-2</v>
      </c>
      <c r="AL24" s="23">
        <f t="shared" si="0"/>
        <v>506.08666666666664</v>
      </c>
      <c r="AM24" s="1">
        <f t="shared" si="1"/>
        <v>21.678333333333331</v>
      </c>
      <c r="AN24" s="1">
        <f t="shared" si="2"/>
        <v>21.163333333333334</v>
      </c>
      <c r="AO24" s="39">
        <f t="shared" si="3"/>
        <v>4.1799725805868541E-2</v>
      </c>
      <c r="AP24" s="39">
        <f t="shared" si="4"/>
        <v>3.4730201492921384E-3</v>
      </c>
      <c r="AQ24" s="39">
        <f t="shared" si="5"/>
        <v>4.1841062013665442E-2</v>
      </c>
      <c r="AR24" s="39">
        <f t="shared" si="6"/>
        <v>1.9034963819134609E-3</v>
      </c>
      <c r="AS24" s="39">
        <f t="shared" si="7"/>
        <v>4.1820393909766995E-2</v>
      </c>
      <c r="AT24" s="39">
        <f t="shared" si="8"/>
        <v>2.5049110918276599E-3</v>
      </c>
      <c r="AU24" s="30">
        <v>3.2619688590566858</v>
      </c>
      <c r="AV24" s="39">
        <f t="shared" si="9"/>
        <v>1.1328883573867358E-2</v>
      </c>
      <c r="AW24" s="43">
        <f t="shared" si="11"/>
        <v>0.27102770067158721</v>
      </c>
      <c r="AX24" s="30">
        <v>3.2619688590566902</v>
      </c>
      <c r="AY24" s="39">
        <f t="shared" si="10"/>
        <v>6.2091459211287897E-3</v>
      </c>
      <c r="AZ24" s="43">
        <f t="shared" si="12"/>
        <v>0.14839838240962575</v>
      </c>
      <c r="BA24" s="30">
        <v>1.4362743119614656</v>
      </c>
      <c r="BB24" s="39">
        <f t="shared" si="13"/>
        <v>3.597739454939416E-3</v>
      </c>
      <c r="BC24" s="43">
        <f t="shared" si="14"/>
        <v>8.6028349295370399E-2</v>
      </c>
      <c r="BD24" s="37"/>
      <c r="BE24" s="37"/>
      <c r="BF24" s="37"/>
      <c r="BG24" s="37"/>
    </row>
    <row r="25" spans="1:59" x14ac:dyDescent="0.25">
      <c r="A25" s="11" t="s">
        <v>18</v>
      </c>
      <c r="B25" s="6">
        <v>376.12</v>
      </c>
      <c r="C25" s="4">
        <v>46.65</v>
      </c>
      <c r="D25" s="4">
        <v>25.049999999999997</v>
      </c>
      <c r="E25" s="4">
        <v>21.6</v>
      </c>
      <c r="F25" s="4">
        <v>351.07</v>
      </c>
      <c r="G25" s="7">
        <v>6.152619135784887E-2</v>
      </c>
      <c r="H25" s="6">
        <v>377.53</v>
      </c>
      <c r="I25" s="4">
        <v>45.13</v>
      </c>
      <c r="J25" s="4">
        <v>24.889999999999997</v>
      </c>
      <c r="K25" s="4">
        <v>20.240000000000006</v>
      </c>
      <c r="L25" s="4">
        <v>352.64</v>
      </c>
      <c r="M25" s="7">
        <v>5.7395644283121612E-2</v>
      </c>
      <c r="N25" s="6">
        <v>376</v>
      </c>
      <c r="O25" s="4">
        <v>46.1</v>
      </c>
      <c r="P25" s="4">
        <v>25.15</v>
      </c>
      <c r="Q25" s="4">
        <v>20.950000000000003</v>
      </c>
      <c r="R25" s="4">
        <v>350.85</v>
      </c>
      <c r="S25" s="7">
        <v>5.971212768989597E-2</v>
      </c>
      <c r="T25" s="6">
        <v>372.6</v>
      </c>
      <c r="U25" s="4">
        <v>44.17</v>
      </c>
      <c r="V25" s="4">
        <v>25.08</v>
      </c>
      <c r="W25" s="4">
        <v>19.090000000000003</v>
      </c>
      <c r="X25" s="4">
        <v>347.52000000000004</v>
      </c>
      <c r="Y25" s="7">
        <v>5.4932090239410682E-2</v>
      </c>
      <c r="Z25" s="6">
        <v>371.94</v>
      </c>
      <c r="AA25" s="4">
        <v>45.96</v>
      </c>
      <c r="AB25" s="4">
        <v>25.16</v>
      </c>
      <c r="AC25" s="4">
        <v>20.8</v>
      </c>
      <c r="AD25" s="4">
        <v>346.78</v>
      </c>
      <c r="AE25" s="7">
        <v>5.9980391026010736E-2</v>
      </c>
      <c r="AF25" s="6">
        <v>374.16</v>
      </c>
      <c r="AG25" s="4">
        <v>43.98</v>
      </c>
      <c r="AH25" s="4">
        <v>25.16</v>
      </c>
      <c r="AI25" s="4">
        <v>18.819999999999997</v>
      </c>
      <c r="AJ25" s="4">
        <v>349</v>
      </c>
      <c r="AK25" s="5">
        <v>5.3925501432664745E-2</v>
      </c>
      <c r="AL25" s="23">
        <f t="shared" si="0"/>
        <v>349.64333333333326</v>
      </c>
      <c r="AM25" s="1">
        <f t="shared" si="1"/>
        <v>25.081666666666667</v>
      </c>
      <c r="AN25" s="1">
        <f t="shared" si="2"/>
        <v>20.25</v>
      </c>
      <c r="AO25" s="39">
        <f t="shared" si="3"/>
        <v>5.9544654443622148E-2</v>
      </c>
      <c r="AP25" s="39">
        <f t="shared" si="4"/>
        <v>2.0703599325473808E-3</v>
      </c>
      <c r="AQ25" s="39">
        <f t="shared" si="5"/>
        <v>5.6279327566028721E-2</v>
      </c>
      <c r="AR25" s="39">
        <f t="shared" si="6"/>
        <v>3.2444889131536705E-3</v>
      </c>
      <c r="AS25" s="39">
        <f t="shared" si="7"/>
        <v>5.7911991004825435E-2</v>
      </c>
      <c r="AT25" s="39">
        <f t="shared" si="8"/>
        <v>3.0205872456213032E-3</v>
      </c>
      <c r="AU25" s="30">
        <v>3.2619688590566858</v>
      </c>
      <c r="AV25" s="39">
        <f t="shared" si="9"/>
        <v>6.7534496270082569E-3</v>
      </c>
      <c r="AW25" s="43">
        <f t="shared" si="11"/>
        <v>0.11341823527420977</v>
      </c>
      <c r="AX25" s="30">
        <v>3.2619688590566902</v>
      </c>
      <c r="AY25" s="39">
        <f t="shared" si="10"/>
        <v>1.0583421798261959E-2</v>
      </c>
      <c r="AZ25" s="43">
        <f t="shared" si="12"/>
        <v>0.18805167467299866</v>
      </c>
      <c r="BA25" s="30">
        <v>1.4362743119614656</v>
      </c>
      <c r="BB25" s="39">
        <f t="shared" si="13"/>
        <v>4.3383918679243154E-3</v>
      </c>
      <c r="BC25" s="43">
        <f t="shared" si="14"/>
        <v>7.4913533322707296E-2</v>
      </c>
      <c r="BD25" s="37"/>
      <c r="BE25" s="37"/>
      <c r="BF25" s="37"/>
      <c r="BG25" s="37"/>
    </row>
    <row r="26" spans="1:59" x14ac:dyDescent="0.25">
      <c r="A26" s="11" t="s">
        <v>7</v>
      </c>
      <c r="B26" s="6">
        <v>133.46</v>
      </c>
      <c r="C26" s="4">
        <v>8.9</v>
      </c>
      <c r="D26" s="4">
        <v>7.08</v>
      </c>
      <c r="E26" s="4">
        <v>1.8200000000000003</v>
      </c>
      <c r="F26" s="4">
        <v>126.38000000000001</v>
      </c>
      <c r="G26" s="7">
        <v>1.4401012818483938E-2</v>
      </c>
      <c r="H26" s="6">
        <v>134</v>
      </c>
      <c r="I26" s="4">
        <v>9.1</v>
      </c>
      <c r="J26" s="4">
        <v>7.08</v>
      </c>
      <c r="K26" s="4">
        <v>2.0199999999999996</v>
      </c>
      <c r="L26" s="4">
        <v>126.92</v>
      </c>
      <c r="M26" s="7">
        <v>1.5915537346359906E-2</v>
      </c>
      <c r="N26" s="6">
        <v>133.16999999999999</v>
      </c>
      <c r="O26" s="4">
        <v>8.9499999999999993</v>
      </c>
      <c r="P26" s="4">
        <v>7.09</v>
      </c>
      <c r="Q26" s="4">
        <v>1.8599999999999994</v>
      </c>
      <c r="R26" s="4">
        <v>126.07999999999998</v>
      </c>
      <c r="S26" s="7">
        <v>1.4752538071065987E-2</v>
      </c>
      <c r="T26" s="6">
        <v>133.86000000000001</v>
      </c>
      <c r="U26" s="4">
        <v>9.07</v>
      </c>
      <c r="V26" s="4">
        <v>7.25</v>
      </c>
      <c r="W26" s="4">
        <v>1.8200000000000003</v>
      </c>
      <c r="X26" s="4">
        <v>126.61000000000001</v>
      </c>
      <c r="Y26" s="7">
        <v>1.4374851907432273E-2</v>
      </c>
      <c r="Z26" s="6">
        <v>133.33000000000001</v>
      </c>
      <c r="AA26" s="4">
        <v>9.0500000000000007</v>
      </c>
      <c r="AB26" s="4">
        <v>7.18</v>
      </c>
      <c r="AC26" s="4">
        <v>1.870000000000001</v>
      </c>
      <c r="AD26" s="4">
        <v>126.15</v>
      </c>
      <c r="AE26" s="7">
        <v>1.4823622671422917E-2</v>
      </c>
      <c r="AF26" s="6">
        <v>130.05000000000001</v>
      </c>
      <c r="AG26" s="4">
        <v>8.82</v>
      </c>
      <c r="AH26" s="4">
        <v>7.4</v>
      </c>
      <c r="AI26" s="4">
        <v>1.42</v>
      </c>
      <c r="AJ26" s="4">
        <v>122.65</v>
      </c>
      <c r="AK26" s="5">
        <v>1.157766000815328E-2</v>
      </c>
      <c r="AL26" s="23">
        <f t="shared" si="0"/>
        <v>125.79833333333333</v>
      </c>
      <c r="AM26" s="1">
        <f t="shared" si="1"/>
        <v>7.18</v>
      </c>
      <c r="AN26" s="1">
        <f t="shared" si="2"/>
        <v>1.8016666666666667</v>
      </c>
      <c r="AO26" s="39">
        <f t="shared" si="3"/>
        <v>1.5023029411969945E-2</v>
      </c>
      <c r="AP26" s="39">
        <f t="shared" si="4"/>
        <v>7.9266658218477752E-4</v>
      </c>
      <c r="AQ26" s="39">
        <f t="shared" si="5"/>
        <v>1.3592044862336157E-2</v>
      </c>
      <c r="AR26" s="39">
        <f t="shared" si="6"/>
        <v>1.7588799149527556E-3</v>
      </c>
      <c r="AS26" s="39">
        <f t="shared" si="7"/>
        <v>1.4307537137153048E-2</v>
      </c>
      <c r="AT26" s="39">
        <f t="shared" si="8"/>
        <v>1.4502091506682295E-3</v>
      </c>
      <c r="AU26" s="30">
        <v>3.2619688590566858</v>
      </c>
      <c r="AV26" s="39">
        <f t="shared" si="9"/>
        <v>2.5856537067016415E-3</v>
      </c>
      <c r="AW26" s="43">
        <f t="shared" si="11"/>
        <v>0.1721126702076122</v>
      </c>
      <c r="AX26" s="30">
        <v>3.2619688590566902</v>
      </c>
      <c r="AY26" s="39">
        <f t="shared" si="10"/>
        <v>5.737411509396168E-3</v>
      </c>
      <c r="AZ26" s="43">
        <f t="shared" si="12"/>
        <v>0.4221154040842417</v>
      </c>
      <c r="BA26" s="30">
        <v>1.4362743119614656</v>
      </c>
      <c r="BB26" s="39">
        <f t="shared" si="13"/>
        <v>2.0828981500762328E-3</v>
      </c>
      <c r="BC26" s="43">
        <f t="shared" si="14"/>
        <v>0.14558048181943728</v>
      </c>
      <c r="BD26" s="37"/>
      <c r="BE26" s="37"/>
      <c r="BF26" s="37"/>
      <c r="BG26" s="37"/>
    </row>
    <row r="27" spans="1:59" x14ac:dyDescent="0.25">
      <c r="A27" s="11" t="s">
        <v>6</v>
      </c>
      <c r="B27" s="6">
        <v>524.22</v>
      </c>
      <c r="C27" s="4">
        <v>33.26</v>
      </c>
      <c r="D27" s="4">
        <v>25.02</v>
      </c>
      <c r="E27" s="4">
        <v>8.2399999999999984</v>
      </c>
      <c r="F27" s="4">
        <v>499.20000000000005</v>
      </c>
      <c r="G27" s="7">
        <v>1.6506410256410253E-2</v>
      </c>
      <c r="H27" s="6">
        <v>525.95000000000005</v>
      </c>
      <c r="I27" s="4">
        <v>32.880000000000003</v>
      </c>
      <c r="J27" s="4">
        <v>25.01</v>
      </c>
      <c r="K27" s="4">
        <v>7.870000000000001</v>
      </c>
      <c r="L27" s="4">
        <v>500.94000000000005</v>
      </c>
      <c r="M27" s="7">
        <v>1.5710464327065118E-2</v>
      </c>
      <c r="N27" s="6">
        <v>525.58000000000004</v>
      </c>
      <c r="O27" s="4">
        <v>33.799999999999997</v>
      </c>
      <c r="P27" s="4">
        <v>24.97</v>
      </c>
      <c r="Q27" s="4">
        <v>8.8299999999999983</v>
      </c>
      <c r="R27" s="4">
        <v>500.61</v>
      </c>
      <c r="S27" s="7">
        <v>1.7638481053115197E-2</v>
      </c>
      <c r="T27" s="6">
        <v>527.97</v>
      </c>
      <c r="U27" s="4">
        <v>36.5</v>
      </c>
      <c r="V27" s="4">
        <v>25.14</v>
      </c>
      <c r="W27" s="4">
        <v>11.36</v>
      </c>
      <c r="X27" s="4">
        <v>502.83000000000004</v>
      </c>
      <c r="Y27" s="7">
        <v>2.259212855239345E-2</v>
      </c>
      <c r="Z27" s="6">
        <v>526.14</v>
      </c>
      <c r="AA27" s="4">
        <v>36.520000000000003</v>
      </c>
      <c r="AB27" s="4">
        <v>24.92</v>
      </c>
      <c r="AC27" s="4">
        <v>11.600000000000001</v>
      </c>
      <c r="AD27" s="4">
        <v>501.21999999999997</v>
      </c>
      <c r="AE27" s="7">
        <v>2.3143529787318946E-2</v>
      </c>
      <c r="AF27" s="6">
        <v>526.91</v>
      </c>
      <c r="AG27" s="4">
        <v>35.76</v>
      </c>
      <c r="AH27" s="4">
        <v>24.91</v>
      </c>
      <c r="AI27" s="4">
        <v>10.849999999999998</v>
      </c>
      <c r="AJ27" s="4">
        <v>501.99999999999994</v>
      </c>
      <c r="AK27" s="5">
        <v>2.1613545816733064E-2</v>
      </c>
      <c r="AL27" s="23">
        <f t="shared" si="0"/>
        <v>501.13333333333327</v>
      </c>
      <c r="AM27" s="1">
        <f t="shared" si="1"/>
        <v>24.995000000000001</v>
      </c>
      <c r="AN27" s="1">
        <f t="shared" si="2"/>
        <v>9.7916666666666661</v>
      </c>
      <c r="AO27" s="39">
        <f t="shared" si="3"/>
        <v>1.6618451878863523E-2</v>
      </c>
      <c r="AP27" s="39">
        <f t="shared" si="4"/>
        <v>9.688793102619578E-4</v>
      </c>
      <c r="AQ27" s="39">
        <f t="shared" si="5"/>
        <v>2.2449734718815156E-2</v>
      </c>
      <c r="AR27" s="39">
        <f t="shared" si="6"/>
        <v>7.7486756316371731E-4</v>
      </c>
      <c r="AS27" s="39">
        <f t="shared" si="7"/>
        <v>1.9534093298839338E-2</v>
      </c>
      <c r="AT27" s="39">
        <f t="shared" si="8"/>
        <v>3.2888929157351859E-3</v>
      </c>
      <c r="AU27" s="30">
        <v>3.2619688590566858</v>
      </c>
      <c r="AV27" s="39">
        <f t="shared" si="9"/>
        <v>3.1604541382588272E-3</v>
      </c>
      <c r="AW27" s="43">
        <f t="shared" si="11"/>
        <v>0.19017741010391634</v>
      </c>
      <c r="AX27" s="30">
        <v>3.2619688590566902</v>
      </c>
      <c r="AY27" s="39">
        <f t="shared" si="10"/>
        <v>2.5275938609331887E-3</v>
      </c>
      <c r="AZ27" s="43">
        <f t="shared" si="12"/>
        <v>0.11258903023093669</v>
      </c>
      <c r="BA27" s="30">
        <v>1.4362743119614656</v>
      </c>
      <c r="BB27" s="39">
        <f t="shared" si="13"/>
        <v>4.7237524096624926E-3</v>
      </c>
      <c r="BC27" s="43">
        <f t="shared" si="14"/>
        <v>0.2418209198347161</v>
      </c>
      <c r="BD27" s="37"/>
      <c r="BE27" s="37"/>
      <c r="BF27" s="37"/>
      <c r="BG27" s="37"/>
    </row>
    <row r="28" spans="1:59" x14ac:dyDescent="0.25">
      <c r="A28" s="11" t="s">
        <v>59</v>
      </c>
      <c r="B28" s="6">
        <v>279.83</v>
      </c>
      <c r="C28" s="4">
        <v>33.090000000000003</v>
      </c>
      <c r="D28" s="4">
        <v>23.14</v>
      </c>
      <c r="E28" s="4">
        <v>9.9500000000000028</v>
      </c>
      <c r="F28" s="4">
        <v>256.69</v>
      </c>
      <c r="G28" s="7">
        <v>3.8762709883517092E-2</v>
      </c>
      <c r="H28" s="6">
        <v>279.95</v>
      </c>
      <c r="I28" s="4">
        <v>33.119999999999997</v>
      </c>
      <c r="J28" s="4">
        <v>23.29</v>
      </c>
      <c r="K28" s="4">
        <v>9.8299999999999983</v>
      </c>
      <c r="L28" s="4">
        <v>256.65999999999997</v>
      </c>
      <c r="M28" s="7">
        <v>3.8299696096002492E-2</v>
      </c>
      <c r="N28" s="6">
        <v>280.26</v>
      </c>
      <c r="O28" s="4">
        <v>33.19</v>
      </c>
      <c r="P28" s="4">
        <v>23.24</v>
      </c>
      <c r="Q28" s="4">
        <v>9.9499999999999993</v>
      </c>
      <c r="R28" s="4">
        <v>257.02</v>
      </c>
      <c r="S28" s="7">
        <v>3.8712940627188545E-2</v>
      </c>
      <c r="T28" s="6">
        <v>281</v>
      </c>
      <c r="U28" s="4">
        <v>33.42</v>
      </c>
      <c r="V28" s="4">
        <v>23.34</v>
      </c>
      <c r="W28" s="4">
        <v>10.080000000000002</v>
      </c>
      <c r="X28" s="4">
        <v>257.66000000000003</v>
      </c>
      <c r="Y28" s="7">
        <v>3.9121322673290389E-2</v>
      </c>
      <c r="Z28" s="6">
        <v>279.56</v>
      </c>
      <c r="AA28" s="4">
        <v>33.299999999999997</v>
      </c>
      <c r="AB28" s="4">
        <v>23.37</v>
      </c>
      <c r="AC28" s="4">
        <v>9.9299999999999962</v>
      </c>
      <c r="AD28" s="4">
        <v>256.19</v>
      </c>
      <c r="AE28" s="7">
        <v>3.8760295093485289E-2</v>
      </c>
      <c r="AF28" s="6">
        <v>281.11</v>
      </c>
      <c r="AG28" s="4">
        <v>33.03</v>
      </c>
      <c r="AH28" s="4">
        <v>23.37</v>
      </c>
      <c r="AI28" s="4">
        <v>9.66</v>
      </c>
      <c r="AJ28" s="4">
        <v>257.74</v>
      </c>
      <c r="AK28" s="5">
        <v>3.7479630635524168E-2</v>
      </c>
      <c r="AL28" s="23">
        <f t="shared" si="0"/>
        <v>256.99333333333334</v>
      </c>
      <c r="AM28" s="1">
        <f t="shared" si="1"/>
        <v>23.291666666666668</v>
      </c>
      <c r="AN28" s="1">
        <f t="shared" si="2"/>
        <v>9.8999999999999986</v>
      </c>
      <c r="AO28" s="39">
        <f t="shared" si="3"/>
        <v>3.8591782202236045E-2</v>
      </c>
      <c r="AP28" s="39">
        <f t="shared" si="4"/>
        <v>2.5417506724673491E-4</v>
      </c>
      <c r="AQ28" s="39">
        <f t="shared" si="5"/>
        <v>3.8453749467433289E-2</v>
      </c>
      <c r="AR28" s="39">
        <f t="shared" si="6"/>
        <v>8.6270843994652356E-4</v>
      </c>
      <c r="AS28" s="39">
        <f t="shared" si="7"/>
        <v>3.852276583483466E-2</v>
      </c>
      <c r="AT28" s="39">
        <f t="shared" si="8"/>
        <v>5.7381550835532277E-4</v>
      </c>
      <c r="AU28" s="30">
        <v>3.2619688590566858</v>
      </c>
      <c r="AV28" s="39">
        <f t="shared" si="9"/>
        <v>8.2911115410748827E-4</v>
      </c>
      <c r="AW28" s="43">
        <f t="shared" si="11"/>
        <v>2.1484137471615622E-2</v>
      </c>
      <c r="AX28" s="30">
        <v>3.2619688590566902</v>
      </c>
      <c r="AY28" s="39">
        <f t="shared" si="10"/>
        <v>2.8141280655509388E-3</v>
      </c>
      <c r="AZ28" s="43">
        <f t="shared" si="12"/>
        <v>7.3182150103054081E-2</v>
      </c>
      <c r="BA28" s="30">
        <v>1.4362743119614656</v>
      </c>
      <c r="BB28" s="39">
        <f t="shared" si="13"/>
        <v>8.2415647445585984E-4</v>
      </c>
      <c r="BC28" s="43">
        <f t="shared" si="14"/>
        <v>2.1394010959374227E-2</v>
      </c>
      <c r="BD28" s="37"/>
      <c r="BE28" s="37"/>
      <c r="BF28" s="37"/>
      <c r="BG28" s="37"/>
    </row>
    <row r="29" spans="1:59" x14ac:dyDescent="0.25">
      <c r="A29" s="11" t="s">
        <v>17</v>
      </c>
      <c r="B29" s="6">
        <v>210.35</v>
      </c>
      <c r="C29" s="4">
        <v>8.2799999999999994</v>
      </c>
      <c r="D29" s="4">
        <v>5.67</v>
      </c>
      <c r="E29" s="4">
        <v>2.6099999999999994</v>
      </c>
      <c r="F29" s="4">
        <v>204.68</v>
      </c>
      <c r="G29" s="7">
        <v>1.27516122728161E-2</v>
      </c>
      <c r="H29" s="6">
        <v>209.69</v>
      </c>
      <c r="I29" s="4">
        <v>8.8000000000000007</v>
      </c>
      <c r="J29" s="4">
        <v>5.67</v>
      </c>
      <c r="K29" s="4">
        <v>3.1300000000000008</v>
      </c>
      <c r="L29" s="4">
        <v>204.02</v>
      </c>
      <c r="M29" s="7">
        <v>1.5341633173218315E-2</v>
      </c>
      <c r="N29" s="6">
        <v>210.01</v>
      </c>
      <c r="O29" s="4">
        <v>8.7200000000000006</v>
      </c>
      <c r="P29" s="4">
        <v>5.66</v>
      </c>
      <c r="Q29" s="4">
        <v>3.0600000000000005</v>
      </c>
      <c r="R29" s="4">
        <v>204.35</v>
      </c>
      <c r="S29" s="7">
        <v>1.4974308783949109E-2</v>
      </c>
      <c r="T29" s="6">
        <v>209.47</v>
      </c>
      <c r="U29" s="4">
        <v>7.08</v>
      </c>
      <c r="V29" s="4">
        <v>5.65</v>
      </c>
      <c r="W29" s="4">
        <v>1.4299999999999997</v>
      </c>
      <c r="X29" s="4">
        <v>203.82</v>
      </c>
      <c r="Y29" s="7">
        <v>7.0159945049553512E-3</v>
      </c>
      <c r="Z29" s="6">
        <v>210.47</v>
      </c>
      <c r="AA29" s="4">
        <v>7.43</v>
      </c>
      <c r="AB29" s="4">
        <v>5.62</v>
      </c>
      <c r="AC29" s="4">
        <v>1.8099999999999996</v>
      </c>
      <c r="AD29" s="4">
        <v>204.85</v>
      </c>
      <c r="AE29" s="7">
        <v>8.8357334635098834E-3</v>
      </c>
      <c r="AF29" s="6">
        <v>210.11</v>
      </c>
      <c r="AG29" s="4">
        <v>7.12</v>
      </c>
      <c r="AH29" s="4">
        <v>5.64</v>
      </c>
      <c r="AI29" s="4">
        <v>1.4800000000000004</v>
      </c>
      <c r="AJ29" s="4">
        <v>204.47000000000003</v>
      </c>
      <c r="AK29" s="5">
        <v>7.2382256565755379E-3</v>
      </c>
      <c r="AL29" s="23">
        <f t="shared" si="0"/>
        <v>204.36500000000001</v>
      </c>
      <c r="AM29" s="1">
        <f t="shared" si="1"/>
        <v>5.6516666666666664</v>
      </c>
      <c r="AN29" s="1">
        <f t="shared" si="2"/>
        <v>2.2533333333333334</v>
      </c>
      <c r="AO29" s="39">
        <f t="shared" si="3"/>
        <v>1.4355851409994508E-2</v>
      </c>
      <c r="AP29" s="39">
        <f t="shared" si="4"/>
        <v>1.4013990183667144E-3</v>
      </c>
      <c r="AQ29" s="39">
        <f t="shared" si="5"/>
        <v>7.6966512083469244E-3</v>
      </c>
      <c r="AR29" s="39">
        <f t="shared" si="6"/>
        <v>9.9271242523097216E-4</v>
      </c>
      <c r="AS29" s="39">
        <f t="shared" si="7"/>
        <v>1.1026251309170718E-2</v>
      </c>
      <c r="AT29" s="39">
        <f t="shared" si="8"/>
        <v>3.8056856234904356E-3</v>
      </c>
      <c r="AU29" s="30">
        <v>3.2619688590566858</v>
      </c>
      <c r="AV29" s="39">
        <f t="shared" si="9"/>
        <v>4.5713199570248308E-3</v>
      </c>
      <c r="AW29" s="43">
        <f t="shared" si="11"/>
        <v>0.31842903819987223</v>
      </c>
      <c r="AX29" s="30">
        <v>3.2619688590566902</v>
      </c>
      <c r="AY29" s="39">
        <f t="shared" si="10"/>
        <v>3.238197017102074E-3</v>
      </c>
      <c r="AZ29" s="43">
        <f t="shared" si="12"/>
        <v>0.42072804515167439</v>
      </c>
      <c r="BA29" s="30">
        <v>1.4362743119614656</v>
      </c>
      <c r="BB29" s="39">
        <f t="shared" si="13"/>
        <v>5.4660085004203662E-3</v>
      </c>
      <c r="BC29" s="43">
        <f t="shared" si="14"/>
        <v>0.49572682021805503</v>
      </c>
      <c r="BD29" s="37"/>
      <c r="BE29" s="37"/>
      <c r="BF29" s="37"/>
      <c r="BG29" s="37"/>
    </row>
    <row r="30" spans="1:59" x14ac:dyDescent="0.25">
      <c r="A30" s="11" t="s">
        <v>50</v>
      </c>
      <c r="B30" s="6">
        <v>1067.43</v>
      </c>
      <c r="C30" s="4">
        <v>33.4</v>
      </c>
      <c r="D30" s="4">
        <v>29.95</v>
      </c>
      <c r="E30" s="4">
        <v>3.4499999999999993</v>
      </c>
      <c r="F30" s="4">
        <v>1037.48</v>
      </c>
      <c r="G30" s="7">
        <v>3.3253653082469053E-3</v>
      </c>
      <c r="H30" s="6">
        <v>1061.81</v>
      </c>
      <c r="I30" s="4">
        <v>33.25</v>
      </c>
      <c r="J30" s="4">
        <v>29.65</v>
      </c>
      <c r="K30" s="4">
        <v>3.6000000000000014</v>
      </c>
      <c r="L30" s="4">
        <v>1032.1599999999999</v>
      </c>
      <c r="M30" s="7">
        <v>3.4878313439776799E-3</v>
      </c>
      <c r="N30" s="6">
        <v>1066.1199999999999</v>
      </c>
      <c r="O30" s="4">
        <v>33.380000000000003</v>
      </c>
      <c r="P30" s="4">
        <v>29.67</v>
      </c>
      <c r="Q30" s="4">
        <v>3.7100000000000009</v>
      </c>
      <c r="R30" s="4">
        <v>1036.4499999999998</v>
      </c>
      <c r="S30" s="7">
        <v>3.5795262675478814E-3</v>
      </c>
      <c r="T30" s="6">
        <v>1061.74</v>
      </c>
      <c r="U30" s="4">
        <v>34.61</v>
      </c>
      <c r="V30" s="4">
        <v>29.72</v>
      </c>
      <c r="W30" s="4">
        <v>4.8900000000000006</v>
      </c>
      <c r="X30" s="4">
        <v>1032.02</v>
      </c>
      <c r="Y30" s="7">
        <v>4.7382802658863209E-3</v>
      </c>
      <c r="Z30" s="6">
        <v>1061.33</v>
      </c>
      <c r="AA30" s="4">
        <v>35.6</v>
      </c>
      <c r="AB30" s="4">
        <v>29.72</v>
      </c>
      <c r="AC30" s="4">
        <v>5.8800000000000026</v>
      </c>
      <c r="AD30" s="4">
        <v>1031.6099999999999</v>
      </c>
      <c r="AE30" s="7">
        <v>5.6998284235321517E-3</v>
      </c>
      <c r="AF30" s="6">
        <v>1066.6500000000001</v>
      </c>
      <c r="AG30" s="4">
        <v>34.99</v>
      </c>
      <c r="AH30" s="4">
        <v>29.77</v>
      </c>
      <c r="AI30" s="4">
        <v>5.2200000000000024</v>
      </c>
      <c r="AJ30" s="4">
        <v>1036.8800000000001</v>
      </c>
      <c r="AK30" s="5">
        <v>5.0343337705423983E-3</v>
      </c>
      <c r="AL30" s="23">
        <f t="shared" si="0"/>
        <v>1034.4333333333332</v>
      </c>
      <c r="AM30" s="1">
        <f t="shared" si="1"/>
        <v>29.746666666666666</v>
      </c>
      <c r="AN30" s="1">
        <f t="shared" si="2"/>
        <v>4.4583333333333348</v>
      </c>
      <c r="AO30" s="39">
        <f t="shared" si="3"/>
        <v>3.4642409732574889E-3</v>
      </c>
      <c r="AP30" s="39">
        <f t="shared" si="4"/>
        <v>1.2871218862732135E-4</v>
      </c>
      <c r="AQ30" s="39">
        <f t="shared" si="5"/>
        <v>5.1574808199869567E-3</v>
      </c>
      <c r="AR30" s="39">
        <f t="shared" si="6"/>
        <v>4.9246077174552524E-4</v>
      </c>
      <c r="AS30" s="39">
        <f t="shared" si="7"/>
        <v>4.3108608966222232E-3</v>
      </c>
      <c r="AT30" s="39">
        <f t="shared" si="8"/>
        <v>9.8170878026505566E-4</v>
      </c>
      <c r="AU30" s="30">
        <v>3.2619688590566858</v>
      </c>
      <c r="AV30" s="39">
        <f t="shared" si="9"/>
        <v>4.1985515108335233E-4</v>
      </c>
      <c r="AW30" s="43">
        <f t="shared" si="11"/>
        <v>0.12119686659342144</v>
      </c>
      <c r="AX30" s="30">
        <v>3.2619688590566902</v>
      </c>
      <c r="AY30" s="39">
        <f t="shared" si="10"/>
        <v>1.6063917017409282E-3</v>
      </c>
      <c r="AZ30" s="43">
        <f t="shared" si="12"/>
        <v>0.31146828418937111</v>
      </c>
      <c r="BA30" s="30">
        <v>1.4362743119614656</v>
      </c>
      <c r="BB30" s="39">
        <f t="shared" si="13"/>
        <v>1.4100031029217225E-3</v>
      </c>
      <c r="BC30" s="43">
        <f t="shared" si="14"/>
        <v>0.32708155905158781</v>
      </c>
      <c r="BD30" s="37"/>
      <c r="BE30" s="37"/>
      <c r="BF30" s="37"/>
      <c r="BG30" s="37"/>
    </row>
    <row r="31" spans="1:59" x14ac:dyDescent="0.25">
      <c r="A31" s="11" t="s">
        <v>51</v>
      </c>
      <c r="B31" s="6">
        <v>1071.48</v>
      </c>
      <c r="C31" s="4">
        <v>40.79</v>
      </c>
      <c r="D31" s="4">
        <v>36.35</v>
      </c>
      <c r="E31" s="4">
        <v>4.4399999999999977</v>
      </c>
      <c r="F31" s="4">
        <v>1035.1300000000001</v>
      </c>
      <c r="G31" s="7">
        <v>4.2893163177571874E-3</v>
      </c>
      <c r="H31" s="6">
        <v>1071.58</v>
      </c>
      <c r="I31" s="4">
        <v>40.39</v>
      </c>
      <c r="J31" s="4">
        <v>36.58</v>
      </c>
      <c r="K31" s="4">
        <v>3.8100000000000023</v>
      </c>
      <c r="L31" s="4">
        <v>1035</v>
      </c>
      <c r="M31" s="7">
        <v>3.6811594202898574E-3</v>
      </c>
      <c r="N31" s="6">
        <v>1070.9100000000001</v>
      </c>
      <c r="O31" s="4">
        <v>39.43</v>
      </c>
      <c r="P31" s="4">
        <v>35.330000000000005</v>
      </c>
      <c r="Q31" s="4">
        <v>4.0999999999999943</v>
      </c>
      <c r="R31" s="4">
        <v>1035.5800000000002</v>
      </c>
      <c r="S31" s="7">
        <v>3.9591340118580835E-3</v>
      </c>
      <c r="T31" s="6">
        <v>1071.3699999999999</v>
      </c>
      <c r="U31" s="4">
        <v>41</v>
      </c>
      <c r="V31" s="4">
        <v>35.71</v>
      </c>
      <c r="W31" s="4">
        <v>5.2899999999999991</v>
      </c>
      <c r="X31" s="4">
        <v>1035.6599999999999</v>
      </c>
      <c r="Y31" s="7">
        <v>5.1078539288955836E-3</v>
      </c>
      <c r="Z31" s="6">
        <v>1068.45</v>
      </c>
      <c r="AA31" s="4">
        <v>40.450000000000003</v>
      </c>
      <c r="AB31" s="4">
        <v>35.480000000000004</v>
      </c>
      <c r="AC31" s="4">
        <v>4.9699999999999989</v>
      </c>
      <c r="AD31" s="4">
        <v>1032.97</v>
      </c>
      <c r="AE31" s="7">
        <v>4.8113691588332662E-3</v>
      </c>
      <c r="AF31" s="6">
        <v>1071.81</v>
      </c>
      <c r="AG31" s="4">
        <v>41.27</v>
      </c>
      <c r="AH31" s="4">
        <v>35.729999999999997</v>
      </c>
      <c r="AI31" s="4">
        <v>5.5400000000000063</v>
      </c>
      <c r="AJ31" s="4">
        <v>1036.08</v>
      </c>
      <c r="AK31" s="5">
        <v>5.3470774457570905E-3</v>
      </c>
      <c r="AL31" s="23">
        <f t="shared" si="0"/>
        <v>1035.07</v>
      </c>
      <c r="AM31" s="1">
        <f t="shared" si="1"/>
        <v>35.863333333333337</v>
      </c>
      <c r="AN31" s="1">
        <f t="shared" si="2"/>
        <v>4.6916666666666664</v>
      </c>
      <c r="AO31" s="39">
        <f t="shared" si="3"/>
        <v>3.9765365833017092E-3</v>
      </c>
      <c r="AP31" s="39">
        <f t="shared" si="4"/>
        <v>3.0445170405814779E-4</v>
      </c>
      <c r="AQ31" s="39">
        <f t="shared" si="5"/>
        <v>5.0887668444953129E-3</v>
      </c>
      <c r="AR31" s="39">
        <f t="shared" si="6"/>
        <v>2.6836370798394461E-4</v>
      </c>
      <c r="AS31" s="39">
        <f t="shared" si="7"/>
        <v>4.532651713898511E-3</v>
      </c>
      <c r="AT31" s="39">
        <f t="shared" si="8"/>
        <v>6.6106037101096781E-4</v>
      </c>
      <c r="AU31" s="30">
        <v>3.2619688590566858</v>
      </c>
      <c r="AV31" s="39">
        <f t="shared" si="9"/>
        <v>9.9311197772442017E-4</v>
      </c>
      <c r="AW31" s="43">
        <f t="shared" si="11"/>
        <v>0.24974295015785863</v>
      </c>
      <c r="AX31" s="30">
        <v>3.2619688590566902</v>
      </c>
      <c r="AY31" s="39">
        <f t="shared" si="10"/>
        <v>8.7539405834461065E-4</v>
      </c>
      <c r="AZ31" s="43">
        <f t="shared" si="12"/>
        <v>0.17202479207542262</v>
      </c>
      <c r="BA31" s="30">
        <v>1.4362743119614656</v>
      </c>
      <c r="BB31" s="39">
        <f t="shared" si="13"/>
        <v>9.4946402953876902E-4</v>
      </c>
      <c r="BC31" s="43">
        <f t="shared" si="14"/>
        <v>0.20947209039411055</v>
      </c>
      <c r="BD31" s="37"/>
      <c r="BE31" s="37"/>
      <c r="BF31" s="37"/>
      <c r="BG31" s="37"/>
    </row>
    <row r="32" spans="1:59" x14ac:dyDescent="0.25">
      <c r="A32" s="11" t="s">
        <v>55</v>
      </c>
      <c r="B32" s="6">
        <v>193.77</v>
      </c>
      <c r="C32" s="4">
        <v>9.56</v>
      </c>
      <c r="D32" s="4">
        <v>8.18</v>
      </c>
      <c r="E32" s="4">
        <v>1.3800000000000008</v>
      </c>
      <c r="F32" s="4">
        <v>185.59</v>
      </c>
      <c r="G32" s="7">
        <v>7.4357454604235184E-3</v>
      </c>
      <c r="H32" s="6">
        <v>190.95</v>
      </c>
      <c r="I32" s="4">
        <v>9.48</v>
      </c>
      <c r="J32" s="4">
        <v>8.31</v>
      </c>
      <c r="K32" s="4">
        <v>1.17</v>
      </c>
      <c r="L32" s="4">
        <v>182.64</v>
      </c>
      <c r="M32" s="7">
        <v>6.4060446780551906E-3</v>
      </c>
      <c r="N32" s="6">
        <v>193.82</v>
      </c>
      <c r="O32" s="4">
        <v>9.6300000000000008</v>
      </c>
      <c r="P32" s="4">
        <v>8.1199999999999992</v>
      </c>
      <c r="Q32" s="4">
        <v>1.5100000000000016</v>
      </c>
      <c r="R32" s="4">
        <v>185.7</v>
      </c>
      <c r="S32" s="7">
        <v>8.1313947226709839E-3</v>
      </c>
      <c r="T32" s="6">
        <v>193.38</v>
      </c>
      <c r="U32" s="4">
        <v>8.7899999999999991</v>
      </c>
      <c r="V32" s="4">
        <v>8.23</v>
      </c>
      <c r="W32" s="4">
        <v>0.55999999999999872</v>
      </c>
      <c r="X32" s="4">
        <v>185.15</v>
      </c>
      <c r="Y32" s="7">
        <v>3.0245746691871384E-3</v>
      </c>
      <c r="Z32" s="6">
        <v>190.73</v>
      </c>
      <c r="AA32" s="4">
        <v>8.92</v>
      </c>
      <c r="AB32" s="4">
        <v>8.4</v>
      </c>
      <c r="AC32" s="4">
        <v>0.51999999999999957</v>
      </c>
      <c r="AD32" s="4">
        <v>182.32999999999998</v>
      </c>
      <c r="AE32" s="7">
        <v>2.8519716996654398E-3</v>
      </c>
      <c r="AF32" s="6">
        <v>193.28</v>
      </c>
      <c r="AG32" s="4">
        <v>8.6300000000000008</v>
      </c>
      <c r="AH32" s="4">
        <v>8.1</v>
      </c>
      <c r="AI32" s="4">
        <v>0.53000000000000114</v>
      </c>
      <c r="AJ32" s="4">
        <v>185.18</v>
      </c>
      <c r="AK32" s="5">
        <v>2.8620801382438768E-3</v>
      </c>
      <c r="AL32" s="23">
        <f t="shared" si="0"/>
        <v>184.4316666666667</v>
      </c>
      <c r="AM32" s="1">
        <f t="shared" si="1"/>
        <v>8.2233333333333345</v>
      </c>
      <c r="AN32" s="1">
        <f t="shared" si="2"/>
        <v>0.94500000000000028</v>
      </c>
      <c r="AO32" s="39">
        <f t="shared" si="3"/>
        <v>7.3243949537165646E-3</v>
      </c>
      <c r="AP32" s="39">
        <f t="shared" si="4"/>
        <v>8.6804803762340912E-4</v>
      </c>
      <c r="AQ32" s="39">
        <f t="shared" si="5"/>
        <v>2.9128755023654848E-3</v>
      </c>
      <c r="AR32" s="39">
        <f t="shared" si="6"/>
        <v>9.6866263653101512E-5</v>
      </c>
      <c r="AS32" s="39">
        <f t="shared" si="7"/>
        <v>5.1186352280410243E-3</v>
      </c>
      <c r="AT32" s="39">
        <f t="shared" si="8"/>
        <v>2.478630135449229E-3</v>
      </c>
      <c r="AU32" s="30">
        <v>3.2619688590566858</v>
      </c>
      <c r="AV32" s="39">
        <f t="shared" si="9"/>
        <v>2.831545666892827E-3</v>
      </c>
      <c r="AW32" s="43">
        <f t="shared" si="11"/>
        <v>0.38659106790193454</v>
      </c>
      <c r="AX32" s="30">
        <v>3.2619688590566902</v>
      </c>
      <c r="AY32" s="39">
        <f t="shared" si="10"/>
        <v>3.159747355295921E-4</v>
      </c>
      <c r="AZ32" s="43">
        <f t="shared" si="12"/>
        <v>0.10847519410733335</v>
      </c>
      <c r="BA32" s="30">
        <v>1.4362743119614656</v>
      </c>
      <c r="BB32" s="39">
        <f t="shared" si="13"/>
        <v>3.5599927923992956E-3</v>
      </c>
      <c r="BC32" s="43">
        <f t="shared" si="14"/>
        <v>0.69549648173733147</v>
      </c>
      <c r="BE32" s="37"/>
      <c r="BF32" s="37"/>
      <c r="BG32" s="37"/>
    </row>
    <row r="33" spans="1:59" x14ac:dyDescent="0.25">
      <c r="A33" s="11" t="s">
        <v>1</v>
      </c>
      <c r="B33" s="6">
        <v>208.41</v>
      </c>
      <c r="C33" s="4">
        <v>9.51</v>
      </c>
      <c r="D33" s="4">
        <v>7.73</v>
      </c>
      <c r="E33" s="4">
        <v>1.7799999999999994</v>
      </c>
      <c r="F33" s="4">
        <v>200.68</v>
      </c>
      <c r="G33" s="7">
        <v>8.8698425353797052E-3</v>
      </c>
      <c r="H33" s="6">
        <v>207.89</v>
      </c>
      <c r="I33" s="4">
        <v>9.43</v>
      </c>
      <c r="J33" s="4">
        <v>7.81</v>
      </c>
      <c r="K33" s="4">
        <v>1.62</v>
      </c>
      <c r="L33" s="4">
        <v>200.07999999999998</v>
      </c>
      <c r="M33" s="7">
        <v>8.0967612954818084E-3</v>
      </c>
      <c r="N33" s="6">
        <v>207.58</v>
      </c>
      <c r="O33" s="4">
        <v>9.3699999999999992</v>
      </c>
      <c r="P33" s="4">
        <v>7.86</v>
      </c>
      <c r="Q33" s="4">
        <v>1.5099999999999989</v>
      </c>
      <c r="R33" s="4">
        <v>199.72</v>
      </c>
      <c r="S33" s="7">
        <v>7.5605848187462396E-3</v>
      </c>
      <c r="T33" s="6">
        <v>209.1</v>
      </c>
      <c r="U33" s="4">
        <v>9.01</v>
      </c>
      <c r="V33" s="4">
        <v>7.67</v>
      </c>
      <c r="W33" s="4">
        <v>1.3399999999999999</v>
      </c>
      <c r="X33" s="4">
        <v>201.43</v>
      </c>
      <c r="Y33" s="7">
        <v>6.6524350891128421E-3</v>
      </c>
      <c r="Z33" s="6">
        <v>209.39</v>
      </c>
      <c r="AA33" s="4">
        <v>9.2100000000000009</v>
      </c>
      <c r="AB33" s="4">
        <v>7.65</v>
      </c>
      <c r="AC33" s="4">
        <v>1.5600000000000005</v>
      </c>
      <c r="AD33" s="4">
        <v>201.73999999999998</v>
      </c>
      <c r="AE33" s="7">
        <v>7.7327252899772013E-3</v>
      </c>
      <c r="AF33" s="6">
        <v>209.21</v>
      </c>
      <c r="AG33" s="4">
        <v>8.94</v>
      </c>
      <c r="AH33" s="4">
        <v>7.69</v>
      </c>
      <c r="AI33" s="4">
        <v>1.2499999999999991</v>
      </c>
      <c r="AJ33" s="4">
        <v>201.52</v>
      </c>
      <c r="AK33" s="5">
        <v>6.2028582770940806E-3</v>
      </c>
      <c r="AL33" s="23">
        <f t="shared" si="0"/>
        <v>200.86166666666668</v>
      </c>
      <c r="AM33" s="1">
        <f t="shared" si="1"/>
        <v>7.7349999999999994</v>
      </c>
      <c r="AN33" s="1">
        <f t="shared" si="2"/>
        <v>1.5099999999999998</v>
      </c>
      <c r="AO33" s="39">
        <f t="shared" si="3"/>
        <v>8.1757295498692522E-3</v>
      </c>
      <c r="AP33" s="39">
        <f t="shared" si="4"/>
        <v>6.5819140912185936E-4</v>
      </c>
      <c r="AQ33" s="39">
        <f t="shared" si="5"/>
        <v>6.8626728853947083E-3</v>
      </c>
      <c r="AR33" s="39">
        <f t="shared" si="6"/>
        <v>7.8630351488218097E-4</v>
      </c>
      <c r="AS33" s="39">
        <f t="shared" si="7"/>
        <v>7.5192012176319789E-3</v>
      </c>
      <c r="AT33" s="39">
        <f t="shared" si="8"/>
        <v>9.6841674947279811E-4</v>
      </c>
      <c r="AU33" s="30">
        <v>3.2619688590566858</v>
      </c>
      <c r="AV33" s="39">
        <f t="shared" si="9"/>
        <v>2.1469998798541437E-3</v>
      </c>
      <c r="AW33" s="43">
        <f t="shared" si="11"/>
        <v>0.26260651930303625</v>
      </c>
      <c r="AX33" s="30">
        <v>3.2619688590566902</v>
      </c>
      <c r="AY33" s="39">
        <f t="shared" si="10"/>
        <v>2.564897579312493E-3</v>
      </c>
      <c r="AZ33" s="43">
        <f t="shared" si="12"/>
        <v>0.37374615141152429</v>
      </c>
      <c r="BA33" s="30">
        <v>1.4362743119614656</v>
      </c>
      <c r="BB33" s="39">
        <f t="shared" si="13"/>
        <v>1.3909121005410022E-3</v>
      </c>
      <c r="BC33" s="43">
        <f t="shared" si="14"/>
        <v>0.18498136441400378</v>
      </c>
      <c r="BE33" s="37"/>
      <c r="BF33" s="37"/>
      <c r="BG33" s="37"/>
    </row>
    <row r="34" spans="1:59" x14ac:dyDescent="0.25">
      <c r="A34" s="11" t="s">
        <v>52</v>
      </c>
      <c r="B34" s="6">
        <v>1060.3499999999999</v>
      </c>
      <c r="C34" s="4">
        <v>32.164999999999999</v>
      </c>
      <c r="D34" s="4">
        <v>28.89</v>
      </c>
      <c r="E34" s="4">
        <v>3.2749999999999986</v>
      </c>
      <c r="F34" s="4">
        <v>1031.4599999999998</v>
      </c>
      <c r="G34" s="7">
        <v>3.1751110076978254E-3</v>
      </c>
      <c r="H34" s="6">
        <v>1060.78</v>
      </c>
      <c r="I34" s="4">
        <v>31.6</v>
      </c>
      <c r="J34" s="4">
        <v>29.012</v>
      </c>
      <c r="K34" s="4">
        <v>2.588000000000001</v>
      </c>
      <c r="L34" s="4">
        <v>1031.768</v>
      </c>
      <c r="M34" s="7">
        <v>2.5083158229369401E-3</v>
      </c>
      <c r="N34" s="6">
        <v>1060.23</v>
      </c>
      <c r="O34" s="4">
        <v>31.85</v>
      </c>
      <c r="P34" s="4">
        <v>28.9</v>
      </c>
      <c r="Q34" s="4">
        <v>2.9500000000000028</v>
      </c>
      <c r="R34" s="4">
        <v>1031.33</v>
      </c>
      <c r="S34" s="7">
        <v>2.860384164137573E-3</v>
      </c>
      <c r="T34" s="6">
        <v>1060.77</v>
      </c>
      <c r="U34" s="4">
        <v>32.26</v>
      </c>
      <c r="V34" s="4">
        <v>28.963000000000001</v>
      </c>
      <c r="W34" s="4">
        <v>3.296999999999997</v>
      </c>
      <c r="X34" s="4">
        <v>1031.807</v>
      </c>
      <c r="Y34" s="7">
        <v>3.1953650246606168E-3</v>
      </c>
      <c r="Z34" s="6">
        <v>1060.8</v>
      </c>
      <c r="AA34" s="4">
        <v>32.270000000000003</v>
      </c>
      <c r="AB34" s="4">
        <v>28.66</v>
      </c>
      <c r="AC34" s="4">
        <v>3.610000000000003</v>
      </c>
      <c r="AD34" s="4">
        <v>1032.1399999999999</v>
      </c>
      <c r="AE34" s="7">
        <v>3.4975875365744992E-3</v>
      </c>
      <c r="AF34" s="6">
        <v>1060.1099999999999</v>
      </c>
      <c r="AG34" s="4">
        <v>32.44</v>
      </c>
      <c r="AH34" s="4">
        <v>28.69</v>
      </c>
      <c r="AI34" s="4">
        <v>3.7499999999999964</v>
      </c>
      <c r="AJ34" s="4">
        <v>1031.4199999999998</v>
      </c>
      <c r="AK34" s="5">
        <v>3.6357642861297988E-3</v>
      </c>
      <c r="AL34" s="23">
        <f t="shared" si="0"/>
        <v>1031.6541666666665</v>
      </c>
      <c r="AM34" s="1">
        <f t="shared" si="1"/>
        <v>28.852499999999996</v>
      </c>
      <c r="AN34" s="1">
        <f t="shared" si="2"/>
        <v>3.2449999999999997</v>
      </c>
      <c r="AO34" s="39">
        <f t="shared" si="3"/>
        <v>2.8479369982574465E-3</v>
      </c>
      <c r="AP34" s="39">
        <f t="shared" si="4"/>
        <v>3.3357181169713871E-4</v>
      </c>
      <c r="AQ34" s="39">
        <f t="shared" si="5"/>
        <v>3.4429056157883049E-3</v>
      </c>
      <c r="AR34" s="39">
        <f t="shared" si="6"/>
        <v>2.2523423745359172E-4</v>
      </c>
      <c r="AS34" s="39">
        <f t="shared" si="7"/>
        <v>3.1454213070228761E-3</v>
      </c>
      <c r="AT34" s="39">
        <f t="shared" si="8"/>
        <v>4.1351728242729988E-4</v>
      </c>
      <c r="AU34" s="30">
        <v>3.2619688590566858</v>
      </c>
      <c r="AV34" s="39">
        <f t="shared" si="9"/>
        <v>1.0881008620151871E-3</v>
      </c>
      <c r="AW34" s="43">
        <f t="shared" si="11"/>
        <v>0.38206633878521828</v>
      </c>
      <c r="AX34" s="30">
        <v>3.2619688590566902</v>
      </c>
      <c r="AY34" s="39">
        <f t="shared" si="10"/>
        <v>7.3470706856699618E-4</v>
      </c>
      <c r="AZ34" s="43">
        <f t="shared" si="12"/>
        <v>0.21339738887926904</v>
      </c>
      <c r="BA34" s="30">
        <v>1.4362743119614656</v>
      </c>
      <c r="BB34" s="39">
        <f t="shared" si="13"/>
        <v>5.9392425030244523E-4</v>
      </c>
      <c r="BC34" s="43">
        <f t="shared" si="14"/>
        <v>0.18882184366729277</v>
      </c>
      <c r="BD34" s="37"/>
      <c r="BE34" s="37"/>
      <c r="BF34" s="37"/>
      <c r="BG34" s="37"/>
    </row>
    <row r="35" spans="1:59" x14ac:dyDescent="0.25">
      <c r="A35" s="11" t="s">
        <v>15</v>
      </c>
      <c r="B35" s="6">
        <v>1465.78</v>
      </c>
      <c r="C35" s="4">
        <v>435.91</v>
      </c>
      <c r="D35" s="4">
        <v>432.55</v>
      </c>
      <c r="E35" s="4">
        <v>3.3600000000000136</v>
      </c>
      <c r="F35" s="4">
        <v>1033.23</v>
      </c>
      <c r="G35" s="7">
        <v>3.2519380970355231E-3</v>
      </c>
      <c r="H35" s="6">
        <v>1465.47</v>
      </c>
      <c r="I35" s="4">
        <v>434.77</v>
      </c>
      <c r="J35" s="4">
        <v>431.60999999999996</v>
      </c>
      <c r="K35" s="4">
        <v>3.160000000000025</v>
      </c>
      <c r="L35" s="4">
        <v>1033.8600000000001</v>
      </c>
      <c r="M35" s="7">
        <v>3.056506683690272E-3</v>
      </c>
      <c r="N35" s="6">
        <v>1464.99</v>
      </c>
      <c r="O35" s="4">
        <v>435.49</v>
      </c>
      <c r="P35" s="4">
        <v>432.43</v>
      </c>
      <c r="Q35" s="4">
        <v>3.0600000000000023</v>
      </c>
      <c r="R35" s="4">
        <v>1032.56</v>
      </c>
      <c r="S35" s="7">
        <v>2.9635081738591485E-3</v>
      </c>
      <c r="T35" s="6">
        <v>1464.63</v>
      </c>
      <c r="U35" s="4">
        <v>435.52</v>
      </c>
      <c r="V35" s="4">
        <v>432.19</v>
      </c>
      <c r="W35" s="4">
        <v>3.3299999999999841</v>
      </c>
      <c r="X35" s="4">
        <v>1032.44</v>
      </c>
      <c r="Y35" s="7">
        <v>3.2253690287086744E-3</v>
      </c>
      <c r="Z35" s="6">
        <v>1463.66</v>
      </c>
      <c r="AA35" s="4">
        <v>435.1</v>
      </c>
      <c r="AB35" s="4">
        <v>431.46999999999997</v>
      </c>
      <c r="AC35" s="4">
        <v>3.6300000000000523</v>
      </c>
      <c r="AD35" s="4">
        <v>1032.19</v>
      </c>
      <c r="AE35" s="7">
        <v>3.5167943886300506E-3</v>
      </c>
      <c r="AF35" s="6">
        <v>1464.18</v>
      </c>
      <c r="AG35" s="4">
        <v>434.99</v>
      </c>
      <c r="AH35" s="4">
        <v>431.61</v>
      </c>
      <c r="AI35" s="4">
        <v>3.3799999999999955</v>
      </c>
      <c r="AJ35" s="4">
        <v>1032.5700000000002</v>
      </c>
      <c r="AK35" s="5">
        <v>3.2733858237213895E-3</v>
      </c>
      <c r="AL35" s="23">
        <f t="shared" si="0"/>
        <v>1032.8083333333334</v>
      </c>
      <c r="AM35" s="1">
        <f t="shared" si="1"/>
        <v>431.97666666666669</v>
      </c>
      <c r="AN35" s="1">
        <f t="shared" si="2"/>
        <v>3.3200000000000123</v>
      </c>
      <c r="AO35" s="39">
        <f t="shared" si="3"/>
        <v>3.0906509848616474E-3</v>
      </c>
      <c r="AP35" s="39">
        <f t="shared" si="4"/>
        <v>1.4721525098556717E-4</v>
      </c>
      <c r="AQ35" s="39">
        <f t="shared" si="5"/>
        <v>3.3385164136867048E-3</v>
      </c>
      <c r="AR35" s="39">
        <f t="shared" si="6"/>
        <v>1.5624877731761118E-4</v>
      </c>
      <c r="AS35" s="39">
        <f t="shared" si="7"/>
        <v>3.2145836992741763E-3</v>
      </c>
      <c r="AT35" s="39">
        <f t="shared" si="8"/>
        <v>1.9200412874827876E-4</v>
      </c>
      <c r="AU35" s="30">
        <v>3.2619688590566858</v>
      </c>
      <c r="AV35" s="39">
        <f t="shared" si="9"/>
        <v>4.8021156429313417E-4</v>
      </c>
      <c r="AW35" s="43">
        <f t="shared" si="11"/>
        <v>0.15537553953690139</v>
      </c>
      <c r="AX35" s="30">
        <v>3.2619688590566902</v>
      </c>
      <c r="AY35" s="39">
        <f t="shared" si="10"/>
        <v>5.09678645875731E-4</v>
      </c>
      <c r="AZ35" s="43">
        <f t="shared" si="12"/>
        <v>0.15266620939355985</v>
      </c>
      <c r="BA35" s="30">
        <v>1.4362743119614656</v>
      </c>
      <c r="BB35" s="39">
        <f t="shared" si="13"/>
        <v>2.7577059791169476E-4</v>
      </c>
      <c r="BC35" s="43">
        <f t="shared" si="14"/>
        <v>8.578734408874196E-2</v>
      </c>
      <c r="BD35" s="37"/>
      <c r="BE35" s="37"/>
      <c r="BF35" s="37"/>
      <c r="BG35" s="37"/>
    </row>
    <row r="36" spans="1:59" x14ac:dyDescent="0.25">
      <c r="A36" s="11" t="s">
        <v>3</v>
      </c>
      <c r="B36" s="6">
        <v>184.67</v>
      </c>
      <c r="C36" s="4">
        <v>10.41</v>
      </c>
      <c r="D36" s="4">
        <v>9.1999999999999993</v>
      </c>
      <c r="E36" s="4">
        <v>1.2100000000000009</v>
      </c>
      <c r="F36" s="4">
        <v>175.47</v>
      </c>
      <c r="G36" s="7">
        <v>6.8957656579472322E-3</v>
      </c>
      <c r="H36" s="6">
        <v>183.74</v>
      </c>
      <c r="I36" s="4">
        <v>10.31</v>
      </c>
      <c r="J36" s="4">
        <v>9.1199999999999992</v>
      </c>
      <c r="K36" s="4">
        <v>1.1900000000000013</v>
      </c>
      <c r="L36" s="4">
        <v>174.62</v>
      </c>
      <c r="M36" s="7">
        <v>6.814797846752956E-3</v>
      </c>
      <c r="N36" s="6">
        <v>183.53</v>
      </c>
      <c r="O36" s="4">
        <v>10.35</v>
      </c>
      <c r="P36" s="4">
        <v>9.2200000000000006</v>
      </c>
      <c r="Q36" s="4">
        <v>1.129999999999999</v>
      </c>
      <c r="R36" s="4">
        <v>174.31</v>
      </c>
      <c r="S36" s="7">
        <v>6.4827032298777985E-3</v>
      </c>
      <c r="T36" s="6">
        <v>184.35</v>
      </c>
      <c r="U36" s="4">
        <v>10.33</v>
      </c>
      <c r="V36" s="4">
        <v>9.15</v>
      </c>
      <c r="W36" s="4">
        <v>1.1799999999999997</v>
      </c>
      <c r="X36" s="4">
        <v>175.2</v>
      </c>
      <c r="Y36" s="7">
        <v>6.7351598173515971E-3</v>
      </c>
      <c r="Z36" s="6">
        <v>183.95</v>
      </c>
      <c r="AA36" s="4">
        <v>10.3</v>
      </c>
      <c r="AB36" s="4">
        <v>9.18</v>
      </c>
      <c r="AC36" s="4">
        <v>1.120000000000001</v>
      </c>
      <c r="AD36" s="4">
        <v>174.76999999999998</v>
      </c>
      <c r="AE36" s="7">
        <v>6.4084224981404191E-3</v>
      </c>
      <c r="AF36" s="6">
        <v>184.52</v>
      </c>
      <c r="AG36" s="4">
        <v>10.43</v>
      </c>
      <c r="AH36" s="4">
        <v>9.14</v>
      </c>
      <c r="AI36" s="4">
        <v>1.2899999999999991</v>
      </c>
      <c r="AJ36" s="4">
        <v>175.38</v>
      </c>
      <c r="AK36" s="5">
        <v>7.3554567225453255E-3</v>
      </c>
      <c r="AL36" s="23">
        <f t="shared" si="0"/>
        <v>174.95833333333334</v>
      </c>
      <c r="AM36" s="1">
        <f t="shared" si="1"/>
        <v>9.168333333333333</v>
      </c>
      <c r="AN36" s="1">
        <f t="shared" si="2"/>
        <v>1.1866666666666668</v>
      </c>
      <c r="AO36" s="39">
        <f t="shared" si="3"/>
        <v>6.7310889115259958E-3</v>
      </c>
      <c r="AP36" s="39">
        <f t="shared" si="4"/>
        <v>2.1888474535306844E-4</v>
      </c>
      <c r="AQ36" s="39">
        <f t="shared" si="5"/>
        <v>6.8330130126791136E-3</v>
      </c>
      <c r="AR36" s="39">
        <f t="shared" si="6"/>
        <v>4.8104042597832099E-4</v>
      </c>
      <c r="AS36" s="39">
        <f t="shared" si="7"/>
        <v>6.7820509621025551E-3</v>
      </c>
      <c r="AT36" s="39">
        <f t="shared" si="8"/>
        <v>3.3888158106960343E-4</v>
      </c>
      <c r="AU36" s="30">
        <v>3.2619688590566858</v>
      </c>
      <c r="AV36" s="39">
        <f t="shared" si="9"/>
        <v>7.1399522306426187E-4</v>
      </c>
      <c r="AW36" s="43">
        <f t="shared" si="11"/>
        <v>0.10607425224195902</v>
      </c>
      <c r="AX36" s="30">
        <v>3.2619688590566902</v>
      </c>
      <c r="AY36" s="39">
        <f t="shared" si="10"/>
        <v>1.569138889488648E-3</v>
      </c>
      <c r="AZ36" s="43">
        <f t="shared" si="12"/>
        <v>0.22964084607727303</v>
      </c>
      <c r="BA36" s="30">
        <v>1.4362743119614656</v>
      </c>
      <c r="BB36" s="39">
        <f t="shared" si="13"/>
        <v>4.8672690968715827E-4</v>
      </c>
      <c r="BC36" s="43">
        <f t="shared" si="14"/>
        <v>7.1766920125923728E-2</v>
      </c>
      <c r="BD36" s="37"/>
      <c r="BE36" s="37"/>
      <c r="BF36" s="37"/>
      <c r="BG36" s="37"/>
    </row>
    <row r="37" spans="1:59" x14ac:dyDescent="0.25">
      <c r="A37" s="11" t="s">
        <v>2</v>
      </c>
      <c r="B37" s="6">
        <v>139.06</v>
      </c>
      <c r="C37" s="4">
        <v>10.76</v>
      </c>
      <c r="D37" s="4">
        <v>9.48</v>
      </c>
      <c r="E37" s="4">
        <v>1.2799999999999994</v>
      </c>
      <c r="F37" s="4">
        <v>129.58000000000001</v>
      </c>
      <c r="G37" s="7">
        <v>9.8780676030251532E-3</v>
      </c>
      <c r="H37" s="6">
        <v>139.26</v>
      </c>
      <c r="I37" s="4">
        <v>11.4</v>
      </c>
      <c r="J37" s="4">
        <v>9.43</v>
      </c>
      <c r="K37" s="4">
        <v>1.9700000000000006</v>
      </c>
      <c r="L37" s="4">
        <v>129.82999999999998</v>
      </c>
      <c r="M37" s="7">
        <v>1.5173688669798974E-2</v>
      </c>
      <c r="N37" s="6">
        <v>139.26</v>
      </c>
      <c r="O37" s="4">
        <v>11.3</v>
      </c>
      <c r="P37" s="4">
        <v>9.44</v>
      </c>
      <c r="Q37" s="4">
        <v>1.8600000000000012</v>
      </c>
      <c r="R37" s="4">
        <v>129.82</v>
      </c>
      <c r="S37" s="7">
        <v>1.4327530426744733E-2</v>
      </c>
      <c r="T37" s="6">
        <v>138.79</v>
      </c>
      <c r="U37" s="4">
        <v>10.91</v>
      </c>
      <c r="V37" s="4">
        <v>9.49</v>
      </c>
      <c r="W37" s="4">
        <v>1.42</v>
      </c>
      <c r="X37" s="4">
        <v>129.29999999999998</v>
      </c>
      <c r="Y37" s="7">
        <v>1.0982211910286158E-2</v>
      </c>
      <c r="Z37" s="6">
        <v>140.52000000000001</v>
      </c>
      <c r="AA37" s="4">
        <v>10.49</v>
      </c>
      <c r="AB37" s="4">
        <v>9.11</v>
      </c>
      <c r="AC37" s="4">
        <v>1.3800000000000008</v>
      </c>
      <c r="AD37" s="4">
        <v>131.41000000000003</v>
      </c>
      <c r="AE37" s="7">
        <v>1.0501483905334454E-2</v>
      </c>
      <c r="AF37" s="6">
        <v>141.24</v>
      </c>
      <c r="AG37" s="4">
        <v>10.45</v>
      </c>
      <c r="AH37" s="4">
        <v>9.16</v>
      </c>
      <c r="AI37" s="4">
        <v>1.2899999999999991</v>
      </c>
      <c r="AJ37" s="4">
        <v>132.08000000000001</v>
      </c>
      <c r="AK37" s="5">
        <v>9.7668079951544438E-3</v>
      </c>
      <c r="AL37" s="23">
        <f t="shared" si="0"/>
        <v>130.33666666666667</v>
      </c>
      <c r="AM37" s="1">
        <f t="shared" si="1"/>
        <v>9.3516666666666666</v>
      </c>
      <c r="AN37" s="1">
        <f t="shared" si="2"/>
        <v>1.5333333333333334</v>
      </c>
      <c r="AO37" s="39">
        <f t="shared" si="3"/>
        <v>1.3126428899856287E-2</v>
      </c>
      <c r="AP37" s="39">
        <f t="shared" si="4"/>
        <v>2.8447995147523127E-3</v>
      </c>
      <c r="AQ37" s="39">
        <f t="shared" si="5"/>
        <v>1.0416834603591685E-2</v>
      </c>
      <c r="AR37" s="39">
        <f t="shared" si="6"/>
        <v>6.1210766817899637E-4</v>
      </c>
      <c r="AS37" s="39">
        <f t="shared" si="7"/>
        <v>1.1771631751723986E-2</v>
      </c>
      <c r="AT37" s="39">
        <f t="shared" si="8"/>
        <v>2.3642323079038378E-3</v>
      </c>
      <c r="AU37" s="30">
        <v>3.2619688590566858</v>
      </c>
      <c r="AV37" s="39">
        <f t="shared" si="9"/>
        <v>9.2796474273816147E-3</v>
      </c>
      <c r="AW37" s="43">
        <f t="shared" si="11"/>
        <v>0.70694379241891225</v>
      </c>
      <c r="AX37" s="30">
        <v>3.2619688590566902</v>
      </c>
      <c r="AY37" s="39">
        <f t="shared" si="10"/>
        <v>1.9966761519896918E-3</v>
      </c>
      <c r="AZ37" s="43">
        <f t="shared" si="12"/>
        <v>0.19167782037177067</v>
      </c>
      <c r="BA37" s="30">
        <v>1.4362743119614656</v>
      </c>
      <c r="BB37" s="39">
        <f t="shared" si="13"/>
        <v>3.3956861313516524E-3</v>
      </c>
      <c r="BC37" s="43">
        <f t="shared" si="14"/>
        <v>0.28846350301897145</v>
      </c>
      <c r="BD37" s="37"/>
      <c r="BE37" s="37"/>
      <c r="BF37" s="37"/>
      <c r="BG37" s="37"/>
    </row>
    <row r="38" spans="1:59" x14ac:dyDescent="0.25">
      <c r="A38" s="11" t="s">
        <v>4</v>
      </c>
      <c r="B38" s="6">
        <v>180.33</v>
      </c>
      <c r="C38" s="4">
        <v>21.06</v>
      </c>
      <c r="D38" s="4">
        <v>17.89</v>
      </c>
      <c r="E38" s="4">
        <v>3.1699999999999982</v>
      </c>
      <c r="F38" s="4">
        <v>162.44</v>
      </c>
      <c r="G38" s="7">
        <v>1.9514897808421559E-2</v>
      </c>
      <c r="H38" s="6">
        <v>178.72</v>
      </c>
      <c r="I38" s="4">
        <v>20.68</v>
      </c>
      <c r="J38" s="4">
        <v>17.829999999999998</v>
      </c>
      <c r="K38" s="4">
        <v>2.8500000000000014</v>
      </c>
      <c r="L38" s="4">
        <v>160.88999999999999</v>
      </c>
      <c r="M38" s="7">
        <v>1.7713966063770289E-2</v>
      </c>
      <c r="N38" s="6">
        <v>174.9</v>
      </c>
      <c r="O38" s="4">
        <v>20.05</v>
      </c>
      <c r="P38" s="4">
        <v>17.829999999999998</v>
      </c>
      <c r="Q38" s="4">
        <v>2.2200000000000024</v>
      </c>
      <c r="R38" s="4">
        <v>157.07</v>
      </c>
      <c r="S38" s="7">
        <v>1.4133825682816594E-2</v>
      </c>
      <c r="T38" s="6">
        <v>180.53</v>
      </c>
      <c r="U38" s="4">
        <v>20.98</v>
      </c>
      <c r="V38" s="4">
        <v>17.850000000000001</v>
      </c>
      <c r="W38" s="4">
        <v>3.129999999999999</v>
      </c>
      <c r="X38" s="4">
        <v>162.68</v>
      </c>
      <c r="Y38" s="7">
        <v>1.9240226210966306E-2</v>
      </c>
      <c r="Z38" s="6">
        <v>180.44</v>
      </c>
      <c r="AA38" s="4">
        <v>20.47</v>
      </c>
      <c r="AB38" s="4">
        <v>17.72</v>
      </c>
      <c r="AC38" s="4">
        <v>2.75</v>
      </c>
      <c r="AD38" s="4">
        <v>162.72</v>
      </c>
      <c r="AE38" s="7">
        <v>1.6900196656833826E-2</v>
      </c>
      <c r="AF38" s="6">
        <v>178.79</v>
      </c>
      <c r="AG38" s="4">
        <v>20.3</v>
      </c>
      <c r="AH38" s="4">
        <v>17.82</v>
      </c>
      <c r="AI38" s="4">
        <v>2.4800000000000004</v>
      </c>
      <c r="AJ38" s="4">
        <v>160.97</v>
      </c>
      <c r="AK38" s="5">
        <v>1.5406597502640246E-2</v>
      </c>
      <c r="AL38" s="23">
        <f t="shared" si="0"/>
        <v>161.12833333333333</v>
      </c>
      <c r="AM38" s="1">
        <f t="shared" si="1"/>
        <v>17.823333333333334</v>
      </c>
      <c r="AN38" s="1">
        <f t="shared" si="2"/>
        <v>2.7666666666666671</v>
      </c>
      <c r="AO38" s="39">
        <f t="shared" si="3"/>
        <v>1.7120896518336148E-2</v>
      </c>
      <c r="AP38" s="39">
        <f t="shared" si="4"/>
        <v>2.7391208296699467E-3</v>
      </c>
      <c r="AQ38" s="39">
        <f t="shared" si="5"/>
        <v>1.7182340123480123E-2</v>
      </c>
      <c r="AR38" s="39">
        <f t="shared" si="6"/>
        <v>1.9323252754528226E-3</v>
      </c>
      <c r="AS38" s="39">
        <f t="shared" si="7"/>
        <v>1.7151618320908137E-2</v>
      </c>
      <c r="AT38" s="39">
        <f t="shared" si="8"/>
        <v>2.1203297269194168E-3</v>
      </c>
      <c r="AU38" s="30">
        <v>3.2619688590566858</v>
      </c>
      <c r="AV38" s="39">
        <f t="shared" si="9"/>
        <v>8.9349268475768795E-3</v>
      </c>
      <c r="AW38" s="43">
        <f t="shared" si="11"/>
        <v>0.52187260392630408</v>
      </c>
      <c r="AX38" s="30">
        <v>3.2619688590566902</v>
      </c>
      <c r="AY38" s="39">
        <f t="shared" si="10"/>
        <v>6.3031848740952483E-3</v>
      </c>
      <c r="AZ38" s="43">
        <f t="shared" si="12"/>
        <v>0.36684088597930731</v>
      </c>
      <c r="BA38" s="30">
        <v>1.4362743119614656</v>
      </c>
      <c r="BB38" s="39">
        <f t="shared" si="13"/>
        <v>3.0453751196626278E-3</v>
      </c>
      <c r="BC38" s="43">
        <f t="shared" si="14"/>
        <v>0.17755613859190533</v>
      </c>
      <c r="BD38" s="37"/>
      <c r="BE38" s="37"/>
      <c r="BF38" s="37"/>
      <c r="BG38" s="37"/>
    </row>
    <row r="39" spans="1:59" ht="15.75" thickBot="1" x14ac:dyDescent="0.3">
      <c r="A39" s="12" t="s">
        <v>5</v>
      </c>
      <c r="B39" s="8">
        <v>185.74</v>
      </c>
      <c r="C39" s="9">
        <v>7.46</v>
      </c>
      <c r="D39" s="9">
        <v>5.86</v>
      </c>
      <c r="E39" s="9">
        <v>1.6</v>
      </c>
      <c r="F39" s="9">
        <v>179.88</v>
      </c>
      <c r="G39" s="10">
        <v>8.8948187680675996E-3</v>
      </c>
      <c r="H39" s="8">
        <v>185.93</v>
      </c>
      <c r="I39" s="9">
        <v>7.67</v>
      </c>
      <c r="J39" s="9">
        <v>5.86</v>
      </c>
      <c r="K39" s="9">
        <v>1.8099999999999996</v>
      </c>
      <c r="L39" s="9">
        <v>180.07</v>
      </c>
      <c r="M39" s="10">
        <v>1.0051646581884821E-2</v>
      </c>
      <c r="N39" s="8">
        <v>186.35</v>
      </c>
      <c r="O39" s="9">
        <v>7.25</v>
      </c>
      <c r="P39" s="9">
        <v>5.55</v>
      </c>
      <c r="Q39" s="9">
        <v>1.7000000000000002</v>
      </c>
      <c r="R39" s="9">
        <v>180.79999999999998</v>
      </c>
      <c r="S39" s="10">
        <v>9.4026548672566396E-3</v>
      </c>
      <c r="T39" s="8">
        <v>185.67</v>
      </c>
      <c r="U39" s="9">
        <v>7.8</v>
      </c>
      <c r="V39" s="9">
        <v>5.9</v>
      </c>
      <c r="W39" s="9">
        <v>1.8999999999999995</v>
      </c>
      <c r="X39" s="9">
        <v>179.76999999999998</v>
      </c>
      <c r="Y39" s="10">
        <v>1.056906046615119E-2</v>
      </c>
      <c r="Z39" s="8">
        <v>186.92</v>
      </c>
      <c r="AA39" s="9">
        <v>8.09</v>
      </c>
      <c r="AB39" s="9">
        <v>5.59</v>
      </c>
      <c r="AC39" s="9">
        <v>2.5</v>
      </c>
      <c r="AD39" s="9">
        <v>181.32999999999998</v>
      </c>
      <c r="AE39" s="10">
        <v>1.3787018143715878E-2</v>
      </c>
      <c r="AF39" s="8">
        <v>184.53</v>
      </c>
      <c r="AG39" s="9">
        <v>7.73</v>
      </c>
      <c r="AH39" s="9">
        <v>5.63</v>
      </c>
      <c r="AI39" s="9">
        <v>2.1000000000000005</v>
      </c>
      <c r="AJ39" s="9">
        <v>178.9</v>
      </c>
      <c r="AK39" s="27">
        <v>1.1738401341531585E-2</v>
      </c>
      <c r="AL39" s="24">
        <f t="shared" si="0"/>
        <v>180.125</v>
      </c>
      <c r="AM39" s="2">
        <f t="shared" si="1"/>
        <v>5.7316666666666665</v>
      </c>
      <c r="AN39" s="2">
        <f t="shared" si="2"/>
        <v>1.9349999999999998</v>
      </c>
      <c r="AO39" s="40">
        <f t="shared" si="3"/>
        <v>9.4497067390696878E-3</v>
      </c>
      <c r="AP39" s="40">
        <f t="shared" si="4"/>
        <v>5.798474425968578E-4</v>
      </c>
      <c r="AQ39" s="40">
        <f t="shared" si="5"/>
        <v>1.2031493317132885E-2</v>
      </c>
      <c r="AR39" s="40">
        <f t="shared" si="6"/>
        <v>1.6288769392654508E-3</v>
      </c>
      <c r="AS39" s="40">
        <f t="shared" si="7"/>
        <v>1.0740600028101286E-2</v>
      </c>
      <c r="AT39" s="40">
        <f t="shared" si="8"/>
        <v>1.7875882737316618E-3</v>
      </c>
      <c r="AU39" s="31">
        <v>3.2619688590566858</v>
      </c>
      <c r="AV39" s="40">
        <f t="shared" si="9"/>
        <v>1.8914443007546093E-3</v>
      </c>
      <c r="AW39" s="44">
        <f t="shared" si="11"/>
        <v>0.20015904757493244</v>
      </c>
      <c r="AX39" s="31">
        <v>3.2619688590566902</v>
      </c>
      <c r="AY39" s="40">
        <f t="shared" si="10"/>
        <v>5.3133458511194767E-3</v>
      </c>
      <c r="AZ39" s="44">
        <f t="shared" si="12"/>
        <v>0.44161981485317831</v>
      </c>
      <c r="BA39" s="31">
        <v>1.4362743119614656</v>
      </c>
      <c r="BB39" s="40">
        <f t="shared" si="13"/>
        <v>2.5674671179243265E-3</v>
      </c>
      <c r="BC39" s="44">
        <f t="shared" si="14"/>
        <v>0.23904317367809114</v>
      </c>
      <c r="BD39" s="37"/>
      <c r="BE39" s="37"/>
      <c r="BF39" s="37"/>
      <c r="BG39" s="37"/>
    </row>
    <row r="41" spans="1:59" x14ac:dyDescent="0.25"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2" spans="1:59" x14ac:dyDescent="0.25"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59" x14ac:dyDescent="0.25">
      <c r="AV43" s="34"/>
      <c r="AW43" s="34"/>
      <c r="AX43" s="34"/>
      <c r="AY43" s="34"/>
      <c r="AZ43" s="34"/>
      <c r="BA43" s="34"/>
      <c r="BB43" s="34"/>
      <c r="BC43" s="34"/>
      <c r="BD43" s="45"/>
      <c r="BE43" s="45"/>
      <c r="BF43" s="34"/>
      <c r="BG43" s="34"/>
    </row>
    <row r="44" spans="1:59" x14ac:dyDescent="0.25">
      <c r="BB44" s="34"/>
      <c r="BC44" s="34"/>
    </row>
  </sheetData>
  <sortState ref="A4:AX39">
    <sortCondition ref="A3"/>
  </sortState>
  <mergeCells count="12">
    <mergeCell ref="AU1:AW2"/>
    <mergeCell ref="AX1:AZ2"/>
    <mergeCell ref="BA1:BC2"/>
    <mergeCell ref="AF2:AK2"/>
    <mergeCell ref="B1:S1"/>
    <mergeCell ref="T1:AK1"/>
    <mergeCell ref="AL1:AT2"/>
    <mergeCell ref="B2:G2"/>
    <mergeCell ref="H2:M2"/>
    <mergeCell ref="N2:S2"/>
    <mergeCell ref="T2:Y2"/>
    <mergeCell ref="Z2:AE2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2019-05-29T10:29:58Z</dcterms:created>
  <dcterms:modified xsi:type="dcterms:W3CDTF">2019-06-24T14:02:37Z</dcterms:modified>
</cp:coreProperties>
</file>