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/>
  <xr:revisionPtr revIDLastSave="0" documentId="13_ncr:1_{3B0AFDEE-DE39-4725-A5D6-0FCBBDED281D}" xr6:coauthVersionLast="43" xr6:coauthVersionMax="43" xr10:uidLastSave="{00000000-0000-0000-0000-000000000000}"/>
  <bookViews>
    <workbookView xWindow="-98" yWindow="-98" windowWidth="19396" windowHeight="10395" xr2:uid="{00000000-000D-0000-FFFF-FFFF00000000}"/>
  </bookViews>
  <sheets>
    <sheet name="BvWRKY3" sheetId="9" r:id="rId1"/>
    <sheet name="BvWRKY10" sheetId="2" r:id="rId2"/>
    <sheet name="BvWRKY16" sheetId="8" r:id="rId3"/>
    <sheet name="BvWRKY22" sheetId="3" r:id="rId4"/>
    <sheet name="BvWRKY41" sheetId="4" r:id="rId5"/>
    <sheet name="BvWRKY42" sheetId="7" r:id="rId6"/>
    <sheet name="BvWRKY44" sheetId="5" r:id="rId7"/>
    <sheet name="BvWRKY47" sheetId="10" r:id="rId8"/>
    <sheet name="BvWRKY51" sheetId="6" r:id="rId9"/>
    <sheet name="Figure" sheetId="1" r:id="rId10"/>
  </sheets>
  <externalReferences>
    <externalReference r:id="rId11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8" l="1"/>
  <c r="D56" i="8"/>
  <c r="D53" i="8"/>
  <c r="D50" i="8"/>
  <c r="D47" i="8"/>
  <c r="D44" i="8"/>
  <c r="D41" i="8"/>
  <c r="D38" i="8"/>
  <c r="D35" i="8"/>
  <c r="D32" i="8"/>
  <c r="D29" i="8"/>
  <c r="D26" i="8"/>
  <c r="D23" i="8"/>
  <c r="D20" i="8"/>
  <c r="D17" i="8"/>
  <c r="D14" i="8"/>
  <c r="E16" i="8" s="1"/>
  <c r="D11" i="8"/>
  <c r="D8" i="8"/>
  <c r="E12" i="8" s="1"/>
  <c r="D5" i="8"/>
  <c r="D2" i="8"/>
  <c r="E4" i="8" s="1"/>
  <c r="D59" i="7"/>
  <c r="D56" i="7"/>
  <c r="E59" i="7" s="1"/>
  <c r="D53" i="7"/>
  <c r="D50" i="7"/>
  <c r="D47" i="7"/>
  <c r="D44" i="7"/>
  <c r="E47" i="7" s="1"/>
  <c r="D41" i="7"/>
  <c r="D38" i="7"/>
  <c r="E38" i="7" s="1"/>
  <c r="D35" i="7"/>
  <c r="D32" i="7"/>
  <c r="E33" i="7" s="1"/>
  <c r="D29" i="7"/>
  <c r="D26" i="7"/>
  <c r="E29" i="7" s="1"/>
  <c r="D23" i="7"/>
  <c r="D20" i="7"/>
  <c r="D17" i="7"/>
  <c r="D14" i="7"/>
  <c r="D11" i="7"/>
  <c r="D8" i="7"/>
  <c r="E12" i="7" s="1"/>
  <c r="D5" i="7"/>
  <c r="D2" i="7"/>
  <c r="E7" i="7" s="1"/>
  <c r="D59" i="6"/>
  <c r="D56" i="6"/>
  <c r="D53" i="6"/>
  <c r="D50" i="6"/>
  <c r="D47" i="6"/>
  <c r="D44" i="6"/>
  <c r="D41" i="6"/>
  <c r="D38" i="6"/>
  <c r="D35" i="6"/>
  <c r="D32" i="6"/>
  <c r="D29" i="6"/>
  <c r="D26" i="6"/>
  <c r="D23" i="6"/>
  <c r="D20" i="6"/>
  <c r="D17" i="6"/>
  <c r="D14" i="6"/>
  <c r="E18" i="6" s="1"/>
  <c r="D11" i="6"/>
  <c r="D8" i="6"/>
  <c r="D5" i="6"/>
  <c r="D2" i="6"/>
  <c r="E6" i="6" s="1"/>
  <c r="D59" i="5"/>
  <c r="D56" i="5"/>
  <c r="E59" i="5" s="1"/>
  <c r="D53" i="5"/>
  <c r="D50" i="5"/>
  <c r="E54" i="5" s="1"/>
  <c r="D47" i="5"/>
  <c r="D44" i="5"/>
  <c r="E47" i="5" s="1"/>
  <c r="D41" i="5"/>
  <c r="D38" i="5"/>
  <c r="D35" i="5"/>
  <c r="D32" i="5"/>
  <c r="E35" i="5" s="1"/>
  <c r="D29" i="5"/>
  <c r="D26" i="5"/>
  <c r="E30" i="5" s="1"/>
  <c r="D23" i="5"/>
  <c r="D20" i="5"/>
  <c r="E23" i="5" s="1"/>
  <c r="D17" i="5"/>
  <c r="D14" i="5"/>
  <c r="D11" i="5"/>
  <c r="D8" i="5"/>
  <c r="E11" i="5" s="1"/>
  <c r="D5" i="5"/>
  <c r="D2" i="5"/>
  <c r="E7" i="5" s="1"/>
  <c r="E22" i="5" l="1"/>
  <c r="E50" i="5"/>
  <c r="E58" i="5"/>
  <c r="E14" i="5"/>
  <c r="E25" i="5"/>
  <c r="E42" i="5"/>
  <c r="E10" i="5"/>
  <c r="E15" i="5"/>
  <c r="E17" i="5"/>
  <c r="E13" i="5"/>
  <c r="E34" i="5"/>
  <c r="E46" i="5"/>
  <c r="E37" i="5"/>
  <c r="E49" i="5"/>
  <c r="E61" i="5"/>
  <c r="E32" i="8"/>
  <c r="E48" i="8"/>
  <c r="E60" i="8"/>
  <c r="E61" i="8"/>
  <c r="E8" i="8"/>
  <c r="E36" i="8"/>
  <c r="E49" i="8"/>
  <c r="E52" i="8"/>
  <c r="E56" i="8"/>
  <c r="E25" i="8"/>
  <c r="E13" i="8"/>
  <c r="E20" i="8"/>
  <c r="E24" i="8"/>
  <c r="E37" i="8"/>
  <c r="E44" i="8"/>
  <c r="E58" i="7"/>
  <c r="E46" i="7"/>
  <c r="E26" i="7"/>
  <c r="E4" i="7"/>
  <c r="E13" i="7"/>
  <c r="E8" i="7"/>
  <c r="E22" i="7"/>
  <c r="E37" i="7"/>
  <c r="E49" i="7"/>
  <c r="E10" i="7"/>
  <c r="E42" i="7"/>
  <c r="E5" i="7"/>
  <c r="E2" i="7"/>
  <c r="E11" i="7"/>
  <c r="E30" i="7"/>
  <c r="E61" i="7"/>
  <c r="E24" i="6"/>
  <c r="E60" i="6"/>
  <c r="E48" i="6"/>
  <c r="E36" i="6"/>
  <c r="E6" i="8"/>
  <c r="E7" i="8"/>
  <c r="E2" i="8"/>
  <c r="E3" i="8"/>
  <c r="E5" i="8"/>
  <c r="E18" i="8"/>
  <c r="E19" i="8"/>
  <c r="E14" i="8"/>
  <c r="E17" i="8"/>
  <c r="E15" i="8"/>
  <c r="E30" i="8"/>
  <c r="E31" i="8"/>
  <c r="E26" i="8"/>
  <c r="E29" i="8"/>
  <c r="E10" i="8"/>
  <c r="E11" i="8"/>
  <c r="E28" i="8"/>
  <c r="E42" i="8"/>
  <c r="E43" i="8"/>
  <c r="E38" i="8"/>
  <c r="E39" i="8"/>
  <c r="E41" i="8"/>
  <c r="E27" i="8"/>
  <c r="E9" i="8"/>
  <c r="E40" i="8"/>
  <c r="E54" i="8"/>
  <c r="E55" i="8"/>
  <c r="E50" i="8"/>
  <c r="E51" i="8"/>
  <c r="E53" i="8"/>
  <c r="E22" i="8"/>
  <c r="E23" i="8"/>
  <c r="E34" i="8"/>
  <c r="E35" i="8"/>
  <c r="E46" i="8"/>
  <c r="E47" i="8"/>
  <c r="E58" i="8"/>
  <c r="E59" i="8"/>
  <c r="E21" i="8"/>
  <c r="E33" i="8"/>
  <c r="E45" i="8"/>
  <c r="E57" i="8"/>
  <c r="E19" i="7"/>
  <c r="E16" i="7"/>
  <c r="E18" i="7"/>
  <c r="E17" i="7"/>
  <c r="E15" i="7"/>
  <c r="E14" i="7"/>
  <c r="E23" i="7"/>
  <c r="E20" i="7"/>
  <c r="E24" i="7"/>
  <c r="E21" i="7"/>
  <c r="E25" i="7"/>
  <c r="E3" i="7"/>
  <c r="E6" i="7"/>
  <c r="E27" i="7"/>
  <c r="E43" i="7"/>
  <c r="E40" i="7"/>
  <c r="E39" i="7"/>
  <c r="E41" i="7"/>
  <c r="E55" i="7"/>
  <c r="E52" i="7"/>
  <c r="E53" i="7"/>
  <c r="E50" i="7"/>
  <c r="E9" i="7"/>
  <c r="E31" i="7"/>
  <c r="E28" i="7"/>
  <c r="E35" i="7"/>
  <c r="E32" i="7"/>
  <c r="E36" i="7"/>
  <c r="E34" i="7"/>
  <c r="E51" i="7"/>
  <c r="E54" i="7"/>
  <c r="E45" i="7"/>
  <c r="E48" i="7"/>
  <c r="E57" i="7"/>
  <c r="E60" i="7"/>
  <c r="E44" i="7"/>
  <c r="E56" i="7"/>
  <c r="E4" i="6"/>
  <c r="E5" i="6"/>
  <c r="E8" i="6"/>
  <c r="E13" i="6"/>
  <c r="E17" i="6"/>
  <c r="E16" i="6"/>
  <c r="E19" i="6"/>
  <c r="E14" i="6"/>
  <c r="E15" i="6"/>
  <c r="E3" i="6"/>
  <c r="E12" i="6"/>
  <c r="E29" i="6"/>
  <c r="E28" i="6"/>
  <c r="E30" i="6"/>
  <c r="E31" i="6"/>
  <c r="E26" i="6"/>
  <c r="E41" i="6"/>
  <c r="E40" i="6"/>
  <c r="E42" i="6"/>
  <c r="E43" i="6"/>
  <c r="E38" i="6"/>
  <c r="E53" i="6"/>
  <c r="E52" i="6"/>
  <c r="E54" i="6"/>
  <c r="E55" i="6"/>
  <c r="E50" i="6"/>
  <c r="E2" i="6"/>
  <c r="E7" i="6"/>
  <c r="E10" i="6"/>
  <c r="E11" i="6"/>
  <c r="E9" i="6"/>
  <c r="E27" i="6"/>
  <c r="E39" i="6"/>
  <c r="E51" i="6"/>
  <c r="E22" i="6"/>
  <c r="E23" i="6"/>
  <c r="E34" i="6"/>
  <c r="E35" i="6"/>
  <c r="E46" i="6"/>
  <c r="E47" i="6"/>
  <c r="E58" i="6"/>
  <c r="E59" i="6"/>
  <c r="E21" i="6"/>
  <c r="E33" i="6"/>
  <c r="E45" i="6"/>
  <c r="E57" i="6"/>
  <c r="E20" i="6"/>
  <c r="E25" i="6"/>
  <c r="E32" i="6"/>
  <c r="E37" i="6"/>
  <c r="E44" i="6"/>
  <c r="E49" i="6"/>
  <c r="E56" i="6"/>
  <c r="E61" i="6"/>
  <c r="E3" i="5"/>
  <c r="E2" i="5"/>
  <c r="E5" i="5"/>
  <c r="E31" i="5"/>
  <c r="E28" i="5"/>
  <c r="E27" i="5"/>
  <c r="E29" i="5"/>
  <c r="E9" i="5"/>
  <c r="E12" i="5"/>
  <c r="E26" i="5"/>
  <c r="E43" i="5"/>
  <c r="E40" i="5"/>
  <c r="E39" i="5"/>
  <c r="E41" i="5"/>
  <c r="E6" i="5"/>
  <c r="E4" i="5"/>
  <c r="E8" i="5"/>
  <c r="E19" i="5"/>
  <c r="E16" i="5"/>
  <c r="E18" i="5"/>
  <c r="E38" i="5"/>
  <c r="E55" i="5"/>
  <c r="E52" i="5"/>
  <c r="E51" i="5"/>
  <c r="E53" i="5"/>
  <c r="E21" i="5"/>
  <c r="E24" i="5"/>
  <c r="E33" i="5"/>
  <c r="E36" i="5"/>
  <c r="E45" i="5"/>
  <c r="E48" i="5"/>
  <c r="E57" i="5"/>
  <c r="E60" i="5"/>
  <c r="E20" i="5"/>
  <c r="E32" i="5"/>
  <c r="E44" i="5"/>
  <c r="E56" i="5"/>
  <c r="F8" i="8" l="1"/>
  <c r="F11" i="7"/>
  <c r="F5" i="7"/>
  <c r="G12" i="7" s="1"/>
  <c r="H12" i="7" s="1"/>
  <c r="F38" i="7"/>
  <c r="F2" i="7"/>
  <c r="G4" i="7" s="1"/>
  <c r="H4" i="7" s="1"/>
  <c r="F29" i="7"/>
  <c r="G11" i="7"/>
  <c r="H11" i="7" s="1"/>
  <c r="F23" i="8"/>
  <c r="F53" i="8"/>
  <c r="F41" i="8"/>
  <c r="F14" i="8"/>
  <c r="F5" i="8"/>
  <c r="G7" i="8" s="1"/>
  <c r="H7" i="8" s="1"/>
  <c r="F59" i="8"/>
  <c r="F20" i="8"/>
  <c r="F35" i="8"/>
  <c r="G53" i="8" s="1"/>
  <c r="H53" i="8" s="1"/>
  <c r="F11" i="8"/>
  <c r="F29" i="8"/>
  <c r="F32" i="8"/>
  <c r="G51" i="8" s="1"/>
  <c r="H51" i="8" s="1"/>
  <c r="F47" i="8"/>
  <c r="F56" i="8"/>
  <c r="F50" i="8"/>
  <c r="F44" i="8"/>
  <c r="F38" i="8"/>
  <c r="F26" i="8"/>
  <c r="F17" i="8"/>
  <c r="F2" i="8"/>
  <c r="G15" i="8" s="1"/>
  <c r="H15" i="8" s="1"/>
  <c r="F35" i="7"/>
  <c r="G35" i="7" s="1"/>
  <c r="H35" i="7" s="1"/>
  <c r="G17" i="7"/>
  <c r="H17" i="7" s="1"/>
  <c r="F17" i="7"/>
  <c r="F59" i="7"/>
  <c r="F53" i="7"/>
  <c r="F47" i="7"/>
  <c r="F20" i="7"/>
  <c r="F14" i="7"/>
  <c r="G5" i="7"/>
  <c r="H5" i="7" s="1"/>
  <c r="F56" i="7"/>
  <c r="F32" i="7"/>
  <c r="G51" i="7" s="1"/>
  <c r="H51" i="7" s="1"/>
  <c r="F41" i="7"/>
  <c r="G6" i="7"/>
  <c r="H6" i="7" s="1"/>
  <c r="G18" i="7"/>
  <c r="H18" i="7" s="1"/>
  <c r="G29" i="7"/>
  <c r="H29" i="7" s="1"/>
  <c r="F44" i="7"/>
  <c r="G31" i="7"/>
  <c r="H31" i="7" s="1"/>
  <c r="F50" i="7"/>
  <c r="G23" i="7"/>
  <c r="H23" i="7" s="1"/>
  <c r="F23" i="7"/>
  <c r="F26" i="7"/>
  <c r="F8" i="7"/>
  <c r="F23" i="6"/>
  <c r="F50" i="6"/>
  <c r="F38" i="6"/>
  <c r="F26" i="6"/>
  <c r="F5" i="6"/>
  <c r="G25" i="6" s="1"/>
  <c r="H25" i="6" s="1"/>
  <c r="F44" i="6"/>
  <c r="F20" i="6"/>
  <c r="F35" i="6"/>
  <c r="G42" i="6" s="1"/>
  <c r="H42" i="6" s="1"/>
  <c r="F53" i="6"/>
  <c r="F41" i="6"/>
  <c r="F29" i="6"/>
  <c r="F47" i="6"/>
  <c r="F11" i="6"/>
  <c r="G11" i="6"/>
  <c r="H11" i="6" s="1"/>
  <c r="F2" i="6"/>
  <c r="G27" i="6" s="1"/>
  <c r="H27" i="6" s="1"/>
  <c r="F14" i="6"/>
  <c r="F17" i="6"/>
  <c r="F8" i="6"/>
  <c r="F56" i="6"/>
  <c r="F32" i="6"/>
  <c r="G58" i="6" s="1"/>
  <c r="H58" i="6" s="1"/>
  <c r="F59" i="6"/>
  <c r="G30" i="6"/>
  <c r="H30" i="6" s="1"/>
  <c r="F32" i="5"/>
  <c r="G33" i="5" s="1"/>
  <c r="H33" i="5" s="1"/>
  <c r="F2" i="5"/>
  <c r="G16" i="5" s="1"/>
  <c r="H16" i="5" s="1"/>
  <c r="F56" i="5"/>
  <c r="F53" i="5"/>
  <c r="F8" i="5"/>
  <c r="F44" i="5"/>
  <c r="F20" i="5"/>
  <c r="F26" i="5"/>
  <c r="F47" i="5"/>
  <c r="F5" i="5"/>
  <c r="G31" i="5" s="1"/>
  <c r="H31" i="5" s="1"/>
  <c r="F14" i="5"/>
  <c r="F38" i="5"/>
  <c r="F50" i="5"/>
  <c r="F17" i="5"/>
  <c r="F59" i="5"/>
  <c r="F41" i="5"/>
  <c r="F29" i="5"/>
  <c r="F23" i="5"/>
  <c r="F35" i="5"/>
  <c r="G41" i="5" s="1"/>
  <c r="H41" i="5" s="1"/>
  <c r="F11" i="5"/>
  <c r="G3" i="5" l="1"/>
  <c r="H3" i="5" s="1"/>
  <c r="G59" i="6"/>
  <c r="H59" i="6" s="1"/>
  <c r="G13" i="6"/>
  <c r="H13" i="6" s="1"/>
  <c r="G19" i="6"/>
  <c r="H19" i="6" s="1"/>
  <c r="G13" i="7"/>
  <c r="H13" i="7" s="1"/>
  <c r="J11" i="7" s="1"/>
  <c r="K11" i="7" s="1"/>
  <c r="G17" i="6"/>
  <c r="H17" i="6" s="1"/>
  <c r="G52" i="5"/>
  <c r="H52" i="5" s="1"/>
  <c r="G57" i="5"/>
  <c r="H57" i="5" s="1"/>
  <c r="G44" i="5"/>
  <c r="H44" i="5" s="1"/>
  <c r="G38" i="5"/>
  <c r="H38" i="5" s="1"/>
  <c r="G40" i="5"/>
  <c r="H40" i="5" s="1"/>
  <c r="G45" i="5"/>
  <c r="H45" i="5" s="1"/>
  <c r="G39" i="5"/>
  <c r="H39" i="5" s="1"/>
  <c r="G29" i="5"/>
  <c r="H29" i="5" s="1"/>
  <c r="G28" i="5"/>
  <c r="H28" i="5" s="1"/>
  <c r="G4" i="5"/>
  <c r="H4" i="5" s="1"/>
  <c r="G9" i="5"/>
  <c r="H9" i="5" s="1"/>
  <c r="G20" i="5"/>
  <c r="H20" i="5" s="1"/>
  <c r="G8" i="5"/>
  <c r="H8" i="5" s="1"/>
  <c r="G56" i="5"/>
  <c r="H56" i="5" s="1"/>
  <c r="G51" i="5"/>
  <c r="H51" i="5" s="1"/>
  <c r="G2" i="5"/>
  <c r="H2" i="5" s="1"/>
  <c r="G60" i="5"/>
  <c r="H60" i="5" s="1"/>
  <c r="G26" i="5"/>
  <c r="H26" i="5" s="1"/>
  <c r="G21" i="5"/>
  <c r="H21" i="5" s="1"/>
  <c r="G48" i="5"/>
  <c r="H48" i="5" s="1"/>
  <c r="G27" i="5"/>
  <c r="H27" i="5" s="1"/>
  <c r="G17" i="8"/>
  <c r="H17" i="8" s="1"/>
  <c r="G6" i="8"/>
  <c r="H6" i="8" s="1"/>
  <c r="G19" i="8"/>
  <c r="H19" i="8" s="1"/>
  <c r="G30" i="8"/>
  <c r="H30" i="8" s="1"/>
  <c r="G18" i="8"/>
  <c r="H18" i="8" s="1"/>
  <c r="G31" i="8"/>
  <c r="H31" i="8" s="1"/>
  <c r="G41" i="8"/>
  <c r="H41" i="8" s="1"/>
  <c r="G29" i="8"/>
  <c r="H29" i="8" s="1"/>
  <c r="G11" i="8"/>
  <c r="H11" i="8" s="1"/>
  <c r="G43" i="8"/>
  <c r="H43" i="8" s="1"/>
  <c r="G2" i="8"/>
  <c r="H2" i="8" s="1"/>
  <c r="G21" i="8"/>
  <c r="H21" i="8" s="1"/>
  <c r="G10" i="8"/>
  <c r="H10" i="8" s="1"/>
  <c r="G35" i="8"/>
  <c r="H35" i="8" s="1"/>
  <c r="G15" i="7"/>
  <c r="H15" i="7" s="1"/>
  <c r="G3" i="7"/>
  <c r="H3" i="7" s="1"/>
  <c r="G28" i="7"/>
  <c r="H28" i="7" s="1"/>
  <c r="G7" i="7"/>
  <c r="H7" i="7" s="1"/>
  <c r="I5" i="7" s="1"/>
  <c r="G19" i="7"/>
  <c r="H19" i="7" s="1"/>
  <c r="I17" i="7" s="1"/>
  <c r="G25" i="7"/>
  <c r="H25" i="7" s="1"/>
  <c r="G24" i="7"/>
  <c r="H24" i="7" s="1"/>
  <c r="J23" i="7" s="1"/>
  <c r="K23" i="7" s="1"/>
  <c r="G8" i="7"/>
  <c r="H8" i="7" s="1"/>
  <c r="G16" i="7"/>
  <c r="H16" i="7" s="1"/>
  <c r="G21" i="7"/>
  <c r="H21" i="7" s="1"/>
  <c r="G22" i="7"/>
  <c r="H22" i="7" s="1"/>
  <c r="G30" i="7"/>
  <c r="H30" i="7" s="1"/>
  <c r="J29" i="7" s="1"/>
  <c r="K29" i="7" s="1"/>
  <c r="G44" i="7"/>
  <c r="H44" i="7" s="1"/>
  <c r="G50" i="7"/>
  <c r="H50" i="7" s="1"/>
  <c r="G55" i="7"/>
  <c r="H55" i="7" s="1"/>
  <c r="G36" i="7"/>
  <c r="H36" i="7" s="1"/>
  <c r="G34" i="7"/>
  <c r="H34" i="7" s="1"/>
  <c r="G43" i="7"/>
  <c r="H43" i="7" s="1"/>
  <c r="G9" i="7"/>
  <c r="H9" i="7" s="1"/>
  <c r="G41" i="7"/>
  <c r="H41" i="7" s="1"/>
  <c r="G20" i="7"/>
  <c r="H20" i="7" s="1"/>
  <c r="G26" i="7"/>
  <c r="H26" i="7" s="1"/>
  <c r="G10" i="7"/>
  <c r="H10" i="7" s="1"/>
  <c r="G39" i="7"/>
  <c r="H39" i="7" s="1"/>
  <c r="G27" i="7"/>
  <c r="H27" i="7" s="1"/>
  <c r="G54" i="7"/>
  <c r="H54" i="7" s="1"/>
  <c r="G56" i="7"/>
  <c r="H56" i="7" s="1"/>
  <c r="G14" i="7"/>
  <c r="H14" i="7" s="1"/>
  <c r="G53" i="7"/>
  <c r="H53" i="7" s="1"/>
  <c r="G60" i="7"/>
  <c r="H60" i="7" s="1"/>
  <c r="G2" i="7"/>
  <c r="H2" i="7" s="1"/>
  <c r="G48" i="7"/>
  <c r="H48" i="7" s="1"/>
  <c r="I11" i="7"/>
  <c r="G54" i="6"/>
  <c r="H54" i="6" s="1"/>
  <c r="G53" i="6"/>
  <c r="H53" i="6" s="1"/>
  <c r="G3" i="6"/>
  <c r="H3" i="6" s="1"/>
  <c r="G10" i="6"/>
  <c r="H10" i="6" s="1"/>
  <c r="G9" i="6"/>
  <c r="H9" i="6" s="1"/>
  <c r="G46" i="6"/>
  <c r="H46" i="6" s="1"/>
  <c r="G2" i="6"/>
  <c r="H2" i="6" s="1"/>
  <c r="G26" i="6"/>
  <c r="H26" i="6" s="1"/>
  <c r="G57" i="6"/>
  <c r="H57" i="6" s="1"/>
  <c r="G8" i="6"/>
  <c r="H8" i="6" s="1"/>
  <c r="G14" i="6"/>
  <c r="H14" i="6" s="1"/>
  <c r="G4" i="6"/>
  <c r="H4" i="6" s="1"/>
  <c r="G20" i="6"/>
  <c r="H20" i="6" s="1"/>
  <c r="G33" i="6"/>
  <c r="H33" i="6" s="1"/>
  <c r="G56" i="6"/>
  <c r="H56" i="6" s="1"/>
  <c r="J56" i="6" s="1"/>
  <c r="K56" i="6" s="1"/>
  <c r="G37" i="6"/>
  <c r="H37" i="6" s="1"/>
  <c r="G16" i="6"/>
  <c r="H16" i="6" s="1"/>
  <c r="G41" i="6"/>
  <c r="H41" i="6" s="1"/>
  <c r="G55" i="6"/>
  <c r="H55" i="6" s="1"/>
  <c r="G35" i="6"/>
  <c r="H35" i="6" s="1"/>
  <c r="G47" i="6"/>
  <c r="H47" i="6" s="1"/>
  <c r="G61" i="6"/>
  <c r="H61" i="6" s="1"/>
  <c r="G43" i="6"/>
  <c r="H43" i="6" s="1"/>
  <c r="G52" i="6"/>
  <c r="H52" i="6" s="1"/>
  <c r="G29" i="6"/>
  <c r="H29" i="6" s="1"/>
  <c r="G39" i="6"/>
  <c r="H39" i="6" s="1"/>
  <c r="G5" i="6"/>
  <c r="H5" i="6" s="1"/>
  <c r="G33" i="8"/>
  <c r="H33" i="8" s="1"/>
  <c r="G4" i="8"/>
  <c r="H4" i="8" s="1"/>
  <c r="G20" i="8"/>
  <c r="H20" i="8" s="1"/>
  <c r="G16" i="8"/>
  <c r="H16" i="8" s="1"/>
  <c r="G8" i="8"/>
  <c r="H8" i="8" s="1"/>
  <c r="G28" i="8"/>
  <c r="H28" i="8" s="1"/>
  <c r="G40" i="8"/>
  <c r="H40" i="8" s="1"/>
  <c r="G34" i="8"/>
  <c r="H34" i="8" s="1"/>
  <c r="G57" i="8"/>
  <c r="H57" i="8" s="1"/>
  <c r="G54" i="8"/>
  <c r="H54" i="8" s="1"/>
  <c r="G27" i="8"/>
  <c r="H27" i="8" s="1"/>
  <c r="G26" i="8"/>
  <c r="H26" i="8" s="1"/>
  <c r="G38" i="8"/>
  <c r="H38" i="8" s="1"/>
  <c r="G50" i="8"/>
  <c r="H50" i="8" s="1"/>
  <c r="G47" i="8"/>
  <c r="H47" i="8" s="1"/>
  <c r="G55" i="8"/>
  <c r="H55" i="8" s="1"/>
  <c r="G3" i="8"/>
  <c r="H3" i="8" s="1"/>
  <c r="G42" i="8"/>
  <c r="H42" i="8" s="1"/>
  <c r="G59" i="8"/>
  <c r="H59" i="8" s="1"/>
  <c r="G25" i="8"/>
  <c r="H25" i="8" s="1"/>
  <c r="G13" i="8"/>
  <c r="H13" i="8" s="1"/>
  <c r="G12" i="8"/>
  <c r="H12" i="8" s="1"/>
  <c r="G24" i="8"/>
  <c r="H24" i="8" s="1"/>
  <c r="G9" i="8"/>
  <c r="H9" i="8" s="1"/>
  <c r="G52" i="8"/>
  <c r="H52" i="8" s="1"/>
  <c r="G32" i="8"/>
  <c r="H32" i="8" s="1"/>
  <c r="G56" i="8"/>
  <c r="H56" i="8" s="1"/>
  <c r="G44" i="8"/>
  <c r="H44" i="8" s="1"/>
  <c r="G49" i="8"/>
  <c r="H49" i="8" s="1"/>
  <c r="G37" i="8"/>
  <c r="H37" i="8" s="1"/>
  <c r="G48" i="8"/>
  <c r="H48" i="8" s="1"/>
  <c r="G61" i="8"/>
  <c r="H61" i="8" s="1"/>
  <c r="G36" i="8"/>
  <c r="H36" i="8" s="1"/>
  <c r="G60" i="8"/>
  <c r="H60" i="8" s="1"/>
  <c r="G14" i="8"/>
  <c r="H14" i="8" s="1"/>
  <c r="G46" i="8"/>
  <c r="H46" i="8" s="1"/>
  <c r="G39" i="8"/>
  <c r="H39" i="8" s="1"/>
  <c r="G22" i="8"/>
  <c r="H22" i="8" s="1"/>
  <c r="G5" i="8"/>
  <c r="H5" i="8" s="1"/>
  <c r="G23" i="8"/>
  <c r="H23" i="8" s="1"/>
  <c r="G58" i="8"/>
  <c r="H58" i="8" s="1"/>
  <c r="G45" i="8"/>
  <c r="H45" i="8" s="1"/>
  <c r="I14" i="7"/>
  <c r="G33" i="7"/>
  <c r="H33" i="7" s="1"/>
  <c r="G38" i="7"/>
  <c r="H38" i="7" s="1"/>
  <c r="G46" i="7"/>
  <c r="H46" i="7" s="1"/>
  <c r="G58" i="7"/>
  <c r="H58" i="7" s="1"/>
  <c r="G45" i="7"/>
  <c r="H45" i="7" s="1"/>
  <c r="J17" i="7"/>
  <c r="K17" i="7" s="1"/>
  <c r="I23" i="7"/>
  <c r="G52" i="7"/>
  <c r="H52" i="7" s="1"/>
  <c r="G57" i="7"/>
  <c r="H57" i="7" s="1"/>
  <c r="G32" i="7"/>
  <c r="H32" i="7" s="1"/>
  <c r="G40" i="7"/>
  <c r="H40" i="7" s="1"/>
  <c r="G37" i="7"/>
  <c r="H37" i="7" s="1"/>
  <c r="G42" i="7"/>
  <c r="H42" i="7" s="1"/>
  <c r="G47" i="7"/>
  <c r="H47" i="7" s="1"/>
  <c r="G59" i="7"/>
  <c r="H59" i="7" s="1"/>
  <c r="G61" i="7"/>
  <c r="H61" i="7" s="1"/>
  <c r="G49" i="7"/>
  <c r="H49" i="7" s="1"/>
  <c r="G7" i="6"/>
  <c r="H7" i="6" s="1"/>
  <c r="G22" i="6"/>
  <c r="H22" i="6" s="1"/>
  <c r="G21" i="6"/>
  <c r="H21" i="6" s="1"/>
  <c r="G12" i="6"/>
  <c r="H12" i="6" s="1"/>
  <c r="J11" i="6" s="1"/>
  <c r="K11" i="6" s="1"/>
  <c r="G40" i="6"/>
  <c r="H40" i="6" s="1"/>
  <c r="G23" i="6"/>
  <c r="H23" i="6" s="1"/>
  <c r="G32" i="6"/>
  <c r="H32" i="6" s="1"/>
  <c r="G51" i="6"/>
  <c r="H51" i="6" s="1"/>
  <c r="G15" i="6"/>
  <c r="H15" i="6" s="1"/>
  <c r="G31" i="6"/>
  <c r="H31" i="6" s="1"/>
  <c r="G48" i="6"/>
  <c r="H48" i="6" s="1"/>
  <c r="G36" i="6"/>
  <c r="H36" i="6" s="1"/>
  <c r="G60" i="6"/>
  <c r="H60" i="6" s="1"/>
  <c r="G45" i="6"/>
  <c r="H45" i="6" s="1"/>
  <c r="G44" i="6"/>
  <c r="H44" i="6" s="1"/>
  <c r="G28" i="6"/>
  <c r="H28" i="6" s="1"/>
  <c r="J26" i="6" s="1"/>
  <c r="K26" i="6" s="1"/>
  <c r="G50" i="6"/>
  <c r="H50" i="6" s="1"/>
  <c r="G34" i="6"/>
  <c r="H34" i="6" s="1"/>
  <c r="I53" i="6"/>
  <c r="G6" i="6"/>
  <c r="H6" i="6" s="1"/>
  <c r="G18" i="6"/>
  <c r="H18" i="6" s="1"/>
  <c r="G24" i="6"/>
  <c r="H24" i="6" s="1"/>
  <c r="G38" i="6"/>
  <c r="H38" i="6" s="1"/>
  <c r="G49" i="6"/>
  <c r="H49" i="6" s="1"/>
  <c r="G6" i="5"/>
  <c r="H6" i="5" s="1"/>
  <c r="G12" i="5"/>
  <c r="H12" i="5" s="1"/>
  <c r="G19" i="5"/>
  <c r="H19" i="5" s="1"/>
  <c r="G58" i="5"/>
  <c r="H58" i="5" s="1"/>
  <c r="G46" i="5"/>
  <c r="H46" i="5" s="1"/>
  <c r="G34" i="5"/>
  <c r="H34" i="5" s="1"/>
  <c r="G50" i="5"/>
  <c r="H50" i="5" s="1"/>
  <c r="G23" i="5"/>
  <c r="H23" i="5" s="1"/>
  <c r="G11" i="5"/>
  <c r="H11" i="5" s="1"/>
  <c r="G7" i="5"/>
  <c r="H7" i="5" s="1"/>
  <c r="G25" i="5"/>
  <c r="H25" i="5" s="1"/>
  <c r="G30" i="5"/>
  <c r="H30" i="5" s="1"/>
  <c r="G13" i="5"/>
  <c r="H13" i="5" s="1"/>
  <c r="G17" i="5"/>
  <c r="H17" i="5" s="1"/>
  <c r="G54" i="5"/>
  <c r="H54" i="5" s="1"/>
  <c r="G61" i="5"/>
  <c r="H61" i="5" s="1"/>
  <c r="G47" i="5"/>
  <c r="H47" i="5" s="1"/>
  <c r="G35" i="5"/>
  <c r="H35" i="5" s="1"/>
  <c r="G49" i="5"/>
  <c r="H49" i="5" s="1"/>
  <c r="G42" i="5"/>
  <c r="H42" i="5" s="1"/>
  <c r="G37" i="5"/>
  <c r="H37" i="5" s="1"/>
  <c r="G59" i="5"/>
  <c r="H59" i="5" s="1"/>
  <c r="G5" i="5"/>
  <c r="H5" i="5" s="1"/>
  <c r="G53" i="5"/>
  <c r="H53" i="5" s="1"/>
  <c r="G55" i="5"/>
  <c r="H55" i="5" s="1"/>
  <c r="G18" i="5"/>
  <c r="H18" i="5" s="1"/>
  <c r="G36" i="5"/>
  <c r="H36" i="5" s="1"/>
  <c r="G43" i="5"/>
  <c r="H43" i="5" s="1"/>
  <c r="G24" i="5"/>
  <c r="H24" i="5" s="1"/>
  <c r="G10" i="5"/>
  <c r="H10" i="5" s="1"/>
  <c r="G22" i="5"/>
  <c r="H22" i="5" s="1"/>
  <c r="G14" i="5"/>
  <c r="H14" i="5" s="1"/>
  <c r="G15" i="5"/>
  <c r="H15" i="5" s="1"/>
  <c r="G32" i="5"/>
  <c r="H32" i="5" s="1"/>
  <c r="I17" i="6" l="1"/>
  <c r="J41" i="6"/>
  <c r="K41" i="6" s="1"/>
  <c r="J53" i="6"/>
  <c r="K53" i="6" s="1"/>
  <c r="I20" i="7"/>
  <c r="J2" i="7"/>
  <c r="K2" i="7" s="1"/>
  <c r="J14" i="7"/>
  <c r="K14" i="7" s="1"/>
  <c r="I8" i="6"/>
  <c r="I2" i="7"/>
  <c r="J5" i="7"/>
  <c r="K5" i="7" s="1"/>
  <c r="J20" i="7"/>
  <c r="K20" i="7" s="1"/>
  <c r="I56" i="7"/>
  <c r="J56" i="5"/>
  <c r="K56" i="5" s="1"/>
  <c r="I8" i="7"/>
  <c r="I44" i="5"/>
  <c r="J29" i="5"/>
  <c r="K29" i="5" s="1"/>
  <c r="I38" i="5"/>
  <c r="J38" i="5"/>
  <c r="K38" i="5" s="1"/>
  <c r="I26" i="5"/>
  <c r="J8" i="5"/>
  <c r="K8" i="5" s="1"/>
  <c r="J26" i="5"/>
  <c r="K26" i="5" s="1"/>
  <c r="J2" i="5"/>
  <c r="K2" i="5" s="1"/>
  <c r="I8" i="5"/>
  <c r="I56" i="5"/>
  <c r="J41" i="5"/>
  <c r="K41" i="5" s="1"/>
  <c r="I2" i="5"/>
  <c r="J20" i="5"/>
  <c r="K20" i="5" s="1"/>
  <c r="I20" i="5"/>
  <c r="I41" i="8"/>
  <c r="I29" i="8"/>
  <c r="J17" i="8"/>
  <c r="K17" i="8" s="1"/>
  <c r="I17" i="8"/>
  <c r="J11" i="8"/>
  <c r="K11" i="8" s="1"/>
  <c r="J29" i="8"/>
  <c r="K29" i="8" s="1"/>
  <c r="J35" i="8"/>
  <c r="K35" i="8" s="1"/>
  <c r="I11" i="8"/>
  <c r="I35" i="8"/>
  <c r="J2" i="8"/>
  <c r="K2" i="8" s="1"/>
  <c r="J53" i="8"/>
  <c r="K53" i="8" s="1"/>
  <c r="I2" i="8"/>
  <c r="I29" i="7"/>
  <c r="J8" i="7"/>
  <c r="K8" i="7" s="1"/>
  <c r="I35" i="7"/>
  <c r="I41" i="7"/>
  <c r="J53" i="7"/>
  <c r="K53" i="7" s="1"/>
  <c r="I26" i="7"/>
  <c r="J50" i="7"/>
  <c r="K50" i="7" s="1"/>
  <c r="I53" i="7"/>
  <c r="J26" i="7"/>
  <c r="K26" i="7" s="1"/>
  <c r="I44" i="7"/>
  <c r="J41" i="7"/>
  <c r="K41" i="7" s="1"/>
  <c r="J56" i="7"/>
  <c r="K56" i="7" s="1"/>
  <c r="J59" i="6"/>
  <c r="K59" i="6" s="1"/>
  <c r="I56" i="6"/>
  <c r="J5" i="6"/>
  <c r="K5" i="6" s="1"/>
  <c r="J8" i="6"/>
  <c r="K8" i="6" s="1"/>
  <c r="J2" i="6"/>
  <c r="K2" i="6" s="1"/>
  <c r="I2" i="6"/>
  <c r="I41" i="6"/>
  <c r="J35" i="6"/>
  <c r="K35" i="6" s="1"/>
  <c r="I11" i="6"/>
  <c r="I14" i="6"/>
  <c r="I59" i="6"/>
  <c r="J47" i="6"/>
  <c r="K47" i="6" s="1"/>
  <c r="I35" i="6"/>
  <c r="I20" i="6"/>
  <c r="I29" i="6"/>
  <c r="J14" i="6"/>
  <c r="K14" i="6" s="1"/>
  <c r="I47" i="6"/>
  <c r="I5" i="6"/>
  <c r="I14" i="8"/>
  <c r="J14" i="8"/>
  <c r="K14" i="8" s="1"/>
  <c r="J50" i="8"/>
  <c r="K50" i="8" s="1"/>
  <c r="I50" i="8"/>
  <c r="J32" i="8"/>
  <c r="K32" i="8" s="1"/>
  <c r="I32" i="8"/>
  <c r="J59" i="8"/>
  <c r="K59" i="8" s="1"/>
  <c r="I59" i="8"/>
  <c r="J38" i="8"/>
  <c r="K38" i="8" s="1"/>
  <c r="I38" i="8"/>
  <c r="I20" i="8"/>
  <c r="J20" i="8"/>
  <c r="K20" i="8" s="1"/>
  <c r="J23" i="8"/>
  <c r="K23" i="8" s="1"/>
  <c r="I23" i="8"/>
  <c r="J41" i="8"/>
  <c r="K41" i="8" s="1"/>
  <c r="J26" i="8"/>
  <c r="K26" i="8" s="1"/>
  <c r="I26" i="8"/>
  <c r="I53" i="8"/>
  <c r="J56" i="8"/>
  <c r="K56" i="8" s="1"/>
  <c r="I56" i="8"/>
  <c r="J5" i="8"/>
  <c r="K5" i="8" s="1"/>
  <c r="I5" i="8"/>
  <c r="I44" i="8"/>
  <c r="J44" i="8"/>
  <c r="K44" i="8" s="1"/>
  <c r="J47" i="8"/>
  <c r="K47" i="8" s="1"/>
  <c r="I47" i="8"/>
  <c r="J8" i="8"/>
  <c r="K8" i="8" s="1"/>
  <c r="I8" i="8"/>
  <c r="I50" i="7"/>
  <c r="I59" i="7"/>
  <c r="J59" i="7"/>
  <c r="K59" i="7" s="1"/>
  <c r="J44" i="7"/>
  <c r="K44" i="7" s="1"/>
  <c r="J35" i="7"/>
  <c r="K35" i="7" s="1"/>
  <c r="I47" i="7"/>
  <c r="J47" i="7"/>
  <c r="K47" i="7" s="1"/>
  <c r="I32" i="7"/>
  <c r="J32" i="7"/>
  <c r="K32" i="7" s="1"/>
  <c r="J38" i="7"/>
  <c r="K38" i="7" s="1"/>
  <c r="I38" i="7"/>
  <c r="J29" i="6"/>
  <c r="K29" i="6" s="1"/>
  <c r="J50" i="6"/>
  <c r="K50" i="6" s="1"/>
  <c r="I50" i="6"/>
  <c r="I26" i="6"/>
  <c r="J20" i="6"/>
  <c r="K20" i="6" s="1"/>
  <c r="J17" i="6"/>
  <c r="K17" i="6" s="1"/>
  <c r="J38" i="6"/>
  <c r="K38" i="6" s="1"/>
  <c r="I38" i="6"/>
  <c r="I44" i="6"/>
  <c r="J44" i="6"/>
  <c r="K44" i="6" s="1"/>
  <c r="I32" i="6"/>
  <c r="J32" i="6"/>
  <c r="K32" i="6" s="1"/>
  <c r="J23" i="6"/>
  <c r="K23" i="6" s="1"/>
  <c r="I23" i="6"/>
  <c r="I32" i="5"/>
  <c r="J32" i="5"/>
  <c r="K32" i="5" s="1"/>
  <c r="J5" i="5"/>
  <c r="K5" i="5" s="1"/>
  <c r="I5" i="5"/>
  <c r="J50" i="5"/>
  <c r="K50" i="5" s="1"/>
  <c r="I50" i="5"/>
  <c r="J44" i="5"/>
  <c r="K44" i="5" s="1"/>
  <c r="I23" i="5"/>
  <c r="J23" i="5"/>
  <c r="K23" i="5" s="1"/>
  <c r="J53" i="5"/>
  <c r="K53" i="5" s="1"/>
  <c r="I53" i="5"/>
  <c r="I59" i="5"/>
  <c r="J59" i="5"/>
  <c r="K59" i="5" s="1"/>
  <c r="I35" i="5"/>
  <c r="J35" i="5"/>
  <c r="K35" i="5" s="1"/>
  <c r="J17" i="5"/>
  <c r="K17" i="5" s="1"/>
  <c r="I17" i="5"/>
  <c r="I29" i="5"/>
  <c r="I41" i="5"/>
  <c r="I14" i="5"/>
  <c r="J14" i="5"/>
  <c r="K14" i="5" s="1"/>
  <c r="I47" i="5"/>
  <c r="J47" i="5"/>
  <c r="K47" i="5" s="1"/>
  <c r="I11" i="5"/>
  <c r="J11" i="5"/>
  <c r="K11" i="5" s="1"/>
</calcChain>
</file>

<file path=xl/sharedStrings.xml><?xml version="1.0" encoding="utf-8"?>
<sst xmlns="http://schemas.openxmlformats.org/spreadsheetml/2006/main" count="1244" uniqueCount="63">
  <si>
    <t>Root</t>
    <phoneticPr fontId="2" type="noConversion"/>
  </si>
  <si>
    <t>Shoot</t>
    <phoneticPr fontId="2" type="noConversion"/>
  </si>
  <si>
    <t>S_Name</t>
  </si>
  <si>
    <t>Gene</t>
  </si>
  <si>
    <t>Ct</t>
  </si>
  <si>
    <t>Mean Ct</t>
  </si>
  <si>
    <t xml:space="preserve">ΔCт </t>
  </si>
  <si>
    <t>ΔCт Mean</t>
  </si>
  <si>
    <t>ΔΔCт</t>
  </si>
  <si>
    <t>2^-</t>
  </si>
  <si>
    <t>Mean</t>
  </si>
  <si>
    <t>SD</t>
  </si>
  <si>
    <t>SE</t>
  </si>
  <si>
    <t>actin</t>
  </si>
  <si>
    <t>R-0</t>
  </si>
  <si>
    <t>R-15</t>
  </si>
  <si>
    <t>R-25</t>
  </si>
  <si>
    <t>R-50</t>
  </si>
  <si>
    <t>R-100</t>
  </si>
  <si>
    <t>BvWRKY44</t>
  </si>
  <si>
    <t>S_Name</t>
    <phoneticPr fontId="2" type="noConversion"/>
  </si>
  <si>
    <t>Gene</t>
    <phoneticPr fontId="2" type="noConversion"/>
  </si>
  <si>
    <t>Ct</t>
    <phoneticPr fontId="2" type="noConversion"/>
  </si>
  <si>
    <t>Mean Ct</t>
    <phoneticPr fontId="2" type="noConversion"/>
  </si>
  <si>
    <t>ΔCт Mean</t>
    <phoneticPr fontId="2" type="noConversion"/>
  </si>
  <si>
    <t>2^-</t>
    <phoneticPr fontId="2" type="noConversion"/>
  </si>
  <si>
    <t>Mean</t>
    <phoneticPr fontId="2" type="noConversion"/>
  </si>
  <si>
    <t>SD</t>
    <phoneticPr fontId="2" type="noConversion"/>
  </si>
  <si>
    <t>SE</t>
    <phoneticPr fontId="2" type="noConversion"/>
  </si>
  <si>
    <t>actin</t>
    <phoneticPr fontId="2" type="noConversion"/>
  </si>
  <si>
    <t>R-0</t>
    <phoneticPr fontId="2" type="noConversion"/>
  </si>
  <si>
    <t>R-15</t>
    <phoneticPr fontId="2" type="noConversion"/>
  </si>
  <si>
    <t>R-25</t>
    <phoneticPr fontId="2" type="noConversion"/>
  </si>
  <si>
    <t>R-50</t>
    <phoneticPr fontId="2" type="noConversion"/>
  </si>
  <si>
    <t>R-100</t>
    <phoneticPr fontId="2" type="noConversion"/>
  </si>
  <si>
    <t>BvWRKY51</t>
  </si>
  <si>
    <t>S-0</t>
  </si>
  <si>
    <t>S-15</t>
  </si>
  <si>
    <t>S-25</t>
  </si>
  <si>
    <t>S-50</t>
  </si>
  <si>
    <t>S-100</t>
  </si>
  <si>
    <t>Shoot（SE）</t>
  </si>
  <si>
    <t>Root（SE）</t>
  </si>
  <si>
    <t>S: Shoot; R: Root</t>
  </si>
  <si>
    <t>BvWRKY22</t>
  </si>
  <si>
    <t>BvWRKY3</t>
  </si>
  <si>
    <t>BvWRKY10</t>
  </si>
  <si>
    <t>BvWRKY16</t>
  </si>
  <si>
    <t>BvWRKY41</t>
  </si>
  <si>
    <t>BvWRKY42</t>
  </si>
  <si>
    <t>BvWRKY47</t>
  </si>
  <si>
    <r>
      <t>NaHCO</t>
    </r>
    <r>
      <rPr>
        <b/>
        <vertAlign val="subscript"/>
        <sz val="10"/>
        <color rgb="FF000000"/>
        <rFont val="Times New Roman"/>
        <family val="1"/>
      </rPr>
      <t>3</t>
    </r>
    <r>
      <rPr>
        <b/>
        <sz val="10"/>
        <color rgb="FF000000"/>
        <rFont val="Times New Roman"/>
        <family val="1"/>
      </rPr>
      <t xml:space="preserve">  (mM)</t>
    </r>
  </si>
  <si>
    <r>
      <rPr>
        <b/>
        <sz val="10"/>
        <color theme="1"/>
        <rFont val="Times New Roman"/>
        <family val="1"/>
      </rPr>
      <t>(a)</t>
    </r>
    <r>
      <rPr>
        <b/>
        <i/>
        <sz val="10"/>
        <color theme="1"/>
        <rFont val="Times New Roman"/>
        <family val="1"/>
      </rPr>
      <t xml:space="preserve"> BvWRKY3</t>
    </r>
  </si>
  <si>
    <r>
      <rPr>
        <b/>
        <sz val="10"/>
        <color theme="1"/>
        <rFont val="Times New Roman"/>
        <family val="1"/>
      </rPr>
      <t>(b)</t>
    </r>
    <r>
      <rPr>
        <b/>
        <i/>
        <sz val="10"/>
        <color theme="1"/>
        <rFont val="Times New Roman"/>
        <family val="1"/>
      </rPr>
      <t xml:space="preserve"> BvWRKY10</t>
    </r>
  </si>
  <si>
    <r>
      <rPr>
        <b/>
        <sz val="10"/>
        <color theme="1"/>
        <rFont val="Times New Roman"/>
        <family val="1"/>
      </rPr>
      <t>(c)</t>
    </r>
    <r>
      <rPr>
        <b/>
        <i/>
        <sz val="10"/>
        <color theme="1"/>
        <rFont val="Times New Roman"/>
        <family val="1"/>
      </rPr>
      <t xml:space="preserve"> BvWRKY16</t>
    </r>
  </si>
  <si>
    <r>
      <rPr>
        <b/>
        <sz val="10"/>
        <color theme="1"/>
        <rFont val="Times New Roman"/>
        <family val="1"/>
      </rPr>
      <t>(d)</t>
    </r>
    <r>
      <rPr>
        <b/>
        <i/>
        <sz val="10"/>
        <color theme="1"/>
        <rFont val="Times New Roman"/>
        <family val="1"/>
      </rPr>
      <t xml:space="preserve"> BvWRKY22</t>
    </r>
  </si>
  <si>
    <r>
      <rPr>
        <b/>
        <sz val="10"/>
        <color theme="1"/>
        <rFont val="Times New Roman"/>
        <family val="1"/>
      </rPr>
      <t>(e)</t>
    </r>
    <r>
      <rPr>
        <b/>
        <i/>
        <sz val="10"/>
        <color theme="1"/>
        <rFont val="Times New Roman"/>
        <family val="1"/>
      </rPr>
      <t xml:space="preserve"> BvWRKY41</t>
    </r>
  </si>
  <si>
    <r>
      <rPr>
        <b/>
        <sz val="10"/>
        <color theme="1"/>
        <rFont val="Times New Roman"/>
        <family val="1"/>
      </rPr>
      <t xml:space="preserve">(f) </t>
    </r>
    <r>
      <rPr>
        <b/>
        <i/>
        <sz val="10"/>
        <color theme="1"/>
        <rFont val="Times New Roman"/>
        <family val="1"/>
      </rPr>
      <t>BvWRKY42</t>
    </r>
  </si>
  <si>
    <r>
      <rPr>
        <b/>
        <sz val="10"/>
        <color theme="1"/>
        <rFont val="Times New Roman"/>
        <family val="1"/>
      </rPr>
      <t xml:space="preserve">(g) </t>
    </r>
    <r>
      <rPr>
        <b/>
        <i/>
        <sz val="10"/>
        <color theme="1"/>
        <rFont val="Times New Roman"/>
        <family val="1"/>
      </rPr>
      <t>BvWRKY44</t>
    </r>
  </si>
  <si>
    <r>
      <rPr>
        <b/>
        <sz val="10"/>
        <color theme="1"/>
        <rFont val="Times New Roman"/>
        <family val="1"/>
      </rPr>
      <t xml:space="preserve">(h) </t>
    </r>
    <r>
      <rPr>
        <b/>
        <i/>
        <sz val="10"/>
        <color theme="1"/>
        <rFont val="Times New Roman"/>
        <family val="1"/>
      </rPr>
      <t>BvWRKY47</t>
    </r>
  </si>
  <si>
    <r>
      <rPr>
        <b/>
        <sz val="10"/>
        <color theme="1"/>
        <rFont val="Times New Roman"/>
        <family val="1"/>
      </rPr>
      <t xml:space="preserve">(i) </t>
    </r>
    <r>
      <rPr>
        <b/>
        <i/>
        <sz val="10"/>
        <color theme="1"/>
        <rFont val="Times New Roman"/>
        <family val="1"/>
      </rPr>
      <t>BvWRKY51</t>
    </r>
  </si>
  <si>
    <r>
      <t xml:space="preserve">Relative expression level of </t>
    </r>
    <r>
      <rPr>
        <b/>
        <i/>
        <sz val="10"/>
        <color theme="1"/>
        <rFont val="Times New Roman"/>
        <family val="1"/>
      </rPr>
      <t>BvWRKY</t>
    </r>
    <r>
      <rPr>
        <b/>
        <sz val="10"/>
        <color theme="1"/>
        <rFont val="Times New Roman"/>
        <family val="1"/>
      </rPr>
      <t xml:space="preserve"> genes</t>
    </r>
  </si>
  <si>
    <t>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</si>
</sst>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宋体"/>
      <family val="3"/>
      <charset val="13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bscript"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/>
    <xf numFmtId="0" fontId="5" fillId="0" borderId="0" xfId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7" fillId="2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BvWRKY</a:t>
            </a:r>
            <a:r>
              <a:rPr lang="en-US" altLang="zh-CN" sz="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22</a:t>
            </a:r>
            <a:endParaRPr lang="zh-CN" sz="800" b="1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434054719997856"/>
          <c:y val="9.4552220163235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90601051057719"/>
          <c:y val="4.2941471650446573E-2"/>
          <c:w val="0.7793196707525083"/>
          <c:h val="0.75966408677531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[1]Sheet1!$C$10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E-4E3F-A179-4D9244494B1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E-4E3F-A179-4D9244494B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7E-4E3F-A179-4D9244494B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7E-4E3F-A179-4D9244494B1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7E-4E3F-A179-4D9244494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[1]Sheet1!$K$7:$K$11</c:f>
                <c:numCache>
                  <c:formatCode>General</c:formatCode>
                  <c:ptCount val="5"/>
                  <c:pt idx="0">
                    <c:v>3.8923688955682829E-2</c:v>
                  </c:pt>
                  <c:pt idx="1">
                    <c:v>5.9918478587805267E-2</c:v>
                  </c:pt>
                  <c:pt idx="2">
                    <c:v>7.0203263643540709E-2</c:v>
                  </c:pt>
                  <c:pt idx="3">
                    <c:v>5.251832148407367E-2</c:v>
                  </c:pt>
                  <c:pt idx="4">
                    <c:v>0.10958079188163163</c:v>
                  </c:pt>
                </c:numCache>
              </c:numRef>
            </c:plus>
            <c:minus>
              <c:numRef>
                <c:f>[1]Sheet1!$K$7:$K$11</c:f>
                <c:numCache>
                  <c:formatCode>General</c:formatCode>
                  <c:ptCount val="5"/>
                  <c:pt idx="0">
                    <c:v>3.8923688955682829E-2</c:v>
                  </c:pt>
                  <c:pt idx="1">
                    <c:v>5.9918478587805267E-2</c:v>
                  </c:pt>
                  <c:pt idx="2">
                    <c:v>7.0203263643540709E-2</c:v>
                  </c:pt>
                  <c:pt idx="3">
                    <c:v>5.251832148407367E-2</c:v>
                  </c:pt>
                  <c:pt idx="4">
                    <c:v>0.10958079188163163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[1]Sheet1!$D$9:$H$9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[1]Sheet1!$D$10:$H$10</c:f>
              <c:numCache>
                <c:formatCode>General</c:formatCode>
                <c:ptCount val="5"/>
                <c:pt idx="0">
                  <c:v>1.0156784207820682</c:v>
                </c:pt>
                <c:pt idx="1">
                  <c:v>0.99509447044196764</c:v>
                </c:pt>
                <c:pt idx="2">
                  <c:v>0.67886354634595802</c:v>
                </c:pt>
                <c:pt idx="3">
                  <c:v>1.577143497314353</c:v>
                </c:pt>
                <c:pt idx="4">
                  <c:v>0.44135385243008546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7E-4E3F-A179-4D9244494B15}"/>
            </c:ext>
          </c:extLst>
        </c:ser>
        <c:ser>
          <c:idx val="1"/>
          <c:order val="1"/>
          <c:tx>
            <c:strRef>
              <c:f>[1]Sheet1!$C$11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7E-4E3F-A179-4D9244494B1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E-4E3F-A179-4D9244494B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7E-4E3F-A179-4D9244494B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E-4E3F-A179-4D9244494B1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7E-4E3F-A179-4D9244494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[1]Sheet1!$K$7:$K$11</c:f>
                <c:numCache>
                  <c:formatCode>General</c:formatCode>
                  <c:ptCount val="5"/>
                  <c:pt idx="0">
                    <c:v>3.8923688955682829E-2</c:v>
                  </c:pt>
                  <c:pt idx="1">
                    <c:v>5.9918478587805267E-2</c:v>
                  </c:pt>
                  <c:pt idx="2">
                    <c:v>7.0203263643540709E-2</c:v>
                  </c:pt>
                  <c:pt idx="3">
                    <c:v>5.251832148407367E-2</c:v>
                  </c:pt>
                  <c:pt idx="4">
                    <c:v>0.10958079188163163</c:v>
                  </c:pt>
                </c:numCache>
              </c:numRef>
            </c:plus>
            <c:minus>
              <c:numRef>
                <c:f>[1]Sheet1!$A$8</c:f>
                <c:numCache>
                  <c:formatCode>General</c:formatCode>
                  <c:ptCount val="1"/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[1]Sheet1!$D$9:$H$9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[1]Sheet1!$D$11:$H$11</c:f>
              <c:numCache>
                <c:formatCode>General</c:formatCode>
                <c:ptCount val="5"/>
                <c:pt idx="0">
                  <c:v>1.0014762282515122</c:v>
                </c:pt>
                <c:pt idx="1">
                  <c:v>1.0901587817423672</c:v>
                </c:pt>
                <c:pt idx="2">
                  <c:v>0.94452009715226548</c:v>
                </c:pt>
                <c:pt idx="3">
                  <c:v>1.3064536309363473</c:v>
                </c:pt>
                <c:pt idx="4">
                  <c:v>1.5307615856511385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7E-4E3F-A179-4D9244494B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813184"/>
        <c:axId val="68815104"/>
      </c:barChart>
      <c:catAx>
        <c:axId val="6881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NaHCO</a:t>
                </a:r>
                <a:r>
                  <a:rPr lang="en-US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 concentration (</a:t>
                </a:r>
                <a:r>
                  <a:rPr lang="en-US" sz="800" b="0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mM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2665239355811723"/>
              <c:y val="0.91562229240083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815104"/>
        <c:crosses val="autoZero"/>
        <c:auto val="1"/>
        <c:lblAlgn val="ctr"/>
        <c:lblOffset val="100"/>
        <c:noMultiLvlLbl val="0"/>
      </c:catAx>
      <c:valAx>
        <c:axId val="6881510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 expression level </a:t>
                </a:r>
                <a:endParaRPr lang="zh-CN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8120295637979508E-2"/>
              <c:y val="0.11444401773296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813184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6576371517574044"/>
          <c:y val="0.10351039370452013"/>
          <c:w val="0.41601525234734471"/>
          <c:h val="8.51582341544180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BvWRKY</a:t>
            </a:r>
            <a:r>
              <a:rPr lang="en-US" altLang="zh-CN" sz="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3</a:t>
            </a:r>
            <a:r>
              <a:rPr lang="en-US" sz="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zh-CN" sz="800" b="1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63256670589287"/>
          <c:y val="7.9148509233051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157408776720471"/>
          <c:y val="4.6648670176124528E-2"/>
          <c:w val="0.81184306951567675"/>
          <c:h val="0.75702247792428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[1]Sheet1!$C$16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06-4FD9-8472-09F00D18DC2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06-4FD9-8472-09F00D18DC2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06-4FD9-8472-09F00D18DC2F}"/>
                </c:ext>
              </c:extLst>
            </c:dLbl>
            <c:dLbl>
              <c:idx val="3"/>
              <c:layout>
                <c:manualLayout>
                  <c:x val="0"/>
                  <c:y val="-2.4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06-4FD9-8472-09F00D18DC2F}"/>
                </c:ext>
              </c:extLst>
            </c:dLbl>
            <c:dLbl>
              <c:idx val="4"/>
              <c:layout>
                <c:manualLayout>
                  <c:x val="0"/>
                  <c:y val="7.999999999999929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06-4FD9-8472-09F00D18D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[1]Sheet1!$J$14:$J$18</c:f>
                <c:numCache>
                  <c:formatCode>General</c:formatCode>
                  <c:ptCount val="5"/>
                  <c:pt idx="0">
                    <c:v>0.17582906358419598</c:v>
                  </c:pt>
                  <c:pt idx="1">
                    <c:v>0.20501108966471565</c:v>
                  </c:pt>
                  <c:pt idx="2">
                    <c:v>0.12722836659403719</c:v>
                  </c:pt>
                  <c:pt idx="3">
                    <c:v>0.26195101192322651</c:v>
                  </c:pt>
                  <c:pt idx="4">
                    <c:v>2.3081989027801626E-2</c:v>
                  </c:pt>
                </c:numCache>
              </c:numRef>
            </c:plus>
            <c:minus>
              <c:numRef>
                <c:f>[1]Sheet1!$J$14:$J$18</c:f>
                <c:numCache>
                  <c:formatCode>General</c:formatCode>
                  <c:ptCount val="5"/>
                  <c:pt idx="0">
                    <c:v>0.17582906358419598</c:v>
                  </c:pt>
                  <c:pt idx="1">
                    <c:v>0.20501108966471565</c:v>
                  </c:pt>
                  <c:pt idx="2">
                    <c:v>0.12722836659403719</c:v>
                  </c:pt>
                  <c:pt idx="3">
                    <c:v>0.26195101192322651</c:v>
                  </c:pt>
                  <c:pt idx="4">
                    <c:v>2.3081989027801626E-2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[1]Sheet1!$D$15:$H$15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[1]Sheet1!$D$16:$H$16</c:f>
              <c:numCache>
                <c:formatCode>General</c:formatCode>
                <c:ptCount val="5"/>
                <c:pt idx="0">
                  <c:v>1.0329270732419358</c:v>
                </c:pt>
                <c:pt idx="1">
                  <c:v>1.9846464748553443</c:v>
                </c:pt>
                <c:pt idx="2">
                  <c:v>1.9227647735389704</c:v>
                </c:pt>
                <c:pt idx="3">
                  <c:v>1.8279870281621635</c:v>
                </c:pt>
                <c:pt idx="4">
                  <c:v>0.79253261949706577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06-4FD9-8472-09F00D18DC2F}"/>
            </c:ext>
          </c:extLst>
        </c:ser>
        <c:ser>
          <c:idx val="1"/>
          <c:order val="1"/>
          <c:tx>
            <c:strRef>
              <c:f>[1]Sheet1!$C$17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06-4FD9-8472-09F00D18DC2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06-4FD9-8472-09F00D18DC2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06-4FD9-8472-09F00D18DC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06-4FD9-8472-09F00D18DC2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06-4FD9-8472-09F00D18D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[1]Sheet1!$K$14:$K$18</c:f>
                <c:numCache>
                  <c:formatCode>General</c:formatCode>
                  <c:ptCount val="5"/>
                  <c:pt idx="0">
                    <c:v>0.10060258468631371</c:v>
                  </c:pt>
                  <c:pt idx="1">
                    <c:v>4.1621120850823479E-2</c:v>
                  </c:pt>
                  <c:pt idx="2">
                    <c:v>2.7733880505285916E-2</c:v>
                  </c:pt>
                  <c:pt idx="3">
                    <c:v>1.3068101333976654E-2</c:v>
                  </c:pt>
                  <c:pt idx="4">
                    <c:v>0.16080160783140757</c:v>
                  </c:pt>
                </c:numCache>
              </c:numRef>
            </c:plus>
            <c:minus>
              <c:numRef>
                <c:f>[1]Sheet1!$K$14:$K$18</c:f>
                <c:numCache>
                  <c:formatCode>General</c:formatCode>
                  <c:ptCount val="5"/>
                  <c:pt idx="0">
                    <c:v>0.10060258468631371</c:v>
                  </c:pt>
                  <c:pt idx="1">
                    <c:v>4.1621120850823479E-2</c:v>
                  </c:pt>
                  <c:pt idx="2">
                    <c:v>2.7733880505285916E-2</c:v>
                  </c:pt>
                  <c:pt idx="3">
                    <c:v>1.3068101333976654E-2</c:v>
                  </c:pt>
                  <c:pt idx="4">
                    <c:v>0.16080160783140757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[1]Sheet1!$D$15:$H$15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[1]Sheet1!$D$17:$H$17</c:f>
              <c:numCache>
                <c:formatCode>General</c:formatCode>
                <c:ptCount val="5"/>
                <c:pt idx="0">
                  <c:v>1.0095110451255784</c:v>
                </c:pt>
                <c:pt idx="1">
                  <c:v>0.96555415869356287</c:v>
                </c:pt>
                <c:pt idx="2">
                  <c:v>1.0147318803358372</c:v>
                </c:pt>
                <c:pt idx="3">
                  <c:v>0.90143870970300066</c:v>
                </c:pt>
                <c:pt idx="4">
                  <c:v>1.7794356700579075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06-4FD9-8472-09F00D18DC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750016"/>
        <c:axId val="73751936"/>
      </c:barChart>
      <c:catAx>
        <c:axId val="7375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NaHCO</a:t>
                </a:r>
                <a:r>
                  <a:rPr lang="en-US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 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 concentration (</a:t>
                </a:r>
                <a:r>
                  <a:rPr lang="en-US" sz="800" b="0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mM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223754069828093"/>
              <c:y val="0.89787968503937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751936"/>
        <c:crosses val="autoZero"/>
        <c:auto val="1"/>
        <c:lblAlgn val="ctr"/>
        <c:lblOffset val="100"/>
        <c:noMultiLvlLbl val="0"/>
      </c:catAx>
      <c:valAx>
        <c:axId val="737519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Relative expression level </a:t>
                </a:r>
                <a:endParaRPr lang="zh-CN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6.2454360275183522E-3"/>
              <c:y val="9.98431496062992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7500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2278770330078228"/>
          <c:y val="0.10172535433070866"/>
          <c:w val="0.4394018974315162"/>
          <c:h val="8.7773554167797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10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8288346689905619"/>
          <c:y val="9.3318292846568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17387425915965"/>
          <c:y val="4.6300285037188194E-2"/>
          <c:w val="0.81688612650830561"/>
          <c:h val="0.74322537411513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[1]Sheet1!$C$23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05-4D25-9E41-6048807194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05-4D25-9E41-6048807194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5-4D25-9E41-6048807194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5-4D25-9E41-6048807194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05-4D25-9E41-6048807194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[1]Sheet1!$J$21:$J$25</c:f>
                <c:numCache>
                  <c:formatCode>General</c:formatCode>
                  <c:ptCount val="5"/>
                  <c:pt idx="0">
                    <c:v>0.26723074597114332</c:v>
                  </c:pt>
                  <c:pt idx="1">
                    <c:v>0.27629889152132253</c:v>
                  </c:pt>
                  <c:pt idx="2">
                    <c:v>0.30673947933491619</c:v>
                  </c:pt>
                  <c:pt idx="3">
                    <c:v>9.724959252395679E-2</c:v>
                  </c:pt>
                  <c:pt idx="4">
                    <c:v>6.2574556709902029E-2</c:v>
                  </c:pt>
                </c:numCache>
              </c:numRef>
            </c:plus>
            <c:minus>
              <c:numRef>
                <c:f>[1]Sheet1!$J$21:$J$25</c:f>
                <c:numCache>
                  <c:formatCode>General</c:formatCode>
                  <c:ptCount val="5"/>
                  <c:pt idx="0">
                    <c:v>0.26723074597114332</c:v>
                  </c:pt>
                  <c:pt idx="1">
                    <c:v>0.27629889152132253</c:v>
                  </c:pt>
                  <c:pt idx="2">
                    <c:v>0.30673947933491619</c:v>
                  </c:pt>
                  <c:pt idx="3">
                    <c:v>9.724959252395679E-2</c:v>
                  </c:pt>
                  <c:pt idx="4">
                    <c:v>6.2574556709902029E-2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[1]Sheet1!$D$22:$H$22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[1]Sheet1!$D$23:$H$23</c:f>
              <c:numCache>
                <c:formatCode>General</c:formatCode>
                <c:ptCount val="5"/>
                <c:pt idx="0">
                  <c:v>1.0600266883956293</c:v>
                </c:pt>
                <c:pt idx="1">
                  <c:v>1.7300337326543218</c:v>
                </c:pt>
                <c:pt idx="2">
                  <c:v>2.2986817819341443</c:v>
                </c:pt>
                <c:pt idx="3">
                  <c:v>3.2444331716909298</c:v>
                </c:pt>
                <c:pt idx="4">
                  <c:v>2.9294924000534088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05-4D25-9E41-6048807194FD}"/>
            </c:ext>
          </c:extLst>
        </c:ser>
        <c:ser>
          <c:idx val="1"/>
          <c:order val="1"/>
          <c:tx>
            <c:strRef>
              <c:f>[1]Sheet1!$C$24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05-4D25-9E41-6048807194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05-4D25-9E41-6048807194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05-4D25-9E41-6048807194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05-4D25-9E41-6048807194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05-4D25-9E41-6048807194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[1]Sheet1!$K$21:$K$25</c:f>
                <c:numCache>
                  <c:formatCode>General</c:formatCode>
                  <c:ptCount val="5"/>
                  <c:pt idx="0">
                    <c:v>3.7958180080326788E-2</c:v>
                  </c:pt>
                  <c:pt idx="1">
                    <c:v>2.4487448052003685E-2</c:v>
                  </c:pt>
                  <c:pt idx="2">
                    <c:v>6.4813315827950552E-2</c:v>
                  </c:pt>
                  <c:pt idx="3">
                    <c:v>1.5106116230922482E-2</c:v>
                  </c:pt>
                  <c:pt idx="4">
                    <c:v>1.3129175973067918E-2</c:v>
                  </c:pt>
                </c:numCache>
              </c:numRef>
            </c:plus>
            <c:minus>
              <c:numRef>
                <c:f>[1]Sheet1!$K$21:$K$25</c:f>
                <c:numCache>
                  <c:formatCode>General</c:formatCode>
                  <c:ptCount val="5"/>
                  <c:pt idx="0">
                    <c:v>3.7958180080326788E-2</c:v>
                  </c:pt>
                  <c:pt idx="1">
                    <c:v>2.4487448052003685E-2</c:v>
                  </c:pt>
                  <c:pt idx="2">
                    <c:v>6.4813315827950552E-2</c:v>
                  </c:pt>
                  <c:pt idx="3">
                    <c:v>1.5106116230922482E-2</c:v>
                  </c:pt>
                  <c:pt idx="4">
                    <c:v>1.3129175973067918E-2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[1]Sheet1!$D$22:$H$22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[1]Sheet1!$D$24:$H$24</c:f>
              <c:numCache>
                <c:formatCode>General</c:formatCode>
                <c:ptCount val="5"/>
                <c:pt idx="0">
                  <c:v>1.0014728573898355</c:v>
                </c:pt>
                <c:pt idx="1">
                  <c:v>1.5091241928430719</c:v>
                </c:pt>
                <c:pt idx="2">
                  <c:v>1.3227655314798985</c:v>
                </c:pt>
                <c:pt idx="3">
                  <c:v>0.69288883133892598</c:v>
                </c:pt>
                <c:pt idx="4">
                  <c:v>0.72890492589381639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05-4D25-9E41-6048807194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16992"/>
        <c:axId val="74687232"/>
      </c:barChart>
      <c:catAx>
        <c:axId val="7331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 </a:t>
                </a:r>
                <a:r>
                  <a:rPr lang="en-US"/>
                  <a:t>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3041268862727762"/>
              <c:y val="0.88977540684817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4687232"/>
        <c:crosses val="autoZero"/>
        <c:auto val="1"/>
        <c:lblAlgn val="ctr"/>
        <c:lblOffset val="100"/>
        <c:noMultiLvlLbl val="0"/>
      </c:catAx>
      <c:valAx>
        <c:axId val="7468723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5.1667622527062961E-3"/>
              <c:y val="0.10644855982596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3169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3220570738722928"/>
          <c:y val="0.10644671773013747"/>
          <c:w val="0.39878975674799655"/>
          <c:h val="6.6455049751849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BvWRKY4</a:t>
            </a:r>
            <a:r>
              <a:rPr lang="en-US" altLang="zh-CN" sz="800" b="1" i="1"/>
              <a:t>7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7757626237189594"/>
          <c:y val="8.3829692798691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83152645262015"/>
          <c:y val="3.8817544769009074E-2"/>
          <c:w val="0.80151425683007749"/>
          <c:h val="0.76209354822958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[1]Sheet1!$C$32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38-4B23-933C-261ADD1058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38-4B23-933C-261ADD1058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38-4B23-933C-261ADD1058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38-4B23-933C-261ADD1058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g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38-4B23-933C-261ADD105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[1]Sheet1!$J$29:$J$33</c:f>
                <c:numCache>
                  <c:formatCode>General</c:formatCode>
                  <c:ptCount val="5"/>
                  <c:pt idx="0">
                    <c:v>5.8459606261504121E-2</c:v>
                  </c:pt>
                  <c:pt idx="1">
                    <c:v>6.9442872459939589E-2</c:v>
                  </c:pt>
                  <c:pt idx="2">
                    <c:v>3.7798163975623827E-2</c:v>
                  </c:pt>
                  <c:pt idx="3">
                    <c:v>0.13680462959405354</c:v>
                  </c:pt>
                  <c:pt idx="4">
                    <c:v>4.9725316915861855E-3</c:v>
                  </c:pt>
                </c:numCache>
              </c:numRef>
            </c:plus>
            <c:minus>
              <c:numRef>
                <c:f>[1]Sheet1!$J$29:$J$33</c:f>
                <c:numCache>
                  <c:formatCode>General</c:formatCode>
                  <c:ptCount val="5"/>
                  <c:pt idx="0">
                    <c:v>5.8459606261504121E-2</c:v>
                  </c:pt>
                  <c:pt idx="1">
                    <c:v>6.9442872459939589E-2</c:v>
                  </c:pt>
                  <c:pt idx="2">
                    <c:v>3.7798163975623827E-2</c:v>
                  </c:pt>
                  <c:pt idx="3">
                    <c:v>0.13680462959405354</c:v>
                  </c:pt>
                  <c:pt idx="4">
                    <c:v>4.9725316915861855E-3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[1]Sheet1!$D$31:$H$31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[1]Sheet1!$D$32:$H$32</c:f>
              <c:numCache>
                <c:formatCode>General</c:formatCode>
                <c:ptCount val="5"/>
                <c:pt idx="0">
                  <c:v>1.0034896323550122</c:v>
                </c:pt>
                <c:pt idx="1">
                  <c:v>1.1343800531692818</c:v>
                </c:pt>
                <c:pt idx="2">
                  <c:v>1.3451674111777256</c:v>
                </c:pt>
                <c:pt idx="3">
                  <c:v>1.6435746344690803</c:v>
                </c:pt>
                <c:pt idx="4">
                  <c:v>0.59878081864437416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38-4B23-933C-261ADD1058DE}"/>
            </c:ext>
          </c:extLst>
        </c:ser>
        <c:ser>
          <c:idx val="1"/>
          <c:order val="1"/>
          <c:tx>
            <c:strRef>
              <c:f>[1]Sheet1!$C$33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38-4B23-933C-261ADD1058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8-4B23-933C-261ADD1058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38-4B23-933C-261ADD1058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38-4B23-933C-261ADD1058D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38-4B23-933C-261ADD105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[1]Sheet1!$K$29:$K$33</c:f>
                <c:numCache>
                  <c:formatCode>General</c:formatCode>
                  <c:ptCount val="5"/>
                  <c:pt idx="0">
                    <c:v>3.8811723599441399E-2</c:v>
                  </c:pt>
                  <c:pt idx="1">
                    <c:v>1.9123690882013884E-2</c:v>
                  </c:pt>
                  <c:pt idx="2">
                    <c:v>0.10052535140667698</c:v>
                  </c:pt>
                  <c:pt idx="3">
                    <c:v>4.5109625580085175E-2</c:v>
                  </c:pt>
                  <c:pt idx="4">
                    <c:v>8.0834922522515881E-2</c:v>
                  </c:pt>
                </c:numCache>
              </c:numRef>
            </c:plus>
            <c:minus>
              <c:numRef>
                <c:f>[1]Sheet1!$K$29:$K$33</c:f>
                <c:numCache>
                  <c:formatCode>General</c:formatCode>
                  <c:ptCount val="5"/>
                  <c:pt idx="0">
                    <c:v>3.8811723599441399E-2</c:v>
                  </c:pt>
                  <c:pt idx="1">
                    <c:v>1.9123690882013884E-2</c:v>
                  </c:pt>
                  <c:pt idx="2">
                    <c:v>0.10052535140667698</c:v>
                  </c:pt>
                  <c:pt idx="3">
                    <c:v>4.5109625580085175E-2</c:v>
                  </c:pt>
                  <c:pt idx="4">
                    <c:v>8.0834922522515881E-2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[1]Sheet1!$D$31:$H$31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[1]Sheet1!$D$33:$H$33</c:f>
              <c:numCache>
                <c:formatCode>General</c:formatCode>
                <c:ptCount val="5"/>
                <c:pt idx="0">
                  <c:v>1.0014875619178427</c:v>
                </c:pt>
                <c:pt idx="1">
                  <c:v>1.3631565790671019</c:v>
                </c:pt>
                <c:pt idx="2">
                  <c:v>2.5006836973308886</c:v>
                </c:pt>
                <c:pt idx="3">
                  <c:v>0.85507698752830519</c:v>
                </c:pt>
                <c:pt idx="4">
                  <c:v>1.3215763637462272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38-4B23-933C-261ADD1058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768384"/>
        <c:axId val="74770304"/>
      </c:barChart>
      <c:catAx>
        <c:axId val="7476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1740965111823571"/>
              <c:y val="0.910742333712073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4770304"/>
        <c:crosses val="autoZero"/>
        <c:auto val="1"/>
        <c:lblAlgn val="ctr"/>
        <c:lblOffset val="100"/>
        <c:noMultiLvlLbl val="0"/>
      </c:catAx>
      <c:valAx>
        <c:axId val="7477030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8.8231077670282518E-3"/>
              <c:y val="0.112978920904069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47683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0364619029901891"/>
          <c:y val="0.10705968294467241"/>
          <c:w val="0.41131670975345952"/>
          <c:h val="6.2500419218308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16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9973939474031988"/>
          <c:y val="8.1111238792677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13923062817959"/>
          <c:y val="4.8567178436682935E-2"/>
          <c:w val="0.76086180134156078"/>
          <c:h val="0.74772670778352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[1]Sheet1!$C$38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8-47CD-A295-241C8D8382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8-47CD-A295-241C8D8382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8-47CD-A295-241C8D838293}"/>
                </c:ext>
              </c:extLst>
            </c:dLbl>
            <c:dLbl>
              <c:idx val="3"/>
              <c:layout>
                <c:manualLayout>
                  <c:x val="0"/>
                  <c:y val="1.6528301788570485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8-47CD-A295-241C8D8382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8-47CD-A295-241C8D8382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[1]Sheet1!$J$36:$J$40</c:f>
                <c:numCache>
                  <c:formatCode>General</c:formatCode>
                  <c:ptCount val="5"/>
                  <c:pt idx="0">
                    <c:v>0.17766126725393935</c:v>
                  </c:pt>
                  <c:pt idx="1">
                    <c:v>0.15426458790146139</c:v>
                  </c:pt>
                  <c:pt idx="2">
                    <c:v>9.7041189996283472E-2</c:v>
                  </c:pt>
                  <c:pt idx="3">
                    <c:v>6.4150827329229637E-2</c:v>
                  </c:pt>
                  <c:pt idx="4">
                    <c:v>3.0922908130676597E-2</c:v>
                  </c:pt>
                </c:numCache>
              </c:numRef>
            </c:plus>
            <c:minus>
              <c:numRef>
                <c:f>[1]Sheet1!$J$36:$J$40</c:f>
                <c:numCache>
                  <c:formatCode>General</c:formatCode>
                  <c:ptCount val="5"/>
                  <c:pt idx="0">
                    <c:v>0.17766126725393935</c:v>
                  </c:pt>
                  <c:pt idx="1">
                    <c:v>0.15426458790146139</c:v>
                  </c:pt>
                  <c:pt idx="2">
                    <c:v>9.7041189996283472E-2</c:v>
                  </c:pt>
                  <c:pt idx="3">
                    <c:v>6.4150827329229637E-2</c:v>
                  </c:pt>
                  <c:pt idx="4">
                    <c:v>3.0922908130676597E-2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[1]Sheet1!$D$37:$H$37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[1]Sheet1!$D$38:$H$38</c:f>
              <c:numCache>
                <c:formatCode>General</c:formatCode>
                <c:ptCount val="5"/>
                <c:pt idx="0">
                  <c:v>1.0298023961994278</c:v>
                </c:pt>
                <c:pt idx="1">
                  <c:v>1.0696936301064606</c:v>
                </c:pt>
                <c:pt idx="2">
                  <c:v>0.77968181023598548</c:v>
                </c:pt>
                <c:pt idx="3">
                  <c:v>1.4669652621124689</c:v>
                </c:pt>
                <c:pt idx="4">
                  <c:v>0.69715854557610324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78-47CD-A295-241C8D838293}"/>
            </c:ext>
          </c:extLst>
        </c:ser>
        <c:ser>
          <c:idx val="1"/>
          <c:order val="1"/>
          <c:tx>
            <c:strRef>
              <c:f>[1]Sheet1!$C$39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8-47CD-A295-241C8D8382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8-47CD-A295-241C8D8382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8-47CD-A295-241C8D8382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78-47CD-A295-241C8D8382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78-47CD-A295-241C8D8382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[1]Sheet1!$K$36:$K$40</c:f>
                <c:numCache>
                  <c:formatCode>General</c:formatCode>
                  <c:ptCount val="5"/>
                  <c:pt idx="0">
                    <c:v>0.13964571419337496</c:v>
                  </c:pt>
                  <c:pt idx="1">
                    <c:v>0.11570139173734795</c:v>
                  </c:pt>
                  <c:pt idx="2">
                    <c:v>0.18309530067938359</c:v>
                  </c:pt>
                  <c:pt idx="3">
                    <c:v>0.28440264955051442</c:v>
                  </c:pt>
                  <c:pt idx="4">
                    <c:v>0.57664854036169966</c:v>
                  </c:pt>
                </c:numCache>
              </c:numRef>
            </c:plus>
            <c:minus>
              <c:numRef>
                <c:f>[1]Sheet1!$K$36:$K$40</c:f>
                <c:numCache>
                  <c:formatCode>General</c:formatCode>
                  <c:ptCount val="5"/>
                  <c:pt idx="0">
                    <c:v>0.13964571419337496</c:v>
                  </c:pt>
                  <c:pt idx="1">
                    <c:v>0.11570139173734795</c:v>
                  </c:pt>
                  <c:pt idx="2">
                    <c:v>0.18309530067938359</c:v>
                  </c:pt>
                  <c:pt idx="3">
                    <c:v>0.28440264955051442</c:v>
                  </c:pt>
                  <c:pt idx="4">
                    <c:v>0.57664854036169966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[1]Sheet1!$D$37:$H$37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[1]Sheet1!$D$39:$H$39</c:f>
              <c:numCache>
                <c:formatCode>General</c:formatCode>
                <c:ptCount val="5"/>
                <c:pt idx="0">
                  <c:v>1.0206661713078866</c:v>
                </c:pt>
                <c:pt idx="1">
                  <c:v>1.5565865715826643</c:v>
                </c:pt>
                <c:pt idx="2">
                  <c:v>5.9436735548285142</c:v>
                </c:pt>
                <c:pt idx="3">
                  <c:v>13.553964779147302</c:v>
                </c:pt>
                <c:pt idx="4">
                  <c:v>6.9170420973071414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78-47CD-A295-241C8D8382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052160"/>
        <c:axId val="75054080"/>
      </c:barChart>
      <c:catAx>
        <c:axId val="7505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6079855875614377"/>
              <c:y val="0.911048762181057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054080"/>
        <c:crosses val="autoZero"/>
        <c:auto val="1"/>
        <c:lblAlgn val="ctr"/>
        <c:lblOffset val="100"/>
        <c:noMultiLvlLbl val="0"/>
      </c:catAx>
      <c:valAx>
        <c:axId val="7505408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"/>
              <c:y val="0.10071033359827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05216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3811708148119142"/>
          <c:y val="9.9991671972709389E-2"/>
          <c:w val="0.40803209509076316"/>
          <c:h val="7.1009958291655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41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8825592843846223"/>
          <c:y val="8.6799935524879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11508285181319"/>
          <c:y val="3.8360771149987968E-2"/>
          <c:w val="0.78216859145453144"/>
          <c:h val="0.75264577841594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[1]Sheet1!$C$45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2-4931-A007-B8AE791C45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2-4931-A007-B8AE791C45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62-4931-A007-B8AE791C45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62-4931-A007-B8AE791C45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62-4931-A007-B8AE791C45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[1]Sheet1!$J$43:$J$47</c:f>
                <c:numCache>
                  <c:formatCode>General</c:formatCode>
                  <c:ptCount val="5"/>
                  <c:pt idx="0">
                    <c:v>3.4556055008262442E-2</c:v>
                  </c:pt>
                  <c:pt idx="1">
                    <c:v>8.9066254249751207E-3</c:v>
                  </c:pt>
                  <c:pt idx="2">
                    <c:v>1.8115243828986289E-2</c:v>
                  </c:pt>
                  <c:pt idx="3">
                    <c:v>8.5327436885337379E-2</c:v>
                  </c:pt>
                  <c:pt idx="4">
                    <c:v>4.2770480738709746E-2</c:v>
                  </c:pt>
                </c:numCache>
              </c:numRef>
            </c:plus>
            <c:minus>
              <c:numRef>
                <c:f>[1]Sheet1!$J$43:$J$47</c:f>
                <c:numCache>
                  <c:formatCode>General</c:formatCode>
                  <c:ptCount val="5"/>
                  <c:pt idx="0">
                    <c:v>3.4556055008262442E-2</c:v>
                  </c:pt>
                  <c:pt idx="1">
                    <c:v>8.9066254249751207E-3</c:v>
                  </c:pt>
                  <c:pt idx="2">
                    <c:v>1.8115243828986289E-2</c:v>
                  </c:pt>
                  <c:pt idx="3">
                    <c:v>8.5327436885337379E-2</c:v>
                  </c:pt>
                  <c:pt idx="4">
                    <c:v>4.2770480738709746E-2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[1]Sheet1!$D$44:$H$44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[1]Sheet1!$D$45:$H$45</c:f>
              <c:numCache>
                <c:formatCode>General</c:formatCode>
                <c:ptCount val="5"/>
                <c:pt idx="0">
                  <c:v>1.0011700913632955</c:v>
                </c:pt>
                <c:pt idx="1">
                  <c:v>0.58384852496928019</c:v>
                </c:pt>
                <c:pt idx="2">
                  <c:v>0.44210961937453358</c:v>
                </c:pt>
                <c:pt idx="3">
                  <c:v>2.6662492755671874</c:v>
                </c:pt>
                <c:pt idx="4">
                  <c:v>0.84304215688186634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2-4931-A007-B8AE791C4533}"/>
            </c:ext>
          </c:extLst>
        </c:ser>
        <c:ser>
          <c:idx val="1"/>
          <c:order val="1"/>
          <c:tx>
            <c:strRef>
              <c:f>[1]Sheet1!$C$46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62-4931-A007-B8AE791C45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62-4931-A007-B8AE791C45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62-4931-A007-B8AE791C45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62-4931-A007-B8AE791C45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62-4931-A007-B8AE791C45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[1]Sheet1!$K$43:$K$47</c:f>
                <c:numCache>
                  <c:formatCode>General</c:formatCode>
                  <c:ptCount val="5"/>
                  <c:pt idx="0">
                    <c:v>3.9987163293585391E-2</c:v>
                  </c:pt>
                  <c:pt idx="1">
                    <c:v>0.13257231444522227</c:v>
                  </c:pt>
                  <c:pt idx="2">
                    <c:v>3.2567596917494258E-2</c:v>
                  </c:pt>
                  <c:pt idx="3">
                    <c:v>3.3700692190561238E-2</c:v>
                  </c:pt>
                  <c:pt idx="4">
                    <c:v>8.783062767188243E-3</c:v>
                  </c:pt>
                </c:numCache>
              </c:numRef>
            </c:plus>
            <c:minus>
              <c:numRef>
                <c:f>[1]Sheet1!$K$43:$K$47</c:f>
                <c:numCache>
                  <c:formatCode>General</c:formatCode>
                  <c:ptCount val="5"/>
                  <c:pt idx="0">
                    <c:v>3.9987163293585391E-2</c:v>
                  </c:pt>
                  <c:pt idx="1">
                    <c:v>0.13257231444522227</c:v>
                  </c:pt>
                  <c:pt idx="2">
                    <c:v>3.2567596917494258E-2</c:v>
                  </c:pt>
                  <c:pt idx="3">
                    <c:v>3.3700692190561238E-2</c:v>
                  </c:pt>
                  <c:pt idx="4">
                    <c:v>8.783062767188243E-3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[1]Sheet1!$D$44:$H$44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[1]Sheet1!$D$46:$H$46</c:f>
              <c:numCache>
                <c:formatCode>General</c:formatCode>
                <c:ptCount val="5"/>
                <c:pt idx="0">
                  <c:v>1.0016037963605562</c:v>
                </c:pt>
                <c:pt idx="1">
                  <c:v>1.3294228095691427</c:v>
                </c:pt>
                <c:pt idx="2">
                  <c:v>1.0604451780791277</c:v>
                </c:pt>
                <c:pt idx="3">
                  <c:v>3.3406908792834167</c:v>
                </c:pt>
                <c:pt idx="4">
                  <c:v>0.58384727695467531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62-4931-A007-B8AE791C45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462912"/>
        <c:axId val="75481472"/>
      </c:barChart>
      <c:catAx>
        <c:axId val="7546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2337072236561945"/>
              <c:y val="0.88514202480967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481472"/>
        <c:crosses val="autoZero"/>
        <c:auto val="1"/>
        <c:lblAlgn val="ctr"/>
        <c:lblOffset val="100"/>
        <c:noMultiLvlLbl val="0"/>
      </c:catAx>
      <c:valAx>
        <c:axId val="7548147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4629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5200210704429431"/>
          <c:y val="9.6100159343478223E-2"/>
          <c:w val="0.40279207778684201"/>
          <c:h val="6.385068674480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44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9981706895323592"/>
          <c:y val="9.3160016086960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629942365800649"/>
          <c:y val="4.257875882451094E-2"/>
          <c:w val="0.78064422696835256"/>
          <c:h val="0.74132162809855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[1]Sheet1!$C$54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9-40EF-8CD9-531C5F2BA8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9-40EF-8CD9-531C5F2BA8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9-40EF-8CD9-531C5F2BA8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9-40EF-8CD9-531C5F2BA89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9-40EF-8CD9-531C5F2BA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[1]Sheet1!$J$51:$J$55</c:f>
                <c:numCache>
                  <c:formatCode>General</c:formatCode>
                  <c:ptCount val="5"/>
                  <c:pt idx="0">
                    <c:v>3.7070295759207478E-2</c:v>
                  </c:pt>
                  <c:pt idx="1">
                    <c:v>3.3744979652660136E-2</c:v>
                  </c:pt>
                  <c:pt idx="2">
                    <c:v>8.3668474591659436E-2</c:v>
                  </c:pt>
                  <c:pt idx="3">
                    <c:v>2.2111215758380823E-2</c:v>
                  </c:pt>
                  <c:pt idx="4">
                    <c:v>0.16013384623689514</c:v>
                  </c:pt>
                </c:numCache>
              </c:numRef>
            </c:plus>
            <c:minus>
              <c:numRef>
                <c:f>[1]Sheet1!$J$51:$J$55</c:f>
                <c:numCache>
                  <c:formatCode>General</c:formatCode>
                  <c:ptCount val="5"/>
                  <c:pt idx="0">
                    <c:v>3.7070295759207478E-2</c:v>
                  </c:pt>
                  <c:pt idx="1">
                    <c:v>3.3744979652660136E-2</c:v>
                  </c:pt>
                  <c:pt idx="2">
                    <c:v>8.3668474591659436E-2</c:v>
                  </c:pt>
                  <c:pt idx="3">
                    <c:v>2.2111215758380823E-2</c:v>
                  </c:pt>
                  <c:pt idx="4">
                    <c:v>0.16013384623689514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[1]Sheet1!$D$53:$H$53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[1]Sheet1!$D$54:$H$54</c:f>
              <c:numCache>
                <c:formatCode>General</c:formatCode>
                <c:ptCount val="5"/>
                <c:pt idx="0">
                  <c:v>1.0013546045850827</c:v>
                </c:pt>
                <c:pt idx="1">
                  <c:v>0.87991880720348126</c:v>
                </c:pt>
                <c:pt idx="2">
                  <c:v>1.1467866066402568</c:v>
                </c:pt>
                <c:pt idx="3">
                  <c:v>1.0051192132742304</c:v>
                </c:pt>
                <c:pt idx="4">
                  <c:v>1.8118381693586771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09-40EF-8CD9-531C5F2BA896}"/>
            </c:ext>
          </c:extLst>
        </c:ser>
        <c:ser>
          <c:idx val="1"/>
          <c:order val="1"/>
          <c:tx>
            <c:strRef>
              <c:f>[1]Sheet1!$C$55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3090482549201405E-2"/>
                  <c:y val="-8.0503151032785686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9-40EF-8CD9-531C5F2BA8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9-40EF-8CD9-531C5F2BA8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9-40EF-8CD9-531C5F2BA8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9-40EF-8CD9-531C5F2BA89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9-40EF-8CD9-531C5F2BA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[1]Sheet1!$K$51:$K$55</c:f>
                <c:numCache>
                  <c:formatCode>General</c:formatCode>
                  <c:ptCount val="5"/>
                  <c:pt idx="0">
                    <c:v>0.133665051518702</c:v>
                  </c:pt>
                  <c:pt idx="1">
                    <c:v>4.1164535060209506E-2</c:v>
                  </c:pt>
                  <c:pt idx="2">
                    <c:v>6.9997127646376542E-2</c:v>
                  </c:pt>
                  <c:pt idx="3">
                    <c:v>8.4915319980543816E-2</c:v>
                  </c:pt>
                  <c:pt idx="4">
                    <c:v>0.19511843850395286</c:v>
                  </c:pt>
                </c:numCache>
              </c:numRef>
            </c:plus>
            <c:minus>
              <c:numRef>
                <c:f>[1]Sheet1!$K$51:$K$55</c:f>
                <c:numCache>
                  <c:formatCode>General</c:formatCode>
                  <c:ptCount val="5"/>
                  <c:pt idx="0">
                    <c:v>0.133665051518702</c:v>
                  </c:pt>
                  <c:pt idx="1">
                    <c:v>4.1164535060209506E-2</c:v>
                  </c:pt>
                  <c:pt idx="2">
                    <c:v>6.9997127646376542E-2</c:v>
                  </c:pt>
                  <c:pt idx="3">
                    <c:v>8.4915319980543816E-2</c:v>
                  </c:pt>
                  <c:pt idx="4">
                    <c:v>0.19511843850395286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[1]Sheet1!$D$53:$H$53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[1]Sheet1!$D$55:$H$55</c:f>
              <c:numCache>
                <c:formatCode>General</c:formatCode>
                <c:ptCount val="5"/>
                <c:pt idx="0">
                  <c:v>1.0188509084599178</c:v>
                </c:pt>
                <c:pt idx="1">
                  <c:v>2.3409725671157542</c:v>
                </c:pt>
                <c:pt idx="2">
                  <c:v>0.79435797074848702</c:v>
                </c:pt>
                <c:pt idx="3">
                  <c:v>0.86060235931707318</c:v>
                </c:pt>
                <c:pt idx="4">
                  <c:v>2.3190529284447035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09-40EF-8CD9-531C5F2BA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18336"/>
        <c:axId val="75520256"/>
      </c:barChart>
      <c:catAx>
        <c:axId val="7551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2186196001861899"/>
              <c:y val="0.8972373098781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520256"/>
        <c:crosses val="autoZero"/>
        <c:auto val="1"/>
        <c:lblAlgn val="ctr"/>
        <c:lblOffset val="100"/>
        <c:noMultiLvlLbl val="0"/>
      </c:catAx>
      <c:valAx>
        <c:axId val="755202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7.8187287698399423E-3"/>
              <c:y val="9.96597315631937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5183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0045327084259927"/>
          <c:y val="8.6128229475816734E-2"/>
          <c:w val="0.38876304692218322"/>
          <c:h val="7.8947950066012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51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8386879089282052"/>
          <c:y val="0.10047757198522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06521352814468"/>
          <c:y val="4.0813854910984632E-2"/>
          <c:w val="0.78859565098669815"/>
          <c:h val="0.75745085856006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[1]Sheet1!$C$60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82-4943-9E95-75A3833DE4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82-4943-9E95-75A3833DE43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82-4943-9E95-75A3833DE43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82-4943-9E95-75A3833DE43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82-4943-9E95-75A3833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[1]Sheet1!$J$58:$J$62</c:f>
                <c:numCache>
                  <c:formatCode>General</c:formatCode>
                  <c:ptCount val="5"/>
                  <c:pt idx="0">
                    <c:v>4.4013284619758834E-2</c:v>
                  </c:pt>
                  <c:pt idx="1">
                    <c:v>1.1399601667205316E-2</c:v>
                  </c:pt>
                  <c:pt idx="2">
                    <c:v>2.2619423841152588E-2</c:v>
                  </c:pt>
                  <c:pt idx="3">
                    <c:v>3.8305420041227285E-2</c:v>
                  </c:pt>
                  <c:pt idx="4">
                    <c:v>1.8131240264503617E-2</c:v>
                  </c:pt>
                </c:numCache>
              </c:numRef>
            </c:plus>
            <c:minus>
              <c:numRef>
                <c:f>[1]Sheet1!$J$58:$J$62</c:f>
                <c:numCache>
                  <c:formatCode>General</c:formatCode>
                  <c:ptCount val="5"/>
                  <c:pt idx="0">
                    <c:v>4.4013284619758834E-2</c:v>
                  </c:pt>
                  <c:pt idx="1">
                    <c:v>1.1399601667205316E-2</c:v>
                  </c:pt>
                  <c:pt idx="2">
                    <c:v>2.2619423841152588E-2</c:v>
                  </c:pt>
                  <c:pt idx="3">
                    <c:v>3.8305420041227285E-2</c:v>
                  </c:pt>
                  <c:pt idx="4">
                    <c:v>1.8131240264503617E-2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[1]Sheet1!$D$59:$H$59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[1]Sheet1!$D$60:$H$60</c:f>
              <c:numCache>
                <c:formatCode>General</c:formatCode>
                <c:ptCount val="5"/>
                <c:pt idx="0">
                  <c:v>1.0019512142703662</c:v>
                </c:pt>
                <c:pt idx="1">
                  <c:v>0.7122075599422687</c:v>
                </c:pt>
                <c:pt idx="2">
                  <c:v>0.69488649103395528</c:v>
                </c:pt>
                <c:pt idx="3">
                  <c:v>0.81588745672735008</c:v>
                </c:pt>
                <c:pt idx="4">
                  <c:v>0.69463321962365576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82-4943-9E95-75A3833DE432}"/>
            </c:ext>
          </c:extLst>
        </c:ser>
        <c:ser>
          <c:idx val="1"/>
          <c:order val="1"/>
          <c:tx>
            <c:strRef>
              <c:f>[1]Sheet1!$C$61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82-4943-9E95-75A3833DE4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82-4943-9E95-75A3833DE43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82-4943-9E95-75A3833DE43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82-4943-9E95-75A3833DE43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82-4943-9E95-75A3833DE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[1]Sheet1!$K$58:$K$62</c:f>
                <c:numCache>
                  <c:formatCode>General</c:formatCode>
                  <c:ptCount val="5"/>
                  <c:pt idx="0">
                    <c:v>2.5442098677265275E-2</c:v>
                  </c:pt>
                  <c:pt idx="1">
                    <c:v>3.9495480619329039E-2</c:v>
                  </c:pt>
                  <c:pt idx="2">
                    <c:v>1.2034516424059593E-2</c:v>
                  </c:pt>
                  <c:pt idx="3">
                    <c:v>2.8633581267266544E-2</c:v>
                  </c:pt>
                  <c:pt idx="4">
                    <c:v>1.756034578174076E-2</c:v>
                  </c:pt>
                </c:numCache>
              </c:numRef>
            </c:plus>
            <c:minus>
              <c:numRef>
                <c:f>[1]Sheet1!$K$58:$K$62</c:f>
                <c:numCache>
                  <c:formatCode>General</c:formatCode>
                  <c:ptCount val="5"/>
                  <c:pt idx="0">
                    <c:v>2.5442098677265275E-2</c:v>
                  </c:pt>
                  <c:pt idx="1">
                    <c:v>3.9495480619329039E-2</c:v>
                  </c:pt>
                  <c:pt idx="2">
                    <c:v>1.2034516424059593E-2</c:v>
                  </c:pt>
                  <c:pt idx="3">
                    <c:v>2.8633581267266544E-2</c:v>
                  </c:pt>
                  <c:pt idx="4">
                    <c:v>1.756034578174076E-2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[1]Sheet1!$D$59:$H$59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[1]Sheet1!$D$61:$H$61</c:f>
              <c:numCache>
                <c:formatCode>General</c:formatCode>
                <c:ptCount val="5"/>
                <c:pt idx="0">
                  <c:v>1.00065700093916</c:v>
                </c:pt>
                <c:pt idx="1">
                  <c:v>1.4350270824418818</c:v>
                </c:pt>
                <c:pt idx="2">
                  <c:v>1.0024576363618998</c:v>
                </c:pt>
                <c:pt idx="3">
                  <c:v>1.4312187882298641</c:v>
                </c:pt>
                <c:pt idx="4">
                  <c:v>0.95295947103643996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82-4943-9E95-75A3833DE4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650560"/>
        <c:axId val="75652480"/>
      </c:barChart>
      <c:catAx>
        <c:axId val="7565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3199018151941503"/>
              <c:y val="0.893294753858386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652480"/>
        <c:crosses val="autoZero"/>
        <c:auto val="1"/>
        <c:lblAlgn val="ctr"/>
        <c:lblOffset val="100"/>
        <c:noMultiLvlLbl val="0"/>
      </c:catAx>
      <c:valAx>
        <c:axId val="7565248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3.2371629558033809E-3"/>
              <c:y val="9.41064657145782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6505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1290623869182084"/>
          <c:y val="0.10618015311024716"/>
          <c:w val="0.39980371446906876"/>
          <c:h val="5.456787005191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800" b="1" i="1"/>
              <a:t>BvWRKY</a:t>
            </a:r>
            <a:r>
              <a:rPr lang="en-US" altLang="zh-CN" sz="800" b="1" i="1"/>
              <a:t>42</a:t>
            </a:r>
            <a:r>
              <a:rPr lang="en-US" sz="800" b="1" i="1"/>
              <a:t> </a:t>
            </a:r>
            <a:endParaRPr lang="zh-CN" sz="800" b="1" i="1"/>
          </a:p>
        </c:rich>
      </c:tx>
      <c:layout>
        <c:manualLayout>
          <c:xMode val="edge"/>
          <c:yMode val="edge"/>
          <c:x val="0.183629847942539"/>
          <c:y val="8.1573493381820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50487821460739"/>
          <c:y val="4.0491609196678297E-2"/>
          <c:w val="0.79190356602586987"/>
          <c:h val="0.72275774839201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[1]Sheet1!$C$66</c:f>
              <c:strCache>
                <c:ptCount val="1"/>
                <c:pt idx="0">
                  <c:v>Shoot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E-4892-8C23-AAB9226E9A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E-4892-8C23-AAB9226E9A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9E-4892-8C23-AAB9226E9A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9E-4892-8C23-AAB9226E9A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9E-4892-8C23-AAB9226E9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[1]Sheet1!$J$65:$J$69</c:f>
                <c:numCache>
                  <c:formatCode>General</c:formatCode>
                  <c:ptCount val="5"/>
                  <c:pt idx="0">
                    <c:v>7.0354126823989241E-2</c:v>
                  </c:pt>
                  <c:pt idx="1">
                    <c:v>0.14923908949910616</c:v>
                  </c:pt>
                  <c:pt idx="2">
                    <c:v>3.7475118592161821E-2</c:v>
                  </c:pt>
                  <c:pt idx="3">
                    <c:v>6.8869771533702079E-2</c:v>
                  </c:pt>
                  <c:pt idx="4">
                    <c:v>0.1007354632067296</c:v>
                  </c:pt>
                </c:numCache>
              </c:numRef>
            </c:plus>
            <c:minus>
              <c:numRef>
                <c:f>[1]Sheet1!$J$65:$J$69</c:f>
                <c:numCache>
                  <c:formatCode>General</c:formatCode>
                  <c:ptCount val="5"/>
                  <c:pt idx="0">
                    <c:v>7.0354126823989241E-2</c:v>
                  </c:pt>
                  <c:pt idx="1">
                    <c:v>0.14923908949910616</c:v>
                  </c:pt>
                  <c:pt idx="2">
                    <c:v>3.7475118592161821E-2</c:v>
                  </c:pt>
                  <c:pt idx="3">
                    <c:v>6.8869771533702079E-2</c:v>
                  </c:pt>
                  <c:pt idx="4">
                    <c:v>0.1007354632067296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[1]Sheet1!$D$65:$H$65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[1]Sheet1!$D$66:$H$66</c:f>
              <c:numCache>
                <c:formatCode>General</c:formatCode>
                <c:ptCount val="5"/>
                <c:pt idx="0">
                  <c:v>1.0051796434495281</c:v>
                </c:pt>
                <c:pt idx="1">
                  <c:v>1.2404344912356369</c:v>
                </c:pt>
                <c:pt idx="2">
                  <c:v>1.3371085528361479</c:v>
                </c:pt>
                <c:pt idx="3">
                  <c:v>1.6807937429170086</c:v>
                </c:pt>
                <c:pt idx="4">
                  <c:v>1.4608263793309686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9E-4892-8C23-AAB9226E9A89}"/>
            </c:ext>
          </c:extLst>
        </c:ser>
        <c:ser>
          <c:idx val="1"/>
          <c:order val="1"/>
          <c:tx>
            <c:strRef>
              <c:f>[1]Sheet1!$C$67</c:f>
              <c:strCache>
                <c:ptCount val="1"/>
                <c:pt idx="0">
                  <c:v>Root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9E-4892-8C23-AAB9226E9A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E-4892-8C23-AAB9226E9A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9E-4892-8C23-AAB9226E9A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9E-4892-8C23-AAB9226E9A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9E-4892-8C23-AAB9226E9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[1]Sheet1!$K$65:$K$69</c:f>
                <c:numCache>
                  <c:formatCode>General</c:formatCode>
                  <c:ptCount val="5"/>
                  <c:pt idx="0">
                    <c:v>0.1252072194062093</c:v>
                  </c:pt>
                  <c:pt idx="1">
                    <c:v>0.12459817512290694</c:v>
                  </c:pt>
                  <c:pt idx="2">
                    <c:v>3.0296631093970034E-2</c:v>
                  </c:pt>
                  <c:pt idx="3">
                    <c:v>2.3969493496320868E-2</c:v>
                  </c:pt>
                  <c:pt idx="4">
                    <c:v>1.6541746417749161E-2</c:v>
                  </c:pt>
                </c:numCache>
              </c:numRef>
            </c:plus>
            <c:minus>
              <c:numRef>
                <c:f>[1]Sheet1!$K$65:$K$69</c:f>
                <c:numCache>
                  <c:formatCode>General</c:formatCode>
                  <c:ptCount val="5"/>
                  <c:pt idx="0">
                    <c:v>0.1252072194062093</c:v>
                  </c:pt>
                  <c:pt idx="1">
                    <c:v>0.12459817512290694</c:v>
                  </c:pt>
                  <c:pt idx="2">
                    <c:v>3.0296631093970034E-2</c:v>
                  </c:pt>
                  <c:pt idx="3">
                    <c:v>2.3969493496320868E-2</c:v>
                  </c:pt>
                  <c:pt idx="4">
                    <c:v>1.6541746417749161E-2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[1]Sheet1!$D$65:$H$65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25</c:v>
                </c:pt>
                <c:pt idx="3">
                  <c:v>50</c:v>
                </c:pt>
                <c:pt idx="4">
                  <c:v>100</c:v>
                </c:pt>
              </c:numCache>
            </c:numRef>
          </c:cat>
          <c:val>
            <c:numRef>
              <c:f>[1]Sheet1!$D$67:$H$67</c:f>
              <c:numCache>
                <c:formatCode>General</c:formatCode>
                <c:ptCount val="5"/>
                <c:pt idx="0">
                  <c:v>1.0162482609183956</c:v>
                </c:pt>
                <c:pt idx="1">
                  <c:v>1.4355807594050616</c:v>
                </c:pt>
                <c:pt idx="2">
                  <c:v>1.5592339851561527</c:v>
                </c:pt>
                <c:pt idx="3">
                  <c:v>2.384157416868137</c:v>
                </c:pt>
                <c:pt idx="4">
                  <c:v>1.6397544914721836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9E-4892-8C23-AAB9226E9A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626752"/>
        <c:axId val="75723136"/>
      </c:barChart>
      <c:catAx>
        <c:axId val="7562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NaHCO</a:t>
                </a:r>
                <a:r>
                  <a:rPr lang="en-US" baseline="-25000"/>
                  <a:t>3</a:t>
                </a:r>
                <a:r>
                  <a:rPr lang="en-US"/>
                  <a:t>  concentration (mM)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22032241341792783"/>
              <c:y val="0.8599967674968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723136"/>
        <c:crosses val="autoZero"/>
        <c:auto val="1"/>
        <c:lblAlgn val="ctr"/>
        <c:lblOffset val="100"/>
        <c:noMultiLvlLbl val="0"/>
      </c:catAx>
      <c:valAx>
        <c:axId val="757231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Relative expression level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"/>
              <c:y val="8.41699154044101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626752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2381819664555429"/>
          <c:y val="8.5391010324681216E-2"/>
          <c:w val="0.415052570371298"/>
          <c:h val="7.6317489008272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601162</xdr:colOff>
      <xdr:row>10</xdr:row>
      <xdr:rowOff>144896</xdr:rowOff>
    </xdr:from>
    <xdr:to>
      <xdr:col>14</xdr:col>
      <xdr:colOff>600577</xdr:colOff>
      <xdr:row>19</xdr:row>
      <xdr:rowOff>57150</xdr:rowOff>
    </xdr:to>
    <xdr:graphicFrame macro="">
      <xdr:nvGraphicFramePr>
        <xdr:cNvPr id="30" name="图表 29">
          <a:extLst>
            <a:ext uri="{FF2B5EF4-FFF2-40B4-BE49-F238E27FC236}">
              <a16:creationId xmlns:a16="http://schemas.microsoft.com/office/drawing/2014/main" id="{F707CE36-AC7F-4D77-B365-B75762563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611089</xdr:colOff>
      <xdr:row>1</xdr:row>
      <xdr:rowOff>171535</xdr:rowOff>
    </xdr:from>
    <xdr:to>
      <xdr:col>14</xdr:col>
      <xdr:colOff>580826</xdr:colOff>
      <xdr:row>10</xdr:row>
      <xdr:rowOff>124866</xdr:rowOff>
    </xdr:to>
    <xdr:graphicFrame macro="">
      <xdr:nvGraphicFramePr>
        <xdr:cNvPr id="31" name="图表 30">
          <a:extLst>
            <a:ext uri="{FF2B5EF4-FFF2-40B4-BE49-F238E27FC236}">
              <a16:creationId xmlns:a16="http://schemas.microsoft.com/office/drawing/2014/main" id="{F97BAED6-C2F3-4964-BE91-162879C83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602173</xdr:colOff>
      <xdr:row>2</xdr:row>
      <xdr:rowOff>97</xdr:rowOff>
    </xdr:from>
    <xdr:to>
      <xdr:col>17</xdr:col>
      <xdr:colOff>495300</xdr:colOff>
      <xdr:row>10</xdr:row>
      <xdr:rowOff>169361</xdr:rowOff>
    </xdr:to>
    <xdr:graphicFrame macro="">
      <xdr:nvGraphicFramePr>
        <xdr:cNvPr id="32" name="图表 31">
          <a:extLst>
            <a:ext uri="{FF2B5EF4-FFF2-40B4-BE49-F238E27FC236}">
              <a16:creationId xmlns:a16="http://schemas.microsoft.com/office/drawing/2014/main" id="{A1C70FCA-A189-4A13-A013-990A68D80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617736</xdr:colOff>
      <xdr:row>19</xdr:row>
      <xdr:rowOff>74548</xdr:rowOff>
    </xdr:from>
    <xdr:to>
      <xdr:col>17</xdr:col>
      <xdr:colOff>516164</xdr:colOff>
      <xdr:row>28</xdr:row>
      <xdr:rowOff>17720</xdr:rowOff>
    </xdr:to>
    <xdr:graphicFrame macro="">
      <xdr:nvGraphicFramePr>
        <xdr:cNvPr id="33" name="图表 32">
          <a:extLst>
            <a:ext uri="{FF2B5EF4-FFF2-40B4-BE49-F238E27FC236}">
              <a16:creationId xmlns:a16="http://schemas.microsoft.com/office/drawing/2014/main" id="{EF6E97F3-A96A-4BA3-BA10-8A9B75F2A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514751</xdr:colOff>
      <xdr:row>2</xdr:row>
      <xdr:rowOff>27727</xdr:rowOff>
    </xdr:from>
    <xdr:to>
      <xdr:col>20</xdr:col>
      <xdr:colOff>504824</xdr:colOff>
      <xdr:row>10</xdr:row>
      <xdr:rowOff>115921</xdr:rowOff>
    </xdr:to>
    <xdr:graphicFrame macro="">
      <xdr:nvGraphicFramePr>
        <xdr:cNvPr id="34" name="图表 33">
          <a:extLst>
            <a:ext uri="{FF2B5EF4-FFF2-40B4-BE49-F238E27FC236}">
              <a16:creationId xmlns:a16="http://schemas.microsoft.com/office/drawing/2014/main" id="{8752AFC3-99C2-4BFC-B789-D2D074749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542925</xdr:colOff>
      <xdr:row>10</xdr:row>
      <xdr:rowOff>163437</xdr:rowOff>
    </xdr:from>
    <xdr:to>
      <xdr:col>17</xdr:col>
      <xdr:colOff>533458</xdr:colOff>
      <xdr:row>19</xdr:row>
      <xdr:rowOff>95250</xdr:rowOff>
    </xdr:to>
    <xdr:graphicFrame macro="">
      <xdr:nvGraphicFramePr>
        <xdr:cNvPr id="35" name="图表 34">
          <a:extLst>
            <a:ext uri="{FF2B5EF4-FFF2-40B4-BE49-F238E27FC236}">
              <a16:creationId xmlns:a16="http://schemas.microsoft.com/office/drawing/2014/main" id="{A493ADBD-DF85-4BE3-8EBD-D2FD0E08E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620740</xdr:colOff>
      <xdr:row>19</xdr:row>
      <xdr:rowOff>56202</xdr:rowOff>
    </xdr:from>
    <xdr:to>
      <xdr:col>14</xdr:col>
      <xdr:colOff>619744</xdr:colOff>
      <xdr:row>27</xdr:row>
      <xdr:rowOff>180560</xdr:rowOff>
    </xdr:to>
    <xdr:graphicFrame macro="">
      <xdr:nvGraphicFramePr>
        <xdr:cNvPr id="36" name="图表 35">
          <a:extLst>
            <a:ext uri="{FF2B5EF4-FFF2-40B4-BE49-F238E27FC236}">
              <a16:creationId xmlns:a16="http://schemas.microsoft.com/office/drawing/2014/main" id="{B06FE5A5-A8E2-42CD-B21E-3A2AE27DE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545024</xdr:colOff>
      <xdr:row>19</xdr:row>
      <xdr:rowOff>123825</xdr:rowOff>
    </xdr:from>
    <xdr:to>
      <xdr:col>20</xdr:col>
      <xdr:colOff>447676</xdr:colOff>
      <xdr:row>28</xdr:row>
      <xdr:rowOff>38532</xdr:rowOff>
    </xdr:to>
    <xdr:graphicFrame macro="">
      <xdr:nvGraphicFramePr>
        <xdr:cNvPr id="37" name="图表 36">
          <a:extLst>
            <a:ext uri="{FF2B5EF4-FFF2-40B4-BE49-F238E27FC236}">
              <a16:creationId xmlns:a16="http://schemas.microsoft.com/office/drawing/2014/main" id="{3519F263-C9F4-45F3-B7FD-6B20A56F1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534271</xdr:colOff>
      <xdr:row>10</xdr:row>
      <xdr:rowOff>172026</xdr:rowOff>
    </xdr:from>
    <xdr:to>
      <xdr:col>20</xdr:col>
      <xdr:colOff>466155</xdr:colOff>
      <xdr:row>19</xdr:row>
      <xdr:rowOff>123825</xdr:rowOff>
    </xdr:to>
    <xdr:graphicFrame macro="">
      <xdr:nvGraphicFramePr>
        <xdr:cNvPr id="38" name="图表 37">
          <a:extLst>
            <a:ext uri="{FF2B5EF4-FFF2-40B4-BE49-F238E27FC236}">
              <a16:creationId xmlns:a16="http://schemas.microsoft.com/office/drawing/2014/main" id="{75494F9A-EF1F-419F-8770-B316D40EB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552450</xdr:colOff>
      <xdr:row>1</xdr:row>
      <xdr:rowOff>142876</xdr:rowOff>
    </xdr:from>
    <xdr:to>
      <xdr:col>12</xdr:col>
      <xdr:colOff>216806</xdr:colOff>
      <xdr:row>3</xdr:row>
      <xdr:rowOff>39777</xdr:rowOff>
    </xdr:to>
    <xdr:sp macro="" textlink="">
      <xdr:nvSpPr>
        <xdr:cNvPr id="21" name="文本框 20">
          <a:extLst>
            <a:ext uri="{FF2B5EF4-FFF2-40B4-BE49-F238E27FC236}">
              <a16:creationId xmlns:a16="http://schemas.microsoft.com/office/drawing/2014/main" id="{E2310DDF-733D-42AB-80FE-906EDB5F8077}"/>
            </a:ext>
          </a:extLst>
        </xdr:cNvPr>
        <xdr:cNvSpPr txBox="1"/>
      </xdr:nvSpPr>
      <xdr:spPr>
        <a:xfrm>
          <a:off x="15068550" y="323851"/>
          <a:ext cx="312056" cy="268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xdr:txBody>
    </xdr:sp>
    <xdr:clientData/>
  </xdr:twoCellAnchor>
  <xdr:twoCellAnchor>
    <xdr:from>
      <xdr:col>14</xdr:col>
      <xdr:colOff>545124</xdr:colOff>
      <xdr:row>1</xdr:row>
      <xdr:rowOff>152400</xdr:rowOff>
    </xdr:from>
    <xdr:to>
      <xdr:col>15</xdr:col>
      <xdr:colOff>219388</xdr:colOff>
      <xdr:row>3</xdr:row>
      <xdr:rowOff>19246</xdr:rowOff>
    </xdr:to>
    <xdr:sp macro="" textlink="">
      <xdr:nvSpPr>
        <xdr:cNvPr id="22" name="文本框 21">
          <a:extLst>
            <a:ext uri="{FF2B5EF4-FFF2-40B4-BE49-F238E27FC236}">
              <a16:creationId xmlns:a16="http://schemas.microsoft.com/office/drawing/2014/main" id="{677DB98A-A548-4F56-8AB6-418D5EB7F63D}"/>
            </a:ext>
          </a:extLst>
        </xdr:cNvPr>
        <xdr:cNvSpPr txBox="1"/>
      </xdr:nvSpPr>
      <xdr:spPr>
        <a:xfrm>
          <a:off x="17004324" y="333375"/>
          <a:ext cx="321964" cy="23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xdr:txBody>
    </xdr:sp>
    <xdr:clientData/>
  </xdr:twoCellAnchor>
  <xdr:twoCellAnchor>
    <xdr:from>
      <xdr:col>14</xdr:col>
      <xdr:colOff>513123</xdr:colOff>
      <xdr:row>10</xdr:row>
      <xdr:rowOff>78848</xdr:rowOff>
    </xdr:from>
    <xdr:to>
      <xdr:col>15</xdr:col>
      <xdr:colOff>187387</xdr:colOff>
      <xdr:row>11</xdr:row>
      <xdr:rowOff>126670</xdr:rowOff>
    </xdr:to>
    <xdr:sp macro="" textlink="">
      <xdr:nvSpPr>
        <xdr:cNvPr id="23" name="文本框 22">
          <a:extLst>
            <a:ext uri="{FF2B5EF4-FFF2-40B4-BE49-F238E27FC236}">
              <a16:creationId xmlns:a16="http://schemas.microsoft.com/office/drawing/2014/main" id="{5805410B-C444-46EB-9B28-6DCE00607D56}"/>
            </a:ext>
          </a:extLst>
        </xdr:cNvPr>
        <xdr:cNvSpPr txBox="1"/>
      </xdr:nvSpPr>
      <xdr:spPr>
        <a:xfrm>
          <a:off x="16958036" y="1898123"/>
          <a:ext cx="321964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(e)</a:t>
          </a:r>
        </a:p>
      </xdr:txBody>
    </xdr:sp>
    <xdr:clientData/>
  </xdr:twoCellAnchor>
  <xdr:twoCellAnchor>
    <xdr:from>
      <xdr:col>17</xdr:col>
      <xdr:colOff>464643</xdr:colOff>
      <xdr:row>10</xdr:row>
      <xdr:rowOff>111762</xdr:rowOff>
    </xdr:from>
    <xdr:to>
      <xdr:col>18</xdr:col>
      <xdr:colOff>138907</xdr:colOff>
      <xdr:row>11</xdr:row>
      <xdr:rowOff>159584</xdr:rowOff>
    </xdr:to>
    <xdr:sp macro="" textlink="">
      <xdr:nvSpPr>
        <xdr:cNvPr id="24" name="文本框 23">
          <a:extLst>
            <a:ext uri="{FF2B5EF4-FFF2-40B4-BE49-F238E27FC236}">
              <a16:creationId xmlns:a16="http://schemas.microsoft.com/office/drawing/2014/main" id="{A7FDA185-E96B-442D-B793-88A34C47ECC6}"/>
            </a:ext>
          </a:extLst>
        </xdr:cNvPr>
        <xdr:cNvSpPr txBox="1"/>
      </xdr:nvSpPr>
      <xdr:spPr>
        <a:xfrm>
          <a:off x="18852656" y="1750062"/>
          <a:ext cx="321964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(f)</a:t>
          </a:r>
        </a:p>
      </xdr:txBody>
    </xdr:sp>
    <xdr:clientData/>
  </xdr:twoCellAnchor>
  <xdr:twoCellAnchor>
    <xdr:from>
      <xdr:col>17</xdr:col>
      <xdr:colOff>445594</xdr:colOff>
      <xdr:row>1</xdr:row>
      <xdr:rowOff>172084</xdr:rowOff>
    </xdr:from>
    <xdr:to>
      <xdr:col>18</xdr:col>
      <xdr:colOff>124620</xdr:colOff>
      <xdr:row>3</xdr:row>
      <xdr:rowOff>38930</xdr:rowOff>
    </xdr:to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84D5020C-FF6F-4A7A-813D-5A1C0F4DF26C}"/>
            </a:ext>
          </a:extLst>
        </xdr:cNvPr>
        <xdr:cNvSpPr txBox="1"/>
      </xdr:nvSpPr>
      <xdr:spPr>
        <a:xfrm>
          <a:off x="18847894" y="353059"/>
          <a:ext cx="326726" cy="23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(c)</a:t>
          </a:r>
        </a:p>
      </xdr:txBody>
    </xdr:sp>
    <xdr:clientData/>
  </xdr:twoCellAnchor>
  <xdr:twoCellAnchor>
    <xdr:from>
      <xdr:col>11</xdr:col>
      <xdr:colOff>561974</xdr:colOff>
      <xdr:row>10</xdr:row>
      <xdr:rowOff>87316</xdr:rowOff>
    </xdr:from>
    <xdr:to>
      <xdr:col>12</xdr:col>
      <xdr:colOff>236238</xdr:colOff>
      <xdr:row>11</xdr:row>
      <xdr:rowOff>135138</xdr:rowOff>
    </xdr:to>
    <xdr:sp macro="" textlink="">
      <xdr:nvSpPr>
        <xdr:cNvPr id="26" name="文本框 25">
          <a:extLst>
            <a:ext uri="{FF2B5EF4-FFF2-40B4-BE49-F238E27FC236}">
              <a16:creationId xmlns:a16="http://schemas.microsoft.com/office/drawing/2014/main" id="{D89B8B2E-69E8-428C-93B2-FB9D0848BBB7}"/>
            </a:ext>
          </a:extLst>
        </xdr:cNvPr>
        <xdr:cNvSpPr txBox="1"/>
      </xdr:nvSpPr>
      <xdr:spPr>
        <a:xfrm>
          <a:off x="15078074" y="1916116"/>
          <a:ext cx="321964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(d)</a:t>
          </a:r>
        </a:p>
      </xdr:txBody>
    </xdr:sp>
    <xdr:clientData/>
  </xdr:twoCellAnchor>
  <xdr:twoCellAnchor>
    <xdr:from>
      <xdr:col>11</xdr:col>
      <xdr:colOff>571881</xdr:colOff>
      <xdr:row>19</xdr:row>
      <xdr:rowOff>29220</xdr:rowOff>
    </xdr:from>
    <xdr:to>
      <xdr:col>12</xdr:col>
      <xdr:colOff>246145</xdr:colOff>
      <xdr:row>20</xdr:row>
      <xdr:rowOff>77042</xdr:rowOff>
    </xdr:to>
    <xdr:sp macro="" textlink="">
      <xdr:nvSpPr>
        <xdr:cNvPr id="27" name="文本框 26">
          <a:extLst>
            <a:ext uri="{FF2B5EF4-FFF2-40B4-BE49-F238E27FC236}">
              <a16:creationId xmlns:a16="http://schemas.microsoft.com/office/drawing/2014/main" id="{A46F0ED8-640B-494C-80AB-9325A87A074A}"/>
            </a:ext>
          </a:extLst>
        </xdr:cNvPr>
        <xdr:cNvSpPr txBox="1"/>
      </xdr:nvSpPr>
      <xdr:spPr>
        <a:xfrm>
          <a:off x="15087981" y="3496320"/>
          <a:ext cx="321964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(g)</a:t>
          </a:r>
        </a:p>
      </xdr:txBody>
    </xdr:sp>
    <xdr:clientData/>
  </xdr:twoCellAnchor>
  <xdr:twoCellAnchor>
    <xdr:from>
      <xdr:col>14</xdr:col>
      <xdr:colOff>560175</xdr:colOff>
      <xdr:row>19</xdr:row>
      <xdr:rowOff>49325</xdr:rowOff>
    </xdr:from>
    <xdr:to>
      <xdr:col>15</xdr:col>
      <xdr:colOff>229677</xdr:colOff>
      <xdr:row>20</xdr:row>
      <xdr:rowOff>97147</xdr:rowOff>
    </xdr:to>
    <xdr:sp macro="" textlink="">
      <xdr:nvSpPr>
        <xdr:cNvPr id="28" name="文本框 27">
          <a:extLst>
            <a:ext uri="{FF2B5EF4-FFF2-40B4-BE49-F238E27FC236}">
              <a16:creationId xmlns:a16="http://schemas.microsoft.com/office/drawing/2014/main" id="{F7E90FF0-61E5-4237-9A6A-89137908512C}"/>
            </a:ext>
          </a:extLst>
        </xdr:cNvPr>
        <xdr:cNvSpPr txBox="1"/>
      </xdr:nvSpPr>
      <xdr:spPr>
        <a:xfrm>
          <a:off x="17019375" y="3516425"/>
          <a:ext cx="317202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(h)</a:t>
          </a:r>
        </a:p>
      </xdr:txBody>
    </xdr:sp>
    <xdr:clientData/>
  </xdr:twoCellAnchor>
  <xdr:twoCellAnchor>
    <xdr:from>
      <xdr:col>17</xdr:col>
      <xdr:colOff>503317</xdr:colOff>
      <xdr:row>19</xdr:row>
      <xdr:rowOff>68799</xdr:rowOff>
    </xdr:from>
    <xdr:to>
      <xdr:col>18</xdr:col>
      <xdr:colOff>182343</xdr:colOff>
      <xdr:row>20</xdr:row>
      <xdr:rowOff>116621</xdr:rowOff>
    </xdr:to>
    <xdr:sp macro="" textlink="">
      <xdr:nvSpPr>
        <xdr:cNvPr id="29" name="文本框 28">
          <a:extLst>
            <a:ext uri="{FF2B5EF4-FFF2-40B4-BE49-F238E27FC236}">
              <a16:creationId xmlns:a16="http://schemas.microsoft.com/office/drawing/2014/main" id="{3F9AFE8A-8DB1-4E71-8D51-4BF24E01C941}"/>
            </a:ext>
          </a:extLst>
        </xdr:cNvPr>
        <xdr:cNvSpPr txBox="1"/>
      </xdr:nvSpPr>
      <xdr:spPr>
        <a:xfrm>
          <a:off x="18905617" y="3535899"/>
          <a:ext cx="326726" cy="22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Times New Roman" panose="02020603050405020304" pitchFamily="18" charset="0"/>
              <a:cs typeface="Times New Roman" panose="02020603050405020304" pitchFamily="18" charset="0"/>
            </a:rPr>
            <a:t>(i)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37;&#22269;&#24378;/&#29980;&#33756;&#30740;&#31350;/WRKY/BMC%20Genomics/Figur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K7">
            <v>3.8923688955682829E-2</v>
          </cell>
        </row>
        <row r="8">
          <cell r="K8">
            <v>5.9918478587805267E-2</v>
          </cell>
        </row>
        <row r="9">
          <cell r="D9">
            <v>0</v>
          </cell>
          <cell r="E9">
            <v>15</v>
          </cell>
          <cell r="F9">
            <v>25</v>
          </cell>
          <cell r="G9">
            <v>50</v>
          </cell>
          <cell r="H9">
            <v>100</v>
          </cell>
          <cell r="K9">
            <v>7.0203263643540709E-2</v>
          </cell>
        </row>
        <row r="10">
          <cell r="C10" t="str">
            <v>Shoot</v>
          </cell>
          <cell r="D10">
            <v>1.0156784207820682</v>
          </cell>
          <cell r="E10">
            <v>0.99509447044196764</v>
          </cell>
          <cell r="F10">
            <v>0.67886354634595802</v>
          </cell>
          <cell r="G10">
            <v>1.577143497314353</v>
          </cell>
          <cell r="H10">
            <v>0.44135385243008546</v>
          </cell>
          <cell r="K10">
            <v>5.251832148407367E-2</v>
          </cell>
        </row>
        <row r="11">
          <cell r="C11" t="str">
            <v>Root</v>
          </cell>
          <cell r="D11">
            <v>1.0014762282515122</v>
          </cell>
          <cell r="E11">
            <v>1.0901587817423672</v>
          </cell>
          <cell r="F11">
            <v>0.94452009715226548</v>
          </cell>
          <cell r="G11">
            <v>1.3064536309363473</v>
          </cell>
          <cell r="H11">
            <v>1.5307615856511385</v>
          </cell>
          <cell r="K11">
            <v>0.10958079188163163</v>
          </cell>
        </row>
        <row r="14">
          <cell r="J14">
            <v>0.17582906358419598</v>
          </cell>
          <cell r="K14">
            <v>0.10060258468631371</v>
          </cell>
        </row>
        <row r="15">
          <cell r="D15">
            <v>0</v>
          </cell>
          <cell r="E15">
            <v>15</v>
          </cell>
          <cell r="F15">
            <v>25</v>
          </cell>
          <cell r="G15">
            <v>50</v>
          </cell>
          <cell r="H15">
            <v>100</v>
          </cell>
          <cell r="J15">
            <v>0.20501108966471565</v>
          </cell>
          <cell r="K15">
            <v>4.1621120850823479E-2</v>
          </cell>
        </row>
        <row r="16">
          <cell r="C16" t="str">
            <v>Shoot</v>
          </cell>
          <cell r="D16">
            <v>1.0329270732419358</v>
          </cell>
          <cell r="E16">
            <v>1.9846464748553443</v>
          </cell>
          <cell r="F16">
            <v>1.9227647735389704</v>
          </cell>
          <cell r="G16">
            <v>1.8279870281621635</v>
          </cell>
          <cell r="H16">
            <v>0.79253261949706577</v>
          </cell>
          <cell r="J16">
            <v>0.12722836659403719</v>
          </cell>
          <cell r="K16">
            <v>2.7733880505285916E-2</v>
          </cell>
        </row>
        <row r="17">
          <cell r="C17" t="str">
            <v>Root</v>
          </cell>
          <cell r="D17">
            <v>1.0095110451255784</v>
          </cell>
          <cell r="E17">
            <v>0.96555415869356287</v>
          </cell>
          <cell r="F17">
            <v>1.0147318803358372</v>
          </cell>
          <cell r="G17">
            <v>0.90143870970300066</v>
          </cell>
          <cell r="H17">
            <v>1.7794356700579075</v>
          </cell>
          <cell r="J17">
            <v>0.26195101192322651</v>
          </cell>
          <cell r="K17">
            <v>1.3068101333976654E-2</v>
          </cell>
        </row>
        <row r="18">
          <cell r="J18">
            <v>2.3081989027801626E-2</v>
          </cell>
          <cell r="K18">
            <v>0.16080160783140757</v>
          </cell>
        </row>
        <row r="21">
          <cell r="J21">
            <v>0.26723074597114332</v>
          </cell>
          <cell r="K21">
            <v>3.7958180080326788E-2</v>
          </cell>
        </row>
        <row r="22">
          <cell r="D22">
            <v>0</v>
          </cell>
          <cell r="E22">
            <v>15</v>
          </cell>
          <cell r="F22">
            <v>25</v>
          </cell>
          <cell r="G22">
            <v>50</v>
          </cell>
          <cell r="H22">
            <v>100</v>
          </cell>
          <cell r="J22">
            <v>0.27629889152132253</v>
          </cell>
          <cell r="K22">
            <v>2.4487448052003685E-2</v>
          </cell>
        </row>
        <row r="23">
          <cell r="C23" t="str">
            <v>Shoot</v>
          </cell>
          <cell r="D23">
            <v>1.0600266883956293</v>
          </cell>
          <cell r="E23">
            <v>1.7300337326543218</v>
          </cell>
          <cell r="F23">
            <v>2.2986817819341443</v>
          </cell>
          <cell r="G23">
            <v>3.2444331716909298</v>
          </cell>
          <cell r="H23">
            <v>2.9294924000534088</v>
          </cell>
          <cell r="J23">
            <v>0.30673947933491619</v>
          </cell>
          <cell r="K23">
            <v>6.4813315827950552E-2</v>
          </cell>
        </row>
        <row r="24">
          <cell r="C24" t="str">
            <v>Root</v>
          </cell>
          <cell r="D24">
            <v>1.0014728573898355</v>
          </cell>
          <cell r="E24">
            <v>1.5091241928430719</v>
          </cell>
          <cell r="F24">
            <v>1.3227655314798985</v>
          </cell>
          <cell r="G24">
            <v>0.69288883133892598</v>
          </cell>
          <cell r="H24">
            <v>0.72890492589381639</v>
          </cell>
          <cell r="J24">
            <v>9.724959252395679E-2</v>
          </cell>
          <cell r="K24">
            <v>1.5106116230922482E-2</v>
          </cell>
        </row>
        <row r="25">
          <cell r="J25">
            <v>6.2574556709902029E-2</v>
          </cell>
          <cell r="K25">
            <v>1.3129175973067918E-2</v>
          </cell>
        </row>
        <row r="29">
          <cell r="J29">
            <v>5.8459606261504121E-2</v>
          </cell>
          <cell r="K29">
            <v>3.8811723599441399E-2</v>
          </cell>
        </row>
        <row r="30">
          <cell r="J30">
            <v>6.9442872459939589E-2</v>
          </cell>
          <cell r="K30">
            <v>1.9123690882013884E-2</v>
          </cell>
        </row>
        <row r="31">
          <cell r="D31">
            <v>0</v>
          </cell>
          <cell r="E31">
            <v>15</v>
          </cell>
          <cell r="F31">
            <v>25</v>
          </cell>
          <cell r="G31">
            <v>50</v>
          </cell>
          <cell r="H31">
            <v>100</v>
          </cell>
          <cell r="J31">
            <v>3.7798163975623827E-2</v>
          </cell>
          <cell r="K31">
            <v>0.10052535140667698</v>
          </cell>
        </row>
        <row r="32">
          <cell r="C32" t="str">
            <v>Shoot</v>
          </cell>
          <cell r="D32">
            <v>1.0034896323550122</v>
          </cell>
          <cell r="E32">
            <v>1.1343800531692818</v>
          </cell>
          <cell r="F32">
            <v>1.3451674111777256</v>
          </cell>
          <cell r="G32">
            <v>1.6435746344690803</v>
          </cell>
          <cell r="H32">
            <v>0.59878081864437416</v>
          </cell>
          <cell r="J32">
            <v>0.13680462959405354</v>
          </cell>
          <cell r="K32">
            <v>4.5109625580085175E-2</v>
          </cell>
        </row>
        <row r="33">
          <cell r="C33" t="str">
            <v>Root</v>
          </cell>
          <cell r="D33">
            <v>1.0014875619178427</v>
          </cell>
          <cell r="E33">
            <v>1.3631565790671019</v>
          </cell>
          <cell r="F33">
            <v>2.5006836973308886</v>
          </cell>
          <cell r="G33">
            <v>0.85507698752830519</v>
          </cell>
          <cell r="H33">
            <v>1.3215763637462272</v>
          </cell>
          <cell r="J33">
            <v>4.9725316915861855E-3</v>
          </cell>
          <cell r="K33">
            <v>8.0834922522515881E-2</v>
          </cell>
        </row>
        <row r="36">
          <cell r="J36">
            <v>0.17766126725393935</v>
          </cell>
          <cell r="K36">
            <v>0.13964571419337496</v>
          </cell>
        </row>
        <row r="37">
          <cell r="D37">
            <v>0</v>
          </cell>
          <cell r="E37">
            <v>15</v>
          </cell>
          <cell r="F37">
            <v>25</v>
          </cell>
          <cell r="G37">
            <v>50</v>
          </cell>
          <cell r="H37">
            <v>100</v>
          </cell>
          <cell r="J37">
            <v>0.15426458790146139</v>
          </cell>
          <cell r="K37">
            <v>0.11570139173734795</v>
          </cell>
        </row>
        <row r="38">
          <cell r="C38" t="str">
            <v>Shoot</v>
          </cell>
          <cell r="D38">
            <v>1.0298023961994278</v>
          </cell>
          <cell r="E38">
            <v>1.0696936301064606</v>
          </cell>
          <cell r="F38">
            <v>0.77968181023598548</v>
          </cell>
          <cell r="G38">
            <v>1.4669652621124689</v>
          </cell>
          <cell r="H38">
            <v>0.69715854557610324</v>
          </cell>
          <cell r="J38">
            <v>9.7041189996283472E-2</v>
          </cell>
          <cell r="K38">
            <v>0.18309530067938359</v>
          </cell>
        </row>
        <row r="39">
          <cell r="C39" t="str">
            <v>Root</v>
          </cell>
          <cell r="D39">
            <v>1.0206661713078866</v>
          </cell>
          <cell r="E39">
            <v>1.5565865715826643</v>
          </cell>
          <cell r="F39">
            <v>5.9436735548285142</v>
          </cell>
          <cell r="G39">
            <v>13.553964779147302</v>
          </cell>
          <cell r="H39">
            <v>6.9170420973071414</v>
          </cell>
          <cell r="J39">
            <v>6.4150827329229637E-2</v>
          </cell>
          <cell r="K39">
            <v>0.28440264955051442</v>
          </cell>
        </row>
        <row r="40">
          <cell r="J40">
            <v>3.0922908130676597E-2</v>
          </cell>
          <cell r="K40">
            <v>0.57664854036169966</v>
          </cell>
        </row>
        <row r="43">
          <cell r="J43">
            <v>3.4556055008262442E-2</v>
          </cell>
          <cell r="K43">
            <v>3.9987163293585391E-2</v>
          </cell>
        </row>
        <row r="44">
          <cell r="D44">
            <v>0</v>
          </cell>
          <cell r="E44">
            <v>15</v>
          </cell>
          <cell r="F44">
            <v>25</v>
          </cell>
          <cell r="G44">
            <v>50</v>
          </cell>
          <cell r="H44">
            <v>100</v>
          </cell>
          <cell r="J44">
            <v>8.9066254249751207E-3</v>
          </cell>
          <cell r="K44">
            <v>0.13257231444522227</v>
          </cell>
        </row>
        <row r="45">
          <cell r="C45" t="str">
            <v>Shoot</v>
          </cell>
          <cell r="D45">
            <v>1.0011700913632955</v>
          </cell>
          <cell r="E45">
            <v>0.58384852496928019</v>
          </cell>
          <cell r="F45">
            <v>0.44210961937453358</v>
          </cell>
          <cell r="G45">
            <v>2.6662492755671874</v>
          </cell>
          <cell r="H45">
            <v>0.84304215688186634</v>
          </cell>
          <cell r="J45">
            <v>1.8115243828986289E-2</v>
          </cell>
          <cell r="K45">
            <v>3.2567596917494258E-2</v>
          </cell>
        </row>
        <row r="46">
          <cell r="C46" t="str">
            <v>Root</v>
          </cell>
          <cell r="D46">
            <v>1.0016037963605562</v>
          </cell>
          <cell r="E46">
            <v>1.3294228095691427</v>
          </cell>
          <cell r="F46">
            <v>1.0604451780791277</v>
          </cell>
          <cell r="G46">
            <v>3.3406908792834167</v>
          </cell>
          <cell r="H46">
            <v>0.58384727695467531</v>
          </cell>
          <cell r="J46">
            <v>8.5327436885337379E-2</v>
          </cell>
          <cell r="K46">
            <v>3.3700692190561238E-2</v>
          </cell>
        </row>
        <row r="47">
          <cell r="J47">
            <v>4.2770480738709746E-2</v>
          </cell>
          <cell r="K47">
            <v>8.783062767188243E-3</v>
          </cell>
        </row>
        <row r="51">
          <cell r="J51">
            <v>3.7070295759207478E-2</v>
          </cell>
          <cell r="K51">
            <v>0.133665051518702</v>
          </cell>
        </row>
        <row r="52">
          <cell r="J52">
            <v>3.3744979652660136E-2</v>
          </cell>
          <cell r="K52">
            <v>4.1164535060209506E-2</v>
          </cell>
        </row>
        <row r="53">
          <cell r="D53">
            <v>0</v>
          </cell>
          <cell r="E53">
            <v>15</v>
          </cell>
          <cell r="F53">
            <v>25</v>
          </cell>
          <cell r="G53">
            <v>50</v>
          </cell>
          <cell r="H53">
            <v>100</v>
          </cell>
          <cell r="J53">
            <v>8.3668474591659436E-2</v>
          </cell>
          <cell r="K53">
            <v>6.9997127646376542E-2</v>
          </cell>
        </row>
        <row r="54">
          <cell r="C54" t="str">
            <v>Shoot</v>
          </cell>
          <cell r="D54">
            <v>1.0013546045850827</v>
          </cell>
          <cell r="E54">
            <v>0.87991880720348126</v>
          </cell>
          <cell r="F54">
            <v>1.1467866066402568</v>
          </cell>
          <cell r="G54">
            <v>1.0051192132742304</v>
          </cell>
          <cell r="H54">
            <v>1.8118381693586771</v>
          </cell>
          <cell r="J54">
            <v>2.2111215758380823E-2</v>
          </cell>
          <cell r="K54">
            <v>8.4915319980543816E-2</v>
          </cell>
        </row>
        <row r="55">
          <cell r="C55" t="str">
            <v>Root</v>
          </cell>
          <cell r="D55">
            <v>1.0188509084599178</v>
          </cell>
          <cell r="E55">
            <v>2.3409725671157542</v>
          </cell>
          <cell r="F55">
            <v>0.79435797074848702</v>
          </cell>
          <cell r="G55">
            <v>0.86060235931707318</v>
          </cell>
          <cell r="H55">
            <v>2.3190529284447035</v>
          </cell>
          <cell r="J55">
            <v>0.16013384623689514</v>
          </cell>
          <cell r="K55">
            <v>0.19511843850395286</v>
          </cell>
        </row>
        <row r="58">
          <cell r="J58">
            <v>4.4013284619758834E-2</v>
          </cell>
          <cell r="K58">
            <v>2.5442098677265275E-2</v>
          </cell>
        </row>
        <row r="59">
          <cell r="D59">
            <v>0</v>
          </cell>
          <cell r="E59">
            <v>15</v>
          </cell>
          <cell r="F59">
            <v>25</v>
          </cell>
          <cell r="G59">
            <v>50</v>
          </cell>
          <cell r="H59">
            <v>100</v>
          </cell>
          <cell r="J59">
            <v>1.1399601667205316E-2</v>
          </cell>
          <cell r="K59">
            <v>3.9495480619329039E-2</v>
          </cell>
        </row>
        <row r="60">
          <cell r="C60" t="str">
            <v>Shoot</v>
          </cell>
          <cell r="D60">
            <v>1.0019512142703662</v>
          </cell>
          <cell r="E60">
            <v>0.7122075599422687</v>
          </cell>
          <cell r="F60">
            <v>0.69488649103395528</v>
          </cell>
          <cell r="G60">
            <v>0.81588745672735008</v>
          </cell>
          <cell r="H60">
            <v>0.69463321962365576</v>
          </cell>
          <cell r="J60">
            <v>2.2619423841152588E-2</v>
          </cell>
          <cell r="K60">
            <v>1.2034516424059593E-2</v>
          </cell>
        </row>
        <row r="61">
          <cell r="C61" t="str">
            <v>Root</v>
          </cell>
          <cell r="D61">
            <v>1.00065700093916</v>
          </cell>
          <cell r="E61">
            <v>1.4350270824418818</v>
          </cell>
          <cell r="F61">
            <v>1.0024576363618998</v>
          </cell>
          <cell r="G61">
            <v>1.4312187882298641</v>
          </cell>
          <cell r="H61">
            <v>0.95295947103643996</v>
          </cell>
          <cell r="J61">
            <v>3.8305420041227285E-2</v>
          </cell>
          <cell r="K61">
            <v>2.8633581267266544E-2</v>
          </cell>
        </row>
        <row r="62">
          <cell r="J62">
            <v>1.8131240264503617E-2</v>
          </cell>
          <cell r="K62">
            <v>1.756034578174076E-2</v>
          </cell>
        </row>
        <row r="65">
          <cell r="D65">
            <v>0</v>
          </cell>
          <cell r="E65">
            <v>15</v>
          </cell>
          <cell r="F65">
            <v>25</v>
          </cell>
          <cell r="G65">
            <v>50</v>
          </cell>
          <cell r="H65">
            <v>100</v>
          </cell>
          <cell r="J65">
            <v>7.0354126823989241E-2</v>
          </cell>
          <cell r="K65">
            <v>0.1252072194062093</v>
          </cell>
        </row>
        <row r="66">
          <cell r="C66" t="str">
            <v>Shoot</v>
          </cell>
          <cell r="D66">
            <v>1.0051796434495281</v>
          </cell>
          <cell r="E66">
            <v>1.2404344912356369</v>
          </cell>
          <cell r="F66">
            <v>1.3371085528361479</v>
          </cell>
          <cell r="G66">
            <v>1.6807937429170086</v>
          </cell>
          <cell r="H66">
            <v>1.4608263793309686</v>
          </cell>
          <cell r="J66">
            <v>0.14923908949910616</v>
          </cell>
          <cell r="K66">
            <v>0.12459817512290694</v>
          </cell>
        </row>
        <row r="67">
          <cell r="C67" t="str">
            <v>Root</v>
          </cell>
          <cell r="D67">
            <v>1.0162482609183956</v>
          </cell>
          <cell r="E67">
            <v>1.4355807594050616</v>
          </cell>
          <cell r="F67">
            <v>1.5592339851561527</v>
          </cell>
          <cell r="G67">
            <v>2.384157416868137</v>
          </cell>
          <cell r="H67">
            <v>1.6397544914721836</v>
          </cell>
          <cell r="J67">
            <v>3.7475118592161821E-2</v>
          </cell>
          <cell r="K67">
            <v>3.0296631093970034E-2</v>
          </cell>
        </row>
        <row r="68">
          <cell r="J68">
            <v>6.8869771533702079E-2</v>
          </cell>
          <cell r="K68">
            <v>2.3969493496320868E-2</v>
          </cell>
        </row>
        <row r="69">
          <cell r="J69">
            <v>0.1007354632067296</v>
          </cell>
          <cell r="K69">
            <v>1.6541746417749161E-2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selection activeCell="M12" sqref="M12"/>
    </sheetView>
  </sheetViews>
  <sheetFormatPr defaultRowHeight="14.25"/>
  <cols>
    <col min="3" max="5" width="9.265625" bestFit="1" customWidth="1"/>
    <col min="6" max="6" width="11.86328125" bestFit="1" customWidth="1"/>
    <col min="7" max="11" width="9.265625" bestFit="1" customWidth="1"/>
  </cols>
  <sheetData>
    <row r="1" spans="1:12" ht="18.399999999999999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  <c r="L1" s="3"/>
    </row>
    <row r="2" spans="1:12">
      <c r="A2" s="3" t="s">
        <v>36</v>
      </c>
      <c r="B2" s="3" t="s">
        <v>29</v>
      </c>
      <c r="C2" s="3">
        <v>16.059999999999999</v>
      </c>
      <c r="D2" s="18">
        <v>16.203333333333333</v>
      </c>
      <c r="E2" s="3">
        <v>-0.14333333333333442</v>
      </c>
      <c r="F2" s="18">
        <v>0</v>
      </c>
      <c r="G2" s="3">
        <v>-0.14333333333333442</v>
      </c>
      <c r="H2" s="3">
        <v>1.1044540007443524</v>
      </c>
      <c r="I2" s="18">
        <v>1.0077327599209689</v>
      </c>
      <c r="J2" s="18">
        <v>0.14827808192068215</v>
      </c>
      <c r="K2" s="18">
        <v>8.5608390511827226E-2</v>
      </c>
      <c r="L2" s="3"/>
    </row>
    <row r="3" spans="1:12">
      <c r="A3" s="3" t="s">
        <v>36</v>
      </c>
      <c r="B3" s="3" t="s">
        <v>29</v>
      </c>
      <c r="C3" s="3">
        <v>16.09</v>
      </c>
      <c r="D3" s="18"/>
      <c r="E3" s="3">
        <v>-0.11333333333333329</v>
      </c>
      <c r="F3" s="18"/>
      <c r="G3" s="3">
        <v>-0.11333333333333329</v>
      </c>
      <c r="H3" s="3">
        <v>1.0817246660801048</v>
      </c>
      <c r="I3" s="18"/>
      <c r="J3" s="18"/>
      <c r="K3" s="18"/>
      <c r="L3" s="3"/>
    </row>
    <row r="4" spans="1:12">
      <c r="A4" s="3" t="s">
        <v>36</v>
      </c>
      <c r="B4" s="3" t="s">
        <v>29</v>
      </c>
      <c r="C4" s="3">
        <v>16.46</v>
      </c>
      <c r="D4" s="18"/>
      <c r="E4" s="3">
        <v>0.25666666666666771</v>
      </c>
      <c r="F4" s="18"/>
      <c r="G4" s="3">
        <v>0.25666666666666771</v>
      </c>
      <c r="H4" s="3">
        <v>0.83701961293844984</v>
      </c>
      <c r="I4" s="18"/>
      <c r="J4" s="18"/>
      <c r="K4" s="18"/>
      <c r="L4" s="3"/>
    </row>
    <row r="5" spans="1:12">
      <c r="A5" s="3" t="s">
        <v>36</v>
      </c>
      <c r="B5" s="3" t="s">
        <v>45</v>
      </c>
      <c r="C5" s="3">
        <v>28.32</v>
      </c>
      <c r="D5" s="18">
        <v>27.803333333333331</v>
      </c>
      <c r="E5" s="3">
        <v>12.116666666666667</v>
      </c>
      <c r="F5" s="18">
        <v>11.6</v>
      </c>
      <c r="G5" s="3">
        <v>0.5166666666666675</v>
      </c>
      <c r="H5" s="3">
        <v>0.6989849670895093</v>
      </c>
      <c r="I5" s="18">
        <v>1.0329270732419358</v>
      </c>
      <c r="J5" s="18">
        <v>0.30454487157508608</v>
      </c>
      <c r="K5" s="18">
        <v>0.17582906358419598</v>
      </c>
      <c r="L5" s="3"/>
    </row>
    <row r="6" spans="1:12">
      <c r="A6" s="3" t="s">
        <v>36</v>
      </c>
      <c r="B6" s="3" t="s">
        <v>45</v>
      </c>
      <c r="C6" s="3">
        <v>27.43</v>
      </c>
      <c r="D6" s="18"/>
      <c r="E6" s="3">
        <v>11.226666666666667</v>
      </c>
      <c r="F6" s="18"/>
      <c r="G6" s="3">
        <v>-0.37333333333333307</v>
      </c>
      <c r="H6" s="3">
        <v>1.2953422518919466</v>
      </c>
      <c r="I6" s="18"/>
      <c r="J6" s="18"/>
      <c r="K6" s="18"/>
      <c r="L6" s="3"/>
    </row>
    <row r="7" spans="1:12">
      <c r="A7" s="3" t="s">
        <v>36</v>
      </c>
      <c r="B7" s="3" t="s">
        <v>45</v>
      </c>
      <c r="C7" s="3">
        <v>27.66</v>
      </c>
      <c r="D7" s="18"/>
      <c r="E7" s="3">
        <v>11.456666666666667</v>
      </c>
      <c r="F7" s="18"/>
      <c r="G7" s="3">
        <v>-0.14333333333333265</v>
      </c>
      <c r="H7" s="3">
        <v>1.1044540007443511</v>
      </c>
      <c r="I7" s="18"/>
      <c r="J7" s="18"/>
      <c r="K7" s="18"/>
      <c r="L7" s="3"/>
    </row>
    <row r="8" spans="1:12">
      <c r="A8" s="3" t="s">
        <v>37</v>
      </c>
      <c r="B8" s="3" t="s">
        <v>29</v>
      </c>
      <c r="C8" s="3">
        <v>16.14</v>
      </c>
      <c r="D8" s="18">
        <v>16.38</v>
      </c>
      <c r="E8" s="3">
        <v>-0.23999999999999844</v>
      </c>
      <c r="F8" s="18">
        <v>1.1842378929335002E-15</v>
      </c>
      <c r="G8" s="3">
        <v>-0.23999999999999844</v>
      </c>
      <c r="H8" s="3">
        <v>1.1809926614295292</v>
      </c>
      <c r="I8" s="18">
        <v>1.0096148755799872</v>
      </c>
      <c r="J8" s="18">
        <v>0.17006371798505029</v>
      </c>
      <c r="K8" s="18">
        <v>9.818633335805739E-2</v>
      </c>
      <c r="L8" s="3"/>
    </row>
    <row r="9" spans="1:12">
      <c r="A9" s="3" t="s">
        <v>37</v>
      </c>
      <c r="B9" s="3" t="s">
        <v>29</v>
      </c>
      <c r="C9" s="3">
        <v>16.37</v>
      </c>
      <c r="D9" s="18"/>
      <c r="E9" s="3">
        <v>-9.9999999999980105E-3</v>
      </c>
      <c r="F9" s="18"/>
      <c r="G9" s="3">
        <v>-9.9999999999980105E-3</v>
      </c>
      <c r="H9" s="3">
        <v>1.0069555500567173</v>
      </c>
      <c r="I9" s="18"/>
      <c r="J9" s="18"/>
      <c r="K9" s="18"/>
      <c r="L9" s="3"/>
    </row>
    <row r="10" spans="1:12">
      <c r="A10" s="3" t="s">
        <v>37</v>
      </c>
      <c r="B10" s="3" t="s">
        <v>29</v>
      </c>
      <c r="C10" s="3">
        <v>16.63</v>
      </c>
      <c r="D10" s="18"/>
      <c r="E10" s="3">
        <v>0.25</v>
      </c>
      <c r="F10" s="18"/>
      <c r="G10" s="3">
        <v>0.25</v>
      </c>
      <c r="H10" s="3">
        <v>0.84089641525371461</v>
      </c>
      <c r="I10" s="18"/>
      <c r="J10" s="18"/>
      <c r="K10" s="18"/>
      <c r="L10" s="3"/>
    </row>
    <row r="11" spans="1:12">
      <c r="A11" s="3" t="s">
        <v>37</v>
      </c>
      <c r="B11" s="3" t="s">
        <v>45</v>
      </c>
      <c r="C11" s="3">
        <v>26.75</v>
      </c>
      <c r="D11" s="18">
        <v>27.006666666666664</v>
      </c>
      <c r="E11" s="3">
        <v>10.370000000000001</v>
      </c>
      <c r="F11" s="18">
        <v>10.626666666666667</v>
      </c>
      <c r="G11" s="3">
        <v>-1.2299999999999986</v>
      </c>
      <c r="H11" s="3">
        <v>2.3456698984637554</v>
      </c>
      <c r="I11" s="18">
        <v>1.9846464748553443</v>
      </c>
      <c r="J11" s="18">
        <v>0.35508962341434624</v>
      </c>
      <c r="K11" s="18">
        <v>0.20501108966471565</v>
      </c>
      <c r="L11" s="3"/>
    </row>
    <row r="12" spans="1:12">
      <c r="A12" s="3" t="s">
        <v>37</v>
      </c>
      <c r="B12" s="3" t="s">
        <v>45</v>
      </c>
      <c r="C12" s="3">
        <v>27</v>
      </c>
      <c r="D12" s="18"/>
      <c r="E12" s="3">
        <v>10.620000000000001</v>
      </c>
      <c r="F12" s="18"/>
      <c r="G12" s="3">
        <v>-0.97999999999999865</v>
      </c>
      <c r="H12" s="3">
        <v>1.9724654089867164</v>
      </c>
      <c r="I12" s="18"/>
      <c r="J12" s="18"/>
      <c r="K12" s="18"/>
      <c r="L12" s="3"/>
    </row>
    <row r="13" spans="1:12">
      <c r="A13" s="3" t="s">
        <v>37</v>
      </c>
      <c r="B13" s="3" t="s">
        <v>45</v>
      </c>
      <c r="C13" s="3">
        <v>27.27</v>
      </c>
      <c r="D13" s="18"/>
      <c r="E13" s="3">
        <v>10.89</v>
      </c>
      <c r="F13" s="18"/>
      <c r="G13" s="3">
        <v>-0.70999999999999908</v>
      </c>
      <c r="H13" s="3">
        <v>1.6358041171155611</v>
      </c>
      <c r="I13" s="18"/>
      <c r="J13" s="18"/>
      <c r="K13" s="18"/>
      <c r="L13" s="3"/>
    </row>
    <row r="14" spans="1:12">
      <c r="A14" s="3" t="s">
        <v>38</v>
      </c>
      <c r="B14" s="3" t="s">
        <v>29</v>
      </c>
      <c r="C14" s="3">
        <v>15.64</v>
      </c>
      <c r="D14" s="18">
        <v>15.700000000000001</v>
      </c>
      <c r="E14" s="3">
        <v>-6.0000000000000497E-2</v>
      </c>
      <c r="F14" s="18">
        <v>-5.9211894646675012E-16</v>
      </c>
      <c r="G14" s="3">
        <v>-6.0000000000000497E-2</v>
      </c>
      <c r="H14" s="3">
        <v>1.0424657608411216</v>
      </c>
      <c r="I14" s="18">
        <v>1.0044550611392991</v>
      </c>
      <c r="J14" s="18">
        <v>0.1137129021789882</v>
      </c>
      <c r="K14" s="18">
        <v>6.5652174683372422E-2</v>
      </c>
      <c r="L14" s="3"/>
    </row>
    <row r="15" spans="1:12">
      <c r="A15" s="3" t="s">
        <v>38</v>
      </c>
      <c r="B15" s="3" t="s">
        <v>29</v>
      </c>
      <c r="C15" s="3">
        <v>15.57</v>
      </c>
      <c r="D15" s="18"/>
      <c r="E15" s="3">
        <v>-0.13000000000000078</v>
      </c>
      <c r="F15" s="18"/>
      <c r="G15" s="3">
        <v>-0.13000000000000078</v>
      </c>
      <c r="H15" s="3">
        <v>1.0942937012607401</v>
      </c>
      <c r="I15" s="18"/>
      <c r="J15" s="18"/>
      <c r="K15" s="18"/>
      <c r="L15" s="3"/>
    </row>
    <row r="16" spans="1:12">
      <c r="A16" s="3" t="s">
        <v>38</v>
      </c>
      <c r="B16" s="3" t="s">
        <v>29</v>
      </c>
      <c r="C16" s="3">
        <v>15.89</v>
      </c>
      <c r="D16" s="18"/>
      <c r="E16" s="3">
        <v>0.1899999999999995</v>
      </c>
      <c r="F16" s="18"/>
      <c r="G16" s="3">
        <v>0.1899999999999995</v>
      </c>
      <c r="H16" s="3">
        <v>0.87660572131603542</v>
      </c>
      <c r="I16" s="18"/>
      <c r="J16" s="18"/>
      <c r="K16" s="18"/>
      <c r="L16" s="3"/>
    </row>
    <row r="17" spans="1:12">
      <c r="A17" s="3" t="s">
        <v>38</v>
      </c>
      <c r="B17" s="3" t="s">
        <v>45</v>
      </c>
      <c r="C17" s="3">
        <v>26.55</v>
      </c>
      <c r="D17" s="18">
        <v>26.363333333333333</v>
      </c>
      <c r="E17" s="3">
        <v>10.85</v>
      </c>
      <c r="F17" s="18">
        <v>10.663333333333332</v>
      </c>
      <c r="G17" s="3">
        <v>-0.75</v>
      </c>
      <c r="H17" s="3">
        <v>1.681792830507429</v>
      </c>
      <c r="I17" s="18">
        <v>1.9227647735389704</v>
      </c>
      <c r="J17" s="18">
        <v>0.22036599510487126</v>
      </c>
      <c r="K17" s="18">
        <v>0.12722836659403719</v>
      </c>
      <c r="L17" s="3"/>
    </row>
    <row r="18" spans="1:12">
      <c r="A18" s="3" t="s">
        <v>38</v>
      </c>
      <c r="B18" s="3" t="s">
        <v>45</v>
      </c>
      <c r="C18" s="3">
        <v>26.32</v>
      </c>
      <c r="D18" s="18"/>
      <c r="E18" s="3">
        <v>10.62</v>
      </c>
      <c r="F18" s="18"/>
      <c r="G18" s="3">
        <v>-0.98000000000000043</v>
      </c>
      <c r="H18" s="3">
        <v>1.9724654089867188</v>
      </c>
      <c r="I18" s="18"/>
      <c r="J18" s="18"/>
      <c r="K18" s="18"/>
      <c r="L18" s="3"/>
    </row>
    <row r="19" spans="1:12">
      <c r="A19" s="3" t="s">
        <v>38</v>
      </c>
      <c r="B19" s="3" t="s">
        <v>45</v>
      </c>
      <c r="C19" s="3">
        <v>26.22</v>
      </c>
      <c r="D19" s="18"/>
      <c r="E19" s="3">
        <v>10.519999999999998</v>
      </c>
      <c r="F19" s="18"/>
      <c r="G19" s="3">
        <v>-1.0800000000000018</v>
      </c>
      <c r="H19" s="3">
        <v>2.1140360811227632</v>
      </c>
      <c r="I19" s="18"/>
      <c r="J19" s="18"/>
      <c r="K19" s="18"/>
      <c r="L19" s="3"/>
    </row>
    <row r="20" spans="1:12">
      <c r="A20" s="3" t="s">
        <v>39</v>
      </c>
      <c r="B20" s="3" t="s">
        <v>29</v>
      </c>
      <c r="C20" s="3">
        <v>17.260000000000002</v>
      </c>
      <c r="D20" s="18">
        <v>17.523333333333333</v>
      </c>
      <c r="E20" s="3">
        <v>-0.26333333333333186</v>
      </c>
      <c r="F20" s="18">
        <v>0</v>
      </c>
      <c r="G20" s="3">
        <v>-0.26333333333333186</v>
      </c>
      <c r="H20" s="3">
        <v>1.2002486666652665</v>
      </c>
      <c r="I20" s="18">
        <v>1.0086041169779325</v>
      </c>
      <c r="J20" s="18">
        <v>0.16599919419308906</v>
      </c>
      <c r="K20" s="18">
        <v>9.5839679452640936E-2</v>
      </c>
      <c r="L20" s="3"/>
    </row>
    <row r="21" spans="1:12">
      <c r="A21" s="3" t="s">
        <v>39</v>
      </c>
      <c r="B21" s="3" t="s">
        <v>29</v>
      </c>
      <c r="C21" s="3">
        <v>17.66</v>
      </c>
      <c r="D21" s="18"/>
      <c r="E21" s="3">
        <v>0.13666666666666671</v>
      </c>
      <c r="F21" s="18"/>
      <c r="G21" s="3">
        <v>0.13666666666666671</v>
      </c>
      <c r="H21" s="3">
        <v>0.90961839399828137</v>
      </c>
      <c r="I21" s="18"/>
      <c r="J21" s="18"/>
      <c r="K21" s="18"/>
      <c r="L21" s="3"/>
    </row>
    <row r="22" spans="1:12">
      <c r="A22" s="3" t="s">
        <v>39</v>
      </c>
      <c r="B22" s="3" t="s">
        <v>29</v>
      </c>
      <c r="C22" s="3">
        <v>17.649999999999999</v>
      </c>
      <c r="D22" s="18"/>
      <c r="E22" s="3">
        <v>0.12666666666666515</v>
      </c>
      <c r="F22" s="18"/>
      <c r="G22" s="3">
        <v>0.12666666666666515</v>
      </c>
      <c r="H22" s="3">
        <v>0.91594529027024962</v>
      </c>
      <c r="I22" s="18"/>
      <c r="J22" s="18"/>
      <c r="K22" s="18"/>
      <c r="L22" s="3"/>
    </row>
    <row r="23" spans="1:12">
      <c r="A23" s="3" t="s">
        <v>39</v>
      </c>
      <c r="B23" s="3" t="s">
        <v>45</v>
      </c>
      <c r="C23" s="3">
        <v>28.05</v>
      </c>
      <c r="D23" s="18">
        <v>28.286666666666665</v>
      </c>
      <c r="E23" s="3">
        <v>10.526666666666667</v>
      </c>
      <c r="F23" s="18">
        <v>10.763333333333334</v>
      </c>
      <c r="G23" s="3">
        <v>-1.0733333333333324</v>
      </c>
      <c r="H23" s="3">
        <v>2.1042896964014313</v>
      </c>
      <c r="I23" s="18">
        <v>1.8279870281621635</v>
      </c>
      <c r="J23" s="18">
        <v>0.45371246174510904</v>
      </c>
      <c r="K23" s="18">
        <v>0.26195101192322651</v>
      </c>
      <c r="L23" s="3"/>
    </row>
    <row r="24" spans="1:12">
      <c r="A24" s="3" t="s">
        <v>39</v>
      </c>
      <c r="B24" s="3" t="s">
        <v>45</v>
      </c>
      <c r="C24" s="3">
        <v>28.74</v>
      </c>
      <c r="D24" s="18"/>
      <c r="E24" s="3">
        <v>11.216666666666665</v>
      </c>
      <c r="F24" s="18"/>
      <c r="G24" s="3">
        <v>-0.38333333333333464</v>
      </c>
      <c r="H24" s="3">
        <v>1.3043520697655655</v>
      </c>
      <c r="I24" s="18"/>
      <c r="J24" s="18"/>
      <c r="K24" s="18"/>
      <c r="L24" s="3"/>
    </row>
    <row r="25" spans="1:12">
      <c r="A25" s="3" t="s">
        <v>39</v>
      </c>
      <c r="B25" s="3" t="s">
        <v>45</v>
      </c>
      <c r="C25" s="3">
        <v>28.07</v>
      </c>
      <c r="D25" s="18"/>
      <c r="E25" s="3">
        <v>10.546666666666667</v>
      </c>
      <c r="F25" s="18"/>
      <c r="G25" s="3">
        <v>-1.0533333333333328</v>
      </c>
      <c r="H25" s="3">
        <v>2.0753193183194938</v>
      </c>
      <c r="I25" s="18"/>
      <c r="J25" s="18"/>
      <c r="K25" s="18"/>
      <c r="L25" s="3"/>
    </row>
    <row r="26" spans="1:12">
      <c r="A26" s="3" t="s">
        <v>40</v>
      </c>
      <c r="B26" s="3" t="s">
        <v>29</v>
      </c>
      <c r="C26" s="3">
        <v>16.78</v>
      </c>
      <c r="D26" s="18">
        <v>16.243333333333336</v>
      </c>
      <c r="E26" s="3">
        <v>0.53666666666666529</v>
      </c>
      <c r="F26" s="18">
        <v>-1.7763568394002505E-15</v>
      </c>
      <c r="G26" s="3">
        <v>0.53666666666666529</v>
      </c>
      <c r="H26" s="3">
        <v>0.68936183449288946</v>
      </c>
      <c r="I26" s="18">
        <v>1.0329673301335236</v>
      </c>
      <c r="J26" s="18">
        <v>0.29900248793774165</v>
      </c>
      <c r="K26" s="18">
        <v>0.17262916689922297</v>
      </c>
      <c r="L26" s="3"/>
    </row>
    <row r="27" spans="1:12">
      <c r="A27" s="3" t="s">
        <v>40</v>
      </c>
      <c r="B27" s="3" t="s">
        <v>29</v>
      </c>
      <c r="C27" s="3">
        <v>16.010000000000002</v>
      </c>
      <c r="D27" s="18"/>
      <c r="E27" s="3">
        <v>-0.23333333333333428</v>
      </c>
      <c r="F27" s="18"/>
      <c r="G27" s="3">
        <v>-0.23333333333333428</v>
      </c>
      <c r="H27" s="3">
        <v>1.1755479062836094</v>
      </c>
      <c r="I27" s="18"/>
      <c r="J27" s="18"/>
      <c r="K27" s="18"/>
      <c r="L27" s="3"/>
    </row>
    <row r="28" spans="1:12">
      <c r="A28" s="3" t="s">
        <v>40</v>
      </c>
      <c r="B28" s="3" t="s">
        <v>29</v>
      </c>
      <c r="C28" s="3">
        <v>15.94</v>
      </c>
      <c r="D28" s="18"/>
      <c r="E28" s="3">
        <v>-0.30333333333333634</v>
      </c>
      <c r="F28" s="18"/>
      <c r="G28" s="3">
        <v>-0.30333333333333634</v>
      </c>
      <c r="H28" s="3">
        <v>1.2339922496240725</v>
      </c>
      <c r="I28" s="18"/>
      <c r="J28" s="18"/>
      <c r="K28" s="18"/>
      <c r="L28" s="3"/>
    </row>
    <row r="29" spans="1:12">
      <c r="A29" s="3" t="s">
        <v>40</v>
      </c>
      <c r="B29" s="3" t="s">
        <v>45</v>
      </c>
      <c r="C29" s="3">
        <v>28.1</v>
      </c>
      <c r="D29" s="18">
        <v>28.180000000000003</v>
      </c>
      <c r="E29" s="3">
        <v>11.856666666666666</v>
      </c>
      <c r="F29" s="18">
        <v>11.936666666666662</v>
      </c>
      <c r="G29" s="3">
        <v>0.25666666666666593</v>
      </c>
      <c r="H29" s="3">
        <v>0.83701961293845095</v>
      </c>
      <c r="I29" s="18">
        <v>0.79253261949706577</v>
      </c>
      <c r="J29" s="18">
        <v>3.9979177735899769E-2</v>
      </c>
      <c r="K29" s="18">
        <v>2.3081989027801626E-2</v>
      </c>
      <c r="L29" s="3"/>
    </row>
    <row r="30" spans="1:12">
      <c r="A30" s="3" t="s">
        <v>40</v>
      </c>
      <c r="B30" s="3" t="s">
        <v>45</v>
      </c>
      <c r="C30" s="3">
        <v>28.24</v>
      </c>
      <c r="D30" s="18"/>
      <c r="E30" s="3">
        <v>11.996666666666663</v>
      </c>
      <c r="F30" s="18"/>
      <c r="G30" s="3">
        <v>0.39666666666666295</v>
      </c>
      <c r="H30" s="3">
        <v>0.75961133211780163</v>
      </c>
      <c r="I30" s="18"/>
      <c r="J30" s="18"/>
      <c r="K30" s="18"/>
      <c r="L30" s="3"/>
    </row>
    <row r="31" spans="1:12">
      <c r="A31" s="3" t="s">
        <v>40</v>
      </c>
      <c r="B31" s="3" t="s">
        <v>45</v>
      </c>
      <c r="C31" s="3">
        <v>28.2</v>
      </c>
      <c r="D31" s="18"/>
      <c r="E31" s="3">
        <v>11.956666666666663</v>
      </c>
      <c r="F31" s="18"/>
      <c r="G31" s="3">
        <v>0.3566666666666638</v>
      </c>
      <c r="H31" s="3">
        <v>0.78096691343494473</v>
      </c>
      <c r="I31" s="18"/>
      <c r="J31" s="18"/>
      <c r="K31" s="18"/>
      <c r="L31" s="3"/>
    </row>
    <row r="32" spans="1:12">
      <c r="A32" s="3" t="s">
        <v>30</v>
      </c>
      <c r="B32" s="3" t="s">
        <v>29</v>
      </c>
      <c r="C32" s="3">
        <v>14.17</v>
      </c>
      <c r="D32" s="18">
        <v>14.783333333333333</v>
      </c>
      <c r="E32" s="3">
        <v>-0.61333333333333329</v>
      </c>
      <c r="F32" s="18">
        <v>0</v>
      </c>
      <c r="G32" s="3">
        <v>-0.61333333333333329</v>
      </c>
      <c r="H32" s="3">
        <v>1.5297896935239914</v>
      </c>
      <c r="I32" s="18">
        <v>1.0591183961605679</v>
      </c>
      <c r="J32" s="18">
        <v>0.43712926470791957</v>
      </c>
      <c r="K32" s="18">
        <v>0.25237669864978057</v>
      </c>
      <c r="L32" s="3"/>
    </row>
    <row r="33" spans="1:12">
      <c r="A33" s="3" t="s">
        <v>30</v>
      </c>
      <c r="B33" s="3" t="s">
        <v>29</v>
      </c>
      <c r="C33" s="3">
        <v>15.37</v>
      </c>
      <c r="D33" s="18"/>
      <c r="E33" s="3">
        <v>0.586666666666666</v>
      </c>
      <c r="F33" s="18"/>
      <c r="G33" s="3">
        <v>0.586666666666666</v>
      </c>
      <c r="H33" s="3">
        <v>0.66587963971095832</v>
      </c>
      <c r="I33" s="18"/>
      <c r="J33" s="18"/>
      <c r="K33" s="18"/>
      <c r="L33" s="3"/>
    </row>
    <row r="34" spans="1:12">
      <c r="A34" s="3" t="s">
        <v>30</v>
      </c>
      <c r="B34" s="3" t="s">
        <v>29</v>
      </c>
      <c r="C34" s="3">
        <v>14.81</v>
      </c>
      <c r="D34" s="18"/>
      <c r="E34" s="3">
        <v>2.6666666666667282E-2</v>
      </c>
      <c r="F34" s="18"/>
      <c r="G34" s="3">
        <v>2.6666666666667282E-2</v>
      </c>
      <c r="H34" s="3">
        <v>0.981685855246754</v>
      </c>
      <c r="I34" s="18"/>
      <c r="J34" s="18"/>
      <c r="K34" s="18"/>
      <c r="L34" s="3"/>
    </row>
    <row r="35" spans="1:12">
      <c r="A35" s="3" t="s">
        <v>30</v>
      </c>
      <c r="B35" s="3" t="s">
        <v>45</v>
      </c>
      <c r="C35" s="3">
        <v>24.65</v>
      </c>
      <c r="D35" s="18">
        <v>24.553333333333331</v>
      </c>
      <c r="E35" s="3">
        <v>9.8666666666666654</v>
      </c>
      <c r="F35" s="18">
        <v>9.7700000000000014</v>
      </c>
      <c r="G35" s="3">
        <v>9.6666666666664014E-2</v>
      </c>
      <c r="H35" s="3">
        <v>0.93519124785032048</v>
      </c>
      <c r="I35" s="18">
        <v>1.0095110451255784</v>
      </c>
      <c r="J35" s="18">
        <v>0.17424878804944602</v>
      </c>
      <c r="K35" s="18">
        <v>0.10060258468631371</v>
      </c>
      <c r="L35" s="3"/>
    </row>
    <row r="36" spans="1:12">
      <c r="A36" s="3" t="s">
        <v>30</v>
      </c>
      <c r="B36" s="3" t="s">
        <v>45</v>
      </c>
      <c r="C36" s="3">
        <v>24.28</v>
      </c>
      <c r="D36" s="18"/>
      <c r="E36" s="3">
        <v>9.4966666666666679</v>
      </c>
      <c r="F36" s="18"/>
      <c r="G36" s="3">
        <v>-0.27333333333333343</v>
      </c>
      <c r="H36" s="3">
        <v>1.2085970563467681</v>
      </c>
      <c r="I36" s="18"/>
      <c r="J36" s="18"/>
      <c r="K36" s="18"/>
      <c r="L36" s="3"/>
    </row>
    <row r="37" spans="1:12">
      <c r="A37" s="3" t="s">
        <v>30</v>
      </c>
      <c r="B37" s="3" t="s">
        <v>45</v>
      </c>
      <c r="C37" s="3">
        <v>24.73</v>
      </c>
      <c r="D37" s="18"/>
      <c r="E37" s="3">
        <v>9.9466666666666672</v>
      </c>
      <c r="F37" s="18"/>
      <c r="G37" s="3">
        <v>0.17666666666666586</v>
      </c>
      <c r="H37" s="3">
        <v>0.88474483117964664</v>
      </c>
      <c r="I37" s="18"/>
      <c r="J37" s="18"/>
      <c r="K37" s="18"/>
      <c r="L37" s="3"/>
    </row>
    <row r="38" spans="1:12">
      <c r="A38" s="3" t="s">
        <v>31</v>
      </c>
      <c r="B38" s="3" t="s">
        <v>29</v>
      </c>
      <c r="C38" s="3">
        <v>14.8</v>
      </c>
      <c r="D38" s="18">
        <v>14.700000000000001</v>
      </c>
      <c r="E38" s="3">
        <v>9.9999999999999645E-2</v>
      </c>
      <c r="F38" s="18">
        <v>-1.1842378929335002E-15</v>
      </c>
      <c r="G38" s="3">
        <v>9.9999999999999645E-2</v>
      </c>
      <c r="H38" s="3">
        <v>0.93303299153680763</v>
      </c>
      <c r="I38" s="18">
        <v>1.0044398188730819</v>
      </c>
      <c r="J38" s="18">
        <v>0.11810454228214452</v>
      </c>
      <c r="K38" s="18">
        <v>6.8187689279113686E-2</v>
      </c>
      <c r="L38" s="3"/>
    </row>
    <row r="39" spans="1:12">
      <c r="A39" s="3" t="s">
        <v>31</v>
      </c>
      <c r="B39" s="3" t="s">
        <v>29</v>
      </c>
      <c r="C39" s="3">
        <v>14.79</v>
      </c>
      <c r="D39" s="18"/>
      <c r="E39" s="3">
        <v>8.9999999999998082E-2</v>
      </c>
      <c r="F39" s="18"/>
      <c r="G39" s="3">
        <v>8.9999999999998082E-2</v>
      </c>
      <c r="H39" s="3">
        <v>0.93952274921401302</v>
      </c>
      <c r="I39" s="18"/>
      <c r="J39" s="18"/>
      <c r="K39" s="18"/>
      <c r="L39" s="3"/>
    </row>
    <row r="40" spans="1:12">
      <c r="A40" s="3" t="s">
        <v>31</v>
      </c>
      <c r="B40" s="3" t="s">
        <v>29</v>
      </c>
      <c r="C40" s="3">
        <v>14.51</v>
      </c>
      <c r="D40" s="18"/>
      <c r="E40" s="3">
        <v>-0.19000000000000128</v>
      </c>
      <c r="F40" s="18"/>
      <c r="G40" s="3">
        <v>-0.19000000000000128</v>
      </c>
      <c r="H40" s="3">
        <v>1.1407637158684247</v>
      </c>
      <c r="I40" s="18"/>
      <c r="J40" s="18"/>
      <c r="K40" s="18"/>
      <c r="L40" s="3"/>
    </row>
    <row r="41" spans="1:12">
      <c r="A41" s="3" t="s">
        <v>31</v>
      </c>
      <c r="B41" s="3" t="s">
        <v>45</v>
      </c>
      <c r="C41" s="3">
        <v>24.47</v>
      </c>
      <c r="D41" s="18">
        <v>24.52333333333333</v>
      </c>
      <c r="E41" s="3">
        <v>9.7699999999999978</v>
      </c>
      <c r="F41" s="18">
        <v>9.8233333333333306</v>
      </c>
      <c r="G41" s="3">
        <v>0</v>
      </c>
      <c r="H41" s="3">
        <v>1</v>
      </c>
      <c r="I41" s="18">
        <v>0.96555415869356287</v>
      </c>
      <c r="J41" s="18">
        <v>7.2089895981590643E-2</v>
      </c>
      <c r="K41" s="18">
        <v>4.1621120850823479E-2</v>
      </c>
      <c r="L41" s="3"/>
    </row>
    <row r="42" spans="1:12">
      <c r="A42" s="3" t="s">
        <v>31</v>
      </c>
      <c r="B42" s="3" t="s">
        <v>45</v>
      </c>
      <c r="C42" s="3">
        <v>24.45</v>
      </c>
      <c r="D42" s="18"/>
      <c r="E42" s="3">
        <v>9.7499999999999982</v>
      </c>
      <c r="F42" s="18"/>
      <c r="G42" s="3">
        <v>-2.0000000000003126E-2</v>
      </c>
      <c r="H42" s="3">
        <v>1.0139594797900313</v>
      </c>
      <c r="I42" s="18"/>
      <c r="J42" s="18"/>
      <c r="K42" s="18"/>
      <c r="L42" s="3"/>
    </row>
    <row r="43" spans="1:12">
      <c r="A43" s="3" t="s">
        <v>31</v>
      </c>
      <c r="B43" s="3" t="s">
        <v>45</v>
      </c>
      <c r="C43" s="3">
        <v>24.65</v>
      </c>
      <c r="D43" s="18"/>
      <c r="E43" s="3">
        <v>9.9499999999999975</v>
      </c>
      <c r="F43" s="18"/>
      <c r="G43" s="3">
        <v>0.17999999999999616</v>
      </c>
      <c r="H43" s="3">
        <v>0.88270299629065718</v>
      </c>
      <c r="I43" s="18"/>
      <c r="J43" s="18"/>
      <c r="K43" s="18"/>
      <c r="L43" s="3"/>
    </row>
    <row r="44" spans="1:12">
      <c r="A44" s="3" t="s">
        <v>32</v>
      </c>
      <c r="B44" s="3" t="s">
        <v>29</v>
      </c>
      <c r="C44" s="3">
        <v>13.68</v>
      </c>
      <c r="D44" s="18">
        <v>13.74</v>
      </c>
      <c r="E44" s="3">
        <v>-6.0000000000000497E-2</v>
      </c>
      <c r="F44" s="18">
        <v>-5.9211894646675012E-16</v>
      </c>
      <c r="G44" s="3">
        <v>-6.0000000000000497E-2</v>
      </c>
      <c r="H44" s="3">
        <v>1.0424657608411216</v>
      </c>
      <c r="I44" s="18">
        <v>1.0044550611392991</v>
      </c>
      <c r="J44" s="18">
        <v>0.1137129021789882</v>
      </c>
      <c r="K44" s="18">
        <v>6.5652174683372422E-2</v>
      </c>
      <c r="L44" s="3"/>
    </row>
    <row r="45" spans="1:12">
      <c r="A45" s="3" t="s">
        <v>32</v>
      </c>
      <c r="B45" s="3" t="s">
        <v>29</v>
      </c>
      <c r="C45" s="3">
        <v>13.61</v>
      </c>
      <c r="D45" s="18"/>
      <c r="E45" s="3">
        <v>-0.13000000000000078</v>
      </c>
      <c r="F45" s="18"/>
      <c r="G45" s="3">
        <v>-0.13000000000000078</v>
      </c>
      <c r="H45" s="3">
        <v>1.0942937012607401</v>
      </c>
      <c r="I45" s="18"/>
      <c r="J45" s="18"/>
      <c r="K45" s="18"/>
      <c r="L45" s="3"/>
    </row>
    <row r="46" spans="1:12">
      <c r="A46" s="3" t="s">
        <v>32</v>
      </c>
      <c r="B46" s="3" t="s">
        <v>29</v>
      </c>
      <c r="C46" s="3">
        <v>13.93</v>
      </c>
      <c r="D46" s="18"/>
      <c r="E46" s="3">
        <v>0.1899999999999995</v>
      </c>
      <c r="F46" s="18"/>
      <c r="G46" s="3">
        <v>0.1899999999999995</v>
      </c>
      <c r="H46" s="3">
        <v>0.87660572131603542</v>
      </c>
      <c r="I46" s="18"/>
      <c r="J46" s="18"/>
      <c r="K46" s="18"/>
      <c r="L46" s="3"/>
    </row>
    <row r="47" spans="1:12">
      <c r="A47" s="3" t="s">
        <v>32</v>
      </c>
      <c r="B47" s="3" t="s">
        <v>45</v>
      </c>
      <c r="C47" s="3">
        <v>23.45</v>
      </c>
      <c r="D47" s="18">
        <v>23.49</v>
      </c>
      <c r="E47" s="3">
        <v>9.7099999999999991</v>
      </c>
      <c r="F47" s="18">
        <v>9.75</v>
      </c>
      <c r="G47" s="3">
        <v>-6.0000000000002274E-2</v>
      </c>
      <c r="H47" s="3">
        <v>1.042465760841123</v>
      </c>
      <c r="I47" s="18">
        <v>1.0147318803358372</v>
      </c>
      <c r="J47" s="18">
        <v>4.8036490126199212E-2</v>
      </c>
      <c r="K47" s="18">
        <v>2.7733880505285916E-2</v>
      </c>
      <c r="L47" s="3"/>
    </row>
    <row r="48" spans="1:12">
      <c r="A48" s="3" t="s">
        <v>32</v>
      </c>
      <c r="B48" s="3" t="s">
        <v>45</v>
      </c>
      <c r="C48" s="3">
        <v>23.45</v>
      </c>
      <c r="D48" s="18"/>
      <c r="E48" s="3">
        <v>9.7099999999999991</v>
      </c>
      <c r="F48" s="18"/>
      <c r="G48" s="3">
        <v>-6.0000000000002274E-2</v>
      </c>
      <c r="H48" s="3">
        <v>1.042465760841123</v>
      </c>
      <c r="I48" s="18"/>
      <c r="J48" s="18"/>
      <c r="K48" s="18"/>
      <c r="L48" s="3"/>
    </row>
    <row r="49" spans="1:12">
      <c r="A49" s="3" t="s">
        <v>32</v>
      </c>
      <c r="B49" s="3" t="s">
        <v>45</v>
      </c>
      <c r="C49" s="3">
        <v>23.57</v>
      </c>
      <c r="D49" s="18"/>
      <c r="E49" s="3">
        <v>9.83</v>
      </c>
      <c r="F49" s="18"/>
      <c r="G49" s="3">
        <v>5.9999999999998721E-2</v>
      </c>
      <c r="H49" s="3">
        <v>0.95926411932526523</v>
      </c>
      <c r="I49" s="18"/>
      <c r="J49" s="18"/>
      <c r="K49" s="18"/>
      <c r="L49" s="3"/>
    </row>
    <row r="50" spans="1:12">
      <c r="A50" s="3" t="s">
        <v>33</v>
      </c>
      <c r="B50" s="3" t="s">
        <v>29</v>
      </c>
      <c r="C50" s="3">
        <v>14.06</v>
      </c>
      <c r="D50" s="18">
        <v>14.18</v>
      </c>
      <c r="E50" s="3">
        <v>-0.11999999999999922</v>
      </c>
      <c r="F50" s="18">
        <v>0</v>
      </c>
      <c r="G50" s="3">
        <v>-0.11999999999999922</v>
      </c>
      <c r="H50" s="3">
        <v>1.0867348625260576</v>
      </c>
      <c r="I50" s="18">
        <v>1.0020001861854082</v>
      </c>
      <c r="J50" s="18">
        <v>7.8054637245847394E-2</v>
      </c>
      <c r="K50" s="18">
        <v>4.5064865825388586E-2</v>
      </c>
      <c r="L50" s="3"/>
    </row>
    <row r="51" spans="1:12">
      <c r="A51" s="3" t="s">
        <v>33</v>
      </c>
      <c r="B51" s="3" t="s">
        <v>29</v>
      </c>
      <c r="C51" s="3">
        <v>14.2</v>
      </c>
      <c r="D51" s="18"/>
      <c r="E51" s="3">
        <v>1.9999999999999574E-2</v>
      </c>
      <c r="F51" s="18"/>
      <c r="G51" s="3">
        <v>1.9999999999999574E-2</v>
      </c>
      <c r="H51" s="3">
        <v>0.98623270449335942</v>
      </c>
      <c r="I51" s="18"/>
      <c r="J51" s="18"/>
      <c r="K51" s="18"/>
      <c r="L51" s="3"/>
    </row>
    <row r="52" spans="1:12">
      <c r="A52" s="3" t="s">
        <v>33</v>
      </c>
      <c r="B52" s="3" t="s">
        <v>29</v>
      </c>
      <c r="C52" s="3">
        <v>14.28</v>
      </c>
      <c r="D52" s="18"/>
      <c r="E52" s="3">
        <v>9.9999999999999645E-2</v>
      </c>
      <c r="F52" s="18"/>
      <c r="G52" s="3">
        <v>9.9999999999999645E-2</v>
      </c>
      <c r="H52" s="3">
        <v>0.93303299153680763</v>
      </c>
      <c r="I52" s="18"/>
      <c r="J52" s="18"/>
      <c r="K52" s="18"/>
      <c r="L52" s="3"/>
    </row>
    <row r="53" spans="1:12">
      <c r="A53" s="3" t="s">
        <v>33</v>
      </c>
      <c r="B53" s="3" t="s">
        <v>45</v>
      </c>
      <c r="C53" s="3">
        <v>24.06</v>
      </c>
      <c r="D53" s="18">
        <v>24.099999999999998</v>
      </c>
      <c r="E53" s="3">
        <v>9.879999999999999</v>
      </c>
      <c r="F53" s="18">
        <v>9.92</v>
      </c>
      <c r="G53" s="3">
        <v>0.10999999999999766</v>
      </c>
      <c r="H53" s="3">
        <v>0.92658806189037235</v>
      </c>
      <c r="I53" s="18">
        <v>0.90143870970300066</v>
      </c>
      <c r="J53" s="18">
        <v>2.2634615468906185E-2</v>
      </c>
      <c r="K53" s="18">
        <v>1.3068101333976654E-2</v>
      </c>
      <c r="L53" s="3"/>
    </row>
    <row r="54" spans="1:12">
      <c r="A54" s="3" t="s">
        <v>33</v>
      </c>
      <c r="B54" s="3" t="s">
        <v>45</v>
      </c>
      <c r="C54" s="3">
        <v>24.11</v>
      </c>
      <c r="D54" s="18"/>
      <c r="E54" s="3">
        <v>9.93</v>
      </c>
      <c r="F54" s="18"/>
      <c r="G54" s="3">
        <v>0.15999999999999837</v>
      </c>
      <c r="H54" s="3">
        <v>0.89502507092797345</v>
      </c>
      <c r="I54" s="18"/>
      <c r="J54" s="18"/>
      <c r="K54" s="18"/>
      <c r="L54" s="3"/>
    </row>
    <row r="55" spans="1:12">
      <c r="A55" s="3" t="s">
        <v>33</v>
      </c>
      <c r="B55" s="3" t="s">
        <v>45</v>
      </c>
      <c r="C55" s="3">
        <v>24.13</v>
      </c>
      <c r="D55" s="18"/>
      <c r="E55" s="3">
        <v>9.9499999999999993</v>
      </c>
      <c r="F55" s="18"/>
      <c r="G55" s="3">
        <v>0.17999999999999794</v>
      </c>
      <c r="H55" s="3">
        <v>0.88270299629065618</v>
      </c>
      <c r="I55" s="18"/>
      <c r="J55" s="18"/>
      <c r="K55" s="18"/>
      <c r="L55" s="3"/>
    </row>
    <row r="56" spans="1:12">
      <c r="A56" s="3" t="s">
        <v>34</v>
      </c>
      <c r="B56" s="3" t="s">
        <v>29</v>
      </c>
      <c r="C56" s="3">
        <v>14.75</v>
      </c>
      <c r="D56" s="18">
        <v>14.893333333333333</v>
      </c>
      <c r="E56" s="3">
        <v>-0.14333333333333265</v>
      </c>
      <c r="F56" s="18">
        <v>5.9211894646675012E-16</v>
      </c>
      <c r="G56" s="3">
        <v>-0.14333333333333265</v>
      </c>
      <c r="H56" s="3">
        <v>1.1044540007443511</v>
      </c>
      <c r="I56" s="18">
        <v>1.015818061806063</v>
      </c>
      <c r="J56" s="18">
        <v>0.21042793387738057</v>
      </c>
      <c r="K56" s="18">
        <v>0.12149062426912245</v>
      </c>
      <c r="L56" s="3"/>
    </row>
    <row r="57" spans="1:12">
      <c r="A57" s="3" t="s">
        <v>34</v>
      </c>
      <c r="B57" s="3" t="s">
        <v>29</v>
      </c>
      <c r="C57" s="3">
        <v>14.67</v>
      </c>
      <c r="D57" s="18"/>
      <c r="E57" s="3">
        <v>-0.22333333333333272</v>
      </c>
      <c r="F57" s="18"/>
      <c r="G57" s="3">
        <v>-0.22333333333333272</v>
      </c>
      <c r="H57" s="3">
        <v>1.1674278037569712</v>
      </c>
      <c r="I57" s="18"/>
      <c r="J57" s="18"/>
      <c r="K57" s="18"/>
      <c r="L57" s="3"/>
    </row>
    <row r="58" spans="1:12">
      <c r="A58" s="3" t="s">
        <v>34</v>
      </c>
      <c r="B58" s="3" t="s">
        <v>29</v>
      </c>
      <c r="C58" s="3">
        <v>15.26</v>
      </c>
      <c r="D58" s="18"/>
      <c r="E58" s="3">
        <v>0.36666666666666714</v>
      </c>
      <c r="F58" s="18"/>
      <c r="G58" s="3">
        <v>0.36666666666666714</v>
      </c>
      <c r="H58" s="3">
        <v>0.77557238091686709</v>
      </c>
      <c r="I58" s="18"/>
      <c r="J58" s="18"/>
      <c r="K58" s="18"/>
      <c r="L58" s="3"/>
    </row>
    <row r="59" spans="1:12">
      <c r="A59" s="3" t="s">
        <v>34</v>
      </c>
      <c r="B59" s="3" t="s">
        <v>45</v>
      </c>
      <c r="C59" s="3">
        <v>23.9</v>
      </c>
      <c r="D59" s="18">
        <v>23.843333333333334</v>
      </c>
      <c r="E59" s="3">
        <v>9.0066666666666659</v>
      </c>
      <c r="F59" s="18">
        <v>8.9500000000000011</v>
      </c>
      <c r="G59" s="3">
        <v>-0.76333333333333542</v>
      </c>
      <c r="H59" s="3">
        <v>1.6974079426182482</v>
      </c>
      <c r="I59" s="18">
        <v>1.7794356700579075</v>
      </c>
      <c r="J59" s="18">
        <v>0.27851655470276337</v>
      </c>
      <c r="K59" s="18">
        <v>0.16080160783140757</v>
      </c>
      <c r="L59" s="3"/>
    </row>
    <row r="60" spans="1:12">
      <c r="A60" s="3" t="s">
        <v>34</v>
      </c>
      <c r="B60" s="3" t="s">
        <v>45</v>
      </c>
      <c r="C60" s="3">
        <v>24.03</v>
      </c>
      <c r="D60" s="18"/>
      <c r="E60" s="3">
        <v>9.1366666666666685</v>
      </c>
      <c r="F60" s="18"/>
      <c r="G60" s="3">
        <v>-0.63333333333333286</v>
      </c>
      <c r="H60" s="3">
        <v>1.5511447618337342</v>
      </c>
      <c r="I60" s="18"/>
      <c r="J60" s="18"/>
      <c r="K60" s="18"/>
      <c r="L60" s="3"/>
    </row>
    <row r="61" spans="1:12">
      <c r="A61" s="3" t="s">
        <v>34</v>
      </c>
      <c r="B61" s="3" t="s">
        <v>45</v>
      </c>
      <c r="C61" s="3">
        <v>23.6</v>
      </c>
      <c r="D61" s="18"/>
      <c r="E61" s="3">
        <v>8.7066666666666688</v>
      </c>
      <c r="F61" s="18"/>
      <c r="G61" s="3">
        <v>-1.0633333333333326</v>
      </c>
      <c r="H61" s="3">
        <v>2.0897543057217405</v>
      </c>
      <c r="I61" s="18"/>
      <c r="J61" s="18"/>
      <c r="K61" s="18"/>
      <c r="L61" s="3"/>
    </row>
    <row r="62" spans="1:12">
      <c r="A62" s="3" t="s">
        <v>43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</sheetData>
  <mergeCells count="100">
    <mergeCell ref="D59:D61"/>
    <mergeCell ref="F59:F61"/>
    <mergeCell ref="I59:I61"/>
    <mergeCell ref="J59:J61"/>
    <mergeCell ref="K59:K61"/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7:D49"/>
    <mergeCell ref="F47:F49"/>
    <mergeCell ref="I47:I49"/>
    <mergeCell ref="J47:J49"/>
    <mergeCell ref="K47:K49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5:D37"/>
    <mergeCell ref="F35:F37"/>
    <mergeCell ref="I35:I37"/>
    <mergeCell ref="J35:J37"/>
    <mergeCell ref="K35:K37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3:D25"/>
    <mergeCell ref="F23:F25"/>
    <mergeCell ref="I23:I25"/>
    <mergeCell ref="J23:J25"/>
    <mergeCell ref="K23:K25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11:D13"/>
    <mergeCell ref="F11:F13"/>
    <mergeCell ref="I11:I13"/>
    <mergeCell ref="J11:J13"/>
    <mergeCell ref="K11:K13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1"/>
  <sheetViews>
    <sheetView zoomScaleNormal="100" workbookViewId="0">
      <selection activeCell="K4" sqref="K4"/>
    </sheetView>
  </sheetViews>
  <sheetFormatPr defaultRowHeight="14.25"/>
  <cols>
    <col min="1" max="1" width="13.3984375" customWidth="1"/>
    <col min="2" max="2" width="13.73046875" customWidth="1"/>
    <col min="3" max="3" width="13.33203125" customWidth="1"/>
    <col min="10" max="10" width="16" customWidth="1"/>
    <col min="11" max="11" width="17.59765625" customWidth="1"/>
  </cols>
  <sheetData>
    <row r="1" spans="1:13" ht="20.65" customHeight="1">
      <c r="A1" s="11" t="s">
        <v>61</v>
      </c>
      <c r="B1" s="3"/>
      <c r="C1" s="3"/>
      <c r="D1" s="3"/>
      <c r="E1" s="3"/>
      <c r="F1" s="3"/>
      <c r="G1" s="3"/>
      <c r="H1" s="3"/>
      <c r="M1" s="17" t="s">
        <v>62</v>
      </c>
    </row>
    <row r="2" spans="1:13" ht="15.75" customHeight="1">
      <c r="A2" s="14" t="s">
        <v>52</v>
      </c>
      <c r="C2" s="15" t="s">
        <v>51</v>
      </c>
      <c r="D2" s="16">
        <v>0</v>
      </c>
      <c r="E2" s="16">
        <v>15</v>
      </c>
      <c r="F2" s="16">
        <v>25</v>
      </c>
      <c r="G2" s="16">
        <v>50</v>
      </c>
      <c r="H2" s="16">
        <v>100</v>
      </c>
      <c r="I2" s="3"/>
      <c r="J2" s="16" t="s">
        <v>41</v>
      </c>
      <c r="K2" s="11" t="s">
        <v>42</v>
      </c>
    </row>
    <row r="3" spans="1:13">
      <c r="A3" s="3"/>
      <c r="B3" s="3"/>
      <c r="C3" s="5" t="s">
        <v>1</v>
      </c>
      <c r="D3" s="4">
        <v>1.0329270732419358</v>
      </c>
      <c r="E3" s="4">
        <v>1.9846464748553443</v>
      </c>
      <c r="F3" s="4">
        <v>1.9227647735389704</v>
      </c>
      <c r="G3" s="4">
        <v>1.8279870281621635</v>
      </c>
      <c r="H3" s="4">
        <v>0.79253261949706577</v>
      </c>
      <c r="I3" s="3"/>
      <c r="J3" s="3">
        <v>0.17582906358419598</v>
      </c>
      <c r="K3" s="3">
        <v>0.10060258468631371</v>
      </c>
    </row>
    <row r="4" spans="1:13">
      <c r="A4" s="3"/>
      <c r="B4" s="3"/>
      <c r="C4" s="5" t="s">
        <v>0</v>
      </c>
      <c r="D4" s="4">
        <v>1.0095110451255784</v>
      </c>
      <c r="E4" s="4">
        <v>0.96555415869356287</v>
      </c>
      <c r="F4" s="4">
        <v>1.0147318803358372</v>
      </c>
      <c r="G4" s="4">
        <v>0.90143870970300066</v>
      </c>
      <c r="H4" s="4">
        <v>1.7794356700579075</v>
      </c>
      <c r="I4" s="3"/>
      <c r="J4" s="3">
        <v>0.20501108966471565</v>
      </c>
      <c r="K4" s="3">
        <v>4.1621120850823479E-2</v>
      </c>
    </row>
    <row r="5" spans="1:13">
      <c r="A5" s="3"/>
      <c r="B5" s="3"/>
      <c r="C5" s="3"/>
      <c r="D5" s="3"/>
      <c r="E5" s="3"/>
      <c r="F5" s="3"/>
      <c r="G5" s="3"/>
      <c r="H5" s="3"/>
      <c r="I5" s="3"/>
      <c r="J5" s="3">
        <v>0.12722836659403719</v>
      </c>
      <c r="K5" s="3">
        <v>2.7733880505285916E-2</v>
      </c>
    </row>
    <row r="6" spans="1:13">
      <c r="A6" s="3"/>
      <c r="B6" s="3"/>
      <c r="C6" s="3"/>
      <c r="D6" s="3"/>
      <c r="E6" s="3"/>
      <c r="F6" s="3"/>
      <c r="G6" s="3"/>
      <c r="H6" s="3"/>
      <c r="I6" s="3"/>
      <c r="J6" s="3">
        <v>0.26195101192322651</v>
      </c>
      <c r="K6" s="3">
        <v>1.3068101333976654E-2</v>
      </c>
    </row>
    <row r="7" spans="1:13">
      <c r="A7" s="3"/>
      <c r="B7" s="3"/>
      <c r="C7" s="3"/>
      <c r="D7" s="3"/>
      <c r="E7" s="3"/>
      <c r="F7" s="3"/>
      <c r="G7" s="3"/>
      <c r="H7" s="3"/>
      <c r="I7" s="3"/>
      <c r="J7" s="3">
        <v>2.3081989027801626E-2</v>
      </c>
      <c r="K7" s="3">
        <v>0.16080160783140757</v>
      </c>
    </row>
    <row r="8" spans="1:13">
      <c r="A8" s="3"/>
      <c r="B8" s="3"/>
      <c r="C8" s="3"/>
      <c r="D8" s="3"/>
      <c r="E8" s="3"/>
      <c r="F8" s="3"/>
      <c r="G8" s="3"/>
      <c r="H8" s="3"/>
      <c r="I8" s="3"/>
    </row>
    <row r="9" spans="1:13" ht="15">
      <c r="A9" s="14" t="s">
        <v>53</v>
      </c>
      <c r="C9" s="15" t="s">
        <v>51</v>
      </c>
      <c r="D9" s="16">
        <v>0</v>
      </c>
      <c r="E9" s="16">
        <v>15</v>
      </c>
      <c r="F9" s="16">
        <v>25</v>
      </c>
      <c r="G9" s="16">
        <v>50</v>
      </c>
      <c r="H9" s="16">
        <v>100</v>
      </c>
      <c r="I9" s="11"/>
      <c r="J9" s="16" t="s">
        <v>41</v>
      </c>
      <c r="K9" s="11" t="s">
        <v>42</v>
      </c>
    </row>
    <row r="10" spans="1:13">
      <c r="A10" s="3"/>
      <c r="B10" s="3"/>
      <c r="C10" s="5" t="s">
        <v>1</v>
      </c>
      <c r="D10" s="4">
        <v>1.0600266883956293</v>
      </c>
      <c r="E10" s="4">
        <v>1.7300337326543218</v>
      </c>
      <c r="F10" s="4">
        <v>2.2986817819341443</v>
      </c>
      <c r="G10" s="4">
        <v>3.2444331716909267</v>
      </c>
      <c r="H10" s="4">
        <v>2.9294924000534088</v>
      </c>
      <c r="I10" s="3"/>
      <c r="J10" s="3">
        <v>0.26723074597114332</v>
      </c>
      <c r="K10" s="3">
        <v>3.7958180080326788E-2</v>
      </c>
    </row>
    <row r="11" spans="1:13">
      <c r="A11" s="3"/>
      <c r="B11" s="3"/>
      <c r="C11" s="5" t="s">
        <v>0</v>
      </c>
      <c r="D11" s="4">
        <v>1.0014728573898355</v>
      </c>
      <c r="E11" s="4">
        <v>1.5091241928430719</v>
      </c>
      <c r="F11" s="4">
        <v>1.3227655314798985</v>
      </c>
      <c r="G11" s="4">
        <v>0.69288883133892598</v>
      </c>
      <c r="H11" s="4">
        <v>0.72890492589381639</v>
      </c>
      <c r="I11" s="3"/>
      <c r="J11" s="3">
        <v>0.27629889152132253</v>
      </c>
      <c r="K11" s="3">
        <v>2.4487448052003685E-2</v>
      </c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>
        <v>0.30673947933491619</v>
      </c>
      <c r="K12" s="3">
        <v>6.4813315827950552E-2</v>
      </c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>
        <v>9.724959252395679E-2</v>
      </c>
      <c r="K13" s="3">
        <v>1.5106116230922482E-2</v>
      </c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>
        <v>6.2574556709902029E-2</v>
      </c>
      <c r="K14" s="3">
        <v>1.3129175973067918E-2</v>
      </c>
    </row>
    <row r="16" spans="1:13" ht="15">
      <c r="A16" s="14" t="s">
        <v>54</v>
      </c>
      <c r="C16" s="15" t="s">
        <v>51</v>
      </c>
      <c r="D16" s="16">
        <v>0</v>
      </c>
      <c r="E16" s="16">
        <v>15</v>
      </c>
      <c r="F16" s="16">
        <v>25</v>
      </c>
      <c r="G16" s="16">
        <v>50</v>
      </c>
      <c r="H16" s="16">
        <v>100</v>
      </c>
      <c r="I16" s="11"/>
      <c r="J16" s="16" t="s">
        <v>41</v>
      </c>
      <c r="K16" s="11" t="s">
        <v>42</v>
      </c>
    </row>
    <row r="17" spans="1:11">
      <c r="A17" s="3"/>
      <c r="B17" s="3"/>
      <c r="C17" s="5" t="s">
        <v>1</v>
      </c>
      <c r="D17" s="4">
        <v>1.0298023961994278</v>
      </c>
      <c r="E17" s="4">
        <v>1.0696936301064606</v>
      </c>
      <c r="F17" s="4">
        <v>0.77968181023598548</v>
      </c>
      <c r="G17" s="4">
        <v>1.4669652621124689</v>
      </c>
      <c r="H17" s="4">
        <v>0.69715854557610324</v>
      </c>
      <c r="I17" s="3"/>
      <c r="J17" s="3">
        <v>0.17766126725393935</v>
      </c>
      <c r="K17" s="3">
        <v>0.13964571419337496</v>
      </c>
    </row>
    <row r="18" spans="1:11">
      <c r="A18" s="3"/>
      <c r="B18" s="3"/>
      <c r="C18" s="5" t="s">
        <v>0</v>
      </c>
      <c r="D18" s="4">
        <v>1.0206661713078866</v>
      </c>
      <c r="E18" s="4">
        <v>1.5565865715826643</v>
      </c>
      <c r="F18" s="4">
        <v>5.9436735548285142</v>
      </c>
      <c r="G18" s="4">
        <v>13.553964779147302</v>
      </c>
      <c r="H18" s="4">
        <v>6.9170420973071414</v>
      </c>
      <c r="I18" s="3"/>
      <c r="J18" s="3">
        <v>0.15426458790146139</v>
      </c>
      <c r="K18" s="3">
        <v>0.11570139173734795</v>
      </c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>
        <v>9.7041189996283472E-2</v>
      </c>
      <c r="K19" s="3">
        <v>0.18309530067938359</v>
      </c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>
        <v>6.4150827329229637E-2</v>
      </c>
      <c r="K20" s="3">
        <v>0.28440264955051442</v>
      </c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>
        <v>3.0922908130676597E-2</v>
      </c>
      <c r="K21" s="3">
        <v>0.57664854036169966</v>
      </c>
    </row>
    <row r="22" spans="1:11">
      <c r="A22" s="3"/>
      <c r="B22" s="3"/>
      <c r="C22" s="3"/>
      <c r="D22" s="3"/>
      <c r="E22" s="3"/>
      <c r="F22" s="3"/>
      <c r="G22" s="3"/>
      <c r="H22" s="3"/>
      <c r="I22" s="3"/>
    </row>
    <row r="23" spans="1:11" ht="15">
      <c r="A23" s="14" t="s">
        <v>55</v>
      </c>
      <c r="C23" s="15" t="s">
        <v>51</v>
      </c>
      <c r="D23" s="16">
        <v>0</v>
      </c>
      <c r="E23" s="16">
        <v>15</v>
      </c>
      <c r="F23" s="16">
        <v>25</v>
      </c>
      <c r="G23" s="16">
        <v>50</v>
      </c>
      <c r="H23" s="16">
        <v>100</v>
      </c>
      <c r="I23" s="3"/>
      <c r="J23" s="12" t="s">
        <v>41</v>
      </c>
      <c r="K23" s="3" t="s">
        <v>42</v>
      </c>
    </row>
    <row r="24" spans="1:11">
      <c r="A24" s="3"/>
      <c r="B24" s="3"/>
      <c r="C24" s="4" t="s">
        <v>1</v>
      </c>
      <c r="D24" s="4">
        <v>1.0156784207820682</v>
      </c>
      <c r="E24" s="4">
        <v>0.99509447044196764</v>
      </c>
      <c r="F24" s="4">
        <v>0.67886354634595802</v>
      </c>
      <c r="G24" s="4">
        <v>1.577143497314353</v>
      </c>
      <c r="H24" s="4">
        <v>0.44135385243008546</v>
      </c>
      <c r="I24" s="11"/>
      <c r="J24" s="3">
        <v>0.12731568936829793</v>
      </c>
      <c r="K24" s="3">
        <v>3.8923688955682829E-2</v>
      </c>
    </row>
    <row r="25" spans="1:11">
      <c r="A25" s="3"/>
      <c r="B25" s="3"/>
      <c r="C25" s="5" t="s">
        <v>0</v>
      </c>
      <c r="D25" s="4">
        <v>1.0014762282515122</v>
      </c>
      <c r="E25" s="4">
        <v>1.0901587817423672</v>
      </c>
      <c r="F25" s="4">
        <v>0.94452009715226548</v>
      </c>
      <c r="G25" s="4">
        <v>1.3064536309363473</v>
      </c>
      <c r="H25" s="4">
        <v>1.5307615856511385</v>
      </c>
      <c r="I25" s="3"/>
      <c r="J25" s="3">
        <v>0.19924174916120738</v>
      </c>
      <c r="K25" s="3">
        <v>5.9918478587805267E-2</v>
      </c>
    </row>
    <row r="26" spans="1:11">
      <c r="I26" s="3"/>
      <c r="J26" s="3">
        <v>1.9395825686454444E-2</v>
      </c>
      <c r="K26" s="3">
        <v>7.0203263643540709E-2</v>
      </c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>
        <v>8.1532076788086313E-2</v>
      </c>
      <c r="K27" s="3">
        <v>5.251832148407367E-2</v>
      </c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>
        <v>1.0185631597388611E-3</v>
      </c>
      <c r="K28" s="3">
        <v>0.10958079188163163</v>
      </c>
    </row>
    <row r="30" spans="1:11" ht="15">
      <c r="A30" s="14" t="s">
        <v>56</v>
      </c>
      <c r="C30" s="15" t="s">
        <v>51</v>
      </c>
      <c r="D30" s="16">
        <v>0</v>
      </c>
      <c r="E30" s="16">
        <v>15</v>
      </c>
      <c r="F30" s="16">
        <v>25</v>
      </c>
      <c r="G30" s="16">
        <v>50</v>
      </c>
      <c r="H30" s="16">
        <v>100</v>
      </c>
      <c r="I30" s="11"/>
      <c r="J30" s="16" t="s">
        <v>41</v>
      </c>
      <c r="K30" s="11" t="s">
        <v>42</v>
      </c>
    </row>
    <row r="31" spans="1:11">
      <c r="A31" s="3"/>
      <c r="B31" s="3"/>
      <c r="C31" s="5" t="s">
        <v>1</v>
      </c>
      <c r="D31" s="4">
        <v>1.0011700913632955</v>
      </c>
      <c r="E31" s="4">
        <v>0.58384852496928019</v>
      </c>
      <c r="F31" s="4">
        <v>0.44210961937453358</v>
      </c>
      <c r="G31" s="4">
        <v>2.6662492755671874</v>
      </c>
      <c r="H31" s="4">
        <v>0.84304215688186634</v>
      </c>
      <c r="I31" s="3"/>
      <c r="J31" s="3">
        <v>3.4556055008262442E-2</v>
      </c>
      <c r="K31" s="4">
        <v>3.9987163293585391E-2</v>
      </c>
    </row>
    <row r="32" spans="1:11">
      <c r="A32" s="3"/>
      <c r="B32" s="3"/>
      <c r="C32" s="5" t="s">
        <v>0</v>
      </c>
      <c r="D32" s="4">
        <v>1.0016037963605562</v>
      </c>
      <c r="E32" s="4">
        <v>1.3294228095691427</v>
      </c>
      <c r="F32" s="4">
        <v>1.0604451780791277</v>
      </c>
      <c r="G32" s="4">
        <v>3.3406908792834167</v>
      </c>
      <c r="H32" s="4">
        <v>0.58384727695467531</v>
      </c>
      <c r="I32" s="3"/>
      <c r="J32" s="3">
        <v>8.9066254249751207E-3</v>
      </c>
      <c r="K32" s="4">
        <v>0.13257231444522227</v>
      </c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>
        <v>1.8115243828986289E-2</v>
      </c>
      <c r="K33" s="4">
        <v>3.2567596917494258E-2</v>
      </c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>
        <v>8.5327436885337379E-2</v>
      </c>
      <c r="K34" s="4">
        <v>3.3700692190561238E-2</v>
      </c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>
        <v>4.2770480738709746E-2</v>
      </c>
      <c r="K35" s="4">
        <v>8.783062767188243E-3</v>
      </c>
    </row>
    <row r="36" spans="1:11">
      <c r="A36" s="3"/>
      <c r="B36" s="3"/>
      <c r="C36" s="3"/>
      <c r="D36" s="3"/>
      <c r="E36" s="3"/>
      <c r="F36" s="3"/>
      <c r="G36" s="3"/>
      <c r="H36" s="3"/>
      <c r="I36" s="3"/>
    </row>
    <row r="37" spans="1:11" ht="15">
      <c r="A37" s="14" t="s">
        <v>57</v>
      </c>
      <c r="B37" s="15" t="s">
        <v>51</v>
      </c>
      <c r="C37" s="16"/>
      <c r="D37" s="16">
        <v>0</v>
      </c>
      <c r="E37" s="16">
        <v>15</v>
      </c>
      <c r="F37" s="16">
        <v>25</v>
      </c>
      <c r="G37" s="16">
        <v>50</v>
      </c>
      <c r="H37" s="16">
        <v>100</v>
      </c>
      <c r="I37" s="11"/>
      <c r="J37" s="16" t="s">
        <v>41</v>
      </c>
      <c r="K37" s="11" t="s">
        <v>42</v>
      </c>
    </row>
    <row r="38" spans="1:11">
      <c r="A38" s="3"/>
      <c r="B38" s="3"/>
      <c r="C38" s="5" t="s">
        <v>1</v>
      </c>
      <c r="D38" s="4">
        <v>1.0051796434495281</v>
      </c>
      <c r="E38" s="4">
        <v>1.2404344912356369</v>
      </c>
      <c r="F38" s="4">
        <v>1.3371085528361479</v>
      </c>
      <c r="G38" s="4">
        <v>1.6807937429170086</v>
      </c>
      <c r="H38" s="4">
        <v>1.4608263793309686</v>
      </c>
      <c r="I38" s="3"/>
      <c r="J38" s="3">
        <v>7.0354126823989241E-2</v>
      </c>
      <c r="K38" s="3">
        <v>0.1252072194062093</v>
      </c>
    </row>
    <row r="39" spans="1:11">
      <c r="A39" s="3"/>
      <c r="B39" s="3"/>
      <c r="C39" s="5" t="s">
        <v>0</v>
      </c>
      <c r="D39" s="4">
        <v>1.0162482609183956</v>
      </c>
      <c r="E39" s="4">
        <v>1.4355807594050616</v>
      </c>
      <c r="F39" s="4">
        <v>1.5592339851561527</v>
      </c>
      <c r="G39" s="4">
        <v>2.384157416868137</v>
      </c>
      <c r="H39" s="4">
        <v>1.6397544914721836</v>
      </c>
      <c r="I39" s="3"/>
      <c r="J39" s="3">
        <v>0.14923908949910616</v>
      </c>
      <c r="K39" s="3">
        <v>0.12459817512290694</v>
      </c>
    </row>
    <row r="40" spans="1:11">
      <c r="A40" s="3"/>
      <c r="I40" s="3"/>
      <c r="J40" s="3">
        <v>3.7475118592161821E-2</v>
      </c>
      <c r="K40" s="3">
        <v>3.0296631093970034E-2</v>
      </c>
    </row>
    <row r="41" spans="1:11">
      <c r="A41" s="3"/>
      <c r="I41" s="3"/>
      <c r="J41" s="3">
        <v>6.8869771533702079E-2</v>
      </c>
      <c r="K41" s="3">
        <v>2.3969493496320868E-2</v>
      </c>
    </row>
    <row r="42" spans="1:11">
      <c r="A42" s="3"/>
      <c r="B42" s="3"/>
      <c r="C42" s="3"/>
      <c r="D42" s="3"/>
      <c r="E42" s="3"/>
      <c r="F42" s="3"/>
      <c r="G42" s="3"/>
      <c r="H42" s="3"/>
      <c r="I42" s="3"/>
      <c r="J42" s="3">
        <v>0.1007354632067296</v>
      </c>
      <c r="K42" s="3">
        <v>1.6541746417749161E-2</v>
      </c>
    </row>
    <row r="44" spans="1:11" ht="15">
      <c r="A44" s="14" t="s">
        <v>58</v>
      </c>
      <c r="B44" s="15" t="s">
        <v>51</v>
      </c>
      <c r="C44" s="16"/>
      <c r="D44" s="16">
        <v>0</v>
      </c>
      <c r="E44" s="16">
        <v>15</v>
      </c>
      <c r="F44" s="16">
        <v>25</v>
      </c>
      <c r="G44" s="16">
        <v>50</v>
      </c>
      <c r="H44" s="16">
        <v>100</v>
      </c>
      <c r="I44" s="11"/>
      <c r="J44" s="16" t="s">
        <v>41</v>
      </c>
      <c r="K44" s="11" t="s">
        <v>42</v>
      </c>
    </row>
    <row r="45" spans="1:11">
      <c r="A45" s="3"/>
      <c r="B45" s="3"/>
      <c r="C45" s="5" t="s">
        <v>1</v>
      </c>
      <c r="D45" s="4">
        <v>1.0013546045850827</v>
      </c>
      <c r="E45" s="4">
        <v>0.87991880720348126</v>
      </c>
      <c r="F45" s="4">
        <v>1.1467866066402568</v>
      </c>
      <c r="G45" s="4">
        <v>1.0051192132742304</v>
      </c>
      <c r="H45" s="4">
        <v>1.8118381693586771</v>
      </c>
      <c r="I45" s="3"/>
      <c r="J45" s="3">
        <v>3.7070295759207478E-2</v>
      </c>
      <c r="K45" s="4">
        <v>0.133665051518702</v>
      </c>
    </row>
    <row r="46" spans="1:11">
      <c r="A46" s="3"/>
      <c r="B46" s="3"/>
      <c r="C46" s="5" t="s">
        <v>0</v>
      </c>
      <c r="D46" s="4">
        <v>1.0188509084599178</v>
      </c>
      <c r="E46" s="4">
        <v>2.3409725671157542</v>
      </c>
      <c r="F46" s="4">
        <v>0.79435797074848702</v>
      </c>
      <c r="G46" s="4">
        <v>0.86060235931707318</v>
      </c>
      <c r="H46" s="4">
        <v>2.3190529284447035</v>
      </c>
      <c r="I46" s="3"/>
      <c r="J46" s="3">
        <v>3.3744979652660136E-2</v>
      </c>
      <c r="K46" s="4">
        <v>4.1164535060209506E-2</v>
      </c>
    </row>
    <row r="47" spans="1:11">
      <c r="A47" s="3"/>
      <c r="B47" s="3"/>
      <c r="C47" s="3"/>
      <c r="D47" s="3"/>
      <c r="E47" s="3"/>
      <c r="F47" s="3"/>
      <c r="G47" s="3"/>
      <c r="H47" s="3"/>
      <c r="I47" s="3"/>
      <c r="J47" s="3">
        <v>8.3668474591659436E-2</v>
      </c>
      <c r="K47" s="4">
        <v>6.9997127646376542E-2</v>
      </c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>
        <v>2.2111215758380823E-2</v>
      </c>
      <c r="K48" s="4">
        <v>8.4915319980543816E-2</v>
      </c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>
        <v>0.16013384623689514</v>
      </c>
      <c r="K49" s="4">
        <v>0.19511843850395286</v>
      </c>
    </row>
    <row r="51" spans="1:11" ht="15">
      <c r="A51" s="14" t="s">
        <v>59</v>
      </c>
      <c r="B51" s="15" t="s">
        <v>51</v>
      </c>
      <c r="C51" s="16"/>
      <c r="D51" s="16">
        <v>0</v>
      </c>
      <c r="E51" s="16">
        <v>15</v>
      </c>
      <c r="F51" s="16">
        <v>25</v>
      </c>
      <c r="G51" s="16">
        <v>50</v>
      </c>
      <c r="H51" s="16">
        <v>100</v>
      </c>
      <c r="I51" s="11"/>
      <c r="J51" s="16" t="s">
        <v>41</v>
      </c>
      <c r="K51" s="11" t="s">
        <v>42</v>
      </c>
    </row>
    <row r="52" spans="1:11">
      <c r="A52" s="3"/>
      <c r="B52" s="3"/>
      <c r="C52" s="5" t="s">
        <v>1</v>
      </c>
      <c r="D52" s="4">
        <v>1.0034896323550122</v>
      </c>
      <c r="E52" s="4">
        <v>1.1343800531692818</v>
      </c>
      <c r="F52" s="4">
        <v>1.3451674111777256</v>
      </c>
      <c r="G52" s="4">
        <v>1.6435746344690803</v>
      </c>
      <c r="H52" s="4">
        <v>0.59878081864437416</v>
      </c>
      <c r="I52" s="3"/>
      <c r="J52" s="3">
        <v>5.8459606261504121E-2</v>
      </c>
      <c r="K52" s="3">
        <v>3.8811723599441399E-2</v>
      </c>
    </row>
    <row r="53" spans="1:11">
      <c r="A53" s="3"/>
      <c r="B53" s="3"/>
      <c r="C53" s="5" t="s">
        <v>0</v>
      </c>
      <c r="D53" s="4">
        <v>1.0014875619178427</v>
      </c>
      <c r="E53" s="4">
        <v>1.3631565790671019</v>
      </c>
      <c r="F53" s="4">
        <v>2.5006836973308886</v>
      </c>
      <c r="G53" s="4">
        <v>0.85507698752830519</v>
      </c>
      <c r="H53" s="4">
        <v>1.3215763637462272</v>
      </c>
      <c r="I53" s="3"/>
      <c r="J53" s="3">
        <v>6.9442872459939589E-2</v>
      </c>
      <c r="K53" s="3">
        <v>1.9123690882013884E-2</v>
      </c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>
        <v>3.7798163975623827E-2</v>
      </c>
      <c r="K54" s="3">
        <v>0.10052535140667698</v>
      </c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>
        <v>0.13680462959405354</v>
      </c>
      <c r="K55" s="3">
        <v>4.5109625580085175E-2</v>
      </c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>
        <v>4.9725316915861855E-3</v>
      </c>
      <c r="K56" s="3">
        <v>8.0834922522515881E-2</v>
      </c>
    </row>
    <row r="58" spans="1:11" ht="15">
      <c r="A58" s="14" t="s">
        <v>60</v>
      </c>
      <c r="B58" s="15" t="s">
        <v>51</v>
      </c>
      <c r="C58" s="16"/>
      <c r="D58" s="16">
        <v>0</v>
      </c>
      <c r="E58" s="16">
        <v>15</v>
      </c>
      <c r="F58" s="16">
        <v>25</v>
      </c>
      <c r="G58" s="16">
        <v>50</v>
      </c>
      <c r="H58" s="16">
        <v>100</v>
      </c>
      <c r="I58" s="11"/>
      <c r="J58" s="16" t="s">
        <v>41</v>
      </c>
      <c r="K58" s="11" t="s">
        <v>42</v>
      </c>
    </row>
    <row r="59" spans="1:11">
      <c r="A59" s="3"/>
      <c r="B59" s="3"/>
      <c r="C59" s="5" t="s">
        <v>1</v>
      </c>
      <c r="D59" s="4">
        <v>1.0019512142703662</v>
      </c>
      <c r="E59" s="4">
        <v>0.7122075599422687</v>
      </c>
      <c r="F59" s="4">
        <v>0.69488649103395528</v>
      </c>
      <c r="G59" s="4">
        <v>0.81588745672735008</v>
      </c>
      <c r="H59" s="4">
        <v>0.69463321962365576</v>
      </c>
      <c r="I59" s="3"/>
      <c r="J59" s="3">
        <v>4.4013284619758834E-2</v>
      </c>
      <c r="K59" s="3">
        <v>2.5442098677265275E-2</v>
      </c>
    </row>
    <row r="60" spans="1:11">
      <c r="A60" s="3"/>
      <c r="B60" s="3"/>
      <c r="C60" s="5" t="s">
        <v>0</v>
      </c>
      <c r="D60" s="4">
        <v>1.00065700093916</v>
      </c>
      <c r="E60" s="4">
        <v>1.4350270824418818</v>
      </c>
      <c r="F60" s="4">
        <v>1.0024576363618998</v>
      </c>
      <c r="G60" s="4">
        <v>1.4312187882298641</v>
      </c>
      <c r="H60" s="4">
        <v>0.95295947103643996</v>
      </c>
      <c r="I60" s="3"/>
      <c r="J60" s="3">
        <v>1.1399601667205316E-2</v>
      </c>
      <c r="K60" s="3">
        <v>3.9495480619329039E-2</v>
      </c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>
        <v>2.2619423841152588E-2</v>
      </c>
      <c r="K61" s="3">
        <v>1.2034516424059593E-2</v>
      </c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>
        <v>3.8305420041227285E-2</v>
      </c>
      <c r="K62" s="3">
        <v>2.8633581267266544E-2</v>
      </c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J63" s="3">
        <v>1.8131240264503617E-2</v>
      </c>
      <c r="K63" s="3">
        <v>1.756034578174076E-2</v>
      </c>
    </row>
    <row r="65" spans="1:11">
      <c r="A65" s="3"/>
      <c r="B65" s="3"/>
      <c r="C65" s="3"/>
      <c r="D65" s="3"/>
      <c r="E65" s="3"/>
      <c r="F65" s="3"/>
      <c r="G65" s="3"/>
      <c r="H65" s="3"/>
      <c r="I65" s="3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</sheetData>
  <phoneticPr fontId="1" type="noConversion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workbookViewId="0">
      <selection sqref="A1:K1"/>
    </sheetView>
  </sheetViews>
  <sheetFormatPr defaultRowHeight="14.25"/>
  <cols>
    <col min="2" max="2" width="10.46484375" customWidth="1"/>
    <col min="3" max="5" width="9.1328125" bestFit="1" customWidth="1"/>
    <col min="6" max="6" width="12" bestFit="1" customWidth="1"/>
    <col min="7" max="11" width="9.1328125" bestFit="1" customWidth="1"/>
  </cols>
  <sheetData>
    <row r="1" spans="1:11" ht="21.75" customHeight="1">
      <c r="A1" s="11" t="s">
        <v>2</v>
      </c>
      <c r="B1" s="11" t="s">
        <v>3</v>
      </c>
      <c r="C1" s="11" t="s">
        <v>4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</row>
    <row r="2" spans="1:11">
      <c r="A2" s="3" t="s">
        <v>36</v>
      </c>
      <c r="B2" s="3" t="s">
        <v>13</v>
      </c>
      <c r="C2" s="3">
        <v>16.079999999999998</v>
      </c>
      <c r="D2" s="18">
        <v>16.113333333333333</v>
      </c>
      <c r="E2" s="3">
        <v>-3.3333333333334991E-2</v>
      </c>
      <c r="F2" s="18">
        <v>-1.1842378929335002E-15</v>
      </c>
      <c r="G2" s="3">
        <v>-3.3333333333333805E-2</v>
      </c>
      <c r="H2" s="3">
        <v>1.0233738919967752</v>
      </c>
      <c r="I2" s="18">
        <v>1.0001973031870628</v>
      </c>
      <c r="J2" s="18">
        <v>2.430369339692718E-2</v>
      </c>
      <c r="K2" s="18">
        <v>1.4031743925018039E-2</v>
      </c>
    </row>
    <row r="3" spans="1:11">
      <c r="A3" s="3" t="s">
        <v>36</v>
      </c>
      <c r="B3" s="3" t="s">
        <v>13</v>
      </c>
      <c r="C3" s="3">
        <v>16.11</v>
      </c>
      <c r="D3" s="18"/>
      <c r="E3" s="3">
        <v>-3.3333333333338544E-3</v>
      </c>
      <c r="F3" s="18"/>
      <c r="G3" s="3">
        <v>-3.33333333333267E-3</v>
      </c>
      <c r="H3" s="3">
        <v>1.0023131618421723</v>
      </c>
      <c r="I3" s="18"/>
      <c r="J3" s="18"/>
      <c r="K3" s="18"/>
    </row>
    <row r="4" spans="1:11">
      <c r="A4" s="3" t="s">
        <v>36</v>
      </c>
      <c r="B4" s="3" t="s">
        <v>13</v>
      </c>
      <c r="C4" s="3">
        <v>16.149999999999999</v>
      </c>
      <c r="D4" s="18"/>
      <c r="E4" s="3">
        <v>3.6666666666665293E-2</v>
      </c>
      <c r="F4" s="18"/>
      <c r="G4" s="3">
        <v>3.666666666666648E-2</v>
      </c>
      <c r="H4" s="3">
        <v>0.9749048557222405</v>
      </c>
      <c r="I4" s="18"/>
      <c r="J4" s="18"/>
      <c r="K4" s="18"/>
    </row>
    <row r="5" spans="1:11">
      <c r="A5" s="3" t="s">
        <v>36</v>
      </c>
      <c r="B5" s="3" t="s">
        <v>46</v>
      </c>
      <c r="C5" s="3">
        <v>24.08</v>
      </c>
      <c r="D5" s="18">
        <v>24.75</v>
      </c>
      <c r="E5" s="3">
        <v>7.966666666666665</v>
      </c>
      <c r="F5" s="18">
        <v>8.6366666666666649</v>
      </c>
      <c r="G5" s="3">
        <v>-0.66999999999999993</v>
      </c>
      <c r="H5" s="3">
        <v>1.5910729675098372</v>
      </c>
      <c r="I5" s="18">
        <v>1.0600266883956293</v>
      </c>
      <c r="J5" s="18">
        <v>0.46285722936655227</v>
      </c>
      <c r="K5" s="18">
        <v>0.26723074597114332</v>
      </c>
    </row>
    <row r="6" spans="1:11">
      <c r="A6" s="3" t="s">
        <v>36</v>
      </c>
      <c r="B6" s="3" t="s">
        <v>46</v>
      </c>
      <c r="C6" s="3">
        <v>24.99</v>
      </c>
      <c r="D6" s="18"/>
      <c r="E6" s="3">
        <v>8.8766666666666652</v>
      </c>
      <c r="F6" s="18"/>
      <c r="G6" s="3">
        <v>0.24000000000000021</v>
      </c>
      <c r="H6" s="3">
        <v>0.84674531236252704</v>
      </c>
      <c r="I6" s="18"/>
      <c r="J6" s="18"/>
      <c r="K6" s="18"/>
    </row>
    <row r="7" spans="1:11">
      <c r="A7" s="3" t="s">
        <v>36</v>
      </c>
      <c r="B7" s="3" t="s">
        <v>46</v>
      </c>
      <c r="C7" s="3">
        <v>25.18</v>
      </c>
      <c r="D7" s="18"/>
      <c r="E7" s="3">
        <v>9.0666666666666664</v>
      </c>
      <c r="F7" s="18"/>
      <c r="G7" s="3">
        <v>0.43000000000000149</v>
      </c>
      <c r="H7" s="3">
        <v>0.7422617853145238</v>
      </c>
      <c r="I7" s="18"/>
      <c r="J7" s="18"/>
      <c r="K7" s="18"/>
    </row>
    <row r="8" spans="1:11">
      <c r="A8" s="3" t="s">
        <v>37</v>
      </c>
      <c r="B8" s="3" t="s">
        <v>13</v>
      </c>
      <c r="C8" s="3">
        <v>15.79</v>
      </c>
      <c r="D8" s="18">
        <v>15.983333333333334</v>
      </c>
      <c r="E8" s="3">
        <v>-0.19333333333333513</v>
      </c>
      <c r="F8" s="18">
        <v>-1.1842378929335002E-15</v>
      </c>
      <c r="G8" s="3">
        <v>-0.19333333333333394</v>
      </c>
      <c r="H8" s="3">
        <v>1.1434024869669062</v>
      </c>
      <c r="I8" s="18">
        <v>1.0049694612469902</v>
      </c>
      <c r="J8" s="18">
        <v>0.12419213870719117</v>
      </c>
      <c r="K8" s="18">
        <v>7.1702364713832165E-2</v>
      </c>
    </row>
    <row r="9" spans="1:11">
      <c r="A9" s="3" t="s">
        <v>37</v>
      </c>
      <c r="B9" s="3" t="s">
        <v>13</v>
      </c>
      <c r="C9" s="3">
        <v>16.03</v>
      </c>
      <c r="D9" s="18"/>
      <c r="E9" s="3">
        <v>4.6666666666666856E-2</v>
      </c>
      <c r="F9" s="18"/>
      <c r="G9" s="3">
        <v>4.6666666666668043E-2</v>
      </c>
      <c r="H9" s="3">
        <v>0.96817069598288208</v>
      </c>
      <c r="I9" s="18"/>
      <c r="J9" s="18"/>
      <c r="K9" s="18"/>
    </row>
    <row r="10" spans="1:11">
      <c r="A10" s="3" t="s">
        <v>37</v>
      </c>
      <c r="B10" s="3" t="s">
        <v>13</v>
      </c>
      <c r="C10" s="3">
        <v>16.13</v>
      </c>
      <c r="D10" s="18"/>
      <c r="E10" s="3">
        <v>0.14666666666666472</v>
      </c>
      <c r="F10" s="18"/>
      <c r="G10" s="3">
        <v>0.14666666666666592</v>
      </c>
      <c r="H10" s="3">
        <v>0.90333520079118257</v>
      </c>
      <c r="I10" s="18"/>
      <c r="J10" s="18"/>
      <c r="K10" s="18"/>
    </row>
    <row r="11" spans="1:11">
      <c r="A11" s="3" t="s">
        <v>37</v>
      </c>
      <c r="B11" s="3" t="s">
        <v>46</v>
      </c>
      <c r="C11" s="3">
        <v>24.05</v>
      </c>
      <c r="D11" s="18">
        <v>23.863333333333333</v>
      </c>
      <c r="E11" s="3">
        <v>8.0666666666666664</v>
      </c>
      <c r="F11" s="18">
        <v>7.879999999999999</v>
      </c>
      <c r="G11" s="3">
        <v>-0.56999999999999851</v>
      </c>
      <c r="H11" s="3">
        <v>1.4845235706290476</v>
      </c>
      <c r="I11" s="18">
        <v>1.7300337326543218</v>
      </c>
      <c r="J11" s="18">
        <v>0.47856371818989224</v>
      </c>
      <c r="K11" s="18">
        <v>0.27629889152132253</v>
      </c>
    </row>
    <row r="12" spans="1:11">
      <c r="A12" s="3" t="s">
        <v>37</v>
      </c>
      <c r="B12" s="3" t="s">
        <v>46</v>
      </c>
      <c r="C12" s="3">
        <v>24.11</v>
      </c>
      <c r="D12" s="18"/>
      <c r="E12" s="3">
        <v>8.1266666666666652</v>
      </c>
      <c r="F12" s="18"/>
      <c r="G12" s="3">
        <v>-0.50999999999999979</v>
      </c>
      <c r="H12" s="3">
        <v>1.4240501955970715</v>
      </c>
      <c r="I12" s="18"/>
      <c r="J12" s="18"/>
      <c r="K12" s="18"/>
    </row>
    <row r="13" spans="1:11">
      <c r="A13" s="3" t="s">
        <v>37</v>
      </c>
      <c r="B13" s="3" t="s">
        <v>46</v>
      </c>
      <c r="C13" s="3">
        <v>23.43</v>
      </c>
      <c r="D13" s="18"/>
      <c r="E13" s="3">
        <v>7.4466666666666654</v>
      </c>
      <c r="F13" s="18"/>
      <c r="G13" s="3">
        <v>-1.1899999999999995</v>
      </c>
      <c r="H13" s="3">
        <v>2.2815274317368464</v>
      </c>
      <c r="I13" s="18"/>
      <c r="J13" s="18"/>
      <c r="K13" s="18"/>
    </row>
    <row r="14" spans="1:11">
      <c r="A14" s="3" t="s">
        <v>38</v>
      </c>
      <c r="B14" s="3" t="s">
        <v>13</v>
      </c>
      <c r="C14" s="3">
        <v>16.420000000000002</v>
      </c>
      <c r="D14" s="18">
        <v>16.313333333333333</v>
      </c>
      <c r="E14" s="3">
        <v>0.10666666666666913</v>
      </c>
      <c r="F14" s="18">
        <v>1.1842378929335002E-15</v>
      </c>
      <c r="G14" s="3">
        <v>0.10666666666667031</v>
      </c>
      <c r="H14" s="3">
        <v>0.9287314100385462</v>
      </c>
      <c r="I14" s="18">
        <v>1.0024140816599747</v>
      </c>
      <c r="J14" s="18">
        <v>8.5942460795633863E-2</v>
      </c>
      <c r="K14" s="18">
        <v>4.9618902875178075E-2</v>
      </c>
    </row>
    <row r="15" spans="1:11">
      <c r="A15" s="3" t="s">
        <v>38</v>
      </c>
      <c r="B15" s="3" t="s">
        <v>13</v>
      </c>
      <c r="C15" s="3">
        <v>16.18</v>
      </c>
      <c r="D15" s="18"/>
      <c r="E15" s="3">
        <v>-0.13333333333333286</v>
      </c>
      <c r="F15" s="18"/>
      <c r="G15" s="3">
        <v>-0.13333333333333167</v>
      </c>
      <c r="H15" s="3">
        <v>1.0968249796946248</v>
      </c>
      <c r="I15" s="18"/>
      <c r="J15" s="18"/>
      <c r="K15" s="18"/>
    </row>
    <row r="16" spans="1:11">
      <c r="A16" s="3" t="s">
        <v>38</v>
      </c>
      <c r="B16" s="3" t="s">
        <v>13</v>
      </c>
      <c r="C16" s="3">
        <v>16.34</v>
      </c>
      <c r="D16" s="18"/>
      <c r="E16" s="3">
        <v>2.6666666666667282E-2</v>
      </c>
      <c r="F16" s="18"/>
      <c r="G16" s="3">
        <v>2.6666666666668466E-2</v>
      </c>
      <c r="H16" s="3">
        <v>0.98168585524675334</v>
      </c>
      <c r="I16" s="18"/>
      <c r="J16" s="18"/>
      <c r="K16" s="18"/>
    </row>
    <row r="17" spans="1:11">
      <c r="A17" s="3" t="s">
        <v>38</v>
      </c>
      <c r="B17" s="3" t="s">
        <v>46</v>
      </c>
      <c r="C17" s="3">
        <v>23.91</v>
      </c>
      <c r="D17" s="18">
        <v>23.77333333333333</v>
      </c>
      <c r="E17" s="3">
        <v>7.5966666666666676</v>
      </c>
      <c r="F17" s="18">
        <v>7.4600000000000009</v>
      </c>
      <c r="G17" s="3">
        <v>-1.0399999999999974</v>
      </c>
      <c r="H17" s="3">
        <v>2.0562276533121291</v>
      </c>
      <c r="I17" s="18">
        <v>2.2986817819341443</v>
      </c>
      <c r="J17" s="18">
        <v>0.53128836289529846</v>
      </c>
      <c r="K17" s="18">
        <v>0.30673947933491619</v>
      </c>
    </row>
    <row r="18" spans="1:11">
      <c r="A18" s="3" t="s">
        <v>38</v>
      </c>
      <c r="B18" s="3" t="s">
        <v>46</v>
      </c>
      <c r="C18" s="3">
        <v>24</v>
      </c>
      <c r="D18" s="18"/>
      <c r="E18" s="3">
        <v>7.6866666666666674</v>
      </c>
      <c r="F18" s="18"/>
      <c r="G18" s="3">
        <v>-0.94999999999999751</v>
      </c>
      <c r="H18" s="3">
        <v>1.9318726578496879</v>
      </c>
      <c r="I18" s="18"/>
      <c r="J18" s="18"/>
      <c r="K18" s="18"/>
    </row>
    <row r="19" spans="1:11">
      <c r="A19" s="3" t="s">
        <v>38</v>
      </c>
      <c r="B19" s="3" t="s">
        <v>46</v>
      </c>
      <c r="C19" s="3">
        <v>23.41</v>
      </c>
      <c r="D19" s="18"/>
      <c r="E19" s="3">
        <v>7.0966666666666676</v>
      </c>
      <c r="F19" s="18"/>
      <c r="G19" s="3">
        <v>-1.5399999999999974</v>
      </c>
      <c r="H19" s="3">
        <v>2.9079450346406155</v>
      </c>
      <c r="I19" s="18"/>
      <c r="J19" s="18"/>
      <c r="K19" s="18"/>
    </row>
    <row r="20" spans="1:11">
      <c r="A20" s="3" t="s">
        <v>39</v>
      </c>
      <c r="B20" s="3" t="s">
        <v>13</v>
      </c>
      <c r="C20" s="3">
        <v>17.18</v>
      </c>
      <c r="D20" s="18">
        <v>17.223333333333333</v>
      </c>
      <c r="E20" s="3">
        <v>-4.3333333333333002E-2</v>
      </c>
      <c r="F20" s="18">
        <v>1.1842378929335002E-15</v>
      </c>
      <c r="G20" s="3">
        <v>-4.3333333333331815E-2</v>
      </c>
      <c r="H20" s="3">
        <v>1.0304920203292964</v>
      </c>
      <c r="I20" s="18">
        <v>1.0075328262017738</v>
      </c>
      <c r="J20" s="18">
        <v>0.14868472426232707</v>
      </c>
      <c r="K20" s="18">
        <v>8.5843165577239824E-2</v>
      </c>
    </row>
    <row r="21" spans="1:11">
      <c r="A21" s="3" t="s">
        <v>39</v>
      </c>
      <c r="B21" s="3" t="s">
        <v>13</v>
      </c>
      <c r="C21" s="3">
        <v>17.03</v>
      </c>
      <c r="D21" s="18"/>
      <c r="E21" s="3">
        <v>-0.19333333333333158</v>
      </c>
      <c r="F21" s="18"/>
      <c r="G21" s="3">
        <v>-0.19333333333333039</v>
      </c>
      <c r="H21" s="3">
        <v>1.1434024869669035</v>
      </c>
      <c r="I21" s="18"/>
      <c r="J21" s="18"/>
      <c r="K21" s="18"/>
    </row>
    <row r="22" spans="1:11">
      <c r="A22" s="3" t="s">
        <v>39</v>
      </c>
      <c r="B22" s="3" t="s">
        <v>13</v>
      </c>
      <c r="C22" s="3">
        <v>17.46</v>
      </c>
      <c r="D22" s="18"/>
      <c r="E22" s="3">
        <v>0.23666666666666814</v>
      </c>
      <c r="F22" s="18"/>
      <c r="G22" s="3">
        <v>0.23666666666666933</v>
      </c>
      <c r="H22" s="3">
        <v>0.84870397130912123</v>
      </c>
      <c r="I22" s="18"/>
      <c r="J22" s="18"/>
      <c r="K22" s="18"/>
    </row>
    <row r="23" spans="1:11">
      <c r="A23" s="3" t="s">
        <v>39</v>
      </c>
      <c r="B23" s="3" t="s">
        <v>46</v>
      </c>
      <c r="C23" s="3">
        <v>24.09</v>
      </c>
      <c r="D23" s="18">
        <v>24.16333333333333</v>
      </c>
      <c r="E23" s="3">
        <v>6.8666666666666671</v>
      </c>
      <c r="F23" s="18">
        <v>6.94</v>
      </c>
      <c r="G23" s="3">
        <v>-1.7699999999999978</v>
      </c>
      <c r="H23" s="3">
        <v>3.4105395670718215</v>
      </c>
      <c r="I23" s="18">
        <v>3.2444331716909267</v>
      </c>
      <c r="J23" s="18">
        <v>0.16844123526686361</v>
      </c>
      <c r="K23" s="18">
        <v>9.724959252395679E-2</v>
      </c>
    </row>
    <row r="24" spans="1:11">
      <c r="A24" s="3" t="s">
        <v>39</v>
      </c>
      <c r="B24" s="3" t="s">
        <v>46</v>
      </c>
      <c r="C24" s="3">
        <v>24.24</v>
      </c>
      <c r="D24" s="18"/>
      <c r="E24" s="3">
        <v>7.0166666666666657</v>
      </c>
      <c r="F24" s="18"/>
      <c r="G24" s="3">
        <v>-1.6199999999999992</v>
      </c>
      <c r="H24" s="3">
        <v>3.0737503625760225</v>
      </c>
      <c r="I24" s="18"/>
      <c r="J24" s="18"/>
      <c r="K24" s="18"/>
    </row>
    <row r="25" spans="1:11">
      <c r="A25" s="3" t="s">
        <v>39</v>
      </c>
      <c r="B25" s="3" t="s">
        <v>46</v>
      </c>
      <c r="C25" s="3">
        <v>24.16</v>
      </c>
      <c r="D25" s="18"/>
      <c r="E25" s="3">
        <v>6.9366666666666674</v>
      </c>
      <c r="F25" s="18"/>
      <c r="G25" s="3">
        <v>-1.6999999999999975</v>
      </c>
      <c r="H25" s="3">
        <v>3.2490095854249361</v>
      </c>
      <c r="I25" s="18"/>
      <c r="J25" s="18"/>
      <c r="K25" s="18"/>
    </row>
    <row r="26" spans="1:11">
      <c r="A26" s="3" t="s">
        <v>40</v>
      </c>
      <c r="B26" s="3" t="s">
        <v>13</v>
      </c>
      <c r="C26" s="3">
        <v>16.11</v>
      </c>
      <c r="D26" s="18">
        <v>16.27333333333333</v>
      </c>
      <c r="E26" s="3">
        <v>-0.16333333333333044</v>
      </c>
      <c r="F26" s="18">
        <v>3.5527136788005009E-15</v>
      </c>
      <c r="G26" s="3">
        <v>-0.16333333333332925</v>
      </c>
      <c r="H26" s="3">
        <v>1.119871604046756</v>
      </c>
      <c r="I26" s="18">
        <v>1.0090307955697091</v>
      </c>
      <c r="J26" s="18">
        <v>0.16008601129494301</v>
      </c>
      <c r="K26" s="18">
        <v>9.2425701714628827E-2</v>
      </c>
    </row>
    <row r="27" spans="1:11">
      <c r="A27" s="3" t="s">
        <v>40</v>
      </c>
      <c r="B27" s="3" t="s">
        <v>13</v>
      </c>
      <c r="C27" s="3">
        <v>16.16</v>
      </c>
      <c r="D27" s="18"/>
      <c r="E27" s="3">
        <v>-0.11333333333332973</v>
      </c>
      <c r="F27" s="18"/>
      <c r="G27" s="3">
        <v>-0.11333333333332855</v>
      </c>
      <c r="H27" s="3">
        <v>1.0817246660801012</v>
      </c>
      <c r="I27" s="18"/>
      <c r="J27" s="18"/>
      <c r="K27" s="18"/>
    </row>
    <row r="28" spans="1:11">
      <c r="A28" s="3" t="s">
        <v>40</v>
      </c>
      <c r="B28" s="3" t="s">
        <v>13</v>
      </c>
      <c r="C28" s="3">
        <v>16.55</v>
      </c>
      <c r="D28" s="18"/>
      <c r="E28" s="3">
        <v>0.27666666666667084</v>
      </c>
      <c r="F28" s="18"/>
      <c r="G28" s="3">
        <v>0.276666666666672</v>
      </c>
      <c r="H28" s="3">
        <v>0.82549611658226973</v>
      </c>
      <c r="I28" s="18"/>
      <c r="J28" s="18"/>
      <c r="K28" s="18"/>
    </row>
    <row r="29" spans="1:11">
      <c r="A29" s="3" t="s">
        <v>40</v>
      </c>
      <c r="B29" s="3" t="s">
        <v>46</v>
      </c>
      <c r="C29" s="3">
        <v>23.4</v>
      </c>
      <c r="D29" s="18">
        <v>23.36</v>
      </c>
      <c r="E29" s="3">
        <v>7.1266666666666687</v>
      </c>
      <c r="F29" s="18">
        <v>7.0866666666666696</v>
      </c>
      <c r="G29" s="3">
        <v>-1.5099999999999962</v>
      </c>
      <c r="H29" s="3">
        <v>2.8481003911941358</v>
      </c>
      <c r="I29" s="18">
        <v>2.9294924000534088</v>
      </c>
      <c r="J29" s="18">
        <v>0.1083823114826503</v>
      </c>
      <c r="K29" s="18">
        <v>6.2574556709902029E-2</v>
      </c>
    </row>
    <row r="30" spans="1:11">
      <c r="A30" s="3" t="s">
        <v>40</v>
      </c>
      <c r="B30" s="3" t="s">
        <v>46</v>
      </c>
      <c r="C30" s="3">
        <v>23.3</v>
      </c>
      <c r="D30" s="18"/>
      <c r="E30" s="3">
        <v>7.0266666666666708</v>
      </c>
      <c r="F30" s="18"/>
      <c r="G30" s="3">
        <v>-1.6099999999999941</v>
      </c>
      <c r="H30" s="3">
        <v>3.0525184179211058</v>
      </c>
      <c r="I30" s="18"/>
      <c r="J30" s="18"/>
      <c r="K30" s="18"/>
    </row>
    <row r="31" spans="1:11">
      <c r="A31" s="3" t="s">
        <v>40</v>
      </c>
      <c r="B31" s="3" t="s">
        <v>46</v>
      </c>
      <c r="C31" s="3">
        <v>23.38</v>
      </c>
      <c r="D31" s="18"/>
      <c r="E31" s="3">
        <v>7.1066666666666691</v>
      </c>
      <c r="F31" s="18"/>
      <c r="G31" s="3">
        <v>-1.5299999999999958</v>
      </c>
      <c r="H31" s="3">
        <v>2.887858391044984</v>
      </c>
      <c r="I31" s="18"/>
      <c r="J31" s="18"/>
      <c r="K31" s="18"/>
    </row>
    <row r="32" spans="1:11">
      <c r="A32" s="3" t="s">
        <v>14</v>
      </c>
      <c r="B32" s="3" t="s">
        <v>13</v>
      </c>
      <c r="C32" s="3">
        <v>14.09</v>
      </c>
      <c r="D32" s="18">
        <v>14.126666666666667</v>
      </c>
      <c r="E32" s="3">
        <v>-3.6666666666667069E-2</v>
      </c>
      <c r="F32" s="18">
        <v>0</v>
      </c>
      <c r="G32" s="3">
        <v>-3.6666666666667069E-2</v>
      </c>
      <c r="H32" s="3">
        <v>1.025741121434018</v>
      </c>
      <c r="I32" s="18">
        <v>1.0015898037204636</v>
      </c>
      <c r="J32" s="18">
        <v>6.8343630087584387E-2</v>
      </c>
      <c r="K32" s="18">
        <v>3.9458213228463053E-2</v>
      </c>
    </row>
    <row r="33" spans="1:11">
      <c r="A33" s="3" t="s">
        <v>14</v>
      </c>
      <c r="B33" s="3" t="s">
        <v>13</v>
      </c>
      <c r="C33" s="3">
        <v>14.05</v>
      </c>
      <c r="D33" s="18"/>
      <c r="E33" s="3">
        <v>-7.6666666666666217E-2</v>
      </c>
      <c r="F33" s="18"/>
      <c r="G33" s="3">
        <v>-7.6666666666666217E-2</v>
      </c>
      <c r="H33" s="3">
        <v>1.0545786295160127</v>
      </c>
      <c r="I33" s="18"/>
      <c r="J33" s="18"/>
      <c r="K33" s="18"/>
    </row>
    <row r="34" spans="1:11">
      <c r="A34" s="3" t="s">
        <v>14</v>
      </c>
      <c r="B34" s="3" t="s">
        <v>13</v>
      </c>
      <c r="C34" s="3">
        <v>14.24</v>
      </c>
      <c r="D34" s="18"/>
      <c r="E34" s="3">
        <v>0.11333333333333329</v>
      </c>
      <c r="F34" s="18"/>
      <c r="G34" s="3">
        <v>0.11333333333333329</v>
      </c>
      <c r="H34" s="3">
        <v>0.92444966021136032</v>
      </c>
      <c r="I34" s="18"/>
      <c r="J34" s="18"/>
      <c r="K34" s="18"/>
    </row>
    <row r="35" spans="1:11">
      <c r="A35" s="3" t="s">
        <v>14</v>
      </c>
      <c r="B35" s="3" t="s">
        <v>46</v>
      </c>
      <c r="C35" s="3">
        <v>22.09</v>
      </c>
      <c r="D35" s="18">
        <v>21.98</v>
      </c>
      <c r="E35" s="3">
        <v>7.9633333333333329</v>
      </c>
      <c r="F35" s="18">
        <v>7.8533333333333344</v>
      </c>
      <c r="G35" s="3">
        <v>0.10999999999999854</v>
      </c>
      <c r="H35" s="3">
        <v>0.92658806189037179</v>
      </c>
      <c r="I35" s="18">
        <v>1.0014728573898355</v>
      </c>
      <c r="J35" s="18">
        <v>6.5745496461974876E-2</v>
      </c>
      <c r="K35" s="18">
        <v>3.7958180080326788E-2</v>
      </c>
    </row>
    <row r="36" spans="1:11">
      <c r="A36" s="3" t="s">
        <v>14</v>
      </c>
      <c r="B36" s="3" t="s">
        <v>46</v>
      </c>
      <c r="C36" s="3">
        <v>21.94</v>
      </c>
      <c r="D36" s="18"/>
      <c r="E36" s="3">
        <v>7.8133333333333344</v>
      </c>
      <c r="F36" s="18"/>
      <c r="G36" s="3">
        <v>-4.0000000000000036E-2</v>
      </c>
      <c r="H36" s="3">
        <v>1.0281138266560665</v>
      </c>
      <c r="I36" s="18"/>
      <c r="J36" s="18"/>
      <c r="K36" s="18"/>
    </row>
    <row r="37" spans="1:11">
      <c r="A37" s="3" t="s">
        <v>14</v>
      </c>
      <c r="B37" s="3" t="s">
        <v>46</v>
      </c>
      <c r="C37" s="3">
        <v>21.91</v>
      </c>
      <c r="D37" s="18"/>
      <c r="E37" s="3">
        <v>7.7833333333333332</v>
      </c>
      <c r="F37" s="18"/>
      <c r="G37" s="3">
        <v>-7.0000000000001172E-2</v>
      </c>
      <c r="H37" s="3">
        <v>1.049716683623068</v>
      </c>
      <c r="I37" s="18"/>
      <c r="J37" s="18"/>
      <c r="K37" s="18"/>
    </row>
    <row r="38" spans="1:11">
      <c r="A38" s="3" t="s">
        <v>15</v>
      </c>
      <c r="B38" s="3" t="s">
        <v>13</v>
      </c>
      <c r="C38" s="3">
        <v>14.51</v>
      </c>
      <c r="D38" s="18">
        <v>14.753333333333332</v>
      </c>
      <c r="E38" s="3">
        <v>-0.24333333333333229</v>
      </c>
      <c r="F38" s="18">
        <v>1.1842378929335002E-15</v>
      </c>
      <c r="G38" s="3">
        <v>-0.24333333333333229</v>
      </c>
      <c r="H38" s="3">
        <v>1.1837244885898344</v>
      </c>
      <c r="I38" s="18">
        <v>1.0074169790771113</v>
      </c>
      <c r="J38" s="18">
        <v>0.15351532616156929</v>
      </c>
      <c r="K38" s="18">
        <v>8.8632114884115237E-2</v>
      </c>
    </row>
    <row r="39" spans="1:11">
      <c r="A39" s="3" t="s">
        <v>15</v>
      </c>
      <c r="B39" s="3" t="s">
        <v>13</v>
      </c>
      <c r="C39" s="3">
        <v>14.9</v>
      </c>
      <c r="D39" s="18"/>
      <c r="E39" s="3">
        <v>0.14666666666666828</v>
      </c>
      <c r="F39" s="18"/>
      <c r="G39" s="3">
        <v>0.14666666666666828</v>
      </c>
      <c r="H39" s="3">
        <v>0.90333520079118113</v>
      </c>
      <c r="I39" s="18"/>
      <c r="J39" s="18"/>
      <c r="K39" s="18"/>
    </row>
    <row r="40" spans="1:11">
      <c r="A40" s="3" t="s">
        <v>15</v>
      </c>
      <c r="B40" s="3" t="s">
        <v>13</v>
      </c>
      <c r="C40" s="3">
        <v>14.85</v>
      </c>
      <c r="D40" s="18"/>
      <c r="E40" s="3">
        <v>9.6666666666667567E-2</v>
      </c>
      <c r="F40" s="18"/>
      <c r="G40" s="3">
        <v>9.6666666666667567E-2</v>
      </c>
      <c r="H40" s="3">
        <v>0.93519124785031815</v>
      </c>
      <c r="I40" s="18"/>
      <c r="J40" s="18"/>
      <c r="K40" s="18"/>
    </row>
    <row r="41" spans="1:11">
      <c r="A41" s="3" t="s">
        <v>15</v>
      </c>
      <c r="B41" s="3" t="s">
        <v>46</v>
      </c>
      <c r="C41" s="3">
        <v>22.05</v>
      </c>
      <c r="D41" s="18">
        <v>22.013333333333332</v>
      </c>
      <c r="E41" s="3">
        <v>7.2966666666666686</v>
      </c>
      <c r="F41" s="18">
        <v>7.2600000000000007</v>
      </c>
      <c r="G41" s="3">
        <v>-0.55666666666666575</v>
      </c>
      <c r="H41" s="3">
        <v>1.4708668641859488</v>
      </c>
      <c r="I41" s="18">
        <v>1.5091241928430719</v>
      </c>
      <c r="J41" s="18">
        <v>4.241350417377391E-2</v>
      </c>
      <c r="K41" s="18">
        <v>2.4487448052003685E-2</v>
      </c>
    </row>
    <row r="42" spans="1:11">
      <c r="A42" s="3" t="s">
        <v>15</v>
      </c>
      <c r="B42" s="3" t="s">
        <v>46</v>
      </c>
      <c r="C42" s="3">
        <v>21.97</v>
      </c>
      <c r="D42" s="18"/>
      <c r="E42" s="3">
        <v>7.2166666666666668</v>
      </c>
      <c r="F42" s="18"/>
      <c r="G42" s="3">
        <v>-0.6366666666666676</v>
      </c>
      <c r="H42" s="3">
        <v>1.5547328107084957</v>
      </c>
      <c r="I42" s="18"/>
      <c r="J42" s="18"/>
      <c r="K42" s="18"/>
    </row>
    <row r="43" spans="1:11">
      <c r="A43" s="3" t="s">
        <v>15</v>
      </c>
      <c r="B43" s="3" t="s">
        <v>46</v>
      </c>
      <c r="C43" s="3">
        <v>22.02</v>
      </c>
      <c r="D43" s="18"/>
      <c r="E43" s="3">
        <v>7.2666666666666675</v>
      </c>
      <c r="F43" s="18"/>
      <c r="G43" s="3">
        <v>-0.58666666666666689</v>
      </c>
      <c r="H43" s="3">
        <v>1.5017729036347705</v>
      </c>
      <c r="I43" s="18"/>
      <c r="J43" s="18"/>
      <c r="K43" s="18"/>
    </row>
    <row r="44" spans="1:11">
      <c r="A44" s="3" t="s">
        <v>16</v>
      </c>
      <c r="B44" s="3" t="s">
        <v>13</v>
      </c>
      <c r="C44" s="3">
        <v>14.95</v>
      </c>
      <c r="D44" s="18">
        <v>14.516666666666666</v>
      </c>
      <c r="E44" s="3">
        <v>0.43333333333333357</v>
      </c>
      <c r="F44" s="18">
        <v>5.9211894646675012E-16</v>
      </c>
      <c r="G44" s="3">
        <v>0.43333333333333357</v>
      </c>
      <c r="H44" s="3">
        <v>0.74054877614328196</v>
      </c>
      <c r="I44" s="18">
        <v>1.1667286557536325</v>
      </c>
      <c r="J44" s="18">
        <v>0.83052476051001067</v>
      </c>
      <c r="K44" s="18">
        <v>0.47950369404910415</v>
      </c>
    </row>
    <row r="45" spans="1:11">
      <c r="A45" s="3" t="s">
        <v>16</v>
      </c>
      <c r="B45" s="3" t="s">
        <v>13</v>
      </c>
      <c r="C45" s="3">
        <v>15.17</v>
      </c>
      <c r="D45" s="18"/>
      <c r="E45" s="3">
        <v>0.65333333333333421</v>
      </c>
      <c r="F45" s="18"/>
      <c r="G45" s="3">
        <v>0.65333333333333421</v>
      </c>
      <c r="H45" s="3">
        <v>0.63580958319290104</v>
      </c>
      <c r="I45" s="18"/>
      <c r="J45" s="18"/>
      <c r="K45" s="18"/>
    </row>
    <row r="46" spans="1:11">
      <c r="A46" s="3" t="s">
        <v>16</v>
      </c>
      <c r="B46" s="3" t="s">
        <v>13</v>
      </c>
      <c r="C46" s="3">
        <v>13.43</v>
      </c>
      <c r="D46" s="18"/>
      <c r="E46" s="3">
        <v>-1.086666666666666</v>
      </c>
      <c r="F46" s="18"/>
      <c r="G46" s="3">
        <v>-1.086666666666666</v>
      </c>
      <c r="H46" s="3">
        <v>2.123827607924714</v>
      </c>
      <c r="I46" s="18"/>
      <c r="J46" s="18"/>
      <c r="K46" s="18"/>
    </row>
    <row r="47" spans="1:11">
      <c r="A47" s="3" t="s">
        <v>16</v>
      </c>
      <c r="B47" s="3" t="s">
        <v>46</v>
      </c>
      <c r="C47" s="3">
        <v>21.87</v>
      </c>
      <c r="D47" s="18">
        <v>21.97</v>
      </c>
      <c r="E47" s="3">
        <v>7.3533333333333353</v>
      </c>
      <c r="F47" s="18">
        <v>7.453333333333334</v>
      </c>
      <c r="G47" s="3">
        <v>-0.49999999999999911</v>
      </c>
      <c r="H47" s="3">
        <v>1.4142135623730943</v>
      </c>
      <c r="I47" s="18">
        <v>1.3227655314798985</v>
      </c>
      <c r="J47" s="18">
        <v>0.11225995602101844</v>
      </c>
      <c r="K47" s="18">
        <v>6.4813315827950552E-2</v>
      </c>
    </row>
    <row r="48" spans="1:11">
      <c r="A48" s="3" t="s">
        <v>16</v>
      </c>
      <c r="B48" s="3" t="s">
        <v>46</v>
      </c>
      <c r="C48" s="3">
        <v>21.93</v>
      </c>
      <c r="D48" s="18"/>
      <c r="E48" s="3">
        <v>7.413333333333334</v>
      </c>
      <c r="F48" s="18"/>
      <c r="G48" s="3">
        <v>-0.44000000000000039</v>
      </c>
      <c r="H48" s="3">
        <v>1.3566043274476722</v>
      </c>
      <c r="I48" s="18"/>
      <c r="J48" s="18"/>
      <c r="K48" s="18"/>
    </row>
    <row r="49" spans="1:11">
      <c r="A49" s="3" t="s">
        <v>16</v>
      </c>
      <c r="B49" s="3" t="s">
        <v>46</v>
      </c>
      <c r="C49" s="3">
        <v>22.11</v>
      </c>
      <c r="D49" s="18"/>
      <c r="E49" s="3">
        <v>7.5933333333333337</v>
      </c>
      <c r="F49" s="18"/>
      <c r="G49" s="3">
        <v>-0.26000000000000068</v>
      </c>
      <c r="H49" s="3">
        <v>1.1974787046189292</v>
      </c>
      <c r="I49" s="18"/>
      <c r="J49" s="18"/>
      <c r="K49" s="18"/>
    </row>
    <row r="50" spans="1:11">
      <c r="A50" s="3" t="s">
        <v>17</v>
      </c>
      <c r="B50" s="3" t="s">
        <v>13</v>
      </c>
      <c r="C50" s="3">
        <v>14.24</v>
      </c>
      <c r="D50" s="18">
        <v>14.173333333333334</v>
      </c>
      <c r="E50" s="3">
        <v>6.666666666666643E-2</v>
      </c>
      <c r="F50" s="18">
        <v>0</v>
      </c>
      <c r="G50" s="3">
        <v>6.666666666666643E-2</v>
      </c>
      <c r="H50" s="3">
        <v>0.95484160391041673</v>
      </c>
      <c r="I50" s="18">
        <v>1.0310588683379978</v>
      </c>
      <c r="J50" s="18">
        <v>0.31651512596264669</v>
      </c>
      <c r="K50" s="18">
        <v>0.18274009317712239</v>
      </c>
    </row>
    <row r="51" spans="1:11">
      <c r="A51" s="3" t="s">
        <v>17</v>
      </c>
      <c r="B51" s="3" t="s">
        <v>13</v>
      </c>
      <c r="C51" s="3">
        <v>14.57</v>
      </c>
      <c r="D51" s="18"/>
      <c r="E51" s="3">
        <v>0.3966666666666665</v>
      </c>
      <c r="F51" s="18"/>
      <c r="G51" s="3">
        <v>0.3966666666666665</v>
      </c>
      <c r="H51" s="3">
        <v>0.75961133211779963</v>
      </c>
      <c r="I51" s="18"/>
      <c r="J51" s="18"/>
      <c r="K51" s="18"/>
    </row>
    <row r="52" spans="1:11">
      <c r="A52" s="3" t="s">
        <v>17</v>
      </c>
      <c r="B52" s="3" t="s">
        <v>13</v>
      </c>
      <c r="C52" s="3">
        <v>13.71</v>
      </c>
      <c r="D52" s="18"/>
      <c r="E52" s="3">
        <v>-0.46333333333333293</v>
      </c>
      <c r="F52" s="18"/>
      <c r="G52" s="3">
        <v>-0.46333333333333293</v>
      </c>
      <c r="H52" s="3">
        <v>1.3787236689857771</v>
      </c>
      <c r="I52" s="18"/>
      <c r="J52" s="18"/>
      <c r="K52" s="18"/>
    </row>
    <row r="53" spans="1:11">
      <c r="A53" s="3" t="s">
        <v>17</v>
      </c>
      <c r="B53" s="3" t="s">
        <v>46</v>
      </c>
      <c r="C53" s="3">
        <v>22.52</v>
      </c>
      <c r="D53" s="18">
        <v>22.556666666666668</v>
      </c>
      <c r="E53" s="3">
        <v>8.3466666666666658</v>
      </c>
      <c r="F53" s="18">
        <v>8.3833333333333329</v>
      </c>
      <c r="G53" s="3">
        <v>0.4933333333333314</v>
      </c>
      <c r="H53" s="3">
        <v>0.7103818695644889</v>
      </c>
      <c r="I53" s="18">
        <v>0.69288883133892598</v>
      </c>
      <c r="J53" s="18">
        <v>2.6164560816998608E-2</v>
      </c>
      <c r="K53" s="18">
        <v>1.5106116230922482E-2</v>
      </c>
    </row>
    <row r="54" spans="1:11">
      <c r="A54" s="3" t="s">
        <v>17</v>
      </c>
      <c r="B54" s="3" t="s">
        <v>46</v>
      </c>
      <c r="C54" s="3">
        <v>22.53</v>
      </c>
      <c r="D54" s="18"/>
      <c r="E54" s="3">
        <v>8.3566666666666674</v>
      </c>
      <c r="F54" s="18"/>
      <c r="G54" s="3">
        <v>0.50333333333333297</v>
      </c>
      <c r="H54" s="3">
        <v>0.70547490355902431</v>
      </c>
      <c r="I54" s="18"/>
      <c r="J54" s="18"/>
      <c r="K54" s="18"/>
    </row>
    <row r="55" spans="1:11">
      <c r="A55" s="3" t="s">
        <v>17</v>
      </c>
      <c r="B55" s="3" t="s">
        <v>46</v>
      </c>
      <c r="C55" s="3">
        <v>22.62</v>
      </c>
      <c r="D55" s="18"/>
      <c r="E55" s="3">
        <v>8.4466666666666672</v>
      </c>
      <c r="F55" s="18"/>
      <c r="G55" s="3">
        <v>0.59333333333333282</v>
      </c>
      <c r="H55" s="3">
        <v>0.66280972089326451</v>
      </c>
      <c r="I55" s="18"/>
      <c r="J55" s="18"/>
      <c r="K55" s="18"/>
    </row>
    <row r="56" spans="1:11">
      <c r="A56" s="3" t="s">
        <v>18</v>
      </c>
      <c r="B56" s="3" t="s">
        <v>13</v>
      </c>
      <c r="C56" s="3">
        <v>13.92</v>
      </c>
      <c r="D56" s="18">
        <v>14.053333333333335</v>
      </c>
      <c r="E56" s="3">
        <v>-0.13333333333333464</v>
      </c>
      <c r="F56" s="18">
        <v>-1.1842378929335002E-15</v>
      </c>
      <c r="G56" s="3">
        <v>-0.13333333333333464</v>
      </c>
      <c r="H56" s="3">
        <v>1.096824979694627</v>
      </c>
      <c r="I56" s="18">
        <v>1.0021846877839264</v>
      </c>
      <c r="J56" s="18">
        <v>8.2227691947330733E-2</v>
      </c>
      <c r="K56" s="18">
        <v>4.7474180080633026E-2</v>
      </c>
    </row>
    <row r="57" spans="1:11">
      <c r="A57" s="3" t="s">
        <v>18</v>
      </c>
      <c r="B57" s="3" t="s">
        <v>13</v>
      </c>
      <c r="C57" s="3">
        <v>14.11</v>
      </c>
      <c r="D57" s="18"/>
      <c r="E57" s="3">
        <v>5.6666666666664867E-2</v>
      </c>
      <c r="F57" s="18"/>
      <c r="G57" s="3">
        <v>5.6666666666664867E-2</v>
      </c>
      <c r="H57" s="3">
        <v>0.96148305248265442</v>
      </c>
      <c r="I57" s="18"/>
      <c r="J57" s="18"/>
      <c r="K57" s="18"/>
    </row>
    <row r="58" spans="1:11">
      <c r="A58" s="3" t="s">
        <v>18</v>
      </c>
      <c r="B58" s="3" t="s">
        <v>13</v>
      </c>
      <c r="C58" s="3">
        <v>14.13</v>
      </c>
      <c r="D58" s="18"/>
      <c r="E58" s="3">
        <v>7.6666666666666217E-2</v>
      </c>
      <c r="F58" s="18"/>
      <c r="G58" s="3">
        <v>7.6666666666666217E-2</v>
      </c>
      <c r="H58" s="3">
        <v>0.94824603117449768</v>
      </c>
      <c r="I58" s="18"/>
      <c r="J58" s="18"/>
      <c r="K58" s="18"/>
    </row>
    <row r="59" spans="1:11">
      <c r="A59" s="3" t="s">
        <v>18</v>
      </c>
      <c r="B59" s="3" t="s">
        <v>46</v>
      </c>
      <c r="C59" s="3">
        <v>22.32</v>
      </c>
      <c r="D59" s="18">
        <v>22.363333333333333</v>
      </c>
      <c r="E59" s="3">
        <v>8.2666666666666657</v>
      </c>
      <c r="F59" s="18">
        <v>8.3099999999999987</v>
      </c>
      <c r="G59" s="3">
        <v>0.41333333333333133</v>
      </c>
      <c r="H59" s="3">
        <v>0.75088645181738611</v>
      </c>
      <c r="I59" s="18">
        <v>0.72890492589381639</v>
      </c>
      <c r="J59" s="18">
        <v>2.2740399846866186E-2</v>
      </c>
      <c r="K59" s="18">
        <v>1.3129175973067918E-2</v>
      </c>
    </row>
    <row r="60" spans="1:11">
      <c r="A60" s="3" t="s">
        <v>18</v>
      </c>
      <c r="B60" s="3" t="s">
        <v>46</v>
      </c>
      <c r="C60" s="3">
        <v>22.41</v>
      </c>
      <c r="D60" s="18"/>
      <c r="E60" s="3">
        <v>8.3566666666666656</v>
      </c>
      <c r="F60" s="18"/>
      <c r="G60" s="3">
        <v>0.50333333333333119</v>
      </c>
      <c r="H60" s="3">
        <v>0.7054749035590252</v>
      </c>
      <c r="I60" s="18"/>
      <c r="J60" s="18"/>
      <c r="K60" s="18"/>
    </row>
    <row r="61" spans="1:11">
      <c r="A61" s="3" t="s">
        <v>18</v>
      </c>
      <c r="B61" s="3" t="s">
        <v>46</v>
      </c>
      <c r="C61" s="3">
        <v>22.36</v>
      </c>
      <c r="D61" s="18"/>
      <c r="E61" s="3">
        <v>8.3066666666666649</v>
      </c>
      <c r="F61" s="18"/>
      <c r="G61" s="3">
        <v>0.45333333333333048</v>
      </c>
      <c r="H61" s="3">
        <v>0.73035342230503786</v>
      </c>
      <c r="I61" s="18"/>
      <c r="J61" s="18"/>
      <c r="K61" s="18"/>
    </row>
    <row r="62" spans="1:11">
      <c r="A62" s="3" t="s">
        <v>43</v>
      </c>
      <c r="B62" s="7"/>
      <c r="C62" s="3"/>
      <c r="D62" s="3"/>
      <c r="E62" s="3"/>
      <c r="F62" s="8"/>
      <c r="G62" s="3"/>
      <c r="H62" s="3"/>
      <c r="I62" s="3"/>
      <c r="J62" s="3"/>
      <c r="K62" s="3"/>
    </row>
  </sheetData>
  <mergeCells count="100">
    <mergeCell ref="J59:J61"/>
    <mergeCell ref="F44:F46"/>
    <mergeCell ref="F47:F49"/>
    <mergeCell ref="F50:F52"/>
    <mergeCell ref="F53:F55"/>
    <mergeCell ref="F56:F58"/>
    <mergeCell ref="F59:F61"/>
    <mergeCell ref="J44:J46"/>
    <mergeCell ref="J47:J49"/>
    <mergeCell ref="J50:J52"/>
    <mergeCell ref="J53:J55"/>
    <mergeCell ref="J56:J58"/>
    <mergeCell ref="K56:K58"/>
    <mergeCell ref="K59:K61"/>
    <mergeCell ref="K38:K40"/>
    <mergeCell ref="K41:K43"/>
    <mergeCell ref="K44:K46"/>
    <mergeCell ref="K47:K49"/>
    <mergeCell ref="K50:K52"/>
    <mergeCell ref="K53:K55"/>
    <mergeCell ref="K35:K37"/>
    <mergeCell ref="K2:K4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J38:J40"/>
    <mergeCell ref="J41:J43"/>
    <mergeCell ref="I56:I58"/>
    <mergeCell ref="I59:I61"/>
    <mergeCell ref="J2:J4"/>
    <mergeCell ref="J5:J7"/>
    <mergeCell ref="J8:J10"/>
    <mergeCell ref="J11:J13"/>
    <mergeCell ref="J14:J16"/>
    <mergeCell ref="J17:J19"/>
    <mergeCell ref="J20:J22"/>
    <mergeCell ref="J23:J25"/>
    <mergeCell ref="I38:I40"/>
    <mergeCell ref="I41:I43"/>
    <mergeCell ref="I44:I46"/>
    <mergeCell ref="I47:I49"/>
    <mergeCell ref="I17:I19"/>
    <mergeCell ref="J26:J28"/>
    <mergeCell ref="J29:J31"/>
    <mergeCell ref="J32:J34"/>
    <mergeCell ref="J35:J37"/>
    <mergeCell ref="I20:I22"/>
    <mergeCell ref="I23:I25"/>
    <mergeCell ref="I2:I4"/>
    <mergeCell ref="I5:I7"/>
    <mergeCell ref="I8:I10"/>
    <mergeCell ref="I11:I13"/>
    <mergeCell ref="I14:I16"/>
    <mergeCell ref="D53:D55"/>
    <mergeCell ref="D20:D22"/>
    <mergeCell ref="D23:D25"/>
    <mergeCell ref="I26:I28"/>
    <mergeCell ref="I29:I31"/>
    <mergeCell ref="I32:I34"/>
    <mergeCell ref="I35:I37"/>
    <mergeCell ref="I50:I52"/>
    <mergeCell ref="I53:I55"/>
    <mergeCell ref="F41:F43"/>
    <mergeCell ref="F29:F31"/>
    <mergeCell ref="F32:F34"/>
    <mergeCell ref="F35:F37"/>
    <mergeCell ref="F38:F40"/>
    <mergeCell ref="D26:D28"/>
    <mergeCell ref="D29:D31"/>
    <mergeCell ref="D56:D58"/>
    <mergeCell ref="D59:D61"/>
    <mergeCell ref="F2:F4"/>
    <mergeCell ref="F5:F7"/>
    <mergeCell ref="F8:F10"/>
    <mergeCell ref="F11:F13"/>
    <mergeCell ref="F14:F16"/>
    <mergeCell ref="F17:F19"/>
    <mergeCell ref="F20:F22"/>
    <mergeCell ref="F23:F25"/>
    <mergeCell ref="D38:D40"/>
    <mergeCell ref="D41:D43"/>
    <mergeCell ref="D44:D46"/>
    <mergeCell ref="D47:D49"/>
    <mergeCell ref="D50:D52"/>
    <mergeCell ref="F26:F28"/>
    <mergeCell ref="D32:D34"/>
    <mergeCell ref="D35:D37"/>
    <mergeCell ref="D2:D4"/>
    <mergeCell ref="D5:D7"/>
    <mergeCell ref="D8:D10"/>
    <mergeCell ref="D11:D13"/>
    <mergeCell ref="D14:D16"/>
    <mergeCell ref="D17:D1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workbookViewId="0">
      <selection sqref="A1:K1"/>
    </sheetView>
  </sheetViews>
  <sheetFormatPr defaultRowHeight="14.25"/>
  <cols>
    <col min="1" max="3" width="12.46484375" style="1" customWidth="1"/>
    <col min="4" max="5" width="9.1328125" style="1" bestFit="1" customWidth="1"/>
    <col min="6" max="6" width="11.86328125" style="1" bestFit="1" customWidth="1"/>
    <col min="7" max="11" width="9.1328125" style="1" bestFit="1" customWidth="1"/>
    <col min="12" max="256" width="9" style="1"/>
    <col min="257" max="259" width="12.46484375" style="1" customWidth="1"/>
    <col min="260" max="512" width="9" style="1"/>
    <col min="513" max="515" width="12.46484375" style="1" customWidth="1"/>
    <col min="516" max="768" width="9" style="1"/>
    <col min="769" max="771" width="12.46484375" style="1" customWidth="1"/>
    <col min="772" max="1024" width="9" style="1"/>
    <col min="1025" max="1027" width="12.46484375" style="1" customWidth="1"/>
    <col min="1028" max="1280" width="9" style="1"/>
    <col min="1281" max="1283" width="12.46484375" style="1" customWidth="1"/>
    <col min="1284" max="1536" width="9" style="1"/>
    <col min="1537" max="1539" width="12.46484375" style="1" customWidth="1"/>
    <col min="1540" max="1792" width="9" style="1"/>
    <col min="1793" max="1795" width="12.46484375" style="1" customWidth="1"/>
    <col min="1796" max="2048" width="9" style="1"/>
    <col min="2049" max="2051" width="12.46484375" style="1" customWidth="1"/>
    <col min="2052" max="2304" width="9" style="1"/>
    <col min="2305" max="2307" width="12.46484375" style="1" customWidth="1"/>
    <col min="2308" max="2560" width="9" style="1"/>
    <col min="2561" max="2563" width="12.46484375" style="1" customWidth="1"/>
    <col min="2564" max="2816" width="9" style="1"/>
    <col min="2817" max="2819" width="12.46484375" style="1" customWidth="1"/>
    <col min="2820" max="3072" width="9" style="1"/>
    <col min="3073" max="3075" width="12.46484375" style="1" customWidth="1"/>
    <col min="3076" max="3328" width="9" style="1"/>
    <col min="3329" max="3331" width="12.46484375" style="1" customWidth="1"/>
    <col min="3332" max="3584" width="9" style="1"/>
    <col min="3585" max="3587" width="12.46484375" style="1" customWidth="1"/>
    <col min="3588" max="3840" width="9" style="1"/>
    <col min="3841" max="3843" width="12.46484375" style="1" customWidth="1"/>
    <col min="3844" max="4096" width="9" style="1"/>
    <col min="4097" max="4099" width="12.46484375" style="1" customWidth="1"/>
    <col min="4100" max="4352" width="9" style="1"/>
    <col min="4353" max="4355" width="12.46484375" style="1" customWidth="1"/>
    <col min="4356" max="4608" width="9" style="1"/>
    <col min="4609" max="4611" width="12.46484375" style="1" customWidth="1"/>
    <col min="4612" max="4864" width="9" style="1"/>
    <col min="4865" max="4867" width="12.46484375" style="1" customWidth="1"/>
    <col min="4868" max="5120" width="9" style="1"/>
    <col min="5121" max="5123" width="12.46484375" style="1" customWidth="1"/>
    <col min="5124" max="5376" width="9" style="1"/>
    <col min="5377" max="5379" width="12.46484375" style="1" customWidth="1"/>
    <col min="5380" max="5632" width="9" style="1"/>
    <col min="5633" max="5635" width="12.46484375" style="1" customWidth="1"/>
    <col min="5636" max="5888" width="9" style="1"/>
    <col min="5889" max="5891" width="12.46484375" style="1" customWidth="1"/>
    <col min="5892" max="6144" width="9" style="1"/>
    <col min="6145" max="6147" width="12.46484375" style="1" customWidth="1"/>
    <col min="6148" max="6400" width="9" style="1"/>
    <col min="6401" max="6403" width="12.46484375" style="1" customWidth="1"/>
    <col min="6404" max="6656" width="9" style="1"/>
    <col min="6657" max="6659" width="12.46484375" style="1" customWidth="1"/>
    <col min="6660" max="6912" width="9" style="1"/>
    <col min="6913" max="6915" width="12.46484375" style="1" customWidth="1"/>
    <col min="6916" max="7168" width="9" style="1"/>
    <col min="7169" max="7171" width="12.46484375" style="1" customWidth="1"/>
    <col min="7172" max="7424" width="9" style="1"/>
    <col min="7425" max="7427" width="12.46484375" style="1" customWidth="1"/>
    <col min="7428" max="7680" width="9" style="1"/>
    <col min="7681" max="7683" width="12.46484375" style="1" customWidth="1"/>
    <col min="7684" max="7936" width="9" style="1"/>
    <col min="7937" max="7939" width="12.46484375" style="1" customWidth="1"/>
    <col min="7940" max="8192" width="9" style="1"/>
    <col min="8193" max="8195" width="12.46484375" style="1" customWidth="1"/>
    <col min="8196" max="8448" width="9" style="1"/>
    <col min="8449" max="8451" width="12.46484375" style="1" customWidth="1"/>
    <col min="8452" max="8704" width="9" style="1"/>
    <col min="8705" max="8707" width="12.46484375" style="1" customWidth="1"/>
    <col min="8708" max="8960" width="9" style="1"/>
    <col min="8961" max="8963" width="12.46484375" style="1" customWidth="1"/>
    <col min="8964" max="9216" width="9" style="1"/>
    <col min="9217" max="9219" width="12.46484375" style="1" customWidth="1"/>
    <col min="9220" max="9472" width="9" style="1"/>
    <col min="9473" max="9475" width="12.46484375" style="1" customWidth="1"/>
    <col min="9476" max="9728" width="9" style="1"/>
    <col min="9729" max="9731" width="12.46484375" style="1" customWidth="1"/>
    <col min="9732" max="9984" width="9" style="1"/>
    <col min="9985" max="9987" width="12.46484375" style="1" customWidth="1"/>
    <col min="9988" max="10240" width="9" style="1"/>
    <col min="10241" max="10243" width="12.46484375" style="1" customWidth="1"/>
    <col min="10244" max="10496" width="9" style="1"/>
    <col min="10497" max="10499" width="12.46484375" style="1" customWidth="1"/>
    <col min="10500" max="10752" width="9" style="1"/>
    <col min="10753" max="10755" width="12.46484375" style="1" customWidth="1"/>
    <col min="10756" max="11008" width="9" style="1"/>
    <col min="11009" max="11011" width="12.46484375" style="1" customWidth="1"/>
    <col min="11012" max="11264" width="9" style="1"/>
    <col min="11265" max="11267" width="12.46484375" style="1" customWidth="1"/>
    <col min="11268" max="11520" width="9" style="1"/>
    <col min="11521" max="11523" width="12.46484375" style="1" customWidth="1"/>
    <col min="11524" max="11776" width="9" style="1"/>
    <col min="11777" max="11779" width="12.46484375" style="1" customWidth="1"/>
    <col min="11780" max="12032" width="9" style="1"/>
    <col min="12033" max="12035" width="12.46484375" style="1" customWidth="1"/>
    <col min="12036" max="12288" width="9" style="1"/>
    <col min="12289" max="12291" width="12.46484375" style="1" customWidth="1"/>
    <col min="12292" max="12544" width="9" style="1"/>
    <col min="12545" max="12547" width="12.46484375" style="1" customWidth="1"/>
    <col min="12548" max="12800" width="9" style="1"/>
    <col min="12801" max="12803" width="12.46484375" style="1" customWidth="1"/>
    <col min="12804" max="13056" width="9" style="1"/>
    <col min="13057" max="13059" width="12.46484375" style="1" customWidth="1"/>
    <col min="13060" max="13312" width="9" style="1"/>
    <col min="13313" max="13315" width="12.46484375" style="1" customWidth="1"/>
    <col min="13316" max="13568" width="9" style="1"/>
    <col min="13569" max="13571" width="12.46484375" style="1" customWidth="1"/>
    <col min="13572" max="13824" width="9" style="1"/>
    <col min="13825" max="13827" width="12.46484375" style="1" customWidth="1"/>
    <col min="13828" max="14080" width="9" style="1"/>
    <col min="14081" max="14083" width="12.46484375" style="1" customWidth="1"/>
    <col min="14084" max="14336" width="9" style="1"/>
    <col min="14337" max="14339" width="12.46484375" style="1" customWidth="1"/>
    <col min="14340" max="14592" width="9" style="1"/>
    <col min="14593" max="14595" width="12.46484375" style="1" customWidth="1"/>
    <col min="14596" max="14848" width="9" style="1"/>
    <col min="14849" max="14851" width="12.46484375" style="1" customWidth="1"/>
    <col min="14852" max="15104" width="9" style="1"/>
    <col min="15105" max="15107" width="12.46484375" style="1" customWidth="1"/>
    <col min="15108" max="15360" width="9" style="1"/>
    <col min="15361" max="15363" width="12.46484375" style="1" customWidth="1"/>
    <col min="15364" max="15616" width="9" style="1"/>
    <col min="15617" max="15619" width="12.46484375" style="1" customWidth="1"/>
    <col min="15620" max="15872" width="9" style="1"/>
    <col min="15873" max="15875" width="12.46484375" style="1" customWidth="1"/>
    <col min="15876" max="16128" width="9" style="1"/>
    <col min="16129" max="16131" width="12.46484375" style="1" customWidth="1"/>
    <col min="16132" max="16384" width="9" style="1"/>
  </cols>
  <sheetData>
    <row r="1" spans="1:11" ht="19.5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</row>
    <row r="2" spans="1:11">
      <c r="A2" s="3" t="s">
        <v>36</v>
      </c>
      <c r="B2" s="3" t="s">
        <v>29</v>
      </c>
      <c r="C2" s="3">
        <v>16.559999999999999</v>
      </c>
      <c r="D2" s="18">
        <f>AVERAGE(C2:C4)</f>
        <v>16.63</v>
      </c>
      <c r="E2" s="3">
        <f>C2-$D$2</f>
        <v>-7.0000000000000284E-2</v>
      </c>
      <c r="F2" s="18">
        <f>AVERAGE(E2:E4)</f>
        <v>0</v>
      </c>
      <c r="G2" s="3">
        <f>E2-$F$2</f>
        <v>-7.0000000000000284E-2</v>
      </c>
      <c r="H2" s="3">
        <f>2^-G2</f>
        <v>1.0497166836230676</v>
      </c>
      <c r="I2" s="18">
        <f>AVERAGE(H2:H4)</f>
        <v>1.0092448614781813</v>
      </c>
      <c r="J2" s="18">
        <f>STDEV(H2:H4)</f>
        <v>0.16349061816972227</v>
      </c>
      <c r="K2" s="18">
        <f>J2/SQRT(3)</f>
        <v>9.4391352410267484E-2</v>
      </c>
    </row>
    <row r="3" spans="1:11">
      <c r="A3" s="3" t="s">
        <v>36</v>
      </c>
      <c r="B3" s="3" t="s">
        <v>29</v>
      </c>
      <c r="C3" s="3">
        <v>16.43</v>
      </c>
      <c r="D3" s="18"/>
      <c r="E3" s="3">
        <f t="shared" ref="E3:E7" si="0">C3-$D$2</f>
        <v>-0.19999999999999929</v>
      </c>
      <c r="F3" s="18"/>
      <c r="G3" s="3">
        <f>E3-$F$2</f>
        <v>-0.19999999999999929</v>
      </c>
      <c r="H3" s="3">
        <f t="shared" ref="H3:H45" si="1">2^-G3</f>
        <v>1.1486983549970344</v>
      </c>
      <c r="I3" s="18"/>
      <c r="J3" s="18"/>
      <c r="K3" s="18"/>
    </row>
    <row r="4" spans="1:11">
      <c r="A4" s="3" t="s">
        <v>36</v>
      </c>
      <c r="B4" s="3" t="s">
        <v>29</v>
      </c>
      <c r="C4" s="3">
        <v>16.899999999999999</v>
      </c>
      <c r="D4" s="18"/>
      <c r="E4" s="3">
        <f t="shared" si="0"/>
        <v>0.26999999999999957</v>
      </c>
      <c r="F4" s="18"/>
      <c r="G4" s="3">
        <f>E4-$F$2</f>
        <v>0.26999999999999957</v>
      </c>
      <c r="H4" s="3">
        <f t="shared" si="1"/>
        <v>0.82931954581444201</v>
      </c>
      <c r="I4" s="18"/>
      <c r="J4" s="18"/>
      <c r="K4" s="18"/>
    </row>
    <row r="5" spans="1:11">
      <c r="A5" s="3" t="s">
        <v>36</v>
      </c>
      <c r="B5" s="3" t="s">
        <v>47</v>
      </c>
      <c r="C5" s="3">
        <v>27.42</v>
      </c>
      <c r="D5" s="18">
        <f>AVERAGE(C5:C7)</f>
        <v>27.866666666666664</v>
      </c>
      <c r="E5" s="3">
        <f t="shared" si="0"/>
        <v>10.790000000000003</v>
      </c>
      <c r="F5" s="18">
        <f>AVERAGE(E5:E7)</f>
        <v>11.23666666666667</v>
      </c>
      <c r="G5" s="3">
        <f>E5-$F$5</f>
        <v>-0.44666666666666721</v>
      </c>
      <c r="H5" s="3">
        <f t="shared" si="1"/>
        <v>1.362887676984827</v>
      </c>
      <c r="I5" s="18">
        <f>AVERAGE(H5:H7)</f>
        <v>1.0298023961994278</v>
      </c>
      <c r="J5" s="18">
        <f>STDEV(H5:H7)</f>
        <v>0.30771834142089577</v>
      </c>
      <c r="K5" s="18">
        <f>J5/SQRT(3)</f>
        <v>0.17766126725393935</v>
      </c>
    </row>
    <row r="6" spans="1:11">
      <c r="A6" s="3" t="s">
        <v>36</v>
      </c>
      <c r="B6" s="3" t="s">
        <v>47</v>
      </c>
      <c r="C6" s="3">
        <v>27.91</v>
      </c>
      <c r="D6" s="18"/>
      <c r="E6" s="3">
        <f t="shared" si="0"/>
        <v>11.280000000000001</v>
      </c>
      <c r="F6" s="18"/>
      <c r="G6" s="3">
        <f>E6-$F$5</f>
        <v>4.3333333333331225E-2</v>
      </c>
      <c r="H6" s="3">
        <f t="shared" si="1"/>
        <v>0.97041023149354189</v>
      </c>
      <c r="I6" s="18"/>
      <c r="J6" s="18"/>
      <c r="K6" s="18"/>
    </row>
    <row r="7" spans="1:11">
      <c r="A7" s="3" t="s">
        <v>36</v>
      </c>
      <c r="B7" s="3" t="s">
        <v>47</v>
      </c>
      <c r="C7" s="3">
        <v>28.27</v>
      </c>
      <c r="D7" s="18"/>
      <c r="E7" s="3">
        <f t="shared" si="0"/>
        <v>11.64</v>
      </c>
      <c r="F7" s="18"/>
      <c r="G7" s="3">
        <f>E7-$F$5</f>
        <v>0.40333333333333066</v>
      </c>
      <c r="H7" s="3">
        <f t="shared" si="1"/>
        <v>0.7561092801199143</v>
      </c>
      <c r="I7" s="18"/>
      <c r="J7" s="18"/>
      <c r="K7" s="18"/>
    </row>
    <row r="8" spans="1:11">
      <c r="A8" s="3" t="s">
        <v>37</v>
      </c>
      <c r="B8" s="3" t="s">
        <v>29</v>
      </c>
      <c r="C8" s="3">
        <v>17.059999999999999</v>
      </c>
      <c r="D8" s="18">
        <f>AVERAGE(C8:C10)</f>
        <v>16.84</v>
      </c>
      <c r="E8" s="3">
        <f>C8-$D$8</f>
        <v>0.21999999999999886</v>
      </c>
      <c r="F8" s="18">
        <f>AVERAGE(E8:E10)</f>
        <v>-1.1842378929335002E-15</v>
      </c>
      <c r="G8" s="3">
        <f>E8-$F$2</f>
        <v>0.21999999999999886</v>
      </c>
      <c r="H8" s="3">
        <f t="shared" si="1"/>
        <v>0.8585654364377544</v>
      </c>
      <c r="I8" s="18">
        <f>AVERAGE(H8:H10)</f>
        <v>1.0074030567999206</v>
      </c>
      <c r="J8" s="18">
        <f>STDEV(H8:H10)</f>
        <v>0.14906187754121453</v>
      </c>
      <c r="K8" s="18">
        <f>J8/SQRT(3)</f>
        <v>8.6060915124331241E-2</v>
      </c>
    </row>
    <row r="9" spans="1:11">
      <c r="A9" s="3" t="s">
        <v>37</v>
      </c>
      <c r="B9" s="3" t="s">
        <v>29</v>
      </c>
      <c r="C9" s="3">
        <v>16.63</v>
      </c>
      <c r="D9" s="18"/>
      <c r="E9" s="3">
        <f t="shared" ref="E9:E13" si="2">C9-$D$8</f>
        <v>-0.21000000000000085</v>
      </c>
      <c r="F9" s="18"/>
      <c r="G9" s="3">
        <f>E9-$F$2</f>
        <v>-0.21000000000000085</v>
      </c>
      <c r="H9" s="3">
        <f t="shared" si="1"/>
        <v>1.156688183905288</v>
      </c>
      <c r="I9" s="18"/>
      <c r="J9" s="18"/>
      <c r="K9" s="18"/>
    </row>
    <row r="10" spans="1:11">
      <c r="A10" s="3" t="s">
        <v>37</v>
      </c>
      <c r="B10" s="3" t="s">
        <v>29</v>
      </c>
      <c r="C10" s="3">
        <v>16.829999999999998</v>
      </c>
      <c r="D10" s="18"/>
      <c r="E10" s="3">
        <f t="shared" si="2"/>
        <v>-1.0000000000001563E-2</v>
      </c>
      <c r="F10" s="18"/>
      <c r="G10" s="3">
        <f>E10-$F$2</f>
        <v>-1.0000000000001563E-2</v>
      </c>
      <c r="H10" s="3">
        <f t="shared" si="1"/>
        <v>1.00695555005672</v>
      </c>
      <c r="I10" s="18"/>
      <c r="J10" s="18"/>
      <c r="K10" s="18"/>
    </row>
    <row r="11" spans="1:11">
      <c r="A11" s="3" t="s">
        <v>37</v>
      </c>
      <c r="B11" s="3" t="s">
        <v>47</v>
      </c>
      <c r="C11" s="3">
        <v>27.65</v>
      </c>
      <c r="D11" s="18">
        <f>AVERAGE(C11:C13)</f>
        <v>28.01</v>
      </c>
      <c r="E11" s="3">
        <f t="shared" si="2"/>
        <v>10.809999999999999</v>
      </c>
      <c r="F11" s="18">
        <f>AVERAGE(E11:E13)</f>
        <v>11.17</v>
      </c>
      <c r="G11" s="3">
        <f>E11-$F$5</f>
        <v>-0.42666666666667119</v>
      </c>
      <c r="H11" s="3">
        <f t="shared" si="1"/>
        <v>1.3441243995934216</v>
      </c>
      <c r="I11" s="18">
        <f>AVERAGE(H11:H13)</f>
        <v>1.0696936301064606</v>
      </c>
      <c r="J11" s="18">
        <f>STDEV(H11:H13)</f>
        <v>0.26719410405400623</v>
      </c>
      <c r="K11" s="18">
        <f>J11/SQRT(3)</f>
        <v>0.15426458790146139</v>
      </c>
    </row>
    <row r="12" spans="1:11">
      <c r="A12" s="3" t="s">
        <v>37</v>
      </c>
      <c r="B12" s="3" t="s">
        <v>47</v>
      </c>
      <c r="C12" s="3">
        <v>28.38</v>
      </c>
      <c r="D12" s="18"/>
      <c r="E12" s="3">
        <f t="shared" si="2"/>
        <v>11.54</v>
      </c>
      <c r="F12" s="18"/>
      <c r="G12" s="3">
        <f>E12-$F$5</f>
        <v>0.30333333333332924</v>
      </c>
      <c r="H12" s="3">
        <f t="shared" si="1"/>
        <v>0.81037786120994537</v>
      </c>
      <c r="I12" s="18"/>
      <c r="J12" s="18"/>
      <c r="K12" s="18"/>
    </row>
    <row r="13" spans="1:11">
      <c r="A13" s="3" t="s">
        <v>37</v>
      </c>
      <c r="B13" s="3" t="s">
        <v>47</v>
      </c>
      <c r="C13" s="3">
        <v>28</v>
      </c>
      <c r="D13" s="18"/>
      <c r="E13" s="3">
        <f t="shared" si="2"/>
        <v>11.16</v>
      </c>
      <c r="F13" s="18"/>
      <c r="G13" s="3">
        <f>E13-$F$5</f>
        <v>-7.6666666666669769E-2</v>
      </c>
      <c r="H13" s="3">
        <f t="shared" si="1"/>
        <v>1.0545786295160153</v>
      </c>
      <c r="I13" s="18"/>
      <c r="J13" s="18"/>
      <c r="K13" s="18"/>
    </row>
    <row r="14" spans="1:11">
      <c r="A14" s="3" t="s">
        <v>38</v>
      </c>
      <c r="B14" s="3" t="s">
        <v>29</v>
      </c>
      <c r="C14" s="3">
        <v>15.78</v>
      </c>
      <c r="D14" s="18">
        <f>AVERAGE(C14:C16)</f>
        <v>15.816666666666665</v>
      </c>
      <c r="E14" s="3">
        <f>C14-$D$14</f>
        <v>-3.6666666666665293E-2</v>
      </c>
      <c r="F14" s="18">
        <f>AVERAGE(E14:E16)</f>
        <v>1.7763568394002505E-15</v>
      </c>
      <c r="G14" s="3">
        <f>E14-$F$2</f>
        <v>-3.6666666666665293E-2</v>
      </c>
      <c r="H14" s="3">
        <f t="shared" si="1"/>
        <v>1.0257411214340169</v>
      </c>
      <c r="I14" s="18">
        <f>AVERAGE(H14:H16)</f>
        <v>1.0019063151205303</v>
      </c>
      <c r="J14" s="18">
        <f>STDEV(H14:H16)</f>
        <v>7.4828227180702353E-2</v>
      </c>
      <c r="K14" s="18">
        <f>J14/SQRT(3)</f>
        <v>4.3202097105760978E-2</v>
      </c>
    </row>
    <row r="15" spans="1:11">
      <c r="A15" s="3" t="s">
        <v>38</v>
      </c>
      <c r="B15" s="3" t="s">
        <v>29</v>
      </c>
      <c r="C15" s="3">
        <v>15.73</v>
      </c>
      <c r="D15" s="18"/>
      <c r="E15" s="3">
        <f t="shared" ref="E15:E19" si="3">C15-$D$14</f>
        <v>-8.6666666666664227E-2</v>
      </c>
      <c r="F15" s="18"/>
      <c r="G15" s="3">
        <f>E15-$F$2</f>
        <v>-8.6666666666664227E-2</v>
      </c>
      <c r="H15" s="3">
        <f t="shared" si="1"/>
        <v>1.0619138039623557</v>
      </c>
      <c r="I15" s="18"/>
      <c r="J15" s="18"/>
      <c r="K15" s="18"/>
    </row>
    <row r="16" spans="1:11">
      <c r="A16" s="3" t="s">
        <v>38</v>
      </c>
      <c r="B16" s="3" t="s">
        <v>29</v>
      </c>
      <c r="C16" s="3">
        <v>15.94</v>
      </c>
      <c r="D16" s="18"/>
      <c r="E16" s="3">
        <f t="shared" si="3"/>
        <v>0.12333333333333485</v>
      </c>
      <c r="F16" s="18"/>
      <c r="G16" s="3">
        <f>E16-$F$2</f>
        <v>0.12333333333333485</v>
      </c>
      <c r="H16" s="3">
        <f t="shared" si="1"/>
        <v>0.91806401996521869</v>
      </c>
      <c r="I16" s="18"/>
      <c r="J16" s="18"/>
      <c r="K16" s="18"/>
    </row>
    <row r="17" spans="1:11">
      <c r="A17" s="3" t="s">
        <v>38</v>
      </c>
      <c r="B17" s="3" t="s">
        <v>47</v>
      </c>
      <c r="C17" s="3">
        <v>27.18</v>
      </c>
      <c r="D17" s="18">
        <f>AVERAGE(C17:C19)</f>
        <v>27.436666666666667</v>
      </c>
      <c r="E17" s="3">
        <f t="shared" si="3"/>
        <v>11.363333333333335</v>
      </c>
      <c r="F17" s="18">
        <f>AVERAGE(E17:E19)</f>
        <v>11.620000000000003</v>
      </c>
      <c r="G17" s="3">
        <f>E17-$F$5</f>
        <v>0.12666666666666515</v>
      </c>
      <c r="H17" s="3">
        <f t="shared" si="1"/>
        <v>0.91594529027024962</v>
      </c>
      <c r="I17" s="18">
        <f>AVERAGE(H17:H19)</f>
        <v>0.77968181023598548</v>
      </c>
      <c r="J17" s="18">
        <f>STDEV(H17:H19)</f>
        <v>0.16808027150050764</v>
      </c>
      <c r="K17" s="18">
        <f>J17/SQRT(3)</f>
        <v>9.7041189996283472E-2</v>
      </c>
    </row>
    <row r="18" spans="1:11">
      <c r="A18" s="3" t="s">
        <v>38</v>
      </c>
      <c r="B18" s="3" t="s">
        <v>47</v>
      </c>
      <c r="C18" s="3">
        <v>27.32</v>
      </c>
      <c r="D18" s="18"/>
      <c r="E18" s="3">
        <f t="shared" si="3"/>
        <v>11.503333333333336</v>
      </c>
      <c r="F18" s="18"/>
      <c r="G18" s="3">
        <f>E18-$F$5</f>
        <v>0.26666666666666572</v>
      </c>
      <c r="H18" s="3">
        <f t="shared" si="1"/>
        <v>0.8312378961427882</v>
      </c>
      <c r="I18" s="18"/>
      <c r="J18" s="18"/>
      <c r="K18" s="18"/>
    </row>
    <row r="19" spans="1:11">
      <c r="A19" s="3" t="s">
        <v>38</v>
      </c>
      <c r="B19" s="3" t="s">
        <v>47</v>
      </c>
      <c r="C19" s="3">
        <v>27.81</v>
      </c>
      <c r="D19" s="18"/>
      <c r="E19" s="3">
        <f t="shared" si="3"/>
        <v>11.993333333333334</v>
      </c>
      <c r="F19" s="18"/>
      <c r="G19" s="3">
        <f>E19-$F$5</f>
        <v>0.75666666666666416</v>
      </c>
      <c r="H19" s="3">
        <f t="shared" si="1"/>
        <v>0.59186224429491874</v>
      </c>
      <c r="I19" s="18"/>
      <c r="J19" s="18"/>
      <c r="K19" s="18"/>
    </row>
    <row r="20" spans="1:11">
      <c r="A20" s="3" t="s">
        <v>39</v>
      </c>
      <c r="B20" s="3" t="s">
        <v>29</v>
      </c>
      <c r="C20" s="3">
        <v>18.18</v>
      </c>
      <c r="D20" s="18">
        <f>AVERAGE(C20:C22)</f>
        <v>18.286666666666665</v>
      </c>
      <c r="E20" s="3">
        <f>C20-$D$20</f>
        <v>-0.10666666666666558</v>
      </c>
      <c r="F20" s="18">
        <f>AVERAGE(E20:E22)</f>
        <v>1.1842378929335002E-15</v>
      </c>
      <c r="G20" s="3">
        <f>E20-$F$2</f>
        <v>-0.10666666666666558</v>
      </c>
      <c r="H20" s="3">
        <f t="shared" si="1"/>
        <v>1.0767375682475222</v>
      </c>
      <c r="I20" s="18">
        <f>AVERAGE(H20:H22)</f>
        <v>1.001522844812442</v>
      </c>
      <c r="J20" s="18">
        <f>STDEV(H20:H22)</f>
        <v>6.8151225063039222E-2</v>
      </c>
      <c r="K20" s="18">
        <f>J20/SQRT(3)</f>
        <v>3.934712813574847E-2</v>
      </c>
    </row>
    <row r="21" spans="1:11">
      <c r="A21" s="3" t="s">
        <v>39</v>
      </c>
      <c r="B21" s="3" t="s">
        <v>29</v>
      </c>
      <c r="C21" s="3">
        <v>18.37</v>
      </c>
      <c r="D21" s="18"/>
      <c r="E21" s="3">
        <f t="shared" ref="E21:E25" si="4">C21-$D$20</f>
        <v>8.3333333333335702E-2</v>
      </c>
      <c r="F21" s="18"/>
      <c r="G21" s="3">
        <f>E21-$F$2</f>
        <v>8.3333333333335702E-2</v>
      </c>
      <c r="H21" s="3">
        <f t="shared" si="1"/>
        <v>0.94387431268169186</v>
      </c>
      <c r="I21" s="18"/>
      <c r="J21" s="18"/>
      <c r="K21" s="18"/>
    </row>
    <row r="22" spans="1:11">
      <c r="A22" s="3" t="s">
        <v>39</v>
      </c>
      <c r="B22" s="3" t="s">
        <v>29</v>
      </c>
      <c r="C22" s="3">
        <v>18.309999999999999</v>
      </c>
      <c r="D22" s="18"/>
      <c r="E22" s="3">
        <f t="shared" si="4"/>
        <v>2.3333333333333428E-2</v>
      </c>
      <c r="F22" s="18"/>
      <c r="G22" s="3">
        <f>E22-$F$2</f>
        <v>2.3333333333333428E-2</v>
      </c>
      <c r="H22" s="3">
        <f t="shared" si="1"/>
        <v>0.98395665350811201</v>
      </c>
      <c r="I22" s="18"/>
      <c r="J22" s="18"/>
      <c r="K22" s="18"/>
    </row>
    <row r="23" spans="1:11">
      <c r="A23" s="3" t="s">
        <v>39</v>
      </c>
      <c r="B23" s="3" t="s">
        <v>47</v>
      </c>
      <c r="C23" s="3">
        <v>29.1</v>
      </c>
      <c r="D23" s="18">
        <f>AVERAGE(C23:C25)</f>
        <v>28.973333333333333</v>
      </c>
      <c r="E23" s="3">
        <f t="shared" si="4"/>
        <v>10.813333333333336</v>
      </c>
      <c r="F23" s="18">
        <f>AVERAGE(E23:E25)</f>
        <v>10.686666666666667</v>
      </c>
      <c r="G23" s="3">
        <f>E23-$F$5</f>
        <v>-0.42333333333333378</v>
      </c>
      <c r="H23" s="3">
        <f t="shared" si="1"/>
        <v>1.3410223977534352</v>
      </c>
      <c r="I23" s="18">
        <f>AVERAGE(H23:H25)</f>
        <v>1.4669652621124689</v>
      </c>
      <c r="J23" s="18">
        <f>STDEV(H23:H25)</f>
        <v>0.1111124922818038</v>
      </c>
      <c r="K23" s="18">
        <f>J23/SQRT(3)</f>
        <v>6.4150827329229637E-2</v>
      </c>
    </row>
    <row r="24" spans="1:11">
      <c r="A24" s="3" t="s">
        <v>39</v>
      </c>
      <c r="B24" s="3" t="s">
        <v>47</v>
      </c>
      <c r="C24" s="3">
        <v>28.89</v>
      </c>
      <c r="D24" s="18"/>
      <c r="E24" s="3">
        <f t="shared" si="4"/>
        <v>10.603333333333335</v>
      </c>
      <c r="F24" s="18"/>
      <c r="G24" s="3">
        <f>E24-$F$5</f>
        <v>-0.63333333333333464</v>
      </c>
      <c r="H24" s="3">
        <f t="shared" si="1"/>
        <v>1.551144761833736</v>
      </c>
      <c r="I24" s="18"/>
      <c r="J24" s="18"/>
      <c r="K24" s="18"/>
    </row>
    <row r="25" spans="1:11">
      <c r="A25" s="3" t="s">
        <v>39</v>
      </c>
      <c r="B25" s="3" t="s">
        <v>47</v>
      </c>
      <c r="C25" s="3">
        <v>28.93</v>
      </c>
      <c r="D25" s="18"/>
      <c r="E25" s="3">
        <f t="shared" si="4"/>
        <v>10.643333333333334</v>
      </c>
      <c r="F25" s="18"/>
      <c r="G25" s="3">
        <f>E25-$F$5</f>
        <v>-0.59333333333333549</v>
      </c>
      <c r="H25" s="3">
        <f t="shared" si="1"/>
        <v>1.5087286267502356</v>
      </c>
      <c r="I25" s="18"/>
      <c r="J25" s="18"/>
      <c r="K25" s="18"/>
    </row>
    <row r="26" spans="1:11">
      <c r="A26" s="3" t="s">
        <v>40</v>
      </c>
      <c r="B26" s="3" t="s">
        <v>29</v>
      </c>
      <c r="C26" s="3">
        <v>17.02</v>
      </c>
      <c r="D26" s="18">
        <f>AVERAGE(C26:C28)</f>
        <v>17.006666666666668</v>
      </c>
      <c r="E26" s="3">
        <f>C26-$D$26</f>
        <v>1.3333333333331865E-2</v>
      </c>
      <c r="F26" s="18">
        <f>AVERAGE(E26:E28)</f>
        <v>-1.1842378929335002E-15</v>
      </c>
      <c r="G26" s="3">
        <f>E26-$F$2</f>
        <v>1.3333333333331865E-2</v>
      </c>
      <c r="H26" s="3">
        <f t="shared" si="1"/>
        <v>0.99080061326523039</v>
      </c>
      <c r="I26" s="18">
        <f>AVERAGE(H26:H28)</f>
        <v>1.0016308926909117</v>
      </c>
      <c r="J26" s="18">
        <f>STDEV(H26:H28)</f>
        <v>7.0319850558662189E-2</v>
      </c>
      <c r="K26" s="18">
        <f>J26/SQRT(3)</f>
        <v>4.059918464941787E-2</v>
      </c>
    </row>
    <row r="27" spans="1:11">
      <c r="A27" s="3" t="s">
        <v>40</v>
      </c>
      <c r="B27" s="3" t="s">
        <v>29</v>
      </c>
      <c r="C27" s="3">
        <v>16.899999999999999</v>
      </c>
      <c r="D27" s="18"/>
      <c r="E27" s="3">
        <f t="shared" ref="E27:E31" si="5">C27-$D$26</f>
        <v>-0.10666666666666913</v>
      </c>
      <c r="F27" s="18"/>
      <c r="G27" s="3">
        <f>E27-$F$2</f>
        <v>-0.10666666666666913</v>
      </c>
      <c r="H27" s="3">
        <f t="shared" si="1"/>
        <v>1.0767375682475249</v>
      </c>
      <c r="I27" s="18"/>
      <c r="J27" s="18"/>
      <c r="K27" s="18"/>
    </row>
    <row r="28" spans="1:11">
      <c r="A28" s="3" t="s">
        <v>40</v>
      </c>
      <c r="B28" s="3" t="s">
        <v>29</v>
      </c>
      <c r="C28" s="3">
        <v>17.100000000000001</v>
      </c>
      <c r="D28" s="18"/>
      <c r="E28" s="3">
        <f t="shared" si="5"/>
        <v>9.3333333333333712E-2</v>
      </c>
      <c r="F28" s="18"/>
      <c r="G28" s="3">
        <f>E28-$F$2</f>
        <v>9.3333333333333712E-2</v>
      </c>
      <c r="H28" s="3">
        <f t="shared" si="1"/>
        <v>0.93735449655997982</v>
      </c>
      <c r="I28" s="18"/>
      <c r="J28" s="18"/>
      <c r="K28" s="18"/>
    </row>
    <row r="29" spans="1:11">
      <c r="A29" s="3" t="s">
        <v>40</v>
      </c>
      <c r="B29" s="3" t="s">
        <v>47</v>
      </c>
      <c r="C29" s="3">
        <v>28.67</v>
      </c>
      <c r="D29" s="18">
        <f>AVERAGE(C29:C31)</f>
        <v>28.766666666666666</v>
      </c>
      <c r="E29" s="3">
        <f t="shared" si="5"/>
        <v>11.663333333333334</v>
      </c>
      <c r="F29" s="18">
        <f>AVERAGE(E29:E31)</f>
        <v>11.76</v>
      </c>
      <c r="G29" s="3">
        <f>E29-$F$5</f>
        <v>0.42666666666666409</v>
      </c>
      <c r="H29" s="3">
        <f t="shared" si="1"/>
        <v>0.74397875695321858</v>
      </c>
      <c r="I29" s="18">
        <f>AVERAGE(H29:H31)</f>
        <v>0.69715854557610324</v>
      </c>
      <c r="J29" s="18">
        <f>STDEV(H29:H31)</f>
        <v>5.35600480001166E-2</v>
      </c>
      <c r="K29" s="18">
        <f>J29/SQRT(3)</f>
        <v>3.0922908130676597E-2</v>
      </c>
    </row>
    <row r="30" spans="1:11">
      <c r="A30" s="3" t="s">
        <v>40</v>
      </c>
      <c r="B30" s="3" t="s">
        <v>47</v>
      </c>
      <c r="C30" s="3">
        <v>28.89</v>
      </c>
      <c r="D30" s="18"/>
      <c r="E30" s="3">
        <f t="shared" si="5"/>
        <v>11.883333333333333</v>
      </c>
      <c r="F30" s="18"/>
      <c r="G30" s="3">
        <f>E30-$F$5</f>
        <v>0.64666666666666295</v>
      </c>
      <c r="H30" s="3">
        <f t="shared" si="1"/>
        <v>0.63875444616395816</v>
      </c>
      <c r="I30" s="18"/>
      <c r="J30" s="18"/>
      <c r="K30" s="18"/>
    </row>
    <row r="31" spans="1:11">
      <c r="A31" s="3" t="s">
        <v>40</v>
      </c>
      <c r="B31" s="3" t="s">
        <v>47</v>
      </c>
      <c r="C31" s="3">
        <v>28.74</v>
      </c>
      <c r="D31" s="18"/>
      <c r="E31" s="3">
        <f t="shared" si="5"/>
        <v>11.733333333333331</v>
      </c>
      <c r="F31" s="18"/>
      <c r="G31" s="3">
        <f>E31-$F$5</f>
        <v>0.49666666666666082</v>
      </c>
      <c r="H31" s="3">
        <f t="shared" si="1"/>
        <v>0.70874243361113287</v>
      </c>
      <c r="I31" s="18"/>
      <c r="J31" s="18"/>
      <c r="K31" s="18"/>
    </row>
    <row r="32" spans="1:11">
      <c r="A32" s="3" t="s">
        <v>30</v>
      </c>
      <c r="B32" s="3" t="s">
        <v>29</v>
      </c>
      <c r="C32" s="3">
        <v>15.28</v>
      </c>
      <c r="D32" s="18">
        <f>AVERAGE(C32:C34)</f>
        <v>15.173333333333332</v>
      </c>
      <c r="E32" s="3">
        <f>C32-$D$32</f>
        <v>0.10666666666666735</v>
      </c>
      <c r="F32" s="18">
        <f>AVERAGE(E32:E34)</f>
        <v>1.1842378929335002E-15</v>
      </c>
      <c r="G32" s="3">
        <f>E32-$F$32</f>
        <v>0.10666666666666617</v>
      </c>
      <c r="H32" s="3">
        <f t="shared" si="1"/>
        <v>0.92873141003854887</v>
      </c>
      <c r="I32" s="18">
        <f>AVERAGE(H32:H34)</f>
        <v>1.001366861076239</v>
      </c>
      <c r="J32" s="18">
        <f>STDEV(H32:H34)</f>
        <v>6.3314015589553671E-2</v>
      </c>
      <c r="K32" s="18">
        <f>J32/SQRT(3)</f>
        <v>3.6554363944104974E-2</v>
      </c>
    </row>
    <row r="33" spans="1:11">
      <c r="A33" s="3" t="s">
        <v>30</v>
      </c>
      <c r="B33" s="3" t="s">
        <v>29</v>
      </c>
      <c r="C33" s="3">
        <v>15.13</v>
      </c>
      <c r="D33" s="18"/>
      <c r="E33" s="3">
        <f t="shared" ref="E33:E37" si="6">C33-$D$32</f>
        <v>-4.3333333333331225E-2</v>
      </c>
      <c r="F33" s="18"/>
      <c r="G33" s="3">
        <f>E33-$F$32</f>
        <v>-4.3333333333332412E-2</v>
      </c>
      <c r="H33" s="3">
        <f t="shared" si="1"/>
        <v>1.0304920203292969</v>
      </c>
      <c r="I33" s="18"/>
      <c r="J33" s="18"/>
      <c r="K33" s="18"/>
    </row>
    <row r="34" spans="1:11">
      <c r="A34" s="3" t="s">
        <v>30</v>
      </c>
      <c r="B34" s="3" t="s">
        <v>29</v>
      </c>
      <c r="C34" s="3">
        <v>15.11</v>
      </c>
      <c r="D34" s="18"/>
      <c r="E34" s="3">
        <f t="shared" si="6"/>
        <v>-6.3333333333332575E-2</v>
      </c>
      <c r="F34" s="18"/>
      <c r="G34" s="3">
        <f>E34-$F$32</f>
        <v>-6.3333333333333755E-2</v>
      </c>
      <c r="H34" s="3">
        <f t="shared" si="1"/>
        <v>1.0448771528608711</v>
      </c>
      <c r="I34" s="18"/>
      <c r="J34" s="18"/>
      <c r="K34" s="18"/>
    </row>
    <row r="35" spans="1:11">
      <c r="A35" s="3" t="s">
        <v>30</v>
      </c>
      <c r="B35" s="3" t="s">
        <v>47</v>
      </c>
      <c r="C35" s="3">
        <v>24.52</v>
      </c>
      <c r="D35" s="18">
        <f>AVERAGE(C35:C37)</f>
        <v>24.64</v>
      </c>
      <c r="E35" s="3">
        <f t="shared" si="6"/>
        <v>9.3466666666666676</v>
      </c>
      <c r="F35" s="18">
        <f>AVERAGE(E35:E37)</f>
        <v>9.4666666666666686</v>
      </c>
      <c r="G35" s="3">
        <f>E35-$F$35</f>
        <v>-0.12000000000000099</v>
      </c>
      <c r="H35" s="3">
        <f t="shared" si="1"/>
        <v>1.0867348625260589</v>
      </c>
      <c r="I35" s="18">
        <f>AVERAGE(H35:H37)</f>
        <v>1.0206661713078866</v>
      </c>
      <c r="J35" s="18">
        <f>STDEV(H35:H37)</f>
        <v>0.24187347204216769</v>
      </c>
      <c r="K35" s="18">
        <f>J35/SQRT(3)</f>
        <v>0.13964571419337496</v>
      </c>
    </row>
    <row r="36" spans="1:11">
      <c r="A36" s="3" t="s">
        <v>30</v>
      </c>
      <c r="B36" s="3" t="s">
        <v>47</v>
      </c>
      <c r="C36" s="3">
        <v>25.05</v>
      </c>
      <c r="D36" s="18"/>
      <c r="E36" s="3">
        <f t="shared" si="6"/>
        <v>9.8766666666666687</v>
      </c>
      <c r="F36" s="18"/>
      <c r="G36" s="3">
        <f>E36-$F$35</f>
        <v>0.41000000000000014</v>
      </c>
      <c r="H36" s="3">
        <f t="shared" si="1"/>
        <v>0.75262337370553356</v>
      </c>
      <c r="I36" s="18"/>
      <c r="J36" s="18"/>
      <c r="K36" s="18"/>
    </row>
    <row r="37" spans="1:11">
      <c r="A37" s="3" t="s">
        <v>30</v>
      </c>
      <c r="B37" s="3" t="s">
        <v>47</v>
      </c>
      <c r="C37" s="3">
        <v>24.35</v>
      </c>
      <c r="D37" s="18"/>
      <c r="E37" s="3">
        <f t="shared" si="6"/>
        <v>9.1766666666666694</v>
      </c>
      <c r="F37" s="18"/>
      <c r="G37" s="3">
        <f>E37-$F$35</f>
        <v>-0.28999999999999915</v>
      </c>
      <c r="H37" s="3">
        <f t="shared" si="1"/>
        <v>1.2226402776920677</v>
      </c>
      <c r="I37" s="18"/>
      <c r="J37" s="18"/>
      <c r="K37" s="18"/>
    </row>
    <row r="38" spans="1:11">
      <c r="A38" s="3" t="s">
        <v>31</v>
      </c>
      <c r="B38" s="3" t="s">
        <v>29</v>
      </c>
      <c r="C38" s="3">
        <v>15.01</v>
      </c>
      <c r="D38" s="18">
        <f>AVERAGE(C38:C40)</f>
        <v>15.033333333333333</v>
      </c>
      <c r="E38" s="3">
        <f>C38-$D$38</f>
        <v>-2.3333333333333428E-2</v>
      </c>
      <c r="F38" s="18">
        <f>AVERAGE(E38:E40)</f>
        <v>5.9211894646675012E-16</v>
      </c>
      <c r="G38" s="3">
        <f>E38-$F$32</f>
        <v>-2.3333333333334611E-2</v>
      </c>
      <c r="H38" s="3">
        <f t="shared" si="1"/>
        <v>1.0163049321681898</v>
      </c>
      <c r="I38" s="18">
        <f>AVERAGE(H38:H40)</f>
        <v>1.0276146117479821</v>
      </c>
      <c r="J38" s="18">
        <f>STDEV(H38:H40)</f>
        <v>0.28945645201381204</v>
      </c>
      <c r="K38" s="18">
        <f>J38/SQRT(3)</f>
        <v>0.16711776048884838</v>
      </c>
    </row>
    <row r="39" spans="1:11">
      <c r="A39" s="3" t="s">
        <v>31</v>
      </c>
      <c r="B39" s="3" t="s">
        <v>29</v>
      </c>
      <c r="C39" s="3">
        <v>15.46</v>
      </c>
      <c r="D39" s="18"/>
      <c r="E39" s="3">
        <f t="shared" ref="E39:E43" si="7">C39-$D$38</f>
        <v>0.42666666666666764</v>
      </c>
      <c r="F39" s="18"/>
      <c r="G39" s="3">
        <f>E39-$F$32</f>
        <v>0.42666666666666647</v>
      </c>
      <c r="H39" s="3">
        <f t="shared" si="1"/>
        <v>0.74397875695321725</v>
      </c>
      <c r="I39" s="18"/>
      <c r="J39" s="18"/>
      <c r="K39" s="18"/>
    </row>
    <row r="40" spans="1:11">
      <c r="A40" s="3" t="s">
        <v>31</v>
      </c>
      <c r="B40" s="3" t="s">
        <v>29</v>
      </c>
      <c r="C40" s="3">
        <v>14.63</v>
      </c>
      <c r="D40" s="18"/>
      <c r="E40" s="3">
        <f t="shared" si="7"/>
        <v>-0.40333333333333243</v>
      </c>
      <c r="F40" s="18"/>
      <c r="G40" s="3">
        <f>E40-$F$32</f>
        <v>-0.4033333333333336</v>
      </c>
      <c r="H40" s="3">
        <f t="shared" si="1"/>
        <v>1.3225601461225396</v>
      </c>
      <c r="I40" s="18"/>
      <c r="J40" s="18"/>
      <c r="K40" s="18"/>
    </row>
    <row r="41" spans="1:11">
      <c r="A41" s="3" t="s">
        <v>31</v>
      </c>
      <c r="B41" s="3" t="s">
        <v>47</v>
      </c>
      <c r="C41" s="3">
        <v>23.79</v>
      </c>
      <c r="D41" s="18">
        <f>AVERAGE(C41:C43)</f>
        <v>23.87</v>
      </c>
      <c r="E41" s="3">
        <f t="shared" si="7"/>
        <v>8.7566666666666659</v>
      </c>
      <c r="F41" s="18">
        <f>AVERAGE(E41:E43)</f>
        <v>8.836666666666666</v>
      </c>
      <c r="G41" s="3">
        <f>E41-$F$35</f>
        <v>-0.71000000000000263</v>
      </c>
      <c r="H41" s="3">
        <f t="shared" si="1"/>
        <v>1.6358041171155653</v>
      </c>
      <c r="I41" s="18">
        <f>AVERAGE(H41:H43)</f>
        <v>1.5565865715826643</v>
      </c>
      <c r="J41" s="18">
        <f>STDEV(H41:H43)</f>
        <v>0.20040068899551652</v>
      </c>
      <c r="K41" s="18">
        <f>J41/SQRT(3)</f>
        <v>0.11570139173734795</v>
      </c>
    </row>
    <row r="42" spans="1:11">
      <c r="A42" s="3" t="s">
        <v>31</v>
      </c>
      <c r="B42" s="3" t="s">
        <v>47</v>
      </c>
      <c r="C42" s="3">
        <v>23.73</v>
      </c>
      <c r="D42" s="18"/>
      <c r="E42" s="3">
        <f t="shared" si="7"/>
        <v>8.6966666666666672</v>
      </c>
      <c r="F42" s="18"/>
      <c r="G42" s="3">
        <f>E42-$F$35</f>
        <v>-0.77000000000000135</v>
      </c>
      <c r="H42" s="3">
        <f t="shared" si="1"/>
        <v>1.705269783535915</v>
      </c>
      <c r="I42" s="18"/>
      <c r="J42" s="18"/>
      <c r="K42" s="18"/>
    </row>
    <row r="43" spans="1:11">
      <c r="A43" s="3" t="s">
        <v>31</v>
      </c>
      <c r="B43" s="3" t="s">
        <v>47</v>
      </c>
      <c r="C43" s="3">
        <v>24.09</v>
      </c>
      <c r="D43" s="18"/>
      <c r="E43" s="3">
        <f t="shared" si="7"/>
        <v>9.0566666666666666</v>
      </c>
      <c r="F43" s="18"/>
      <c r="G43" s="3">
        <f>E43-$F$35</f>
        <v>-0.41000000000000192</v>
      </c>
      <c r="H43" s="3">
        <f t="shared" si="1"/>
        <v>1.3286858140965132</v>
      </c>
      <c r="I43" s="18"/>
      <c r="J43" s="18"/>
      <c r="K43" s="18"/>
    </row>
    <row r="44" spans="1:11">
      <c r="A44" s="3" t="s">
        <v>32</v>
      </c>
      <c r="B44" s="3" t="s">
        <v>29</v>
      </c>
      <c r="C44" s="3">
        <v>14</v>
      </c>
      <c r="D44" s="18">
        <f>AVERAGE(C44:C46)</f>
        <v>14.076666666666666</v>
      </c>
      <c r="E44" s="3">
        <f>C44-$D$44</f>
        <v>-7.6666666666666217E-2</v>
      </c>
      <c r="F44" s="18">
        <f>AVERAGE(E44:E46)</f>
        <v>0</v>
      </c>
      <c r="G44" s="3">
        <f>E44-$F$32</f>
        <v>-7.6666666666667396E-2</v>
      </c>
      <c r="H44" s="3">
        <f t="shared" si="1"/>
        <v>1.0545786295160136</v>
      </c>
      <c r="I44" s="18">
        <f>AVERAGE(H44:H46)</f>
        <v>1.0007162764812674</v>
      </c>
      <c r="J44" s="18">
        <f>STDEV(H44:H46)</f>
        <v>4.676809321558776E-2</v>
      </c>
      <c r="K44" s="18">
        <f>J44/SQRT(3)</f>
        <v>2.7001571207505105E-2</v>
      </c>
    </row>
    <row r="45" spans="1:11">
      <c r="A45" s="3" t="s">
        <v>32</v>
      </c>
      <c r="B45" s="3" t="s">
        <v>29</v>
      </c>
      <c r="C45" s="3">
        <v>14.12</v>
      </c>
      <c r="D45" s="18"/>
      <c r="E45" s="3">
        <f t="shared" ref="E45:E49" si="8">C45-$D$44</f>
        <v>4.3333333333333002E-2</v>
      </c>
      <c r="F45" s="18"/>
      <c r="G45" s="3">
        <f>E45-$F$32</f>
        <v>4.3333333333331815E-2</v>
      </c>
      <c r="H45" s="3">
        <f t="shared" si="1"/>
        <v>0.97041023149354166</v>
      </c>
      <c r="I45" s="18"/>
      <c r="J45" s="18"/>
      <c r="K45" s="18"/>
    </row>
    <row r="46" spans="1:11">
      <c r="A46" s="3" t="s">
        <v>32</v>
      </c>
      <c r="B46" s="3" t="s">
        <v>29</v>
      </c>
      <c r="C46" s="3">
        <v>14.11</v>
      </c>
      <c r="D46" s="18"/>
      <c r="E46" s="3">
        <f t="shared" si="8"/>
        <v>3.3333333333333215E-2</v>
      </c>
      <c r="F46" s="18"/>
      <c r="G46" s="3">
        <f>E46-$F$32</f>
        <v>3.3333333333332028E-2</v>
      </c>
      <c r="H46" s="3">
        <f t="shared" ref="H46:H61" si="9">2^-G46</f>
        <v>0.9771599684342468</v>
      </c>
      <c r="I46" s="18"/>
      <c r="J46" s="18"/>
      <c r="K46" s="18"/>
    </row>
    <row r="47" spans="1:11">
      <c r="A47" s="3" t="s">
        <v>32</v>
      </c>
      <c r="B47" s="3" t="s">
        <v>47</v>
      </c>
      <c r="C47" s="3">
        <v>21.04</v>
      </c>
      <c r="D47" s="18">
        <f>AVERAGE(C47:C49)</f>
        <v>20.973333333333333</v>
      </c>
      <c r="E47" s="3">
        <f t="shared" si="8"/>
        <v>6.9633333333333329</v>
      </c>
      <c r="F47" s="18">
        <f>AVERAGE(E47:E49)</f>
        <v>6.8966666666666656</v>
      </c>
      <c r="G47" s="3">
        <f>E47-$F$35</f>
        <v>-2.5033333333333356</v>
      </c>
      <c r="H47" s="3">
        <f t="shared" si="9"/>
        <v>5.6699394688890479</v>
      </c>
      <c r="I47" s="18">
        <f>AVERAGE(H47:H49)</f>
        <v>5.9436735548285142</v>
      </c>
      <c r="J47" s="18">
        <f>STDEV(H47:H49)</f>
        <v>0.31713036340379275</v>
      </c>
      <c r="K47" s="18">
        <f>J47/SQRT(3)</f>
        <v>0.18309530067938359</v>
      </c>
    </row>
    <row r="48" spans="1:11">
      <c r="A48" s="3" t="s">
        <v>32</v>
      </c>
      <c r="B48" s="3" t="s">
        <v>47</v>
      </c>
      <c r="C48" s="3">
        <v>20.89</v>
      </c>
      <c r="D48" s="18"/>
      <c r="E48" s="3">
        <f t="shared" si="8"/>
        <v>6.8133333333333344</v>
      </c>
      <c r="F48" s="18"/>
      <c r="G48" s="3">
        <f>E48-$F$35</f>
        <v>-2.6533333333333342</v>
      </c>
      <c r="H48" s="3">
        <f t="shared" si="9"/>
        <v>6.2911917431518516</v>
      </c>
      <c r="I48" s="18"/>
      <c r="J48" s="18"/>
      <c r="K48" s="18"/>
    </row>
    <row r="49" spans="1:11">
      <c r="A49" s="3" t="s">
        <v>32</v>
      </c>
      <c r="B49" s="3" t="s">
        <v>47</v>
      </c>
      <c r="C49" s="3">
        <v>20.99</v>
      </c>
      <c r="D49" s="18"/>
      <c r="E49" s="3">
        <f t="shared" si="8"/>
        <v>6.9133333333333322</v>
      </c>
      <c r="F49" s="18"/>
      <c r="G49" s="3">
        <f>E49-$F$35</f>
        <v>-2.5533333333333363</v>
      </c>
      <c r="H49" s="3">
        <f t="shared" si="9"/>
        <v>5.8698894524446432</v>
      </c>
      <c r="I49" s="18"/>
      <c r="J49" s="18"/>
      <c r="K49" s="18"/>
    </row>
    <row r="50" spans="1:11">
      <c r="A50" s="3" t="s">
        <v>33</v>
      </c>
      <c r="B50" s="3" t="s">
        <v>29</v>
      </c>
      <c r="C50" s="3">
        <v>14.66</v>
      </c>
      <c r="D50" s="18">
        <f>AVERAGE(C50:C52)</f>
        <v>15.613333333333335</v>
      </c>
      <c r="E50" s="3">
        <f>C50-$D$50</f>
        <v>-0.95333333333333492</v>
      </c>
      <c r="F50" s="18">
        <f>AVERAGE(E50:E52)</f>
        <v>-1.1842378929335002E-15</v>
      </c>
      <c r="G50" s="3">
        <f>E50-$F$32</f>
        <v>-0.95333333333333614</v>
      </c>
      <c r="H50" s="3">
        <f t="shared" si="9"/>
        <v>1.9363413919657697</v>
      </c>
      <c r="I50" s="18">
        <f>AVERAGE(H50:H52)</f>
        <v>1.1296223201171756</v>
      </c>
      <c r="J50" s="18">
        <f>STDEV(H50:H52)</f>
        <v>0.70648179013481238</v>
      </c>
      <c r="K50" s="18">
        <f>J50/SQRT(3)</f>
        <v>0.40788745171190266</v>
      </c>
    </row>
    <row r="51" spans="1:11">
      <c r="A51" s="3" t="s">
        <v>33</v>
      </c>
      <c r="B51" s="3" t="s">
        <v>29</v>
      </c>
      <c r="C51" s="3">
        <v>16.3</v>
      </c>
      <c r="D51" s="18"/>
      <c r="E51" s="3">
        <f t="shared" ref="E51:E55" si="10">C51-$D$50</f>
        <v>0.68666666666666565</v>
      </c>
      <c r="F51" s="18"/>
      <c r="G51" s="3">
        <f>E51-$F$32</f>
        <v>0.68666666666666443</v>
      </c>
      <c r="H51" s="3">
        <f t="shared" si="9"/>
        <v>0.62128767224296755</v>
      </c>
      <c r="I51" s="18"/>
      <c r="J51" s="18"/>
      <c r="K51" s="18"/>
    </row>
    <row r="52" spans="1:11">
      <c r="A52" s="3" t="s">
        <v>33</v>
      </c>
      <c r="B52" s="3" t="s">
        <v>29</v>
      </c>
      <c r="C52" s="3">
        <v>15.88</v>
      </c>
      <c r="D52" s="18"/>
      <c r="E52" s="3">
        <f t="shared" si="10"/>
        <v>0.26666666666666572</v>
      </c>
      <c r="F52" s="18"/>
      <c r="G52" s="3">
        <f>E52-$F$32</f>
        <v>0.26666666666666455</v>
      </c>
      <c r="H52" s="3">
        <f t="shared" si="9"/>
        <v>0.83123789614278898</v>
      </c>
      <c r="I52" s="18"/>
      <c r="J52" s="18"/>
      <c r="K52" s="18"/>
    </row>
    <row r="53" spans="1:11">
      <c r="A53" s="3" t="s">
        <v>33</v>
      </c>
      <c r="B53" s="3" t="s">
        <v>47</v>
      </c>
      <c r="C53" s="3">
        <v>21.28</v>
      </c>
      <c r="D53" s="18">
        <f>AVERAGE(C53:C55)</f>
        <v>21.319999999999997</v>
      </c>
      <c r="E53" s="3">
        <f t="shared" si="10"/>
        <v>5.6666666666666661</v>
      </c>
      <c r="F53" s="18">
        <f>AVERAGE(E53:E55)</f>
        <v>5.7066666666666661</v>
      </c>
      <c r="G53" s="3">
        <f>E53-$F$35</f>
        <v>-3.8000000000000025</v>
      </c>
      <c r="H53" s="3">
        <f t="shared" si="9"/>
        <v>13.928809012738009</v>
      </c>
      <c r="I53" s="18">
        <f>AVERAGE(H53:H55)</f>
        <v>13.553964779147302</v>
      </c>
      <c r="J53" s="18">
        <f>STDEV(H53:H55)</f>
        <v>0.4925998388286969</v>
      </c>
      <c r="K53" s="18">
        <f>J53/SQRT(3)</f>
        <v>0.28440264955051442</v>
      </c>
    </row>
    <row r="54" spans="1:11">
      <c r="A54" s="3" t="s">
        <v>33</v>
      </c>
      <c r="B54" s="3" t="s">
        <v>47</v>
      </c>
      <c r="C54" s="3">
        <v>21.38</v>
      </c>
      <c r="D54" s="18"/>
      <c r="E54" s="3">
        <f t="shared" si="10"/>
        <v>5.7666666666666639</v>
      </c>
      <c r="F54" s="18"/>
      <c r="G54" s="3">
        <f>E54-$F$35</f>
        <v>-3.7000000000000046</v>
      </c>
      <c r="H54" s="3">
        <f t="shared" si="9"/>
        <v>12.996038341699807</v>
      </c>
      <c r="I54" s="18"/>
      <c r="J54" s="18"/>
      <c r="K54" s="18"/>
    </row>
    <row r="55" spans="1:11">
      <c r="A55" s="3" t="s">
        <v>33</v>
      </c>
      <c r="B55" s="3" t="s">
        <v>47</v>
      </c>
      <c r="C55" s="3">
        <v>21.3</v>
      </c>
      <c r="D55" s="18"/>
      <c r="E55" s="3">
        <f t="shared" si="10"/>
        <v>5.6866666666666656</v>
      </c>
      <c r="F55" s="18"/>
      <c r="G55" s="3">
        <f>E55-$F$35</f>
        <v>-3.7800000000000029</v>
      </c>
      <c r="H55" s="3">
        <f t="shared" si="9"/>
        <v>13.737046983004088</v>
      </c>
      <c r="I55" s="18"/>
      <c r="J55" s="18"/>
      <c r="K55" s="18"/>
    </row>
    <row r="56" spans="1:11">
      <c r="A56" s="3" t="s">
        <v>34</v>
      </c>
      <c r="B56" s="3" t="s">
        <v>29</v>
      </c>
      <c r="C56" s="3">
        <v>13.97</v>
      </c>
      <c r="D56" s="18">
        <f>AVERAGE(C56:C58)</f>
        <v>14.236666666666666</v>
      </c>
      <c r="E56" s="3">
        <f>C56-$D$56</f>
        <v>-0.26666666666666572</v>
      </c>
      <c r="F56" s="18">
        <f>AVERAGE(E56:E58)</f>
        <v>5.9211894646675012E-16</v>
      </c>
      <c r="G56" s="3">
        <f>E56-$F$32</f>
        <v>-0.26666666666666689</v>
      </c>
      <c r="H56" s="3">
        <f t="shared" si="9"/>
        <v>1.2030250360821169</v>
      </c>
      <c r="I56" s="18">
        <f>AVERAGE(H56:H58)</f>
        <v>1.010006428848705</v>
      </c>
      <c r="J56" s="18">
        <f>STDEV(H56:H58)</f>
        <v>0.17658210191885904</v>
      </c>
      <c r="K56" s="18">
        <f>J56/SQRT(3)</f>
        <v>0.10194972407692321</v>
      </c>
    </row>
    <row r="57" spans="1:11">
      <c r="A57" s="3" t="s">
        <v>34</v>
      </c>
      <c r="B57" s="3" t="s">
        <v>29</v>
      </c>
      <c r="C57" s="3">
        <v>14.28</v>
      </c>
      <c r="D57" s="18"/>
      <c r="E57" s="3">
        <f t="shared" ref="E57:E61" si="11">C57-$D$56</f>
        <v>4.3333333333333002E-2</v>
      </c>
      <c r="F57" s="18"/>
      <c r="G57" s="3">
        <f>E57-$F$32</f>
        <v>4.3333333333331815E-2</v>
      </c>
      <c r="H57" s="3">
        <f t="shared" si="9"/>
        <v>0.97041023149354166</v>
      </c>
      <c r="I57" s="18"/>
      <c r="J57" s="18"/>
      <c r="K57" s="18"/>
    </row>
    <row r="58" spans="1:11">
      <c r="A58" s="3" t="s">
        <v>34</v>
      </c>
      <c r="B58" s="3" t="s">
        <v>29</v>
      </c>
      <c r="C58" s="3">
        <v>14.46</v>
      </c>
      <c r="D58" s="18"/>
      <c r="E58" s="3">
        <f t="shared" si="11"/>
        <v>0.22333333333333449</v>
      </c>
      <c r="F58" s="18"/>
      <c r="G58" s="3">
        <f>E58-$F$32</f>
        <v>0.2233333333333333</v>
      </c>
      <c r="H58" s="3">
        <f t="shared" si="9"/>
        <v>0.85658401897045622</v>
      </c>
      <c r="I58" s="18"/>
      <c r="J58" s="18"/>
      <c r="K58" s="18"/>
    </row>
    <row r="59" spans="1:11">
      <c r="A59" s="3" t="s">
        <v>34</v>
      </c>
      <c r="B59" s="3" t="s">
        <v>47</v>
      </c>
      <c r="C59" s="3">
        <v>21.14</v>
      </c>
      <c r="D59" s="18">
        <f>AVERAGE(C59:C61)</f>
        <v>20.923333333333332</v>
      </c>
      <c r="E59" s="3">
        <f t="shared" si="11"/>
        <v>6.9033333333333342</v>
      </c>
      <c r="F59" s="18">
        <f>AVERAGE(E59:E61)</f>
        <v>6.6866666666666674</v>
      </c>
      <c r="G59" s="3">
        <f>E59-$F$35</f>
        <v>-2.5633333333333344</v>
      </c>
      <c r="H59" s="3">
        <f t="shared" si="9"/>
        <v>5.9107177623585203</v>
      </c>
      <c r="I59" s="18">
        <f>AVERAGE(H59:H61)</f>
        <v>6.9170420973071414</v>
      </c>
      <c r="J59" s="18">
        <f>STDEV(H59:H61)</f>
        <v>0.99878457001689613</v>
      </c>
      <c r="K59" s="18">
        <f>J59/SQRT(3)</f>
        <v>0.57664854036169966</v>
      </c>
    </row>
    <row r="60" spans="1:11">
      <c r="A60" s="3" t="s">
        <v>34</v>
      </c>
      <c r="B60" s="3" t="s">
        <v>47</v>
      </c>
      <c r="C60" s="3">
        <v>20.91</v>
      </c>
      <c r="D60" s="18"/>
      <c r="E60" s="3">
        <f t="shared" si="11"/>
        <v>6.6733333333333338</v>
      </c>
      <c r="F60" s="18"/>
      <c r="G60" s="3">
        <f>E60-$F$35</f>
        <v>-2.7933333333333348</v>
      </c>
      <c r="H60" s="3">
        <f t="shared" si="9"/>
        <v>6.9322963667397204</v>
      </c>
      <c r="I60" s="18"/>
      <c r="J60" s="18"/>
      <c r="K60" s="18"/>
    </row>
    <row r="61" spans="1:11">
      <c r="A61" s="3" t="s">
        <v>34</v>
      </c>
      <c r="B61" s="3" t="s">
        <v>47</v>
      </c>
      <c r="C61" s="3">
        <v>20.72</v>
      </c>
      <c r="D61" s="18"/>
      <c r="E61" s="3">
        <f t="shared" si="11"/>
        <v>6.4833333333333325</v>
      </c>
      <c r="F61" s="18"/>
      <c r="G61" s="3">
        <f>E61-$F$35</f>
        <v>-2.9833333333333361</v>
      </c>
      <c r="H61" s="3">
        <f t="shared" si="9"/>
        <v>7.9081121628231825</v>
      </c>
      <c r="I61" s="18"/>
      <c r="J61" s="18"/>
      <c r="K61" s="18"/>
    </row>
    <row r="62" spans="1:11">
      <c r="A62" s="4" t="s">
        <v>43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</sheetData>
  <mergeCells count="100">
    <mergeCell ref="D56:D58"/>
    <mergeCell ref="F56:F58"/>
    <mergeCell ref="I56:I58"/>
    <mergeCell ref="J56:J58"/>
    <mergeCell ref="K56:K58"/>
    <mergeCell ref="D59:D61"/>
    <mergeCell ref="F59:F61"/>
    <mergeCell ref="I59:I61"/>
    <mergeCell ref="J59:J61"/>
    <mergeCell ref="K59:K61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4:D46"/>
    <mergeCell ref="F44:F46"/>
    <mergeCell ref="I44:I46"/>
    <mergeCell ref="J44:J46"/>
    <mergeCell ref="K44:K46"/>
    <mergeCell ref="D47:D49"/>
    <mergeCell ref="F47:F49"/>
    <mergeCell ref="I47:I49"/>
    <mergeCell ref="J47:J49"/>
    <mergeCell ref="K47:K49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2:D34"/>
    <mergeCell ref="F32:F34"/>
    <mergeCell ref="I32:I34"/>
    <mergeCell ref="J32:J34"/>
    <mergeCell ref="K32:K34"/>
    <mergeCell ref="D35:D37"/>
    <mergeCell ref="F35:F37"/>
    <mergeCell ref="I35:I37"/>
    <mergeCell ref="J35:J37"/>
    <mergeCell ref="K35:K37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0:D22"/>
    <mergeCell ref="F20:F22"/>
    <mergeCell ref="I20:I22"/>
    <mergeCell ref="J20:J22"/>
    <mergeCell ref="K20:K22"/>
    <mergeCell ref="D23:D25"/>
    <mergeCell ref="F23:F25"/>
    <mergeCell ref="I23:I25"/>
    <mergeCell ref="J23:J25"/>
    <mergeCell ref="K23:K25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8:D10"/>
    <mergeCell ref="F8:F10"/>
    <mergeCell ref="I8:I10"/>
    <mergeCell ref="J8:J10"/>
    <mergeCell ref="K8:K10"/>
    <mergeCell ref="D11:D13"/>
    <mergeCell ref="F11:F13"/>
    <mergeCell ref="I11:I13"/>
    <mergeCell ref="J11:J13"/>
    <mergeCell ref="K11:K13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"/>
  <sheetViews>
    <sheetView workbookViewId="0">
      <selection sqref="A1:K1"/>
    </sheetView>
  </sheetViews>
  <sheetFormatPr defaultRowHeight="14.25"/>
  <cols>
    <col min="3" max="5" width="9.265625" bestFit="1" customWidth="1"/>
    <col min="6" max="6" width="11.86328125" bestFit="1" customWidth="1"/>
    <col min="7" max="11" width="9.265625" bestFit="1" customWidth="1"/>
  </cols>
  <sheetData>
    <row r="1" spans="1:11" ht="22.9" customHeight="1">
      <c r="A1" s="13" t="s">
        <v>2</v>
      </c>
      <c r="B1" s="13" t="s">
        <v>3</v>
      </c>
      <c r="C1" s="13" t="s">
        <v>4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11</v>
      </c>
      <c r="K1" s="13" t="s">
        <v>12</v>
      </c>
    </row>
    <row r="2" spans="1:11">
      <c r="A2" s="9" t="s">
        <v>36</v>
      </c>
      <c r="B2" s="9" t="s">
        <v>13</v>
      </c>
      <c r="C2" s="9">
        <v>16.059999999999999</v>
      </c>
      <c r="D2" s="19">
        <v>16.203333333333333</v>
      </c>
      <c r="E2" s="9">
        <v>-0.14333333333333442</v>
      </c>
      <c r="F2" s="19">
        <v>0</v>
      </c>
      <c r="G2" s="9">
        <v>-0.14333333333333442</v>
      </c>
      <c r="H2" s="9">
        <v>1.1044540007443524</v>
      </c>
      <c r="I2" s="19">
        <v>1.0077327599209689</v>
      </c>
      <c r="J2" s="19">
        <v>0.14827808192068215</v>
      </c>
      <c r="K2" s="19">
        <v>8.5608390511827226E-2</v>
      </c>
    </row>
    <row r="3" spans="1:11">
      <c r="A3" s="9" t="s">
        <v>36</v>
      </c>
      <c r="B3" s="9" t="s">
        <v>13</v>
      </c>
      <c r="C3" s="9">
        <v>16.09</v>
      </c>
      <c r="D3" s="19"/>
      <c r="E3" s="9">
        <v>-0.11333333333333329</v>
      </c>
      <c r="F3" s="19"/>
      <c r="G3" s="9">
        <v>-0.11333333333333329</v>
      </c>
      <c r="H3" s="9">
        <v>1.0817246660801048</v>
      </c>
      <c r="I3" s="19"/>
      <c r="J3" s="19"/>
      <c r="K3" s="19"/>
    </row>
    <row r="4" spans="1:11">
      <c r="A4" s="9" t="s">
        <v>36</v>
      </c>
      <c r="B4" s="9" t="s">
        <v>13</v>
      </c>
      <c r="C4" s="9">
        <v>16.46</v>
      </c>
      <c r="D4" s="19"/>
      <c r="E4" s="9">
        <v>0.25666666666666771</v>
      </c>
      <c r="F4" s="19"/>
      <c r="G4" s="9">
        <v>0.25666666666666771</v>
      </c>
      <c r="H4" s="9">
        <v>0.83701961293844984</v>
      </c>
      <c r="I4" s="19"/>
      <c r="J4" s="19"/>
      <c r="K4" s="19"/>
    </row>
    <row r="5" spans="1:11">
      <c r="A5" s="9" t="s">
        <v>36</v>
      </c>
      <c r="B5" s="9" t="s">
        <v>44</v>
      </c>
      <c r="C5" s="9">
        <v>22.86</v>
      </c>
      <c r="D5" s="19">
        <v>23.183333333333334</v>
      </c>
      <c r="E5" s="9">
        <v>6.6566666666666663</v>
      </c>
      <c r="F5" s="19">
        <v>6.98</v>
      </c>
      <c r="G5" s="9">
        <v>-0.32333333333333414</v>
      </c>
      <c r="H5" s="9">
        <v>1.2512181394937505</v>
      </c>
      <c r="I5" s="19">
        <v>1.0156784207820682</v>
      </c>
      <c r="J5" s="19">
        <v>0.22051724258654873</v>
      </c>
      <c r="K5" s="19">
        <v>0.12731568936829793</v>
      </c>
    </row>
    <row r="6" spans="1:11">
      <c r="A6" s="9" t="s">
        <v>36</v>
      </c>
      <c r="B6" s="9" t="s">
        <v>44</v>
      </c>
      <c r="C6" s="9">
        <v>23.21</v>
      </c>
      <c r="D6" s="19"/>
      <c r="E6" s="9">
        <v>7.0066666666666677</v>
      </c>
      <c r="F6" s="19"/>
      <c r="G6" s="9">
        <v>2.6666666666667282E-2</v>
      </c>
      <c r="H6" s="9">
        <v>0.981685855246754</v>
      </c>
      <c r="I6" s="19"/>
      <c r="J6" s="19"/>
      <c r="K6" s="19"/>
    </row>
    <row r="7" spans="1:11">
      <c r="A7" s="9" t="s">
        <v>36</v>
      </c>
      <c r="B7" s="9" t="s">
        <v>44</v>
      </c>
      <c r="C7" s="9">
        <v>23.48</v>
      </c>
      <c r="D7" s="19"/>
      <c r="E7" s="9">
        <v>7.2766666666666673</v>
      </c>
      <c r="F7" s="19"/>
      <c r="G7" s="9">
        <v>0.29666666666666686</v>
      </c>
      <c r="H7" s="9">
        <v>0.81413126760570009</v>
      </c>
      <c r="I7" s="19"/>
      <c r="J7" s="19"/>
      <c r="K7" s="19"/>
    </row>
    <row r="8" spans="1:11">
      <c r="A8" s="9" t="s">
        <v>37</v>
      </c>
      <c r="B8" s="9" t="s">
        <v>13</v>
      </c>
      <c r="C8" s="9">
        <v>16.14</v>
      </c>
      <c r="D8" s="19">
        <v>16.38</v>
      </c>
      <c r="E8" s="9">
        <v>-0.23999999999999844</v>
      </c>
      <c r="F8" s="19">
        <v>1.1842378929335002E-15</v>
      </c>
      <c r="G8" s="9">
        <v>-0.23999999999999844</v>
      </c>
      <c r="H8" s="9">
        <v>1.1809926614295292</v>
      </c>
      <c r="I8" s="19">
        <v>1.0096148755799872</v>
      </c>
      <c r="J8" s="19">
        <v>0.17006371798505029</v>
      </c>
      <c r="K8" s="19">
        <v>9.818633335805739E-2</v>
      </c>
    </row>
    <row r="9" spans="1:11">
      <c r="A9" s="9" t="s">
        <v>37</v>
      </c>
      <c r="B9" s="9" t="s">
        <v>13</v>
      </c>
      <c r="C9" s="9">
        <v>16.37</v>
      </c>
      <c r="D9" s="19"/>
      <c r="E9" s="9">
        <v>-9.9999999999980105E-3</v>
      </c>
      <c r="F9" s="19"/>
      <c r="G9" s="9">
        <v>-9.9999999999980105E-3</v>
      </c>
      <c r="H9" s="9">
        <v>1.0069555500567173</v>
      </c>
      <c r="I9" s="19"/>
      <c r="J9" s="19"/>
      <c r="K9" s="19"/>
    </row>
    <row r="10" spans="1:11">
      <c r="A10" s="9" t="s">
        <v>37</v>
      </c>
      <c r="B10" s="9" t="s">
        <v>13</v>
      </c>
      <c r="C10" s="9">
        <v>16.63</v>
      </c>
      <c r="D10" s="19"/>
      <c r="E10" s="9">
        <v>0.25</v>
      </c>
      <c r="F10" s="19"/>
      <c r="G10" s="9">
        <v>0.25</v>
      </c>
      <c r="H10" s="9">
        <v>0.84089641525371461</v>
      </c>
      <c r="I10" s="19"/>
      <c r="J10" s="19"/>
      <c r="K10" s="19"/>
    </row>
    <row r="11" spans="1:11">
      <c r="A11" s="9" t="s">
        <v>37</v>
      </c>
      <c r="B11" s="9" t="s">
        <v>44</v>
      </c>
      <c r="C11" s="9">
        <v>22.9</v>
      </c>
      <c r="D11" s="19">
        <v>23.423333333333332</v>
      </c>
      <c r="E11" s="9">
        <v>6.52</v>
      </c>
      <c r="F11" s="19">
        <v>7.0433333333333339</v>
      </c>
      <c r="G11" s="9">
        <v>-0.46000000000000085</v>
      </c>
      <c r="H11" s="9">
        <v>1.3755418181397445</v>
      </c>
      <c r="I11" s="19">
        <v>0.99509447044196764</v>
      </c>
      <c r="J11" s="19">
        <v>0.3450968325361049</v>
      </c>
      <c r="K11" s="19">
        <v>0.19924174916120738</v>
      </c>
    </row>
    <row r="12" spans="1:11">
      <c r="A12" s="9" t="s">
        <v>37</v>
      </c>
      <c r="B12" s="9" t="s">
        <v>44</v>
      </c>
      <c r="C12" s="9">
        <v>23.87</v>
      </c>
      <c r="D12" s="19"/>
      <c r="E12" s="9">
        <v>7.490000000000002</v>
      </c>
      <c r="F12" s="19"/>
      <c r="G12" s="9">
        <v>0.51000000000000156</v>
      </c>
      <c r="H12" s="9">
        <v>0.70222243786899785</v>
      </c>
      <c r="I12" s="19"/>
      <c r="J12" s="19"/>
      <c r="K12" s="19"/>
    </row>
    <row r="13" spans="1:11">
      <c r="A13" s="9" t="s">
        <v>37</v>
      </c>
      <c r="B13" s="9" t="s">
        <v>44</v>
      </c>
      <c r="C13" s="9">
        <v>23.5</v>
      </c>
      <c r="D13" s="19"/>
      <c r="E13" s="9">
        <v>7.120000000000001</v>
      </c>
      <c r="F13" s="19"/>
      <c r="G13" s="9">
        <v>0.14000000000000057</v>
      </c>
      <c r="H13" s="9">
        <v>0.90751915531716054</v>
      </c>
      <c r="I13" s="19"/>
      <c r="J13" s="19"/>
      <c r="K13" s="19"/>
    </row>
    <row r="14" spans="1:11">
      <c r="A14" s="9" t="s">
        <v>38</v>
      </c>
      <c r="B14" s="9" t="s">
        <v>13</v>
      </c>
      <c r="C14" s="9">
        <v>15.64</v>
      </c>
      <c r="D14" s="19">
        <v>15.700000000000001</v>
      </c>
      <c r="E14" s="9">
        <v>-6.0000000000000497E-2</v>
      </c>
      <c r="F14" s="19">
        <v>-5.9211894646675012E-16</v>
      </c>
      <c r="G14" s="9">
        <v>-6.0000000000000497E-2</v>
      </c>
      <c r="H14" s="9">
        <v>1.0424657608411216</v>
      </c>
      <c r="I14" s="19">
        <v>1.0044550611392991</v>
      </c>
      <c r="J14" s="19">
        <v>0.1137129021789882</v>
      </c>
      <c r="K14" s="19">
        <v>6.5652174683372422E-2</v>
      </c>
    </row>
    <row r="15" spans="1:11">
      <c r="A15" s="9" t="s">
        <v>38</v>
      </c>
      <c r="B15" s="9" t="s">
        <v>13</v>
      </c>
      <c r="C15" s="9">
        <v>15.57</v>
      </c>
      <c r="D15" s="19"/>
      <c r="E15" s="9">
        <v>-0.13000000000000078</v>
      </c>
      <c r="F15" s="19"/>
      <c r="G15" s="9">
        <v>-0.13000000000000078</v>
      </c>
      <c r="H15" s="9">
        <v>1.0942937012607401</v>
      </c>
      <c r="I15" s="19"/>
      <c r="J15" s="19"/>
      <c r="K15" s="19"/>
    </row>
    <row r="16" spans="1:11">
      <c r="A16" s="9" t="s">
        <v>38</v>
      </c>
      <c r="B16" s="9" t="s">
        <v>13</v>
      </c>
      <c r="C16" s="9">
        <v>15.89</v>
      </c>
      <c r="D16" s="19"/>
      <c r="E16" s="9">
        <v>0.1899999999999995</v>
      </c>
      <c r="F16" s="19"/>
      <c r="G16" s="9">
        <v>0.1899999999999995</v>
      </c>
      <c r="H16" s="9">
        <v>0.87660572131603542</v>
      </c>
      <c r="I16" s="19"/>
      <c r="J16" s="19"/>
      <c r="K16" s="19"/>
    </row>
    <row r="17" spans="1:11">
      <c r="A17" s="9" t="s">
        <v>38</v>
      </c>
      <c r="B17" s="9" t="s">
        <v>44</v>
      </c>
      <c r="C17" s="9">
        <v>23.18</v>
      </c>
      <c r="D17" s="19">
        <v>23.24</v>
      </c>
      <c r="E17" s="9">
        <v>7.4799999999999986</v>
      </c>
      <c r="F17" s="19">
        <v>7.5399999999999991</v>
      </c>
      <c r="G17" s="9">
        <v>0.49999999999999822</v>
      </c>
      <c r="H17" s="9">
        <v>0.70710678118654835</v>
      </c>
      <c r="I17" s="19">
        <v>0.67886354634595802</v>
      </c>
      <c r="J17" s="19">
        <v>3.3594555543688592E-2</v>
      </c>
      <c r="K17" s="19">
        <v>1.9395825686454444E-2</v>
      </c>
    </row>
    <row r="18" spans="1:11">
      <c r="A18" s="9" t="s">
        <v>38</v>
      </c>
      <c r="B18" s="9" t="s">
        <v>44</v>
      </c>
      <c r="C18" s="9">
        <v>23.22</v>
      </c>
      <c r="D18" s="19"/>
      <c r="E18" s="9">
        <v>7.5199999999999978</v>
      </c>
      <c r="F18" s="19"/>
      <c r="G18" s="9">
        <v>0.53999999999999737</v>
      </c>
      <c r="H18" s="9">
        <v>0.68777090906987304</v>
      </c>
      <c r="I18" s="19"/>
      <c r="J18" s="19"/>
      <c r="K18" s="19"/>
    </row>
    <row r="19" spans="1:11">
      <c r="A19" s="9" t="s">
        <v>38</v>
      </c>
      <c r="B19" s="9" t="s">
        <v>44</v>
      </c>
      <c r="C19" s="9">
        <v>23.32</v>
      </c>
      <c r="D19" s="19"/>
      <c r="E19" s="9">
        <v>7.6199999999999992</v>
      </c>
      <c r="F19" s="19"/>
      <c r="G19" s="9">
        <v>0.63999999999999879</v>
      </c>
      <c r="H19" s="9">
        <v>0.64171294878145269</v>
      </c>
      <c r="I19" s="19"/>
      <c r="J19" s="19"/>
      <c r="K19" s="19"/>
    </row>
    <row r="20" spans="1:11">
      <c r="A20" s="9" t="s">
        <v>39</v>
      </c>
      <c r="B20" s="9" t="s">
        <v>13</v>
      </c>
      <c r="C20" s="9">
        <v>17.260000000000002</v>
      </c>
      <c r="D20" s="19">
        <v>17.523333333333333</v>
      </c>
      <c r="E20" s="9">
        <v>-0.26333333333333186</v>
      </c>
      <c r="F20" s="19">
        <v>0</v>
      </c>
      <c r="G20" s="9">
        <v>-0.26333333333333186</v>
      </c>
      <c r="H20" s="9">
        <v>1.2002486666652665</v>
      </c>
      <c r="I20" s="19">
        <v>1.0086041169779325</v>
      </c>
      <c r="J20" s="19">
        <v>0.16599919419308906</v>
      </c>
      <c r="K20" s="19">
        <v>9.5839679452640936E-2</v>
      </c>
    </row>
    <row r="21" spans="1:11">
      <c r="A21" s="9" t="s">
        <v>39</v>
      </c>
      <c r="B21" s="9" t="s">
        <v>13</v>
      </c>
      <c r="C21" s="9">
        <v>17.66</v>
      </c>
      <c r="D21" s="19"/>
      <c r="E21" s="9">
        <v>0.13666666666666671</v>
      </c>
      <c r="F21" s="19"/>
      <c r="G21" s="9">
        <v>0.13666666666666671</v>
      </c>
      <c r="H21" s="9">
        <v>0.90961839399828137</v>
      </c>
      <c r="I21" s="19"/>
      <c r="J21" s="19"/>
      <c r="K21" s="19"/>
    </row>
    <row r="22" spans="1:11">
      <c r="A22" s="9" t="s">
        <v>39</v>
      </c>
      <c r="B22" s="9" t="s">
        <v>13</v>
      </c>
      <c r="C22" s="9">
        <v>17.649999999999999</v>
      </c>
      <c r="D22" s="19"/>
      <c r="E22" s="9">
        <v>0.12666666666666515</v>
      </c>
      <c r="F22" s="19"/>
      <c r="G22" s="9">
        <v>0.12666666666666515</v>
      </c>
      <c r="H22" s="9">
        <v>0.91594529027024962</v>
      </c>
      <c r="I22" s="19"/>
      <c r="J22" s="19"/>
      <c r="K22" s="19"/>
    </row>
    <row r="23" spans="1:11">
      <c r="A23" s="9" t="s">
        <v>39</v>
      </c>
      <c r="B23" s="9" t="s">
        <v>44</v>
      </c>
      <c r="C23" s="9">
        <v>24</v>
      </c>
      <c r="D23" s="19">
        <v>23.849999999999998</v>
      </c>
      <c r="E23" s="9">
        <v>6.4766666666666666</v>
      </c>
      <c r="F23" s="19">
        <v>6.3266666666666671</v>
      </c>
      <c r="G23" s="9">
        <v>-0.50333333333333385</v>
      </c>
      <c r="H23" s="9">
        <v>1.4174848672222602</v>
      </c>
      <c r="I23" s="19">
        <v>1.577143497314353</v>
      </c>
      <c r="J23" s="19">
        <v>0.1412176994435726</v>
      </c>
      <c r="K23" s="19">
        <v>8.1532076788086313E-2</v>
      </c>
    </row>
    <row r="24" spans="1:11">
      <c r="A24" s="9" t="s">
        <v>39</v>
      </c>
      <c r="B24" s="9" t="s">
        <v>44</v>
      </c>
      <c r="C24" s="9">
        <v>23.75</v>
      </c>
      <c r="D24" s="19"/>
      <c r="E24" s="9">
        <v>6.2266666666666666</v>
      </c>
      <c r="F24" s="19"/>
      <c r="G24" s="9">
        <v>-0.75333333333333385</v>
      </c>
      <c r="H24" s="9">
        <v>1.6856830895093993</v>
      </c>
      <c r="I24" s="19"/>
      <c r="J24" s="19"/>
      <c r="K24" s="19"/>
    </row>
    <row r="25" spans="1:11">
      <c r="A25" s="9" t="s">
        <v>39</v>
      </c>
      <c r="B25" s="9" t="s">
        <v>44</v>
      </c>
      <c r="C25" s="9">
        <v>23.8</v>
      </c>
      <c r="D25" s="19"/>
      <c r="E25" s="9">
        <v>6.2766666666666673</v>
      </c>
      <c r="F25" s="19"/>
      <c r="G25" s="9">
        <v>-0.70333333333333314</v>
      </c>
      <c r="H25" s="9">
        <v>1.6282625352114002</v>
      </c>
      <c r="I25" s="19"/>
      <c r="J25" s="19"/>
      <c r="K25" s="19"/>
    </row>
    <row r="26" spans="1:11">
      <c r="A26" s="9" t="s">
        <v>40</v>
      </c>
      <c r="B26" s="9" t="s">
        <v>13</v>
      </c>
      <c r="C26" s="9">
        <v>16.78</v>
      </c>
      <c r="D26" s="19">
        <v>16.243333333333336</v>
      </c>
      <c r="E26" s="9">
        <v>0.53666666666666529</v>
      </c>
      <c r="F26" s="19">
        <v>-1.7763568394002505E-15</v>
      </c>
      <c r="G26" s="9">
        <v>0.53666666666666529</v>
      </c>
      <c r="H26" s="9">
        <v>0.68936183449288946</v>
      </c>
      <c r="I26" s="19">
        <v>1.0329673301335236</v>
      </c>
      <c r="J26" s="19">
        <v>0.29900248793774165</v>
      </c>
      <c r="K26" s="19">
        <v>0.17262916689922297</v>
      </c>
    </row>
    <row r="27" spans="1:11">
      <c r="A27" s="9" t="s">
        <v>40</v>
      </c>
      <c r="B27" s="9" t="s">
        <v>13</v>
      </c>
      <c r="C27" s="9">
        <v>16.010000000000002</v>
      </c>
      <c r="D27" s="19"/>
      <c r="E27" s="9">
        <v>-0.23333333333333428</v>
      </c>
      <c r="F27" s="19"/>
      <c r="G27" s="9">
        <v>-0.23333333333333428</v>
      </c>
      <c r="H27" s="9">
        <v>1.1755479062836094</v>
      </c>
      <c r="I27" s="19"/>
      <c r="J27" s="19"/>
      <c r="K27" s="19"/>
    </row>
    <row r="28" spans="1:11">
      <c r="A28" s="9" t="s">
        <v>40</v>
      </c>
      <c r="B28" s="9" t="s">
        <v>13</v>
      </c>
      <c r="C28" s="9">
        <v>15.94</v>
      </c>
      <c r="D28" s="19"/>
      <c r="E28" s="9">
        <v>-0.30333333333333634</v>
      </c>
      <c r="F28" s="19"/>
      <c r="G28" s="9">
        <v>-0.30333333333333634</v>
      </c>
      <c r="H28" s="9">
        <v>1.2339922496240725</v>
      </c>
      <c r="I28" s="19"/>
      <c r="J28" s="19"/>
      <c r="K28" s="19"/>
    </row>
    <row r="29" spans="1:11">
      <c r="A29" s="9" t="s">
        <v>40</v>
      </c>
      <c r="B29" s="9" t="s">
        <v>44</v>
      </c>
      <c r="C29" s="9">
        <v>24.4</v>
      </c>
      <c r="D29" s="19">
        <v>24.403333333333336</v>
      </c>
      <c r="E29" s="9">
        <v>8.1566666666666627</v>
      </c>
      <c r="F29" s="19">
        <v>8.1599999999999966</v>
      </c>
      <c r="G29" s="9">
        <v>1.1766666666666623</v>
      </c>
      <c r="H29" s="9">
        <v>0.44237241558982432</v>
      </c>
      <c r="I29" s="19">
        <v>0.44135385243008546</v>
      </c>
      <c r="J29" s="19">
        <v>1.7642031433856018E-3</v>
      </c>
      <c r="K29" s="19">
        <v>1.0185631597388611E-3</v>
      </c>
    </row>
    <row r="30" spans="1:11">
      <c r="A30" s="9" t="s">
        <v>40</v>
      </c>
      <c r="B30" s="9" t="s">
        <v>44</v>
      </c>
      <c r="C30" s="9">
        <v>24.41</v>
      </c>
      <c r="D30" s="19"/>
      <c r="E30" s="9">
        <v>8.1666666666666643</v>
      </c>
      <c r="F30" s="19"/>
      <c r="G30" s="9">
        <v>1.1866666666666639</v>
      </c>
      <c r="H30" s="9">
        <v>0.43931672611060774</v>
      </c>
      <c r="I30" s="19"/>
      <c r="J30" s="19"/>
      <c r="K30" s="19"/>
    </row>
    <row r="31" spans="1:11">
      <c r="A31" s="9" t="s">
        <v>40</v>
      </c>
      <c r="B31" s="9" t="s">
        <v>44</v>
      </c>
      <c r="C31" s="9">
        <v>24.4</v>
      </c>
      <c r="D31" s="19"/>
      <c r="E31" s="9">
        <v>8.1566666666666627</v>
      </c>
      <c r="F31" s="19"/>
      <c r="G31" s="9">
        <v>1.1766666666666623</v>
      </c>
      <c r="H31" s="9">
        <v>0.44237241558982432</v>
      </c>
      <c r="I31" s="19"/>
      <c r="J31" s="19"/>
      <c r="K31" s="19"/>
    </row>
    <row r="32" spans="1:11">
      <c r="A32" s="9" t="s">
        <v>14</v>
      </c>
      <c r="B32" s="9" t="s">
        <v>13</v>
      </c>
      <c r="C32" s="9">
        <v>14.17</v>
      </c>
      <c r="D32" s="19">
        <v>14.783333333333333</v>
      </c>
      <c r="E32" s="9">
        <v>-0.61333333333333329</v>
      </c>
      <c r="F32" s="19">
        <v>0</v>
      </c>
      <c r="G32" s="9">
        <v>-0.61333333333333329</v>
      </c>
      <c r="H32" s="9">
        <v>1.5297896935239914</v>
      </c>
      <c r="I32" s="19">
        <v>1.0591183961605679</v>
      </c>
      <c r="J32" s="19">
        <v>0.43712926470791957</v>
      </c>
      <c r="K32" s="19">
        <v>0.25237669864978057</v>
      </c>
    </row>
    <row r="33" spans="1:11">
      <c r="A33" s="9" t="s">
        <v>14</v>
      </c>
      <c r="B33" s="9" t="s">
        <v>13</v>
      </c>
      <c r="C33" s="9">
        <v>15.37</v>
      </c>
      <c r="D33" s="19"/>
      <c r="E33" s="9">
        <v>0.586666666666666</v>
      </c>
      <c r="F33" s="19"/>
      <c r="G33" s="9">
        <v>0.586666666666666</v>
      </c>
      <c r="H33" s="9">
        <v>0.66587963971095832</v>
      </c>
      <c r="I33" s="19"/>
      <c r="J33" s="19"/>
      <c r="K33" s="19"/>
    </row>
    <row r="34" spans="1:11">
      <c r="A34" s="9" t="s">
        <v>14</v>
      </c>
      <c r="B34" s="9" t="s">
        <v>13</v>
      </c>
      <c r="C34" s="9">
        <v>14.81</v>
      </c>
      <c r="D34" s="19"/>
      <c r="E34" s="9">
        <v>2.6666666666667282E-2</v>
      </c>
      <c r="F34" s="19"/>
      <c r="G34" s="9">
        <v>2.6666666666667282E-2</v>
      </c>
      <c r="H34" s="9">
        <v>0.981685855246754</v>
      </c>
      <c r="I34" s="19"/>
      <c r="J34" s="19"/>
      <c r="K34" s="19"/>
    </row>
    <row r="35" spans="1:11">
      <c r="A35" s="9" t="s">
        <v>14</v>
      </c>
      <c r="B35" s="9" t="s">
        <v>44</v>
      </c>
      <c r="C35" s="9">
        <v>21.74</v>
      </c>
      <c r="D35" s="19">
        <v>21.849999999999998</v>
      </c>
      <c r="E35" s="9">
        <v>6.9566666666666652</v>
      </c>
      <c r="F35" s="19">
        <v>7.0666666666666655</v>
      </c>
      <c r="G35" s="9">
        <v>-0.11000000000000032</v>
      </c>
      <c r="H35" s="9">
        <v>1.0792282365044275</v>
      </c>
      <c r="I35" s="19">
        <v>1.0014762282515122</v>
      </c>
      <c r="J35" s="19">
        <v>6.7417806889250226E-2</v>
      </c>
      <c r="K35" s="19">
        <v>3.8923688955682829E-2</v>
      </c>
    </row>
    <row r="36" spans="1:11">
      <c r="A36" s="9" t="s">
        <v>14</v>
      </c>
      <c r="B36" s="9" t="s">
        <v>44</v>
      </c>
      <c r="C36" s="9">
        <v>21.9</v>
      </c>
      <c r="D36" s="19"/>
      <c r="E36" s="9">
        <v>7.1166666666666654</v>
      </c>
      <c r="F36" s="19"/>
      <c r="G36" s="9">
        <v>4.9999999999999822E-2</v>
      </c>
      <c r="H36" s="9">
        <v>0.96593632892484571</v>
      </c>
      <c r="I36" s="19"/>
      <c r="J36" s="19"/>
      <c r="K36" s="19"/>
    </row>
    <row r="37" spans="1:11">
      <c r="A37" s="9" t="s">
        <v>14</v>
      </c>
      <c r="B37" s="9" t="s">
        <v>44</v>
      </c>
      <c r="C37" s="9">
        <v>21.91</v>
      </c>
      <c r="D37" s="19"/>
      <c r="E37" s="9">
        <v>7.1266666666666669</v>
      </c>
      <c r="F37" s="19"/>
      <c r="G37" s="9">
        <v>6.0000000000001386E-2</v>
      </c>
      <c r="H37" s="9">
        <v>0.95926411932526356</v>
      </c>
      <c r="I37" s="19"/>
      <c r="J37" s="19"/>
      <c r="K37" s="19"/>
    </row>
    <row r="38" spans="1:11">
      <c r="A38" s="9" t="s">
        <v>15</v>
      </c>
      <c r="B38" s="9" t="s">
        <v>13</v>
      </c>
      <c r="C38" s="9">
        <v>14.8</v>
      </c>
      <c r="D38" s="19">
        <v>14.700000000000001</v>
      </c>
      <c r="E38" s="9">
        <v>9.9999999999999645E-2</v>
      </c>
      <c r="F38" s="19">
        <v>-1.1842378929335002E-15</v>
      </c>
      <c r="G38" s="9">
        <v>9.9999999999999645E-2</v>
      </c>
      <c r="H38" s="9">
        <v>0.93303299153680763</v>
      </c>
      <c r="I38" s="19">
        <v>1.0044398188730819</v>
      </c>
      <c r="J38" s="19">
        <v>0.11810454228214452</v>
      </c>
      <c r="K38" s="19">
        <v>6.8187689279113686E-2</v>
      </c>
    </row>
    <row r="39" spans="1:11">
      <c r="A39" s="9" t="s">
        <v>15</v>
      </c>
      <c r="B39" s="9" t="s">
        <v>13</v>
      </c>
      <c r="C39" s="9">
        <v>14.79</v>
      </c>
      <c r="D39" s="19"/>
      <c r="E39" s="9">
        <v>8.9999999999998082E-2</v>
      </c>
      <c r="F39" s="19"/>
      <c r="G39" s="9">
        <v>8.9999999999998082E-2</v>
      </c>
      <c r="H39" s="9">
        <v>0.93952274921401302</v>
      </c>
      <c r="I39" s="19"/>
      <c r="J39" s="19"/>
      <c r="K39" s="19"/>
    </row>
    <row r="40" spans="1:11">
      <c r="A40" s="9" t="s">
        <v>15</v>
      </c>
      <c r="B40" s="9" t="s">
        <v>13</v>
      </c>
      <c r="C40" s="9">
        <v>14.51</v>
      </c>
      <c r="D40" s="19"/>
      <c r="E40" s="9">
        <v>-0.19000000000000128</v>
      </c>
      <c r="F40" s="19"/>
      <c r="G40" s="9">
        <v>-0.19000000000000128</v>
      </c>
      <c r="H40" s="9">
        <v>1.1407637158684247</v>
      </c>
      <c r="I40" s="19"/>
      <c r="J40" s="19"/>
      <c r="K40" s="19"/>
    </row>
    <row r="41" spans="1:11">
      <c r="A41" s="9" t="s">
        <v>15</v>
      </c>
      <c r="B41" s="9" t="s">
        <v>44</v>
      </c>
      <c r="C41" s="9">
        <v>21.57</v>
      </c>
      <c r="D41" s="19">
        <v>21.646666666666665</v>
      </c>
      <c r="E41" s="9">
        <v>6.8699999999999992</v>
      </c>
      <c r="F41" s="19">
        <v>6.9466666666666654</v>
      </c>
      <c r="G41" s="9">
        <v>-0.19666666666666632</v>
      </c>
      <c r="H41" s="9">
        <v>1.1460473619700029</v>
      </c>
      <c r="I41" s="19">
        <v>1.0901587817423672</v>
      </c>
      <c r="J41" s="19">
        <v>0.10378184922630659</v>
      </c>
      <c r="K41" s="19">
        <v>5.9918478587805267E-2</v>
      </c>
    </row>
    <row r="42" spans="1:11">
      <c r="A42" s="9" t="s">
        <v>15</v>
      </c>
      <c r="B42" s="9" t="s">
        <v>44</v>
      </c>
      <c r="C42" s="9">
        <v>21.81</v>
      </c>
      <c r="D42" s="19"/>
      <c r="E42" s="9">
        <v>7.1099999999999977</v>
      </c>
      <c r="F42" s="19"/>
      <c r="G42" s="9">
        <v>4.3333333333332114E-2</v>
      </c>
      <c r="H42" s="9">
        <v>0.97041023149354144</v>
      </c>
      <c r="I42" s="19"/>
      <c r="J42" s="19"/>
      <c r="K42" s="19"/>
    </row>
    <row r="43" spans="1:11">
      <c r="A43" s="9" t="s">
        <v>15</v>
      </c>
      <c r="B43" s="9" t="s">
        <v>44</v>
      </c>
      <c r="C43" s="9">
        <v>21.56</v>
      </c>
      <c r="D43" s="19"/>
      <c r="E43" s="9">
        <v>6.8599999999999977</v>
      </c>
      <c r="F43" s="19"/>
      <c r="G43" s="9">
        <v>-0.20666666666666789</v>
      </c>
      <c r="H43" s="9">
        <v>1.1540187517635569</v>
      </c>
      <c r="I43" s="19"/>
      <c r="J43" s="19"/>
      <c r="K43" s="19"/>
    </row>
    <row r="44" spans="1:11">
      <c r="A44" s="9" t="s">
        <v>16</v>
      </c>
      <c r="B44" s="9" t="s">
        <v>13</v>
      </c>
      <c r="C44" s="9">
        <v>13.68</v>
      </c>
      <c r="D44" s="19">
        <v>13.74</v>
      </c>
      <c r="E44" s="9">
        <v>-6.0000000000000497E-2</v>
      </c>
      <c r="F44" s="19">
        <v>-5.9211894646675012E-16</v>
      </c>
      <c r="G44" s="9">
        <v>-6.0000000000000497E-2</v>
      </c>
      <c r="H44" s="9">
        <v>1.0424657608411216</v>
      </c>
      <c r="I44" s="19">
        <v>1.0044550611392991</v>
      </c>
      <c r="J44" s="19">
        <v>0.1137129021789882</v>
      </c>
      <c r="K44" s="19">
        <v>6.5652174683372422E-2</v>
      </c>
    </row>
    <row r="45" spans="1:11">
      <c r="A45" s="9" t="s">
        <v>16</v>
      </c>
      <c r="B45" s="9" t="s">
        <v>13</v>
      </c>
      <c r="C45" s="9">
        <v>13.61</v>
      </c>
      <c r="D45" s="19"/>
      <c r="E45" s="9">
        <v>-0.13000000000000078</v>
      </c>
      <c r="F45" s="19"/>
      <c r="G45" s="9">
        <v>-0.13000000000000078</v>
      </c>
      <c r="H45" s="9">
        <v>1.0942937012607401</v>
      </c>
      <c r="I45" s="19"/>
      <c r="J45" s="19"/>
      <c r="K45" s="19"/>
    </row>
    <row r="46" spans="1:11">
      <c r="A46" s="9" t="s">
        <v>16</v>
      </c>
      <c r="B46" s="9" t="s">
        <v>13</v>
      </c>
      <c r="C46" s="9">
        <v>13.93</v>
      </c>
      <c r="D46" s="19"/>
      <c r="E46" s="9">
        <v>0.1899999999999995</v>
      </c>
      <c r="F46" s="19"/>
      <c r="G46" s="9">
        <v>0.1899999999999995</v>
      </c>
      <c r="H46" s="9">
        <v>0.87660572131603542</v>
      </c>
      <c r="I46" s="19"/>
      <c r="J46" s="19"/>
      <c r="K46" s="19"/>
    </row>
    <row r="47" spans="1:11">
      <c r="A47" s="9" t="s">
        <v>16</v>
      </c>
      <c r="B47" s="9" t="s">
        <v>44</v>
      </c>
      <c r="C47" s="9">
        <v>20.69</v>
      </c>
      <c r="D47" s="19">
        <v>20.896666666666665</v>
      </c>
      <c r="E47" s="9">
        <v>6.9500000000000011</v>
      </c>
      <c r="F47" s="19">
        <v>7.1566666666666663</v>
      </c>
      <c r="G47" s="9">
        <v>-0.11666666666666448</v>
      </c>
      <c r="H47" s="9">
        <v>1.0842268703014166</v>
      </c>
      <c r="I47" s="19">
        <v>0.94452009715226548</v>
      </c>
      <c r="J47" s="19">
        <v>0.12159561948776548</v>
      </c>
      <c r="K47" s="19">
        <v>7.0203263643540709E-2</v>
      </c>
    </row>
    <row r="48" spans="1:11">
      <c r="A48" s="9" t="s">
        <v>16</v>
      </c>
      <c r="B48" s="9" t="s">
        <v>44</v>
      </c>
      <c r="C48" s="9">
        <v>20.98</v>
      </c>
      <c r="D48" s="19"/>
      <c r="E48" s="9">
        <v>7.24</v>
      </c>
      <c r="F48" s="19"/>
      <c r="G48" s="9">
        <v>0.17333333333333467</v>
      </c>
      <c r="H48" s="9">
        <v>0.88679138916318967</v>
      </c>
      <c r="I48" s="19"/>
      <c r="J48" s="19"/>
      <c r="K48" s="19"/>
    </row>
    <row r="49" spans="1:11">
      <c r="A49" s="9" t="s">
        <v>16</v>
      </c>
      <c r="B49" s="9" t="s">
        <v>44</v>
      </c>
      <c r="C49" s="9">
        <v>21.02</v>
      </c>
      <c r="D49" s="19"/>
      <c r="E49" s="9">
        <v>7.2799999999999994</v>
      </c>
      <c r="F49" s="19"/>
      <c r="G49" s="9">
        <v>0.21333333333333382</v>
      </c>
      <c r="H49" s="9">
        <v>0.86254203199219026</v>
      </c>
      <c r="I49" s="19"/>
      <c r="J49" s="19"/>
      <c r="K49" s="19"/>
    </row>
    <row r="50" spans="1:11">
      <c r="A50" s="9" t="s">
        <v>17</v>
      </c>
      <c r="B50" s="9" t="s">
        <v>13</v>
      </c>
      <c r="C50" s="9">
        <v>14.06</v>
      </c>
      <c r="D50" s="19">
        <v>14.18</v>
      </c>
      <c r="E50" s="9">
        <v>-0.11999999999999922</v>
      </c>
      <c r="F50" s="19">
        <v>0</v>
      </c>
      <c r="G50" s="9">
        <v>-0.11999999999999922</v>
      </c>
      <c r="H50" s="9">
        <v>1.0867348625260576</v>
      </c>
      <c r="I50" s="19">
        <v>1.0020001861854082</v>
      </c>
      <c r="J50" s="19">
        <v>7.8054637245847394E-2</v>
      </c>
      <c r="K50" s="19">
        <v>4.5064865825388586E-2</v>
      </c>
    </row>
    <row r="51" spans="1:11">
      <c r="A51" s="9" t="s">
        <v>17</v>
      </c>
      <c r="B51" s="9" t="s">
        <v>13</v>
      </c>
      <c r="C51" s="9">
        <v>14.2</v>
      </c>
      <c r="D51" s="19"/>
      <c r="E51" s="9">
        <v>1.9999999999999574E-2</v>
      </c>
      <c r="F51" s="19"/>
      <c r="G51" s="9">
        <v>1.9999999999999574E-2</v>
      </c>
      <c r="H51" s="9">
        <v>0.98623270449335942</v>
      </c>
      <c r="I51" s="19"/>
      <c r="J51" s="19"/>
      <c r="K51" s="19"/>
    </row>
    <row r="52" spans="1:11">
      <c r="A52" s="9" t="s">
        <v>17</v>
      </c>
      <c r="B52" s="9" t="s">
        <v>13</v>
      </c>
      <c r="C52" s="9">
        <v>14.28</v>
      </c>
      <c r="D52" s="19"/>
      <c r="E52" s="9">
        <v>9.9999999999999645E-2</v>
      </c>
      <c r="F52" s="19"/>
      <c r="G52" s="9">
        <v>9.9999999999999645E-2</v>
      </c>
      <c r="H52" s="9">
        <v>0.93303299153680763</v>
      </c>
      <c r="I52" s="19"/>
      <c r="J52" s="19"/>
      <c r="K52" s="19"/>
    </row>
    <row r="53" spans="1:11">
      <c r="A53" s="9" t="s">
        <v>17</v>
      </c>
      <c r="B53" s="9" t="s">
        <v>44</v>
      </c>
      <c r="C53" s="9">
        <v>20.96</v>
      </c>
      <c r="D53" s="19">
        <v>20.863333333333333</v>
      </c>
      <c r="E53" s="9">
        <v>6.7800000000000011</v>
      </c>
      <c r="F53" s="19">
        <v>6.6833333333333345</v>
      </c>
      <c r="G53" s="9">
        <v>-0.2866666666666644</v>
      </c>
      <c r="H53" s="9">
        <v>1.219818639760202</v>
      </c>
      <c r="I53" s="19">
        <v>1.3064536309363473</v>
      </c>
      <c r="J53" s="19">
        <v>9.0964401138651715E-2</v>
      </c>
      <c r="K53" s="19">
        <v>5.251832148407367E-2</v>
      </c>
    </row>
    <row r="54" spans="1:11">
      <c r="A54" s="9" t="s">
        <v>17</v>
      </c>
      <c r="B54" s="9" t="s">
        <v>44</v>
      </c>
      <c r="C54" s="9">
        <v>20.87</v>
      </c>
      <c r="D54" s="19"/>
      <c r="E54" s="9">
        <v>6.6900000000000013</v>
      </c>
      <c r="F54" s="19"/>
      <c r="G54" s="9">
        <v>-0.37666666666666426</v>
      </c>
      <c r="H54" s="9">
        <v>1.2983385881615754</v>
      </c>
      <c r="I54" s="19"/>
      <c r="J54" s="19"/>
      <c r="K54" s="19"/>
    </row>
    <row r="55" spans="1:11">
      <c r="A55" s="9" t="s">
        <v>17</v>
      </c>
      <c r="B55" s="9" t="s">
        <v>44</v>
      </c>
      <c r="C55" s="9">
        <v>20.76</v>
      </c>
      <c r="D55" s="19"/>
      <c r="E55" s="9">
        <v>6.5800000000000018</v>
      </c>
      <c r="F55" s="19"/>
      <c r="G55" s="9">
        <v>-0.48666666666666369</v>
      </c>
      <c r="H55" s="9">
        <v>1.4012036648872643</v>
      </c>
      <c r="I55" s="19"/>
      <c r="J55" s="19"/>
      <c r="K55" s="19"/>
    </row>
    <row r="56" spans="1:11">
      <c r="A56" s="9" t="s">
        <v>18</v>
      </c>
      <c r="B56" s="9" t="s">
        <v>13</v>
      </c>
      <c r="C56" s="9">
        <v>14.75</v>
      </c>
      <c r="D56" s="19">
        <v>14.893333333333333</v>
      </c>
      <c r="E56" s="9">
        <v>-0.14333333333333265</v>
      </c>
      <c r="F56" s="19">
        <v>5.9211894646675012E-16</v>
      </c>
      <c r="G56" s="9">
        <v>-0.14333333333333265</v>
      </c>
      <c r="H56" s="9">
        <v>1.1044540007443511</v>
      </c>
      <c r="I56" s="19">
        <v>1.015818061806063</v>
      </c>
      <c r="J56" s="19">
        <v>0.21042793387738057</v>
      </c>
      <c r="K56" s="19">
        <v>0.12149062426912245</v>
      </c>
    </row>
    <row r="57" spans="1:11">
      <c r="A57" s="9" t="s">
        <v>18</v>
      </c>
      <c r="B57" s="9" t="s">
        <v>13</v>
      </c>
      <c r="C57" s="9">
        <v>14.67</v>
      </c>
      <c r="D57" s="19"/>
      <c r="E57" s="9">
        <v>-0.22333333333333272</v>
      </c>
      <c r="F57" s="19"/>
      <c r="G57" s="9">
        <v>-0.22333333333333272</v>
      </c>
      <c r="H57" s="9">
        <v>1.1674278037569712</v>
      </c>
      <c r="I57" s="19"/>
      <c r="J57" s="19"/>
      <c r="K57" s="19"/>
    </row>
    <row r="58" spans="1:11">
      <c r="A58" s="9" t="s">
        <v>18</v>
      </c>
      <c r="B58" s="9" t="s">
        <v>13</v>
      </c>
      <c r="C58" s="9">
        <v>15.26</v>
      </c>
      <c r="D58" s="19"/>
      <c r="E58" s="9">
        <v>0.36666666666666714</v>
      </c>
      <c r="F58" s="19"/>
      <c r="G58" s="9">
        <v>0.36666666666666714</v>
      </c>
      <c r="H58" s="9">
        <v>0.77557238091686709</v>
      </c>
      <c r="I58" s="19"/>
      <c r="J58" s="19"/>
      <c r="K58" s="19"/>
    </row>
    <row r="59" spans="1:11">
      <c r="A59" s="9" t="s">
        <v>18</v>
      </c>
      <c r="B59" s="9" t="s">
        <v>44</v>
      </c>
      <c r="C59" s="9">
        <v>21.55</v>
      </c>
      <c r="D59" s="19">
        <v>21.353333333333335</v>
      </c>
      <c r="E59" s="9">
        <v>6.6566666666666681</v>
      </c>
      <c r="F59" s="19">
        <v>6.4600000000000009</v>
      </c>
      <c r="G59" s="9">
        <v>-0.40999999999999748</v>
      </c>
      <c r="H59" s="9">
        <v>1.3286858140965092</v>
      </c>
      <c r="I59" s="19">
        <v>1.5307615856511385</v>
      </c>
      <c r="J59" s="19">
        <v>0.18979949907261712</v>
      </c>
      <c r="K59" s="19">
        <v>0.10958079188163163</v>
      </c>
    </row>
    <row r="60" spans="1:11">
      <c r="A60" s="9" t="s">
        <v>18</v>
      </c>
      <c r="B60" s="9" t="s">
        <v>44</v>
      </c>
      <c r="C60" s="9">
        <v>21.32</v>
      </c>
      <c r="D60" s="19"/>
      <c r="E60" s="9">
        <v>6.4266666666666676</v>
      </c>
      <c r="F60" s="19"/>
      <c r="G60" s="9">
        <v>-0.6399999999999979</v>
      </c>
      <c r="H60" s="9">
        <v>1.5583291593209974</v>
      </c>
      <c r="I60" s="19"/>
      <c r="J60" s="19"/>
      <c r="K60" s="19"/>
    </row>
    <row r="61" spans="1:11">
      <c r="A61" s="9" t="s">
        <v>18</v>
      </c>
      <c r="B61" s="9" t="s">
        <v>44</v>
      </c>
      <c r="C61" s="9">
        <v>21.19</v>
      </c>
      <c r="D61" s="19"/>
      <c r="E61" s="9">
        <v>6.2966666666666686</v>
      </c>
      <c r="F61" s="19"/>
      <c r="G61" s="9">
        <v>-0.76999999999999691</v>
      </c>
      <c r="H61" s="9">
        <v>1.7052697835359096</v>
      </c>
      <c r="I61" s="19"/>
      <c r="J61" s="19"/>
      <c r="K61" s="19"/>
    </row>
    <row r="62" spans="1:11">
      <c r="A62" s="9" t="s">
        <v>43</v>
      </c>
      <c r="B62" s="9"/>
      <c r="C62" s="9"/>
      <c r="D62" s="9"/>
      <c r="E62" s="9"/>
      <c r="F62" s="9"/>
      <c r="G62" s="9"/>
      <c r="H62" s="9"/>
      <c r="I62" s="9"/>
      <c r="J62" s="9"/>
      <c r="K62" s="9"/>
    </row>
  </sheetData>
  <mergeCells count="100">
    <mergeCell ref="D59:D61"/>
    <mergeCell ref="F59:F61"/>
    <mergeCell ref="I59:I61"/>
    <mergeCell ref="J59:J61"/>
    <mergeCell ref="K59:K61"/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7:D49"/>
    <mergeCell ref="F47:F49"/>
    <mergeCell ref="I47:I49"/>
    <mergeCell ref="J47:J49"/>
    <mergeCell ref="K47:K49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5:D37"/>
    <mergeCell ref="F35:F37"/>
    <mergeCell ref="I35:I37"/>
    <mergeCell ref="J35:J37"/>
    <mergeCell ref="K35:K37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3:D25"/>
    <mergeCell ref="F23:F25"/>
    <mergeCell ref="I23:I25"/>
    <mergeCell ref="J23:J25"/>
    <mergeCell ref="K23:K25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11:D13"/>
    <mergeCell ref="F11:F13"/>
    <mergeCell ref="I11:I13"/>
    <mergeCell ref="J11:J13"/>
    <mergeCell ref="K11:K13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"/>
  <sheetViews>
    <sheetView workbookViewId="0">
      <selection sqref="A1:K1"/>
    </sheetView>
  </sheetViews>
  <sheetFormatPr defaultRowHeight="14.25"/>
  <cols>
    <col min="3" max="5" width="9.1328125" bestFit="1" customWidth="1"/>
    <col min="6" max="6" width="12" bestFit="1" customWidth="1"/>
    <col min="7" max="11" width="9.1328125" bestFit="1" customWidth="1"/>
  </cols>
  <sheetData>
    <row r="1" spans="1:11" ht="20.65" customHeight="1">
      <c r="A1" s="11" t="s">
        <v>2</v>
      </c>
      <c r="B1" s="11" t="s">
        <v>3</v>
      </c>
      <c r="C1" s="11" t="s">
        <v>4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</row>
    <row r="2" spans="1:11">
      <c r="A2" s="3" t="s">
        <v>36</v>
      </c>
      <c r="B2" s="3" t="s">
        <v>13</v>
      </c>
      <c r="C2" s="3">
        <v>16.559999999999999</v>
      </c>
      <c r="D2" s="18">
        <v>16.63</v>
      </c>
      <c r="E2" s="3">
        <v>-7.0000000000000284E-2</v>
      </c>
      <c r="F2" s="18">
        <v>0</v>
      </c>
      <c r="G2" s="3">
        <v>-7.0000000000000284E-2</v>
      </c>
      <c r="H2" s="3">
        <v>1.0497166836230676</v>
      </c>
      <c r="I2" s="18">
        <v>1.0092448614781813</v>
      </c>
      <c r="J2" s="18">
        <v>0.16349061816972227</v>
      </c>
      <c r="K2" s="18">
        <v>9.4391352410267484E-2</v>
      </c>
    </row>
    <row r="3" spans="1:11">
      <c r="A3" s="3" t="s">
        <v>36</v>
      </c>
      <c r="B3" s="3" t="s">
        <v>13</v>
      </c>
      <c r="C3" s="3">
        <v>16.43</v>
      </c>
      <c r="D3" s="18"/>
      <c r="E3" s="3">
        <v>-0.19999999999999929</v>
      </c>
      <c r="F3" s="18"/>
      <c r="G3" s="3">
        <v>-0.19999999999999929</v>
      </c>
      <c r="H3" s="3">
        <v>1.1486983549970344</v>
      </c>
      <c r="I3" s="18"/>
      <c r="J3" s="18"/>
      <c r="K3" s="18"/>
    </row>
    <row r="4" spans="1:11">
      <c r="A4" s="3" t="s">
        <v>36</v>
      </c>
      <c r="B4" s="3" t="s">
        <v>13</v>
      </c>
      <c r="C4" s="3">
        <v>16.899999999999999</v>
      </c>
      <c r="D4" s="18"/>
      <c r="E4" s="3">
        <v>0.26999999999999957</v>
      </c>
      <c r="F4" s="18"/>
      <c r="G4" s="3">
        <v>0.26999999999999957</v>
      </c>
      <c r="H4" s="3">
        <v>0.82931954581444201</v>
      </c>
      <c r="I4" s="18"/>
      <c r="J4" s="18"/>
      <c r="K4" s="18"/>
    </row>
    <row r="5" spans="1:11">
      <c r="A5" s="3" t="s">
        <v>36</v>
      </c>
      <c r="B5" s="3" t="s">
        <v>48</v>
      </c>
      <c r="C5" s="3">
        <v>24.17</v>
      </c>
      <c r="D5" s="18">
        <v>24.106666666666669</v>
      </c>
      <c r="E5" s="3">
        <v>7.5400000000000027</v>
      </c>
      <c r="F5" s="18">
        <v>7.4766666666666692</v>
      </c>
      <c r="G5" s="3">
        <v>6.3333333333333464E-2</v>
      </c>
      <c r="H5" s="3">
        <v>0.95705030707390115</v>
      </c>
      <c r="I5" s="18">
        <v>1.0011700913632955</v>
      </c>
      <c r="J5" s="18">
        <v>5.9852842983455508E-2</v>
      </c>
      <c r="K5" s="18">
        <v>3.4556055008262442E-2</v>
      </c>
    </row>
    <row r="6" spans="1:11">
      <c r="A6" s="3" t="s">
        <v>36</v>
      </c>
      <c r="B6" s="3" t="s">
        <v>48</v>
      </c>
      <c r="C6" s="3">
        <v>24.14</v>
      </c>
      <c r="D6" s="18"/>
      <c r="E6" s="3">
        <v>7.5100000000000016</v>
      </c>
      <c r="F6" s="18"/>
      <c r="G6" s="3">
        <v>3.3333333333332327E-2</v>
      </c>
      <c r="H6" s="3">
        <v>0.9771599684342468</v>
      </c>
      <c r="I6" s="18"/>
      <c r="J6" s="18"/>
      <c r="K6" s="18"/>
    </row>
    <row r="7" spans="1:11">
      <c r="A7" s="3" t="s">
        <v>36</v>
      </c>
      <c r="B7" s="3" t="s">
        <v>48</v>
      </c>
      <c r="C7" s="3">
        <v>24.01</v>
      </c>
      <c r="D7" s="18"/>
      <c r="E7" s="3">
        <v>7.3800000000000026</v>
      </c>
      <c r="F7" s="18"/>
      <c r="G7" s="3">
        <v>-9.6666666666666679E-2</v>
      </c>
      <c r="H7" s="3">
        <v>1.0692999985817384</v>
      </c>
      <c r="I7" s="18"/>
      <c r="J7" s="18"/>
      <c r="K7" s="18"/>
    </row>
    <row r="8" spans="1:11">
      <c r="A8" s="3" t="s">
        <v>37</v>
      </c>
      <c r="B8" s="3" t="s">
        <v>13</v>
      </c>
      <c r="C8" s="3">
        <v>17.059999999999999</v>
      </c>
      <c r="D8" s="18">
        <v>16.84</v>
      </c>
      <c r="E8" s="3">
        <v>0.21999999999999886</v>
      </c>
      <c r="F8" s="18">
        <v>-1.1842378929335002E-15</v>
      </c>
      <c r="G8" s="3">
        <v>0.21999999999999886</v>
      </c>
      <c r="H8" s="3">
        <v>0.8585654364377544</v>
      </c>
      <c r="I8" s="18">
        <v>1.0074030567999206</v>
      </c>
      <c r="J8" s="18">
        <v>0.14906187754121453</v>
      </c>
      <c r="K8" s="18">
        <v>8.6060915124331241E-2</v>
      </c>
    </row>
    <row r="9" spans="1:11">
      <c r="A9" s="3" t="s">
        <v>37</v>
      </c>
      <c r="B9" s="3" t="s">
        <v>13</v>
      </c>
      <c r="C9" s="3">
        <v>16.63</v>
      </c>
      <c r="D9" s="18"/>
      <c r="E9" s="3">
        <v>-0.21000000000000085</v>
      </c>
      <c r="F9" s="18"/>
      <c r="G9" s="3">
        <v>-0.21000000000000085</v>
      </c>
      <c r="H9" s="3">
        <v>1.156688183905288</v>
      </c>
      <c r="I9" s="18"/>
      <c r="J9" s="18"/>
      <c r="K9" s="18"/>
    </row>
    <row r="10" spans="1:11">
      <c r="A10" s="3" t="s">
        <v>37</v>
      </c>
      <c r="B10" s="3" t="s">
        <v>13</v>
      </c>
      <c r="C10" s="3">
        <v>16.829999999999998</v>
      </c>
      <c r="D10" s="18"/>
      <c r="E10" s="3">
        <v>-1.0000000000001563E-2</v>
      </c>
      <c r="F10" s="18"/>
      <c r="G10" s="3">
        <v>-1.0000000000001563E-2</v>
      </c>
      <c r="H10" s="3">
        <v>1.00695555005672</v>
      </c>
      <c r="I10" s="18"/>
      <c r="J10" s="18"/>
      <c r="K10" s="18"/>
    </row>
    <row r="11" spans="1:11">
      <c r="A11" s="3" t="s">
        <v>37</v>
      </c>
      <c r="B11" s="3" t="s">
        <v>48</v>
      </c>
      <c r="C11" s="3">
        <v>25.05</v>
      </c>
      <c r="D11" s="18">
        <v>25.093333333333334</v>
      </c>
      <c r="E11" s="3">
        <v>8.2100000000000009</v>
      </c>
      <c r="F11" s="18">
        <v>8.2533333333333339</v>
      </c>
      <c r="G11" s="3">
        <v>0.73333333333333162</v>
      </c>
      <c r="H11" s="3">
        <v>0.6015125180410591</v>
      </c>
      <c r="I11" s="18">
        <v>0.58384852496928019</v>
      </c>
      <c r="J11" s="18">
        <v>1.5426727760041651E-2</v>
      </c>
      <c r="K11" s="18">
        <v>8.9066254249751207E-3</v>
      </c>
    </row>
    <row r="12" spans="1:11">
      <c r="A12" s="3" t="s">
        <v>37</v>
      </c>
      <c r="B12" s="3" t="s">
        <v>48</v>
      </c>
      <c r="C12" s="3">
        <v>25.12</v>
      </c>
      <c r="D12" s="18"/>
      <c r="E12" s="3">
        <v>8.2800000000000011</v>
      </c>
      <c r="F12" s="18"/>
      <c r="G12" s="3">
        <v>0.8033333333333319</v>
      </c>
      <c r="H12" s="3">
        <v>0.57302368098500212</v>
      </c>
      <c r="I12" s="18"/>
      <c r="J12" s="18"/>
      <c r="K12" s="18"/>
    </row>
    <row r="13" spans="1:11">
      <c r="A13" s="3" t="s">
        <v>37</v>
      </c>
      <c r="B13" s="3" t="s">
        <v>48</v>
      </c>
      <c r="C13" s="3">
        <v>25.11</v>
      </c>
      <c r="D13" s="18"/>
      <c r="E13" s="3">
        <v>8.27</v>
      </c>
      <c r="F13" s="18"/>
      <c r="G13" s="3">
        <v>0.79333333333333034</v>
      </c>
      <c r="H13" s="3">
        <v>0.57700937588177925</v>
      </c>
      <c r="I13" s="18"/>
      <c r="J13" s="18"/>
      <c r="K13" s="18"/>
    </row>
    <row r="14" spans="1:11">
      <c r="A14" s="3" t="s">
        <v>38</v>
      </c>
      <c r="B14" s="3" t="s">
        <v>13</v>
      </c>
      <c r="C14" s="3">
        <v>15.78</v>
      </c>
      <c r="D14" s="18">
        <v>15.816666666666665</v>
      </c>
      <c r="E14" s="3">
        <v>-3.6666666666665293E-2</v>
      </c>
      <c r="F14" s="18">
        <v>1.7763568394002505E-15</v>
      </c>
      <c r="G14" s="3">
        <v>-3.6666666666665293E-2</v>
      </c>
      <c r="H14" s="3">
        <v>1.0257411214340169</v>
      </c>
      <c r="I14" s="18">
        <v>1.0019063151205303</v>
      </c>
      <c r="J14" s="18">
        <v>7.4828227180702353E-2</v>
      </c>
      <c r="K14" s="18">
        <v>4.3202097105760978E-2</v>
      </c>
    </row>
    <row r="15" spans="1:11">
      <c r="A15" s="3" t="s">
        <v>38</v>
      </c>
      <c r="B15" s="3" t="s">
        <v>13</v>
      </c>
      <c r="C15" s="3">
        <v>15.73</v>
      </c>
      <c r="D15" s="18"/>
      <c r="E15" s="3">
        <v>-8.6666666666664227E-2</v>
      </c>
      <c r="F15" s="18"/>
      <c r="G15" s="3">
        <v>-8.6666666666664227E-2</v>
      </c>
      <c r="H15" s="3">
        <v>1.0619138039623557</v>
      </c>
      <c r="I15" s="18"/>
      <c r="J15" s="18"/>
      <c r="K15" s="18"/>
    </row>
    <row r="16" spans="1:11">
      <c r="A16" s="3" t="s">
        <v>38</v>
      </c>
      <c r="B16" s="3" t="s">
        <v>13</v>
      </c>
      <c r="C16" s="3">
        <v>15.94</v>
      </c>
      <c r="D16" s="18"/>
      <c r="E16" s="3">
        <v>0.12333333333333485</v>
      </c>
      <c r="F16" s="18"/>
      <c r="G16" s="3">
        <v>0.12333333333333485</v>
      </c>
      <c r="H16" s="3">
        <v>0.91806401996521869</v>
      </c>
      <c r="I16" s="18"/>
      <c r="J16" s="18"/>
      <c r="K16" s="18"/>
    </row>
    <row r="17" spans="1:11">
      <c r="A17" s="3" t="s">
        <v>38</v>
      </c>
      <c r="B17" s="3" t="s">
        <v>48</v>
      </c>
      <c r="C17" s="3">
        <v>24.44</v>
      </c>
      <c r="D17" s="18">
        <v>24.473333333333333</v>
      </c>
      <c r="E17" s="3">
        <v>8.6233333333333366</v>
      </c>
      <c r="F17" s="18">
        <v>8.6566666666666681</v>
      </c>
      <c r="G17" s="3">
        <v>1.1466666666666674</v>
      </c>
      <c r="H17" s="3">
        <v>0.45166760039559095</v>
      </c>
      <c r="I17" s="18">
        <v>0.44210961937453358</v>
      </c>
      <c r="J17" s="18">
        <v>3.1376522703302823E-2</v>
      </c>
      <c r="K17" s="18">
        <v>1.8115243828986289E-2</v>
      </c>
    </row>
    <row r="18" spans="1:11">
      <c r="A18" s="3" t="s">
        <v>38</v>
      </c>
      <c r="B18" s="3" t="s">
        <v>48</v>
      </c>
      <c r="C18" s="3">
        <v>24.39</v>
      </c>
      <c r="D18" s="18"/>
      <c r="E18" s="3">
        <v>8.5733333333333359</v>
      </c>
      <c r="F18" s="18"/>
      <c r="G18" s="3">
        <v>1.0966666666666667</v>
      </c>
      <c r="H18" s="3">
        <v>0.46759562392515935</v>
      </c>
      <c r="I18" s="18"/>
      <c r="J18" s="18"/>
      <c r="K18" s="18"/>
    </row>
    <row r="19" spans="1:11">
      <c r="A19" s="3" t="s">
        <v>38</v>
      </c>
      <c r="B19" s="3" t="s">
        <v>48</v>
      </c>
      <c r="C19" s="3">
        <v>24.59</v>
      </c>
      <c r="D19" s="18"/>
      <c r="E19" s="3">
        <v>8.7733333333333352</v>
      </c>
      <c r="F19" s="18"/>
      <c r="G19" s="3">
        <v>1.296666666666666</v>
      </c>
      <c r="H19" s="3">
        <v>0.40706563380285032</v>
      </c>
      <c r="I19" s="18"/>
      <c r="J19" s="18"/>
      <c r="K19" s="18"/>
    </row>
    <row r="20" spans="1:11">
      <c r="A20" s="3" t="s">
        <v>39</v>
      </c>
      <c r="B20" s="3" t="s">
        <v>13</v>
      </c>
      <c r="C20" s="3">
        <v>18.18</v>
      </c>
      <c r="D20" s="18">
        <v>18.286666666666665</v>
      </c>
      <c r="E20" s="3">
        <v>-0.10666666666666558</v>
      </c>
      <c r="F20" s="18">
        <v>1.1842378929335002E-15</v>
      </c>
      <c r="G20" s="3">
        <v>-0.10666666666666558</v>
      </c>
      <c r="H20" s="3">
        <v>1.0767375682475222</v>
      </c>
      <c r="I20" s="18">
        <v>1.001522844812442</v>
      </c>
      <c r="J20" s="18">
        <v>6.8151225063039222E-2</v>
      </c>
      <c r="K20" s="18">
        <v>3.934712813574847E-2</v>
      </c>
    </row>
    <row r="21" spans="1:11">
      <c r="A21" s="3" t="s">
        <v>39</v>
      </c>
      <c r="B21" s="3" t="s">
        <v>13</v>
      </c>
      <c r="C21" s="3">
        <v>18.37</v>
      </c>
      <c r="D21" s="18"/>
      <c r="E21" s="3">
        <v>8.3333333333335702E-2</v>
      </c>
      <c r="F21" s="18"/>
      <c r="G21" s="3">
        <v>8.3333333333335702E-2</v>
      </c>
      <c r="H21" s="3">
        <v>0.94387431268169186</v>
      </c>
      <c r="I21" s="18"/>
      <c r="J21" s="18"/>
      <c r="K21" s="18"/>
    </row>
    <row r="22" spans="1:11">
      <c r="A22" s="3" t="s">
        <v>39</v>
      </c>
      <c r="B22" s="3" t="s">
        <v>13</v>
      </c>
      <c r="C22" s="3">
        <v>18.309999999999999</v>
      </c>
      <c r="D22" s="18"/>
      <c r="E22" s="3">
        <v>2.3333333333333428E-2</v>
      </c>
      <c r="F22" s="18"/>
      <c r="G22" s="3">
        <v>2.3333333333333428E-2</v>
      </c>
      <c r="H22" s="3">
        <v>0.98395665350811201</v>
      </c>
      <c r="I22" s="18"/>
      <c r="J22" s="18"/>
      <c r="K22" s="18"/>
    </row>
    <row r="23" spans="1:11">
      <c r="A23" s="3" t="s">
        <v>39</v>
      </c>
      <c r="B23" s="3" t="s">
        <v>48</v>
      </c>
      <c r="C23" s="3">
        <v>24.35</v>
      </c>
      <c r="D23" s="18">
        <v>24.349999999999998</v>
      </c>
      <c r="E23" s="3">
        <v>6.0633333333333361</v>
      </c>
      <c r="F23" s="18">
        <v>6.0633333333333352</v>
      </c>
      <c r="G23" s="3">
        <v>-1.4133333333333331</v>
      </c>
      <c r="H23" s="3">
        <v>2.6635185588438315</v>
      </c>
      <c r="I23" s="18">
        <v>2.6662492755671874</v>
      </c>
      <c r="J23" s="18">
        <v>0.14779145596503102</v>
      </c>
      <c r="K23" s="18">
        <v>8.5327436885337379E-2</v>
      </c>
    </row>
    <row r="24" spans="1:11">
      <c r="A24" s="3" t="s">
        <v>39</v>
      </c>
      <c r="B24" s="3" t="s">
        <v>48</v>
      </c>
      <c r="C24" s="3">
        <v>24.43</v>
      </c>
      <c r="D24" s="18"/>
      <c r="E24" s="3">
        <v>6.1433333333333344</v>
      </c>
      <c r="F24" s="18"/>
      <c r="G24" s="3">
        <v>-1.3333333333333348</v>
      </c>
      <c r="H24" s="3">
        <v>2.519842099789749</v>
      </c>
      <c r="I24" s="18"/>
      <c r="J24" s="18"/>
      <c r="K24" s="18"/>
    </row>
    <row r="25" spans="1:11">
      <c r="A25" s="3" t="s">
        <v>39</v>
      </c>
      <c r="B25" s="3" t="s">
        <v>48</v>
      </c>
      <c r="C25" s="3">
        <v>24.27</v>
      </c>
      <c r="D25" s="18"/>
      <c r="E25" s="3">
        <v>5.9833333333333343</v>
      </c>
      <c r="F25" s="18"/>
      <c r="G25" s="3">
        <v>-1.493333333333335</v>
      </c>
      <c r="H25" s="3">
        <v>2.8153871680679816</v>
      </c>
      <c r="I25" s="18"/>
      <c r="J25" s="18"/>
      <c r="K25" s="18"/>
    </row>
    <row r="26" spans="1:11">
      <c r="A26" s="3" t="s">
        <v>40</v>
      </c>
      <c r="B26" s="3" t="s">
        <v>13</v>
      </c>
      <c r="C26" s="3">
        <v>17.02</v>
      </c>
      <c r="D26" s="18">
        <v>17.006666666666668</v>
      </c>
      <c r="E26" s="3">
        <v>1.3333333333331865E-2</v>
      </c>
      <c r="F26" s="18">
        <v>-1.1842378929335002E-15</v>
      </c>
      <c r="G26" s="3">
        <v>1.3333333333331865E-2</v>
      </c>
      <c r="H26" s="3">
        <v>0.99080061326523039</v>
      </c>
      <c r="I26" s="18">
        <v>1.0016308926909117</v>
      </c>
      <c r="J26" s="18">
        <v>7.0319850558662189E-2</v>
      </c>
      <c r="K26" s="18">
        <v>4.059918464941787E-2</v>
      </c>
    </row>
    <row r="27" spans="1:11">
      <c r="A27" s="3" t="s">
        <v>40</v>
      </c>
      <c r="B27" s="3" t="s">
        <v>13</v>
      </c>
      <c r="C27" s="3">
        <v>16.899999999999999</v>
      </c>
      <c r="D27" s="18"/>
      <c r="E27" s="3">
        <v>-0.10666666666666913</v>
      </c>
      <c r="F27" s="18"/>
      <c r="G27" s="3">
        <v>-0.10666666666666913</v>
      </c>
      <c r="H27" s="3">
        <v>1.0767375682475249</v>
      </c>
      <c r="I27" s="18"/>
      <c r="J27" s="18"/>
      <c r="K27" s="18"/>
    </row>
    <row r="28" spans="1:11">
      <c r="A28" s="3" t="s">
        <v>40</v>
      </c>
      <c r="B28" s="3" t="s">
        <v>13</v>
      </c>
      <c r="C28" s="3">
        <v>17.100000000000001</v>
      </c>
      <c r="D28" s="18"/>
      <c r="E28" s="3">
        <v>9.3333333333333712E-2</v>
      </c>
      <c r="F28" s="18"/>
      <c r="G28" s="3">
        <v>9.3333333333333712E-2</v>
      </c>
      <c r="H28" s="3">
        <v>0.93735449655997982</v>
      </c>
      <c r="I28" s="18"/>
      <c r="J28" s="18"/>
      <c r="K28" s="18"/>
    </row>
    <row r="29" spans="1:11">
      <c r="A29" s="3" t="s">
        <v>40</v>
      </c>
      <c r="B29" s="3" t="s">
        <v>48</v>
      </c>
      <c r="C29" s="3">
        <v>24.6</v>
      </c>
      <c r="D29" s="18">
        <v>24.733333333333334</v>
      </c>
      <c r="E29" s="3">
        <v>7.5933333333333337</v>
      </c>
      <c r="F29" s="18">
        <v>7.7266666666666666</v>
      </c>
      <c r="G29" s="3">
        <v>0.11666666666666448</v>
      </c>
      <c r="H29" s="3">
        <v>0.92231619358594075</v>
      </c>
      <c r="I29" s="18">
        <v>0.84304215688186634</v>
      </c>
      <c r="J29" s="18">
        <v>7.4080645703591325E-2</v>
      </c>
      <c r="K29" s="18">
        <v>4.2770480738709746E-2</v>
      </c>
    </row>
    <row r="30" spans="1:11">
      <c r="A30" s="3" t="s">
        <v>40</v>
      </c>
      <c r="B30" s="3" t="s">
        <v>48</v>
      </c>
      <c r="C30" s="3">
        <v>24.85</v>
      </c>
      <c r="D30" s="18"/>
      <c r="E30" s="3">
        <v>7.8433333333333337</v>
      </c>
      <c r="F30" s="18"/>
      <c r="G30" s="3">
        <v>0.36666666666666448</v>
      </c>
      <c r="H30" s="3">
        <v>0.77557238091686842</v>
      </c>
      <c r="I30" s="18"/>
      <c r="J30" s="18"/>
      <c r="K30" s="18"/>
    </row>
    <row r="31" spans="1:11">
      <c r="A31" s="3" t="s">
        <v>40</v>
      </c>
      <c r="B31" s="3" t="s">
        <v>48</v>
      </c>
      <c r="C31" s="3">
        <v>24.75</v>
      </c>
      <c r="D31" s="18"/>
      <c r="E31" s="3">
        <v>7.7433333333333323</v>
      </c>
      <c r="F31" s="18"/>
      <c r="G31" s="3">
        <v>0.26666666666666305</v>
      </c>
      <c r="H31" s="3">
        <v>0.83123789614278998</v>
      </c>
      <c r="I31" s="18"/>
      <c r="J31" s="18"/>
      <c r="K31" s="18"/>
    </row>
    <row r="32" spans="1:11">
      <c r="A32" s="3" t="s">
        <v>14</v>
      </c>
      <c r="B32" s="3" t="s">
        <v>13</v>
      </c>
      <c r="C32" s="3">
        <v>15.28</v>
      </c>
      <c r="D32" s="18">
        <v>15.173333333333332</v>
      </c>
      <c r="E32" s="3">
        <v>0.10666666666666735</v>
      </c>
      <c r="F32" s="18">
        <v>1.1842378929335002E-15</v>
      </c>
      <c r="G32" s="3">
        <v>0.10666666666666617</v>
      </c>
      <c r="H32" s="3">
        <v>0.92873141003854887</v>
      </c>
      <c r="I32" s="18">
        <v>1.001366861076239</v>
      </c>
      <c r="J32" s="18">
        <v>6.3314015589553671E-2</v>
      </c>
      <c r="K32" s="18">
        <v>3.6554363944104974E-2</v>
      </c>
    </row>
    <row r="33" spans="1:11">
      <c r="A33" s="3" t="s">
        <v>14</v>
      </c>
      <c r="B33" s="3" t="s">
        <v>13</v>
      </c>
      <c r="C33" s="3">
        <v>15.13</v>
      </c>
      <c r="D33" s="18"/>
      <c r="E33" s="3">
        <v>-4.3333333333331225E-2</v>
      </c>
      <c r="F33" s="18"/>
      <c r="G33" s="3">
        <v>-4.3333333333332412E-2</v>
      </c>
      <c r="H33" s="3">
        <v>1.0304920203292969</v>
      </c>
      <c r="I33" s="18"/>
      <c r="J33" s="18"/>
      <c r="K33" s="18"/>
    </row>
    <row r="34" spans="1:11">
      <c r="A34" s="3" t="s">
        <v>14</v>
      </c>
      <c r="B34" s="3" t="s">
        <v>13</v>
      </c>
      <c r="C34" s="3">
        <v>15.11</v>
      </c>
      <c r="D34" s="18"/>
      <c r="E34" s="3">
        <v>-6.3333333333332575E-2</v>
      </c>
      <c r="F34" s="18"/>
      <c r="G34" s="3">
        <v>-6.3333333333333755E-2</v>
      </c>
      <c r="H34" s="3">
        <v>1.0448771528608711</v>
      </c>
      <c r="I34" s="18"/>
      <c r="J34" s="18"/>
      <c r="K34" s="18"/>
    </row>
    <row r="35" spans="1:11">
      <c r="A35" s="3" t="s">
        <v>14</v>
      </c>
      <c r="B35" s="3" t="s">
        <v>48</v>
      </c>
      <c r="C35" s="3">
        <v>23.37</v>
      </c>
      <c r="D35" s="18">
        <v>23.466666666666669</v>
      </c>
      <c r="E35" s="3">
        <v>8.196666666666669</v>
      </c>
      <c r="F35" s="18">
        <v>8.2933333333333348</v>
      </c>
      <c r="G35" s="3">
        <v>-9.666666666666579E-2</v>
      </c>
      <c r="H35" s="3">
        <v>1.0692999985817377</v>
      </c>
      <c r="I35" s="18">
        <v>1.0016037963605562</v>
      </c>
      <c r="J35" s="18">
        <v>6.9259798475043141E-2</v>
      </c>
      <c r="K35" s="18">
        <v>3.9987163293585391E-2</v>
      </c>
    </row>
    <row r="36" spans="1:11">
      <c r="A36" s="3" t="s">
        <v>14</v>
      </c>
      <c r="B36" s="3" t="s">
        <v>48</v>
      </c>
      <c r="C36" s="3">
        <v>23.46</v>
      </c>
      <c r="D36" s="18"/>
      <c r="E36" s="3">
        <v>8.2866666666666688</v>
      </c>
      <c r="F36" s="18"/>
      <c r="G36" s="3">
        <v>-6.6666666666659324E-3</v>
      </c>
      <c r="H36" s="3">
        <v>1.0046316744020534</v>
      </c>
      <c r="I36" s="18"/>
      <c r="J36" s="18"/>
      <c r="K36" s="18"/>
    </row>
    <row r="37" spans="1:11">
      <c r="A37" s="3" t="s">
        <v>14</v>
      </c>
      <c r="B37" s="3" t="s">
        <v>48</v>
      </c>
      <c r="C37" s="3">
        <v>23.57</v>
      </c>
      <c r="D37" s="18"/>
      <c r="E37" s="3">
        <v>8.3966666666666683</v>
      </c>
      <c r="F37" s="18"/>
      <c r="G37" s="3">
        <v>0.1033333333333335</v>
      </c>
      <c r="H37" s="3">
        <v>0.93087971609787701</v>
      </c>
      <c r="I37" s="18"/>
      <c r="J37" s="18"/>
      <c r="K37" s="18"/>
    </row>
    <row r="38" spans="1:11">
      <c r="A38" s="3" t="s">
        <v>15</v>
      </c>
      <c r="B38" s="3" t="s">
        <v>13</v>
      </c>
      <c r="C38" s="3">
        <v>15.01</v>
      </c>
      <c r="D38" s="18">
        <v>15.033333333333333</v>
      </c>
      <c r="E38" s="3">
        <v>-2.3333333333333428E-2</v>
      </c>
      <c r="F38" s="18">
        <v>5.9211894646675012E-16</v>
      </c>
      <c r="G38" s="3">
        <v>-2.3333333333334611E-2</v>
      </c>
      <c r="H38" s="3">
        <v>1.0163049321681898</v>
      </c>
      <c r="I38" s="18">
        <v>1.0276146117479821</v>
      </c>
      <c r="J38" s="18">
        <v>0.28945645201381204</v>
      </c>
      <c r="K38" s="18">
        <v>0.16711776048884838</v>
      </c>
    </row>
    <row r="39" spans="1:11">
      <c r="A39" s="3" t="s">
        <v>15</v>
      </c>
      <c r="B39" s="3" t="s">
        <v>13</v>
      </c>
      <c r="C39" s="3">
        <v>15.46</v>
      </c>
      <c r="D39" s="18"/>
      <c r="E39" s="3">
        <v>0.42666666666666764</v>
      </c>
      <c r="F39" s="18"/>
      <c r="G39" s="3">
        <v>0.42666666666666647</v>
      </c>
      <c r="H39" s="3">
        <v>0.74397875695321725</v>
      </c>
      <c r="I39" s="18"/>
      <c r="J39" s="18"/>
      <c r="K39" s="18"/>
    </row>
    <row r="40" spans="1:11">
      <c r="A40" s="3" t="s">
        <v>15</v>
      </c>
      <c r="B40" s="3" t="s">
        <v>13</v>
      </c>
      <c r="C40" s="3">
        <v>14.63</v>
      </c>
      <c r="D40" s="18"/>
      <c r="E40" s="3">
        <v>-0.40333333333333243</v>
      </c>
      <c r="F40" s="18"/>
      <c r="G40" s="3">
        <v>-0.4033333333333336</v>
      </c>
      <c r="H40" s="3">
        <v>1.3225601461225396</v>
      </c>
      <c r="I40" s="18"/>
      <c r="J40" s="18"/>
      <c r="K40" s="18"/>
    </row>
    <row r="41" spans="1:11">
      <c r="A41" s="3" t="s">
        <v>15</v>
      </c>
      <c r="B41" s="3" t="s">
        <v>48</v>
      </c>
      <c r="C41" s="3">
        <v>23.16</v>
      </c>
      <c r="D41" s="18">
        <v>22.930000000000003</v>
      </c>
      <c r="E41" s="3">
        <v>8.1266666666666669</v>
      </c>
      <c r="F41" s="18">
        <v>7.8966666666666683</v>
      </c>
      <c r="G41" s="3">
        <v>-0.16666666666666785</v>
      </c>
      <c r="H41" s="3">
        <v>1.1224620483093739</v>
      </c>
      <c r="I41" s="18">
        <v>1.3294228095691427</v>
      </c>
      <c r="J41" s="18">
        <v>0.22962198429612235</v>
      </c>
      <c r="K41" s="18">
        <v>0.13257231444522227</v>
      </c>
    </row>
    <row r="42" spans="1:11">
      <c r="A42" s="3" t="s">
        <v>15</v>
      </c>
      <c r="B42" s="3" t="s">
        <v>48</v>
      </c>
      <c r="C42" s="3">
        <v>22.96</v>
      </c>
      <c r="D42" s="18"/>
      <c r="E42" s="3">
        <v>7.9266666666666676</v>
      </c>
      <c r="F42" s="18"/>
      <c r="G42" s="3">
        <v>-0.36666666666666714</v>
      </c>
      <c r="H42" s="3">
        <v>1.2893703084395796</v>
      </c>
      <c r="I42" s="18"/>
      <c r="J42" s="18"/>
      <c r="K42" s="18"/>
    </row>
    <row r="43" spans="1:11">
      <c r="A43" s="3" t="s">
        <v>15</v>
      </c>
      <c r="B43" s="3" t="s">
        <v>48</v>
      </c>
      <c r="C43" s="3">
        <v>22.67</v>
      </c>
      <c r="D43" s="18"/>
      <c r="E43" s="3">
        <v>7.6366666666666685</v>
      </c>
      <c r="F43" s="18"/>
      <c r="G43" s="3">
        <v>-0.65666666666666629</v>
      </c>
      <c r="H43" s="3">
        <v>1.5764360719584747</v>
      </c>
      <c r="I43" s="18"/>
      <c r="J43" s="18"/>
      <c r="K43" s="18"/>
    </row>
    <row r="44" spans="1:11">
      <c r="A44" s="3" t="s">
        <v>16</v>
      </c>
      <c r="B44" s="3" t="s">
        <v>13</v>
      </c>
      <c r="C44" s="3">
        <v>14</v>
      </c>
      <c r="D44" s="18">
        <v>14.076666666666666</v>
      </c>
      <c r="E44" s="3">
        <v>-7.6666666666666217E-2</v>
      </c>
      <c r="F44" s="18">
        <v>0</v>
      </c>
      <c r="G44" s="3">
        <v>-7.6666666666667396E-2</v>
      </c>
      <c r="H44" s="3">
        <v>1.0545786295160136</v>
      </c>
      <c r="I44" s="18">
        <v>1.0007162764812674</v>
      </c>
      <c r="J44" s="18">
        <v>4.676809321558776E-2</v>
      </c>
      <c r="K44" s="18">
        <v>2.7001571207505105E-2</v>
      </c>
    </row>
    <row r="45" spans="1:11">
      <c r="A45" s="3" t="s">
        <v>16</v>
      </c>
      <c r="B45" s="3" t="s">
        <v>13</v>
      </c>
      <c r="C45" s="3">
        <v>14.12</v>
      </c>
      <c r="D45" s="18"/>
      <c r="E45" s="3">
        <v>4.3333333333333002E-2</v>
      </c>
      <c r="F45" s="18"/>
      <c r="G45" s="3">
        <v>4.3333333333331815E-2</v>
      </c>
      <c r="H45" s="3">
        <v>0.97041023149354166</v>
      </c>
      <c r="I45" s="18"/>
      <c r="J45" s="18"/>
      <c r="K45" s="18"/>
    </row>
    <row r="46" spans="1:11">
      <c r="A46" s="3" t="s">
        <v>16</v>
      </c>
      <c r="B46" s="3" t="s">
        <v>13</v>
      </c>
      <c r="C46" s="3">
        <v>14.11</v>
      </c>
      <c r="D46" s="18"/>
      <c r="E46" s="3">
        <v>3.3333333333333215E-2</v>
      </c>
      <c r="F46" s="18"/>
      <c r="G46" s="3">
        <v>3.3333333333332028E-2</v>
      </c>
      <c r="H46" s="3">
        <v>0.9771599684342468</v>
      </c>
      <c r="I46" s="18"/>
      <c r="J46" s="18"/>
      <c r="K46" s="18"/>
    </row>
    <row r="47" spans="1:11">
      <c r="A47" s="3" t="s">
        <v>16</v>
      </c>
      <c r="B47" s="3" t="s">
        <v>48</v>
      </c>
      <c r="C47" s="3">
        <v>22.2</v>
      </c>
      <c r="D47" s="18">
        <v>22.286666666666665</v>
      </c>
      <c r="E47" s="3">
        <v>8.1233333333333331</v>
      </c>
      <c r="F47" s="18">
        <v>8.2100000000000009</v>
      </c>
      <c r="G47" s="3">
        <v>-0.17000000000000171</v>
      </c>
      <c r="H47" s="3">
        <v>1.1250584846888108</v>
      </c>
      <c r="I47" s="18">
        <v>1.0604451780791277</v>
      </c>
      <c r="J47" s="18">
        <v>5.64087325415236E-2</v>
      </c>
      <c r="K47" s="18">
        <v>3.2567596917494258E-2</v>
      </c>
    </row>
    <row r="48" spans="1:11">
      <c r="A48" s="3" t="s">
        <v>16</v>
      </c>
      <c r="B48" s="3" t="s">
        <v>48</v>
      </c>
      <c r="C48" s="3">
        <v>22.32</v>
      </c>
      <c r="D48" s="18"/>
      <c r="E48" s="3">
        <v>8.2433333333333341</v>
      </c>
      <c r="F48" s="18"/>
      <c r="G48" s="3">
        <v>-5.0000000000000711E-2</v>
      </c>
      <c r="H48" s="3">
        <v>1.035264923841378</v>
      </c>
      <c r="I48" s="18"/>
      <c r="J48" s="18"/>
      <c r="K48" s="18"/>
    </row>
    <row r="49" spans="1:11">
      <c r="A49" s="3" t="s">
        <v>16</v>
      </c>
      <c r="B49" s="3" t="s">
        <v>48</v>
      </c>
      <c r="C49" s="3">
        <v>22.34</v>
      </c>
      <c r="D49" s="18"/>
      <c r="E49" s="3">
        <v>8.2633333333333336</v>
      </c>
      <c r="F49" s="18"/>
      <c r="G49" s="3">
        <v>-3.0000000000001137E-2</v>
      </c>
      <c r="H49" s="3">
        <v>1.021012125707194</v>
      </c>
      <c r="I49" s="18"/>
      <c r="J49" s="18"/>
      <c r="K49" s="18"/>
    </row>
    <row r="50" spans="1:11">
      <c r="A50" s="3" t="s">
        <v>17</v>
      </c>
      <c r="B50" s="3" t="s">
        <v>13</v>
      </c>
      <c r="C50" s="3">
        <v>14.66</v>
      </c>
      <c r="D50" s="18">
        <v>15.613333333333335</v>
      </c>
      <c r="E50" s="3">
        <v>-0.95333333333333492</v>
      </c>
      <c r="F50" s="18">
        <v>-1.1842378929335002E-15</v>
      </c>
      <c r="G50" s="3">
        <v>-0.95333333333333614</v>
      </c>
      <c r="H50" s="3">
        <v>1.9363413919657697</v>
      </c>
      <c r="I50" s="18">
        <v>1.1296223201171756</v>
      </c>
      <c r="J50" s="18">
        <v>0.70648179013481238</v>
      </c>
      <c r="K50" s="18">
        <v>0.40788745171190266</v>
      </c>
    </row>
    <row r="51" spans="1:11">
      <c r="A51" s="3" t="s">
        <v>17</v>
      </c>
      <c r="B51" s="3" t="s">
        <v>13</v>
      </c>
      <c r="C51" s="3">
        <v>16.3</v>
      </c>
      <c r="D51" s="18"/>
      <c r="E51" s="3">
        <v>0.68666666666666565</v>
      </c>
      <c r="F51" s="18"/>
      <c r="G51" s="3">
        <v>0.68666666666666443</v>
      </c>
      <c r="H51" s="3">
        <v>0.62128767224296755</v>
      </c>
      <c r="I51" s="18"/>
      <c r="J51" s="18"/>
      <c r="K51" s="18"/>
    </row>
    <row r="52" spans="1:11">
      <c r="A52" s="3" t="s">
        <v>17</v>
      </c>
      <c r="B52" s="3" t="s">
        <v>13</v>
      </c>
      <c r="C52" s="3">
        <v>15.88</v>
      </c>
      <c r="D52" s="18"/>
      <c r="E52" s="3">
        <v>0.26666666666666572</v>
      </c>
      <c r="F52" s="18"/>
      <c r="G52" s="3">
        <v>0.26666666666666455</v>
      </c>
      <c r="H52" s="3">
        <v>0.83123789614278898</v>
      </c>
      <c r="I52" s="18"/>
      <c r="J52" s="18"/>
      <c r="K52" s="18"/>
    </row>
    <row r="53" spans="1:11">
      <c r="A53" s="3" t="s">
        <v>17</v>
      </c>
      <c r="B53" s="3" t="s">
        <v>48</v>
      </c>
      <c r="C53" s="3">
        <v>22.19</v>
      </c>
      <c r="D53" s="18">
        <v>22.166666666666668</v>
      </c>
      <c r="E53" s="3">
        <v>6.5766666666666662</v>
      </c>
      <c r="F53" s="18">
        <v>6.5533333333333319</v>
      </c>
      <c r="G53" s="3">
        <v>-1.7166666666666686</v>
      </c>
      <c r="H53" s="3">
        <v>3.2867612583431653</v>
      </c>
      <c r="I53" s="18">
        <v>3.3406908792834167</v>
      </c>
      <c r="J53" s="18">
        <v>5.8371311124291746E-2</v>
      </c>
      <c r="K53" s="18">
        <v>3.3700692190561238E-2</v>
      </c>
    </row>
    <row r="54" spans="1:11">
      <c r="A54" s="3" t="s">
        <v>17</v>
      </c>
      <c r="B54" s="3" t="s">
        <v>48</v>
      </c>
      <c r="C54" s="3">
        <v>22.14</v>
      </c>
      <c r="D54" s="18"/>
      <c r="E54" s="3">
        <v>6.5266666666666655</v>
      </c>
      <c r="F54" s="18"/>
      <c r="G54" s="3">
        <v>-1.7666666666666693</v>
      </c>
      <c r="H54" s="3">
        <v>3.402668643803429</v>
      </c>
      <c r="I54" s="18"/>
      <c r="J54" s="18"/>
      <c r="K54" s="18"/>
    </row>
    <row r="55" spans="1:11">
      <c r="A55" s="3" t="s">
        <v>17</v>
      </c>
      <c r="B55" s="3" t="s">
        <v>48</v>
      </c>
      <c r="C55" s="3">
        <v>22.17</v>
      </c>
      <c r="D55" s="18"/>
      <c r="E55" s="3">
        <v>6.5566666666666666</v>
      </c>
      <c r="F55" s="18"/>
      <c r="G55" s="3">
        <v>-1.7366666666666681</v>
      </c>
      <c r="H55" s="3">
        <v>3.3326427357036565</v>
      </c>
      <c r="I55" s="18"/>
      <c r="J55" s="18"/>
      <c r="K55" s="18"/>
    </row>
    <row r="56" spans="1:11">
      <c r="A56" s="3" t="s">
        <v>18</v>
      </c>
      <c r="B56" s="3" t="s">
        <v>13</v>
      </c>
      <c r="C56" s="3">
        <v>13.97</v>
      </c>
      <c r="D56" s="18">
        <v>14.236666666666666</v>
      </c>
      <c r="E56" s="3">
        <v>-0.26666666666666572</v>
      </c>
      <c r="F56" s="18">
        <v>5.9211894646675012E-16</v>
      </c>
      <c r="G56" s="3">
        <v>-0.26666666666666689</v>
      </c>
      <c r="H56" s="3">
        <v>1.2030250360821169</v>
      </c>
      <c r="I56" s="18">
        <v>1.010006428848705</v>
      </c>
      <c r="J56" s="18">
        <v>0.17658210191885904</v>
      </c>
      <c r="K56" s="18">
        <v>0.10194972407692321</v>
      </c>
    </row>
    <row r="57" spans="1:11">
      <c r="A57" s="3" t="s">
        <v>18</v>
      </c>
      <c r="B57" s="3" t="s">
        <v>13</v>
      </c>
      <c r="C57" s="3">
        <v>14.28</v>
      </c>
      <c r="D57" s="18"/>
      <c r="E57" s="3">
        <v>4.3333333333333002E-2</v>
      </c>
      <c r="F57" s="18"/>
      <c r="G57" s="3">
        <v>4.3333333333331815E-2</v>
      </c>
      <c r="H57" s="3">
        <v>0.97041023149354166</v>
      </c>
      <c r="I57" s="18"/>
      <c r="J57" s="18"/>
      <c r="K57" s="18"/>
    </row>
    <row r="58" spans="1:11">
      <c r="A58" s="3" t="s">
        <v>18</v>
      </c>
      <c r="B58" s="3" t="s">
        <v>13</v>
      </c>
      <c r="C58" s="3">
        <v>14.46</v>
      </c>
      <c r="D58" s="18"/>
      <c r="E58" s="3">
        <v>0.22333333333333449</v>
      </c>
      <c r="F58" s="18"/>
      <c r="G58" s="3">
        <v>0.2233333333333333</v>
      </c>
      <c r="H58" s="3">
        <v>0.85658401897045622</v>
      </c>
      <c r="I58" s="18"/>
      <c r="J58" s="18"/>
      <c r="K58" s="18"/>
    </row>
    <row r="59" spans="1:11">
      <c r="A59" s="3" t="s">
        <v>18</v>
      </c>
      <c r="B59" s="3" t="s">
        <v>48</v>
      </c>
      <c r="C59" s="3">
        <v>23.35</v>
      </c>
      <c r="D59" s="18">
        <v>23.306666666666668</v>
      </c>
      <c r="E59" s="3">
        <v>9.1133333333333351</v>
      </c>
      <c r="F59" s="18">
        <v>9.07</v>
      </c>
      <c r="G59" s="3">
        <v>0.82000000000000028</v>
      </c>
      <c r="H59" s="3">
        <v>0.56644194264789927</v>
      </c>
      <c r="I59" s="18">
        <v>0.58384727695467531</v>
      </c>
      <c r="J59" s="18">
        <v>1.5212710958836534E-2</v>
      </c>
      <c r="K59" s="18">
        <v>8.783062767188243E-3</v>
      </c>
    </row>
    <row r="60" spans="1:11">
      <c r="A60" s="3" t="s">
        <v>18</v>
      </c>
      <c r="B60" s="3" t="s">
        <v>48</v>
      </c>
      <c r="C60" s="3">
        <v>23.28</v>
      </c>
      <c r="D60" s="18"/>
      <c r="E60" s="3">
        <v>9.0433333333333348</v>
      </c>
      <c r="F60" s="18"/>
      <c r="G60" s="3">
        <v>0.75</v>
      </c>
      <c r="H60" s="3">
        <v>0.59460355750136051</v>
      </c>
      <c r="I60" s="18"/>
      <c r="J60" s="18"/>
      <c r="K60" s="18"/>
    </row>
    <row r="61" spans="1:11">
      <c r="A61" s="3" t="s">
        <v>18</v>
      </c>
      <c r="B61" s="3" t="s">
        <v>48</v>
      </c>
      <c r="C61" s="3">
        <v>23.29</v>
      </c>
      <c r="D61" s="18"/>
      <c r="E61" s="3">
        <v>9.0533333333333328</v>
      </c>
      <c r="F61" s="18"/>
      <c r="G61" s="3">
        <v>0.75999999999999801</v>
      </c>
      <c r="H61" s="3">
        <v>0.59049633071476604</v>
      </c>
      <c r="I61" s="18"/>
      <c r="J61" s="18"/>
      <c r="K61" s="18"/>
    </row>
    <row r="62" spans="1:11">
      <c r="A62" s="7" t="s">
        <v>43</v>
      </c>
      <c r="B62" s="7"/>
      <c r="C62" s="7"/>
      <c r="D62" s="7"/>
      <c r="E62" s="7"/>
      <c r="F62" s="7"/>
      <c r="G62" s="7"/>
      <c r="H62" s="7"/>
      <c r="I62" s="7"/>
      <c r="J62" s="7"/>
      <c r="K62" s="7"/>
    </row>
  </sheetData>
  <mergeCells count="100">
    <mergeCell ref="D59:D61"/>
    <mergeCell ref="F59:F61"/>
    <mergeCell ref="I59:I61"/>
    <mergeCell ref="J59:J61"/>
    <mergeCell ref="K59:K61"/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7:D49"/>
    <mergeCell ref="F47:F49"/>
    <mergeCell ref="I47:I49"/>
    <mergeCell ref="J47:J49"/>
    <mergeCell ref="K47:K49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5:D37"/>
    <mergeCell ref="F35:F37"/>
    <mergeCell ref="I35:I37"/>
    <mergeCell ref="J35:J37"/>
    <mergeCell ref="K35:K37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3:D25"/>
    <mergeCell ref="F23:F25"/>
    <mergeCell ref="I23:I25"/>
    <mergeCell ref="J23:J25"/>
    <mergeCell ref="K23:K25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11:D13"/>
    <mergeCell ref="F11:F13"/>
    <mergeCell ref="I11:I13"/>
    <mergeCell ref="J11:J13"/>
    <mergeCell ref="K11:K13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2"/>
  <sheetViews>
    <sheetView workbookViewId="0">
      <selection sqref="A1:K1"/>
    </sheetView>
  </sheetViews>
  <sheetFormatPr defaultRowHeight="14.25"/>
  <cols>
    <col min="1" max="3" width="12.46484375" style="1" customWidth="1"/>
    <col min="4" max="5" width="9.1328125" style="1" bestFit="1" customWidth="1"/>
    <col min="6" max="6" width="11.86328125" style="1" bestFit="1" customWidth="1"/>
    <col min="7" max="11" width="9.1328125" style="1" bestFit="1" customWidth="1"/>
    <col min="12" max="256" width="9" style="1"/>
    <col min="257" max="259" width="12.46484375" style="1" customWidth="1"/>
    <col min="260" max="512" width="9" style="1"/>
    <col min="513" max="515" width="12.46484375" style="1" customWidth="1"/>
    <col min="516" max="768" width="9" style="1"/>
    <col min="769" max="771" width="12.46484375" style="1" customWidth="1"/>
    <col min="772" max="1024" width="9" style="1"/>
    <col min="1025" max="1027" width="12.46484375" style="1" customWidth="1"/>
    <col min="1028" max="1280" width="9" style="1"/>
    <col min="1281" max="1283" width="12.46484375" style="1" customWidth="1"/>
    <col min="1284" max="1536" width="9" style="1"/>
    <col min="1537" max="1539" width="12.46484375" style="1" customWidth="1"/>
    <col min="1540" max="1792" width="9" style="1"/>
    <col min="1793" max="1795" width="12.46484375" style="1" customWidth="1"/>
    <col min="1796" max="2048" width="9" style="1"/>
    <col min="2049" max="2051" width="12.46484375" style="1" customWidth="1"/>
    <col min="2052" max="2304" width="9" style="1"/>
    <col min="2305" max="2307" width="12.46484375" style="1" customWidth="1"/>
    <col min="2308" max="2560" width="9" style="1"/>
    <col min="2561" max="2563" width="12.46484375" style="1" customWidth="1"/>
    <col min="2564" max="2816" width="9" style="1"/>
    <col min="2817" max="2819" width="12.46484375" style="1" customWidth="1"/>
    <col min="2820" max="3072" width="9" style="1"/>
    <col min="3073" max="3075" width="12.46484375" style="1" customWidth="1"/>
    <col min="3076" max="3328" width="9" style="1"/>
    <col min="3329" max="3331" width="12.46484375" style="1" customWidth="1"/>
    <col min="3332" max="3584" width="9" style="1"/>
    <col min="3585" max="3587" width="12.46484375" style="1" customWidth="1"/>
    <col min="3588" max="3840" width="9" style="1"/>
    <col min="3841" max="3843" width="12.46484375" style="1" customWidth="1"/>
    <col min="3844" max="4096" width="9" style="1"/>
    <col min="4097" max="4099" width="12.46484375" style="1" customWidth="1"/>
    <col min="4100" max="4352" width="9" style="1"/>
    <col min="4353" max="4355" width="12.46484375" style="1" customWidth="1"/>
    <col min="4356" max="4608" width="9" style="1"/>
    <col min="4609" max="4611" width="12.46484375" style="1" customWidth="1"/>
    <col min="4612" max="4864" width="9" style="1"/>
    <col min="4865" max="4867" width="12.46484375" style="1" customWidth="1"/>
    <col min="4868" max="5120" width="9" style="1"/>
    <col min="5121" max="5123" width="12.46484375" style="1" customWidth="1"/>
    <col min="5124" max="5376" width="9" style="1"/>
    <col min="5377" max="5379" width="12.46484375" style="1" customWidth="1"/>
    <col min="5380" max="5632" width="9" style="1"/>
    <col min="5633" max="5635" width="12.46484375" style="1" customWidth="1"/>
    <col min="5636" max="5888" width="9" style="1"/>
    <col min="5889" max="5891" width="12.46484375" style="1" customWidth="1"/>
    <col min="5892" max="6144" width="9" style="1"/>
    <col min="6145" max="6147" width="12.46484375" style="1" customWidth="1"/>
    <col min="6148" max="6400" width="9" style="1"/>
    <col min="6401" max="6403" width="12.46484375" style="1" customWidth="1"/>
    <col min="6404" max="6656" width="9" style="1"/>
    <col min="6657" max="6659" width="12.46484375" style="1" customWidth="1"/>
    <col min="6660" max="6912" width="9" style="1"/>
    <col min="6913" max="6915" width="12.46484375" style="1" customWidth="1"/>
    <col min="6916" max="7168" width="9" style="1"/>
    <col min="7169" max="7171" width="12.46484375" style="1" customWidth="1"/>
    <col min="7172" max="7424" width="9" style="1"/>
    <col min="7425" max="7427" width="12.46484375" style="1" customWidth="1"/>
    <col min="7428" max="7680" width="9" style="1"/>
    <col min="7681" max="7683" width="12.46484375" style="1" customWidth="1"/>
    <col min="7684" max="7936" width="9" style="1"/>
    <col min="7937" max="7939" width="12.46484375" style="1" customWidth="1"/>
    <col min="7940" max="8192" width="9" style="1"/>
    <col min="8193" max="8195" width="12.46484375" style="1" customWidth="1"/>
    <col min="8196" max="8448" width="9" style="1"/>
    <col min="8449" max="8451" width="12.46484375" style="1" customWidth="1"/>
    <col min="8452" max="8704" width="9" style="1"/>
    <col min="8705" max="8707" width="12.46484375" style="1" customWidth="1"/>
    <col min="8708" max="8960" width="9" style="1"/>
    <col min="8961" max="8963" width="12.46484375" style="1" customWidth="1"/>
    <col min="8964" max="9216" width="9" style="1"/>
    <col min="9217" max="9219" width="12.46484375" style="1" customWidth="1"/>
    <col min="9220" max="9472" width="9" style="1"/>
    <col min="9473" max="9475" width="12.46484375" style="1" customWidth="1"/>
    <col min="9476" max="9728" width="9" style="1"/>
    <col min="9729" max="9731" width="12.46484375" style="1" customWidth="1"/>
    <col min="9732" max="9984" width="9" style="1"/>
    <col min="9985" max="9987" width="12.46484375" style="1" customWidth="1"/>
    <col min="9988" max="10240" width="9" style="1"/>
    <col min="10241" max="10243" width="12.46484375" style="1" customWidth="1"/>
    <col min="10244" max="10496" width="9" style="1"/>
    <col min="10497" max="10499" width="12.46484375" style="1" customWidth="1"/>
    <col min="10500" max="10752" width="9" style="1"/>
    <col min="10753" max="10755" width="12.46484375" style="1" customWidth="1"/>
    <col min="10756" max="11008" width="9" style="1"/>
    <col min="11009" max="11011" width="12.46484375" style="1" customWidth="1"/>
    <col min="11012" max="11264" width="9" style="1"/>
    <col min="11265" max="11267" width="12.46484375" style="1" customWidth="1"/>
    <col min="11268" max="11520" width="9" style="1"/>
    <col min="11521" max="11523" width="12.46484375" style="1" customWidth="1"/>
    <col min="11524" max="11776" width="9" style="1"/>
    <col min="11777" max="11779" width="12.46484375" style="1" customWidth="1"/>
    <col min="11780" max="12032" width="9" style="1"/>
    <col min="12033" max="12035" width="12.46484375" style="1" customWidth="1"/>
    <col min="12036" max="12288" width="9" style="1"/>
    <col min="12289" max="12291" width="12.46484375" style="1" customWidth="1"/>
    <col min="12292" max="12544" width="9" style="1"/>
    <col min="12545" max="12547" width="12.46484375" style="1" customWidth="1"/>
    <col min="12548" max="12800" width="9" style="1"/>
    <col min="12801" max="12803" width="12.46484375" style="1" customWidth="1"/>
    <col min="12804" max="13056" width="9" style="1"/>
    <col min="13057" max="13059" width="12.46484375" style="1" customWidth="1"/>
    <col min="13060" max="13312" width="9" style="1"/>
    <col min="13313" max="13315" width="12.46484375" style="1" customWidth="1"/>
    <col min="13316" max="13568" width="9" style="1"/>
    <col min="13569" max="13571" width="12.46484375" style="1" customWidth="1"/>
    <col min="13572" max="13824" width="9" style="1"/>
    <col min="13825" max="13827" width="12.46484375" style="1" customWidth="1"/>
    <col min="13828" max="14080" width="9" style="1"/>
    <col min="14081" max="14083" width="12.46484375" style="1" customWidth="1"/>
    <col min="14084" max="14336" width="9" style="1"/>
    <col min="14337" max="14339" width="12.46484375" style="1" customWidth="1"/>
    <col min="14340" max="14592" width="9" style="1"/>
    <col min="14593" max="14595" width="12.46484375" style="1" customWidth="1"/>
    <col min="14596" max="14848" width="9" style="1"/>
    <col min="14849" max="14851" width="12.46484375" style="1" customWidth="1"/>
    <col min="14852" max="15104" width="9" style="1"/>
    <col min="15105" max="15107" width="12.46484375" style="1" customWidth="1"/>
    <col min="15108" max="15360" width="9" style="1"/>
    <col min="15361" max="15363" width="12.46484375" style="1" customWidth="1"/>
    <col min="15364" max="15616" width="9" style="1"/>
    <col min="15617" max="15619" width="12.46484375" style="1" customWidth="1"/>
    <col min="15620" max="15872" width="9" style="1"/>
    <col min="15873" max="15875" width="12.46484375" style="1" customWidth="1"/>
    <col min="15876" max="16128" width="9" style="1"/>
    <col min="16129" max="16131" width="12.46484375" style="1" customWidth="1"/>
    <col min="16132" max="16384" width="9" style="1"/>
  </cols>
  <sheetData>
    <row r="1" spans="1:12" ht="20.65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  <c r="L1" s="4"/>
    </row>
    <row r="2" spans="1:12">
      <c r="A2" s="3" t="s">
        <v>36</v>
      </c>
      <c r="B2" s="3" t="s">
        <v>29</v>
      </c>
      <c r="C2" s="3">
        <v>16.29</v>
      </c>
      <c r="D2" s="18">
        <f>AVERAGE(C2:C4)</f>
        <v>16.393333333333334</v>
      </c>
      <c r="E2" s="3">
        <f>C2-$D$2</f>
        <v>-0.10333333333333528</v>
      </c>
      <c r="F2" s="18">
        <f>AVERAGE(E2:E4)</f>
        <v>-1.1842378929335002E-15</v>
      </c>
      <c r="G2" s="3">
        <f>E2-$F$2</f>
        <v>-0.1033333333333341</v>
      </c>
      <c r="H2" s="3">
        <f>2^-G2</f>
        <v>1.0742526480132861</v>
      </c>
      <c r="I2" s="18">
        <f>AVERAGE(H2:H4)</f>
        <v>1.002693289711255</v>
      </c>
      <c r="J2" s="18">
        <f>STDEV(H2:H4)</f>
        <v>8.8784967811060017E-2</v>
      </c>
      <c r="K2" s="18">
        <f>J2/SQRT(3)</f>
        <v>5.1260025065707759E-2</v>
      </c>
      <c r="L2" s="4"/>
    </row>
    <row r="3" spans="1:12">
      <c r="A3" s="3" t="s">
        <v>36</v>
      </c>
      <c r="B3" s="3" t="s">
        <v>29</v>
      </c>
      <c r="C3" s="3">
        <v>16.350000000000001</v>
      </c>
      <c r="D3" s="18"/>
      <c r="E3" s="3">
        <f t="shared" ref="E3:E7" si="0">C3-$D$2</f>
        <v>-4.3333333333333002E-2</v>
      </c>
      <c r="F3" s="18"/>
      <c r="G3" s="3">
        <f>E3-$F$2</f>
        <v>-4.3333333333331815E-2</v>
      </c>
      <c r="H3" s="3">
        <f t="shared" ref="H3:H45" si="1">2^-G3</f>
        <v>1.0304920203292964</v>
      </c>
      <c r="I3" s="18"/>
      <c r="J3" s="18"/>
      <c r="K3" s="18"/>
      <c r="L3" s="4"/>
    </row>
    <row r="4" spans="1:12">
      <c r="A4" s="3" t="s">
        <v>36</v>
      </c>
      <c r="B4" s="3" t="s">
        <v>29</v>
      </c>
      <c r="C4" s="3">
        <v>16.54</v>
      </c>
      <c r="D4" s="18"/>
      <c r="E4" s="3">
        <f t="shared" si="0"/>
        <v>0.14666666666666472</v>
      </c>
      <c r="F4" s="18"/>
      <c r="G4" s="3">
        <f>E4-$F$2</f>
        <v>0.14666666666666592</v>
      </c>
      <c r="H4" s="3">
        <f t="shared" si="1"/>
        <v>0.90333520079118257</v>
      </c>
      <c r="I4" s="18"/>
      <c r="J4" s="18"/>
      <c r="K4" s="18"/>
      <c r="L4" s="4"/>
    </row>
    <row r="5" spans="1:12">
      <c r="A5" s="3" t="s">
        <v>36</v>
      </c>
      <c r="B5" s="3" t="s">
        <v>49</v>
      </c>
      <c r="C5" s="3">
        <v>26.77</v>
      </c>
      <c r="D5" s="18">
        <f>AVERAGE(C5:C7)</f>
        <v>26.87</v>
      </c>
      <c r="E5" s="3">
        <f t="shared" si="0"/>
        <v>10.376666666666665</v>
      </c>
      <c r="F5" s="18">
        <f>AVERAGE(E5:E7)</f>
        <v>10.476666666666665</v>
      </c>
      <c r="G5" s="3">
        <f>E5-$F$5</f>
        <v>-9.9999999999999645E-2</v>
      </c>
      <c r="H5" s="3">
        <f t="shared" si="1"/>
        <v>1.0717734625362929</v>
      </c>
      <c r="I5" s="18">
        <f>AVERAGE(H5:H7)</f>
        <v>1.0051796434495281</v>
      </c>
      <c r="J5" s="18">
        <f>STDEV(H5:H7)</f>
        <v>0.12185692218129376</v>
      </c>
      <c r="K5" s="18">
        <f>J5/SQRT(3)</f>
        <v>7.0354126823989241E-2</v>
      </c>
      <c r="L5" s="4"/>
    </row>
    <row r="6" spans="1:12">
      <c r="A6" s="3" t="s">
        <v>36</v>
      </c>
      <c r="B6" s="3" t="s">
        <v>49</v>
      </c>
      <c r="C6" s="3">
        <v>26.76</v>
      </c>
      <c r="D6" s="18"/>
      <c r="E6" s="3">
        <f t="shared" si="0"/>
        <v>10.366666666666667</v>
      </c>
      <c r="F6" s="18"/>
      <c r="G6" s="3">
        <f>E6-$F$5</f>
        <v>-0.10999999999999766</v>
      </c>
      <c r="H6" s="3">
        <f t="shared" si="1"/>
        <v>1.0792282365044255</v>
      </c>
      <c r="I6" s="18"/>
      <c r="J6" s="18"/>
      <c r="K6" s="18"/>
      <c r="L6" s="4"/>
    </row>
    <row r="7" spans="1:12">
      <c r="A7" s="3" t="s">
        <v>36</v>
      </c>
      <c r="B7" s="3" t="s">
        <v>49</v>
      </c>
      <c r="C7" s="3">
        <v>27.08</v>
      </c>
      <c r="D7" s="18"/>
      <c r="E7" s="3">
        <f t="shared" si="0"/>
        <v>10.686666666666664</v>
      </c>
      <c r="F7" s="18"/>
      <c r="G7" s="3">
        <f>E7-$F$5</f>
        <v>0.20999999999999908</v>
      </c>
      <c r="H7" s="3">
        <f t="shared" si="1"/>
        <v>0.86453723130786575</v>
      </c>
      <c r="I7" s="18"/>
      <c r="J7" s="18"/>
      <c r="K7" s="18"/>
      <c r="L7" s="4"/>
    </row>
    <row r="8" spans="1:12">
      <c r="A8" s="3" t="s">
        <v>37</v>
      </c>
      <c r="B8" s="3" t="s">
        <v>29</v>
      </c>
      <c r="C8" s="3">
        <v>16.57</v>
      </c>
      <c r="D8" s="18">
        <f>AVERAGE(C8:C10)</f>
        <v>16.669999999999998</v>
      </c>
      <c r="E8" s="3">
        <f>C8-$D$8</f>
        <v>-9.9999999999997868E-2</v>
      </c>
      <c r="F8" s="18">
        <f>AVERAGE(E8:E10)</f>
        <v>1.1842378929335002E-15</v>
      </c>
      <c r="G8" s="3">
        <f>E8-$F$2</f>
        <v>-9.9999999999996689E-2</v>
      </c>
      <c r="H8" s="3">
        <f t="shared" si="1"/>
        <v>1.0717734625362907</v>
      </c>
      <c r="I8" s="18">
        <f>AVERAGE(H8:H10)</f>
        <v>1.003088098101794</v>
      </c>
      <c r="J8" s="18">
        <f>STDEV(H8:H10)</f>
        <v>9.4725649779460366E-2</v>
      </c>
      <c r="K8" s="18">
        <f>J8/SQRT(3)</f>
        <v>5.468987939933366E-2</v>
      </c>
      <c r="L8" s="4"/>
    </row>
    <row r="9" spans="1:12">
      <c r="A9" s="3" t="s">
        <v>37</v>
      </c>
      <c r="B9" s="3" t="s">
        <v>29</v>
      </c>
      <c r="C9" s="3">
        <v>16.829999999999998</v>
      </c>
      <c r="D9" s="18"/>
      <c r="E9" s="3">
        <f t="shared" ref="E9:E13" si="2">C9-$D$8</f>
        <v>0.16000000000000014</v>
      </c>
      <c r="F9" s="18"/>
      <c r="G9" s="3">
        <f>E9-$F$2</f>
        <v>0.16000000000000134</v>
      </c>
      <c r="H9" s="3">
        <f t="shared" si="1"/>
        <v>0.89502507092797168</v>
      </c>
      <c r="I9" s="18"/>
      <c r="J9" s="18"/>
      <c r="K9" s="18"/>
      <c r="L9" s="4"/>
    </row>
    <row r="10" spans="1:12">
      <c r="A10" s="3" t="s">
        <v>37</v>
      </c>
      <c r="B10" s="3" t="s">
        <v>29</v>
      </c>
      <c r="C10" s="3">
        <v>16.61</v>
      </c>
      <c r="D10" s="18"/>
      <c r="E10" s="3">
        <f t="shared" si="2"/>
        <v>-5.9999999999998721E-2</v>
      </c>
      <c r="F10" s="18"/>
      <c r="G10" s="3">
        <f>E10-$F$2</f>
        <v>-5.9999999999997534E-2</v>
      </c>
      <c r="H10" s="3">
        <f t="shared" si="1"/>
        <v>1.0424657608411196</v>
      </c>
      <c r="I10" s="18"/>
      <c r="J10" s="18"/>
      <c r="K10" s="18"/>
      <c r="L10" s="4"/>
    </row>
    <row r="11" spans="1:12">
      <c r="A11" s="3" t="s">
        <v>37</v>
      </c>
      <c r="B11" s="3" t="s">
        <v>49</v>
      </c>
      <c r="C11" s="3">
        <v>26.55</v>
      </c>
      <c r="D11" s="18">
        <f>AVERAGE(C11:C13)</f>
        <v>26.856666666666666</v>
      </c>
      <c r="E11" s="3">
        <f t="shared" si="2"/>
        <v>9.8800000000000026</v>
      </c>
      <c r="F11" s="18">
        <f>AVERAGE(E11:E13)</f>
        <v>10.186666666666669</v>
      </c>
      <c r="G11" s="3">
        <f>E11-$F$5</f>
        <v>-0.59666666666666224</v>
      </c>
      <c r="H11" s="3">
        <f t="shared" si="1"/>
        <v>1.512218560239821</v>
      </c>
      <c r="I11" s="18">
        <f>AVERAGE(H11:H13)</f>
        <v>1.2404344912356369</v>
      </c>
      <c r="J11" s="18">
        <f>STDEV(H11:H13)</f>
        <v>0.25848968548777079</v>
      </c>
      <c r="K11" s="18">
        <f>J11/SQRT(3)</f>
        <v>0.14923908949910616</v>
      </c>
      <c r="L11" s="4"/>
    </row>
    <row r="12" spans="1:12">
      <c r="A12" s="3" t="s">
        <v>37</v>
      </c>
      <c r="B12" s="3" t="s">
        <v>49</v>
      </c>
      <c r="C12" s="3">
        <v>26.87</v>
      </c>
      <c r="D12" s="18"/>
      <c r="E12" s="3">
        <f t="shared" si="2"/>
        <v>10.200000000000003</v>
      </c>
      <c r="F12" s="18"/>
      <c r="G12" s="3">
        <f>E12-$F$5</f>
        <v>-0.27666666666666195</v>
      </c>
      <c r="H12" s="3">
        <f t="shared" si="1"/>
        <v>1.2113927369400679</v>
      </c>
      <c r="I12" s="18"/>
      <c r="J12" s="18"/>
      <c r="K12" s="18"/>
      <c r="L12" s="4"/>
    </row>
    <row r="13" spans="1:12">
      <c r="A13" s="3" t="s">
        <v>37</v>
      </c>
      <c r="B13" s="3" t="s">
        <v>49</v>
      </c>
      <c r="C13" s="3">
        <v>27.15</v>
      </c>
      <c r="D13" s="18"/>
      <c r="E13" s="3">
        <f t="shared" si="2"/>
        <v>10.48</v>
      </c>
      <c r="F13" s="18"/>
      <c r="G13" s="3">
        <f>E13-$F$5</f>
        <v>3.3333333333356308E-3</v>
      </c>
      <c r="H13" s="3">
        <f t="shared" si="1"/>
        <v>0.9976921765270218</v>
      </c>
      <c r="I13" s="18"/>
      <c r="J13" s="18"/>
      <c r="K13" s="18"/>
      <c r="L13" s="4"/>
    </row>
    <row r="14" spans="1:12">
      <c r="A14" s="3" t="s">
        <v>38</v>
      </c>
      <c r="B14" s="3" t="s">
        <v>29</v>
      </c>
      <c r="C14" s="3">
        <v>15.74</v>
      </c>
      <c r="D14" s="18">
        <f>AVERAGE(C14:C16)</f>
        <v>15.76</v>
      </c>
      <c r="E14" s="3">
        <f>C14-$D$14</f>
        <v>-1.9999999999999574E-2</v>
      </c>
      <c r="F14" s="18">
        <f>AVERAGE(E14:E16)</f>
        <v>5.9211894646675012E-16</v>
      </c>
      <c r="G14" s="3">
        <f>E14-$F$2</f>
        <v>-1.9999999999998391E-2</v>
      </c>
      <c r="H14" s="3">
        <f t="shared" si="1"/>
        <v>1.013959479790028</v>
      </c>
      <c r="I14" s="18">
        <f>AVERAGE(H14:H16)</f>
        <v>1.0027378325444147</v>
      </c>
      <c r="J14" s="18">
        <f>STDEV(H14:H16)</f>
        <v>9.0133298246402802E-2</v>
      </c>
      <c r="K14" s="18">
        <f>J14/SQRT(3)</f>
        <v>5.2038484005509485E-2</v>
      </c>
      <c r="L14" s="4"/>
    </row>
    <row r="15" spans="1:12">
      <c r="A15" s="3" t="s">
        <v>38</v>
      </c>
      <c r="B15" s="3" t="s">
        <v>29</v>
      </c>
      <c r="C15" s="3">
        <v>15.9</v>
      </c>
      <c r="D15" s="18"/>
      <c r="E15" s="3">
        <f t="shared" ref="E15:E19" si="3">C15-$D$14</f>
        <v>0.14000000000000057</v>
      </c>
      <c r="F15" s="18"/>
      <c r="G15" s="3">
        <f>E15-$F$2</f>
        <v>0.14000000000000176</v>
      </c>
      <c r="H15" s="3">
        <f t="shared" si="1"/>
        <v>0.90751915531715976</v>
      </c>
      <c r="I15" s="18"/>
      <c r="J15" s="18"/>
      <c r="K15" s="18"/>
      <c r="L15" s="4"/>
    </row>
    <row r="16" spans="1:12">
      <c r="A16" s="3" t="s">
        <v>38</v>
      </c>
      <c r="B16" s="3" t="s">
        <v>29</v>
      </c>
      <c r="C16" s="3">
        <v>15.64</v>
      </c>
      <c r="D16" s="18"/>
      <c r="E16" s="3">
        <f t="shared" si="3"/>
        <v>-0.11999999999999922</v>
      </c>
      <c r="F16" s="18"/>
      <c r="G16" s="3">
        <f>E16-$F$2</f>
        <v>-0.11999999999999804</v>
      </c>
      <c r="H16" s="3">
        <f t="shared" si="1"/>
        <v>1.0867348625260567</v>
      </c>
      <c r="I16" s="18"/>
      <c r="J16" s="18"/>
      <c r="K16" s="18"/>
      <c r="L16" s="4"/>
    </row>
    <row r="17" spans="1:12">
      <c r="A17" s="3" t="s">
        <v>38</v>
      </c>
      <c r="B17" s="3" t="s">
        <v>49</v>
      </c>
      <c r="C17" s="3">
        <v>25.54</v>
      </c>
      <c r="D17" s="18">
        <f>AVERAGE(C17:C19)</f>
        <v>25.596666666666664</v>
      </c>
      <c r="E17" s="3">
        <f t="shared" si="3"/>
        <v>9.7799999999999994</v>
      </c>
      <c r="F17" s="18">
        <f>AVERAGE(E17:E19)</f>
        <v>9.836666666666666</v>
      </c>
      <c r="G17" s="3">
        <f>E17-$F$5</f>
        <v>-0.69666666666666544</v>
      </c>
      <c r="H17" s="3">
        <f t="shared" si="1"/>
        <v>1.6207557224198845</v>
      </c>
      <c r="I17" s="18">
        <f>AVERAGE(H17:H19)</f>
        <v>1.5592339851561527</v>
      </c>
      <c r="J17" s="18">
        <f>STDEV(H17:H19)</f>
        <v>6.4908809421293331E-2</v>
      </c>
      <c r="K17" s="18">
        <f>J17/SQRT(3)</f>
        <v>3.7475118592161821E-2</v>
      </c>
      <c r="L17" s="4"/>
    </row>
    <row r="18" spans="1:12">
      <c r="A18" s="3" t="s">
        <v>38</v>
      </c>
      <c r="B18" s="3" t="s">
        <v>49</v>
      </c>
      <c r="C18" s="3">
        <v>25.59</v>
      </c>
      <c r="D18" s="18"/>
      <c r="E18" s="3">
        <f t="shared" si="3"/>
        <v>9.83</v>
      </c>
      <c r="F18" s="18"/>
      <c r="G18" s="3">
        <f>E18-$F$5</f>
        <v>-0.64666666666666472</v>
      </c>
      <c r="H18" s="3">
        <f t="shared" si="1"/>
        <v>1.5655468325981987</v>
      </c>
      <c r="I18" s="18"/>
      <c r="J18" s="18"/>
      <c r="K18" s="18"/>
      <c r="L18" s="4"/>
    </row>
    <row r="19" spans="1:12">
      <c r="A19" s="3" t="s">
        <v>38</v>
      </c>
      <c r="B19" s="3" t="s">
        <v>49</v>
      </c>
      <c r="C19" s="3">
        <v>25.66</v>
      </c>
      <c r="D19" s="18"/>
      <c r="E19" s="3">
        <f t="shared" si="3"/>
        <v>9.9</v>
      </c>
      <c r="F19" s="18"/>
      <c r="G19" s="3">
        <f>E19-$F$5</f>
        <v>-0.57666666666666444</v>
      </c>
      <c r="H19" s="3">
        <f t="shared" si="1"/>
        <v>1.4913994004503748</v>
      </c>
      <c r="I19" s="18"/>
      <c r="J19" s="18"/>
      <c r="K19" s="18"/>
      <c r="L19" s="4"/>
    </row>
    <row r="20" spans="1:12">
      <c r="A20" s="3" t="s">
        <v>39</v>
      </c>
      <c r="B20" s="3" t="s">
        <v>29</v>
      </c>
      <c r="C20" s="3">
        <v>17.739999999999998</v>
      </c>
      <c r="D20" s="18">
        <f>AVERAGE(C20:C22)</f>
        <v>17.653333333333332</v>
      </c>
      <c r="E20" s="3">
        <f>C20-$D$20</f>
        <v>8.6666666666666003E-2</v>
      </c>
      <c r="F20" s="18">
        <f>AVERAGE(E20:E22)</f>
        <v>0</v>
      </c>
      <c r="G20" s="3">
        <f>E20-$F$2</f>
        <v>8.6666666666667183E-2</v>
      </c>
      <c r="H20" s="3">
        <f t="shared" si="1"/>
        <v>0.94169601738734665</v>
      </c>
      <c r="I20" s="18">
        <f>AVERAGE(H20:H22)</f>
        <v>1.001305979811977</v>
      </c>
      <c r="J20" s="18">
        <f>STDEV(H20:H22)</f>
        <v>6.2777549309315755E-2</v>
      </c>
      <c r="K20" s="18">
        <f>J20/SQRT(3)</f>
        <v>3.6244634992798459E-2</v>
      </c>
      <c r="L20" s="4"/>
    </row>
    <row r="21" spans="1:12">
      <c r="A21" s="3" t="s">
        <v>39</v>
      </c>
      <c r="B21" s="3" t="s">
        <v>29</v>
      </c>
      <c r="C21" s="3">
        <v>17.66</v>
      </c>
      <c r="D21" s="18"/>
      <c r="E21" s="3">
        <f t="shared" ref="E21:E25" si="4">C21-$D$20</f>
        <v>6.6666666666677088E-3</v>
      </c>
      <c r="F21" s="18"/>
      <c r="G21" s="3">
        <f>E21-$F$2</f>
        <v>6.6666666666688927E-3</v>
      </c>
      <c r="H21" s="3">
        <f t="shared" si="1"/>
        <v>0.99538967910322751</v>
      </c>
      <c r="I21" s="18"/>
      <c r="J21" s="18"/>
      <c r="K21" s="18"/>
      <c r="L21" s="4"/>
    </row>
    <row r="22" spans="1:12">
      <c r="A22" s="3" t="s">
        <v>39</v>
      </c>
      <c r="B22" s="3" t="s">
        <v>29</v>
      </c>
      <c r="C22" s="3">
        <v>17.559999999999999</v>
      </c>
      <c r="D22" s="18"/>
      <c r="E22" s="3">
        <f t="shared" si="4"/>
        <v>-9.3333333333333712E-2</v>
      </c>
      <c r="F22" s="18"/>
      <c r="G22" s="3">
        <f>E22-$F$2</f>
        <v>-9.3333333333332533E-2</v>
      </c>
      <c r="H22" s="3">
        <f t="shared" si="1"/>
        <v>1.0668322429453569</v>
      </c>
      <c r="I22" s="18"/>
      <c r="J22" s="18"/>
      <c r="K22" s="18"/>
      <c r="L22" s="4"/>
    </row>
    <row r="23" spans="1:12">
      <c r="A23" s="3" t="s">
        <v>39</v>
      </c>
      <c r="B23" s="3" t="s">
        <v>49</v>
      </c>
      <c r="C23" s="3">
        <v>27.3</v>
      </c>
      <c r="D23" s="18">
        <f>AVERAGE(C23:C25)</f>
        <v>27.383333333333336</v>
      </c>
      <c r="E23" s="3">
        <f t="shared" si="4"/>
        <v>9.6466666666666683</v>
      </c>
      <c r="F23" s="18">
        <f>AVERAGE(E23:E25)</f>
        <v>9.7300000000000022</v>
      </c>
      <c r="G23" s="3">
        <f>E23-$F$5</f>
        <v>-0.82999999999999652</v>
      </c>
      <c r="H23" s="3">
        <f t="shared" si="1"/>
        <v>1.7776853623331361</v>
      </c>
      <c r="I23" s="18">
        <f>AVERAGE(H23:H25)</f>
        <v>1.6807937429170086</v>
      </c>
      <c r="J23" s="18">
        <f>STDEV(H23:H25)</f>
        <v>0.11928594340203276</v>
      </c>
      <c r="K23" s="18">
        <f>J23/SQRT(3)</f>
        <v>6.8869771533702079E-2</v>
      </c>
      <c r="L23" s="4"/>
    </row>
    <row r="24" spans="1:12">
      <c r="A24" s="3" t="s">
        <v>39</v>
      </c>
      <c r="B24" s="3" t="s">
        <v>49</v>
      </c>
      <c r="C24" s="3">
        <v>27.5</v>
      </c>
      <c r="D24" s="18"/>
      <c r="E24" s="3">
        <f t="shared" si="4"/>
        <v>9.8466666666666676</v>
      </c>
      <c r="F24" s="18"/>
      <c r="G24" s="3">
        <f>E24-$F$5</f>
        <v>-0.62999999999999723</v>
      </c>
      <c r="H24" s="3">
        <f t="shared" si="1"/>
        <v>1.547564993542387</v>
      </c>
      <c r="I24" s="18"/>
      <c r="J24" s="18"/>
      <c r="K24" s="18"/>
      <c r="L24" s="4"/>
    </row>
    <row r="25" spans="1:12">
      <c r="A25" s="3" t="s">
        <v>39</v>
      </c>
      <c r="B25" s="3" t="s">
        <v>49</v>
      </c>
      <c r="C25" s="3">
        <v>27.35</v>
      </c>
      <c r="D25" s="18"/>
      <c r="E25" s="3">
        <f t="shared" si="4"/>
        <v>9.696666666666669</v>
      </c>
      <c r="F25" s="18"/>
      <c r="G25" s="3">
        <f>E25-$F$5</f>
        <v>-0.77999999999999581</v>
      </c>
      <c r="H25" s="3">
        <f t="shared" si="1"/>
        <v>1.7171308728755026</v>
      </c>
      <c r="I25" s="18"/>
      <c r="J25" s="18"/>
      <c r="K25" s="18"/>
      <c r="L25" s="4"/>
    </row>
    <row r="26" spans="1:12">
      <c r="A26" s="3" t="s">
        <v>40</v>
      </c>
      <c r="B26" s="3" t="s">
        <v>29</v>
      </c>
      <c r="C26" s="3">
        <v>16.18</v>
      </c>
      <c r="D26" s="18">
        <f>AVERAGE(C26:C28)</f>
        <v>16.463333333333335</v>
      </c>
      <c r="E26" s="3">
        <f>C26-$D$26</f>
        <v>-0.28333333333333499</v>
      </c>
      <c r="F26" s="18">
        <f>AVERAGE(E26:E28)</f>
        <v>-1.1842378929335002E-15</v>
      </c>
      <c r="G26" s="3">
        <f>E26-$F$2</f>
        <v>-0.28333333333333383</v>
      </c>
      <c r="H26" s="3">
        <f t="shared" si="1"/>
        <v>1.2170035136705915</v>
      </c>
      <c r="I26" s="18">
        <f>AVERAGE(H26:H28)</f>
        <v>1.0283699127191037</v>
      </c>
      <c r="J26" s="18">
        <f>STDEV(H26:H28)</f>
        <v>0.27830177588664357</v>
      </c>
      <c r="K26" s="18">
        <f>J26/SQRT(3)</f>
        <v>0.16067760522410457</v>
      </c>
      <c r="L26" s="4"/>
    </row>
    <row r="27" spans="1:12">
      <c r="A27" s="3" t="s">
        <v>40</v>
      </c>
      <c r="B27" s="3" t="s">
        <v>29</v>
      </c>
      <c r="C27" s="3">
        <v>16.25</v>
      </c>
      <c r="D27" s="18"/>
      <c r="E27" s="3">
        <f t="shared" ref="E27:E31" si="5">C27-$D$26</f>
        <v>-0.21333333333333471</v>
      </c>
      <c r="F27" s="18"/>
      <c r="G27" s="3">
        <f>E27-$F$2</f>
        <v>-0.21333333333333351</v>
      </c>
      <c r="H27" s="3">
        <f t="shared" si="1"/>
        <v>1.1593637908755896</v>
      </c>
      <c r="I27" s="18"/>
      <c r="J27" s="18"/>
      <c r="K27" s="18"/>
      <c r="L27" s="4"/>
    </row>
    <row r="28" spans="1:12">
      <c r="A28" s="3" t="s">
        <v>40</v>
      </c>
      <c r="B28" s="3" t="s">
        <v>29</v>
      </c>
      <c r="C28" s="3">
        <v>16.96</v>
      </c>
      <c r="D28" s="18"/>
      <c r="E28" s="3">
        <f t="shared" si="5"/>
        <v>0.49666666666666615</v>
      </c>
      <c r="F28" s="18"/>
      <c r="G28" s="3">
        <f>E28-$F$2</f>
        <v>0.49666666666666731</v>
      </c>
      <c r="H28" s="3">
        <f t="shared" si="1"/>
        <v>0.70874243361112954</v>
      </c>
      <c r="I28" s="18"/>
      <c r="J28" s="18"/>
      <c r="K28" s="18"/>
      <c r="L28" s="4"/>
    </row>
    <row r="29" spans="1:12">
      <c r="A29" s="3" t="s">
        <v>40</v>
      </c>
      <c r="B29" s="3" t="s">
        <v>49</v>
      </c>
      <c r="C29" s="3">
        <v>26.42</v>
      </c>
      <c r="D29" s="18">
        <f>AVERAGE(C29:C31)</f>
        <v>26.400000000000002</v>
      </c>
      <c r="E29" s="3">
        <f t="shared" si="5"/>
        <v>9.956666666666667</v>
      </c>
      <c r="F29" s="18">
        <f>AVERAGE(E29:E31)</f>
        <v>9.9366666666666656</v>
      </c>
      <c r="G29" s="3">
        <f>E29-$F$5</f>
        <v>-0.5199999999999978</v>
      </c>
      <c r="H29" s="3">
        <f t="shared" si="1"/>
        <v>1.4339552480158251</v>
      </c>
      <c r="I29" s="18">
        <f>AVERAGE(H29:H31)</f>
        <v>1.4608263793309686</v>
      </c>
      <c r="J29" s="18">
        <f>STDEV(H29:H31)</f>
        <v>0.17447894039804093</v>
      </c>
      <c r="K29" s="18">
        <f>J29/SQRT(3)</f>
        <v>0.1007354632067296</v>
      </c>
      <c r="L29" s="4"/>
    </row>
    <row r="30" spans="1:12">
      <c r="A30" s="3" t="s">
        <v>40</v>
      </c>
      <c r="B30" s="3" t="s">
        <v>49</v>
      </c>
      <c r="C30" s="3">
        <v>26.22</v>
      </c>
      <c r="D30" s="18"/>
      <c r="E30" s="3">
        <f t="shared" si="5"/>
        <v>9.7566666666666642</v>
      </c>
      <c r="F30" s="18"/>
      <c r="G30" s="3">
        <f>E30-$F$5</f>
        <v>-0.72000000000000064</v>
      </c>
      <c r="H30" s="3">
        <f t="shared" si="1"/>
        <v>1.6471820345351469</v>
      </c>
      <c r="I30" s="18"/>
      <c r="J30" s="18"/>
      <c r="K30" s="18"/>
      <c r="L30" s="4"/>
    </row>
    <row r="31" spans="1:12">
      <c r="A31" s="3" t="s">
        <v>40</v>
      </c>
      <c r="B31" s="3" t="s">
        <v>49</v>
      </c>
      <c r="C31" s="3">
        <v>26.56</v>
      </c>
      <c r="D31" s="18"/>
      <c r="E31" s="3">
        <f t="shared" si="5"/>
        <v>10.096666666666664</v>
      </c>
      <c r="F31" s="18"/>
      <c r="G31" s="3">
        <f>E31-$F$5</f>
        <v>-0.38000000000000078</v>
      </c>
      <c r="H31" s="3">
        <f t="shared" si="1"/>
        <v>1.3013418554419343</v>
      </c>
      <c r="I31" s="18"/>
      <c r="J31" s="18"/>
      <c r="K31" s="18"/>
      <c r="L31" s="4"/>
    </row>
    <row r="32" spans="1:12">
      <c r="A32" s="3" t="s">
        <v>30</v>
      </c>
      <c r="B32" s="3" t="s">
        <v>29</v>
      </c>
      <c r="C32" s="3">
        <v>14.55</v>
      </c>
      <c r="D32" s="18">
        <f>AVERAGE(C32:C34)</f>
        <v>14.63</v>
      </c>
      <c r="E32" s="3">
        <f>C32-$D$32</f>
        <v>-8.0000000000000071E-2</v>
      </c>
      <c r="F32" s="18">
        <f>AVERAGE(E32:E34)</f>
        <v>-5.9211894646675012E-16</v>
      </c>
      <c r="G32" s="3">
        <f>E32-$F$32</f>
        <v>-7.9999999999999474E-2</v>
      </c>
      <c r="H32" s="3">
        <f t="shared" si="1"/>
        <v>1.05701804056138</v>
      </c>
      <c r="I32" s="18">
        <f>AVERAGE(H32:H34)</f>
        <v>1.0070168303320424</v>
      </c>
      <c r="J32" s="18">
        <f>STDEV(H32:H34)</f>
        <v>0.14203278013501699</v>
      </c>
      <c r="K32" s="18">
        <f>J32/SQRT(3)</f>
        <v>8.2002663844702992E-2</v>
      </c>
      <c r="L32" s="4"/>
    </row>
    <row r="33" spans="1:12">
      <c r="A33" s="3" t="s">
        <v>30</v>
      </c>
      <c r="B33" s="3" t="s">
        <v>29</v>
      </c>
      <c r="C33" s="3">
        <v>14.87</v>
      </c>
      <c r="D33" s="18"/>
      <c r="E33" s="3">
        <f t="shared" ref="E33:E37" si="6">C33-$D$32</f>
        <v>0.23999999999999844</v>
      </c>
      <c r="F33" s="18"/>
      <c r="G33" s="3">
        <f>E33-$F$32</f>
        <v>0.23999999999999902</v>
      </c>
      <c r="H33" s="3">
        <f t="shared" si="1"/>
        <v>0.8467453123625277</v>
      </c>
      <c r="I33" s="18"/>
      <c r="J33" s="18"/>
      <c r="K33" s="18"/>
      <c r="L33" s="4"/>
    </row>
    <row r="34" spans="1:12">
      <c r="A34" s="3" t="s">
        <v>30</v>
      </c>
      <c r="B34" s="3" t="s">
        <v>29</v>
      </c>
      <c r="C34" s="3">
        <v>14.47</v>
      </c>
      <c r="D34" s="18"/>
      <c r="E34" s="3">
        <f t="shared" si="6"/>
        <v>-0.16000000000000014</v>
      </c>
      <c r="F34" s="18"/>
      <c r="G34" s="3">
        <f>E34-$F$32</f>
        <v>-0.15999999999999956</v>
      </c>
      <c r="H34" s="3">
        <f t="shared" si="1"/>
        <v>1.1172871380722196</v>
      </c>
      <c r="I34" s="18"/>
      <c r="J34" s="18"/>
      <c r="K34" s="18"/>
      <c r="L34" s="4"/>
    </row>
    <row r="35" spans="1:12">
      <c r="A35" s="3" t="s">
        <v>30</v>
      </c>
      <c r="B35" s="3" t="s">
        <v>49</v>
      </c>
      <c r="C35" s="3">
        <v>20.72</v>
      </c>
      <c r="D35" s="18">
        <f>AVERAGE(C35:C37)</f>
        <v>20.996666666666666</v>
      </c>
      <c r="E35" s="3">
        <f t="shared" si="6"/>
        <v>6.0899999999999981</v>
      </c>
      <c r="F35" s="18">
        <f>AVERAGE(E35:E37)</f>
        <v>6.3666666666666671</v>
      </c>
      <c r="G35" s="3">
        <f>E35-$F$35</f>
        <v>-0.27666666666666906</v>
      </c>
      <c r="H35" s="3">
        <f t="shared" si="1"/>
        <v>1.2113927369400737</v>
      </c>
      <c r="I35" s="18">
        <f>AVERAGE(H35:H37)</f>
        <v>1.0162482609183956</v>
      </c>
      <c r="J35" s="18">
        <f>STDEV(H35:H37)</f>
        <v>0.21686526548597843</v>
      </c>
      <c r="K35" s="18">
        <f>J35/SQRT(3)</f>
        <v>0.1252072194062093</v>
      </c>
      <c r="L35" s="4"/>
    </row>
    <row r="36" spans="1:12">
      <c r="A36" s="3" t="s">
        <v>30</v>
      </c>
      <c r="B36" s="3" t="s">
        <v>49</v>
      </c>
      <c r="C36" s="3">
        <v>21.35</v>
      </c>
      <c r="D36" s="18"/>
      <c r="E36" s="3">
        <f t="shared" si="6"/>
        <v>6.7200000000000006</v>
      </c>
      <c r="F36" s="18"/>
      <c r="G36" s="3">
        <f>E36-$F$35</f>
        <v>0.3533333333333335</v>
      </c>
      <c r="H36" s="3">
        <f t="shared" si="1"/>
        <v>0.78277341629910036</v>
      </c>
      <c r="I36" s="18"/>
      <c r="J36" s="18"/>
      <c r="K36" s="18"/>
      <c r="L36" s="4"/>
    </row>
    <row r="37" spans="1:12">
      <c r="A37" s="3" t="s">
        <v>30</v>
      </c>
      <c r="B37" s="3" t="s">
        <v>49</v>
      </c>
      <c r="C37" s="3">
        <v>20.92</v>
      </c>
      <c r="D37" s="18"/>
      <c r="E37" s="3">
        <f t="shared" si="6"/>
        <v>6.2900000000000009</v>
      </c>
      <c r="F37" s="18"/>
      <c r="G37" s="3">
        <f>E37-$F$35</f>
        <v>-7.6666666666666217E-2</v>
      </c>
      <c r="H37" s="3">
        <f t="shared" si="1"/>
        <v>1.0545786295160127</v>
      </c>
      <c r="I37" s="18"/>
      <c r="J37" s="18"/>
      <c r="K37" s="18"/>
      <c r="L37" s="4"/>
    </row>
    <row r="38" spans="1:12">
      <c r="A38" s="3" t="s">
        <v>31</v>
      </c>
      <c r="B38" s="3" t="s">
        <v>29</v>
      </c>
      <c r="C38" s="3">
        <v>13.94</v>
      </c>
      <c r="D38" s="18">
        <f>AVERAGE(C38:C40)</f>
        <v>14.38</v>
      </c>
      <c r="E38" s="3">
        <f>C38-$D$38</f>
        <v>-0.44000000000000128</v>
      </c>
      <c r="F38" s="18">
        <f>AVERAGE(E38:E40)</f>
        <v>-1.1842378929335002E-15</v>
      </c>
      <c r="G38" s="3">
        <f>E38-$F$32</f>
        <v>-0.44000000000000067</v>
      </c>
      <c r="H38" s="3">
        <f t="shared" si="1"/>
        <v>1.3566043274476725</v>
      </c>
      <c r="I38" s="18">
        <f>AVERAGE(H38:H40)</f>
        <v>1.0245784001077267</v>
      </c>
      <c r="J38" s="18">
        <f>STDEV(H38:H40)</f>
        <v>0.28754288779147918</v>
      </c>
      <c r="K38" s="18">
        <f>J38/SQRT(3)</f>
        <v>0.16601296366997287</v>
      </c>
      <c r="L38" s="4"/>
    </row>
    <row r="39" spans="1:12">
      <c r="A39" s="3" t="s">
        <v>31</v>
      </c>
      <c r="B39" s="3" t="s">
        <v>29</v>
      </c>
      <c r="C39" s="3">
        <v>14.6</v>
      </c>
      <c r="D39" s="18"/>
      <c r="E39" s="3">
        <f t="shared" ref="E39:E43" si="7">C39-$D$38</f>
        <v>0.21999999999999886</v>
      </c>
      <c r="F39" s="18"/>
      <c r="G39" s="3">
        <f>E39-$F$32</f>
        <v>0.21999999999999945</v>
      </c>
      <c r="H39" s="3">
        <f t="shared" si="1"/>
        <v>0.85856543643775407</v>
      </c>
      <c r="I39" s="18"/>
      <c r="J39" s="18"/>
      <c r="K39" s="18"/>
      <c r="L39" s="4"/>
    </row>
    <row r="40" spans="1:12">
      <c r="A40" s="3" t="s">
        <v>31</v>
      </c>
      <c r="B40" s="3" t="s">
        <v>29</v>
      </c>
      <c r="C40" s="3">
        <v>14.6</v>
      </c>
      <c r="D40" s="18"/>
      <c r="E40" s="3">
        <f t="shared" si="7"/>
        <v>0.21999999999999886</v>
      </c>
      <c r="F40" s="18"/>
      <c r="G40" s="3">
        <f>E40-$F$32</f>
        <v>0.21999999999999945</v>
      </c>
      <c r="H40" s="3">
        <f t="shared" si="1"/>
        <v>0.85856543643775407</v>
      </c>
      <c r="I40" s="18"/>
      <c r="J40" s="18"/>
      <c r="K40" s="18"/>
      <c r="L40" s="4"/>
    </row>
    <row r="41" spans="1:12">
      <c r="A41" s="3" t="s">
        <v>31</v>
      </c>
      <c r="B41" s="3" t="s">
        <v>49</v>
      </c>
      <c r="C41" s="3">
        <v>20.5</v>
      </c>
      <c r="D41" s="18">
        <f>AVERAGE(C41:C43)</f>
        <v>20.236666666666668</v>
      </c>
      <c r="E41" s="3">
        <f t="shared" si="7"/>
        <v>6.1199999999999992</v>
      </c>
      <c r="F41" s="18">
        <f>AVERAGE(E41:E43)</f>
        <v>5.8566666666666665</v>
      </c>
      <c r="G41" s="3">
        <f>E41-$F$35</f>
        <v>-0.24666666666666792</v>
      </c>
      <c r="H41" s="3">
        <f t="shared" si="1"/>
        <v>1.1864626349084879</v>
      </c>
      <c r="I41" s="18">
        <f>AVERAGE(H41:H43)</f>
        <v>1.4355807594050616</v>
      </c>
      <c r="J41" s="18">
        <f>STDEV(H41:H43)</f>
        <v>0.21581036984323934</v>
      </c>
      <c r="K41" s="18">
        <f>J41/SQRT(3)</f>
        <v>0.12459817512290694</v>
      </c>
      <c r="L41" s="4"/>
    </row>
    <row r="42" spans="1:12">
      <c r="A42" s="3" t="s">
        <v>31</v>
      </c>
      <c r="B42" s="3" t="s">
        <v>49</v>
      </c>
      <c r="C42" s="3">
        <v>20.11</v>
      </c>
      <c r="D42" s="18"/>
      <c r="E42" s="3">
        <f t="shared" si="7"/>
        <v>5.7299999999999986</v>
      </c>
      <c r="F42" s="18"/>
      <c r="G42" s="3">
        <f>E42-$F$35</f>
        <v>-0.63666666666666849</v>
      </c>
      <c r="H42" s="3">
        <f t="shared" si="1"/>
        <v>1.5547328107084968</v>
      </c>
      <c r="I42" s="18"/>
      <c r="J42" s="18"/>
      <c r="K42" s="18"/>
      <c r="L42" s="4"/>
    </row>
    <row r="43" spans="1:12">
      <c r="A43" s="3" t="s">
        <v>31</v>
      </c>
      <c r="B43" s="3" t="s">
        <v>49</v>
      </c>
      <c r="C43" s="3">
        <v>20.100000000000001</v>
      </c>
      <c r="D43" s="18"/>
      <c r="E43" s="3">
        <f t="shared" si="7"/>
        <v>5.7200000000000006</v>
      </c>
      <c r="F43" s="18"/>
      <c r="G43" s="3">
        <f>E43-$F$35</f>
        <v>-0.6466666666666665</v>
      </c>
      <c r="H43" s="3">
        <f t="shared" si="1"/>
        <v>1.5655468325982005</v>
      </c>
      <c r="I43" s="18"/>
      <c r="J43" s="18"/>
      <c r="K43" s="18"/>
      <c r="L43" s="4"/>
    </row>
    <row r="44" spans="1:12">
      <c r="A44" s="3" t="s">
        <v>32</v>
      </c>
      <c r="B44" s="3" t="s">
        <v>29</v>
      </c>
      <c r="C44" s="3">
        <v>13.19</v>
      </c>
      <c r="D44" s="18">
        <f>AVERAGE(C44:C46)</f>
        <v>13.446666666666667</v>
      </c>
      <c r="E44" s="3">
        <f>C44-$D$44</f>
        <v>-0.25666666666666771</v>
      </c>
      <c r="F44" s="18">
        <f>AVERAGE(E44:E46)</f>
        <v>-5.9211894646675012E-16</v>
      </c>
      <c r="G44" s="3">
        <f>E44-$F$32</f>
        <v>-0.2566666666666671</v>
      </c>
      <c r="H44" s="3">
        <f t="shared" si="1"/>
        <v>1.1947151351560197</v>
      </c>
      <c r="I44" s="18">
        <f>AVERAGE(H44:H46)</f>
        <v>1.0162730362525965</v>
      </c>
      <c r="J44" s="18">
        <f>STDEV(H44:H46)</f>
        <v>0.21514404544121821</v>
      </c>
      <c r="K44" s="18">
        <f>J44/SQRT(3)</f>
        <v>0.12421347255003241</v>
      </c>
      <c r="L44" s="4"/>
    </row>
    <row r="45" spans="1:12">
      <c r="A45" s="3" t="s">
        <v>32</v>
      </c>
      <c r="B45" s="3" t="s">
        <v>29</v>
      </c>
      <c r="C45" s="3">
        <v>13.34</v>
      </c>
      <c r="D45" s="18"/>
      <c r="E45" s="3">
        <f t="shared" ref="E45:E49" si="8">C45-$D$44</f>
        <v>-0.10666666666666735</v>
      </c>
      <c r="F45" s="18"/>
      <c r="G45" s="3">
        <f>E45-$F$32</f>
        <v>-0.10666666666666676</v>
      </c>
      <c r="H45" s="3">
        <f t="shared" si="1"/>
        <v>1.0767375682475231</v>
      </c>
      <c r="I45" s="18"/>
      <c r="J45" s="18"/>
      <c r="K45" s="18"/>
      <c r="L45" s="4"/>
    </row>
    <row r="46" spans="1:12">
      <c r="A46" s="3" t="s">
        <v>32</v>
      </c>
      <c r="B46" s="3" t="s">
        <v>29</v>
      </c>
      <c r="C46" s="3">
        <v>13.81</v>
      </c>
      <c r="D46" s="18"/>
      <c r="E46" s="3">
        <f t="shared" si="8"/>
        <v>0.36333333333333329</v>
      </c>
      <c r="F46" s="18"/>
      <c r="G46" s="3">
        <f>E46-$F$32</f>
        <v>0.3633333333333339</v>
      </c>
      <c r="H46" s="3">
        <f t="shared" ref="H46:H61" si="9">2^-G46</f>
        <v>0.77736640535424706</v>
      </c>
      <c r="I46" s="18"/>
      <c r="J46" s="18"/>
      <c r="K46" s="18"/>
      <c r="L46" s="4"/>
    </row>
    <row r="47" spans="1:12">
      <c r="A47" s="3" t="s">
        <v>32</v>
      </c>
      <c r="B47" s="3" t="s">
        <v>49</v>
      </c>
      <c r="C47" s="3">
        <v>19.2</v>
      </c>
      <c r="D47" s="18">
        <f>AVERAGE(C47:C49)</f>
        <v>19.243333333333336</v>
      </c>
      <c r="E47" s="3">
        <f t="shared" si="8"/>
        <v>5.7533333333333321</v>
      </c>
      <c r="F47" s="18">
        <f>AVERAGE(E47:E49)</f>
        <v>5.7966666666666669</v>
      </c>
      <c r="G47" s="3">
        <f>E47-$F$35</f>
        <v>-0.61333333333333506</v>
      </c>
      <c r="H47" s="3">
        <f t="shared" si="9"/>
        <v>1.5297896935239934</v>
      </c>
      <c r="I47" s="18">
        <f>AVERAGE(H47:H49)</f>
        <v>1.4851470081905138</v>
      </c>
      <c r="J47" s="18">
        <f>STDEV(H47:H49)</f>
        <v>5.2475304352927153E-2</v>
      </c>
      <c r="K47" s="18">
        <f>J47/SQRT(3)</f>
        <v>3.0296631093970034E-2</v>
      </c>
      <c r="L47" s="4"/>
    </row>
    <row r="48" spans="1:12">
      <c r="A48" s="3" t="s">
        <v>32</v>
      </c>
      <c r="B48" s="3" t="s">
        <v>49</v>
      </c>
      <c r="C48" s="3">
        <v>19.23</v>
      </c>
      <c r="D48" s="18"/>
      <c r="E48" s="3">
        <f t="shared" si="8"/>
        <v>5.7833333333333332</v>
      </c>
      <c r="F48" s="18"/>
      <c r="G48" s="3">
        <f>E48-$F$35</f>
        <v>-0.58333333333333393</v>
      </c>
      <c r="H48" s="3">
        <f t="shared" si="9"/>
        <v>1.4983070768766822</v>
      </c>
      <c r="I48" s="18"/>
      <c r="J48" s="18"/>
      <c r="K48" s="18"/>
      <c r="L48" s="4"/>
    </row>
    <row r="49" spans="1:12">
      <c r="A49" s="3" t="s">
        <v>32</v>
      </c>
      <c r="B49" s="3" t="s">
        <v>49</v>
      </c>
      <c r="C49" s="3">
        <v>19.3</v>
      </c>
      <c r="D49" s="18"/>
      <c r="E49" s="3">
        <f t="shared" si="8"/>
        <v>5.8533333333333335</v>
      </c>
      <c r="F49" s="18"/>
      <c r="G49" s="3">
        <f>E49-$F$35</f>
        <v>-0.51333333333333364</v>
      </c>
      <c r="H49" s="3">
        <f t="shared" si="9"/>
        <v>1.4273442541708659</v>
      </c>
      <c r="I49" s="18"/>
      <c r="J49" s="18"/>
      <c r="K49" s="18"/>
      <c r="L49" s="4"/>
    </row>
    <row r="50" spans="1:12">
      <c r="A50" s="3" t="s">
        <v>33</v>
      </c>
      <c r="B50" s="3" t="s">
        <v>29</v>
      </c>
      <c r="C50" s="3">
        <v>14.06</v>
      </c>
      <c r="D50" s="18">
        <f>AVERAGE(C50:C52)</f>
        <v>13.94</v>
      </c>
      <c r="E50" s="3">
        <f>C50-$D$50</f>
        <v>0.12000000000000099</v>
      </c>
      <c r="F50" s="18">
        <f>AVERAGE(E50:E52)</f>
        <v>1.1842378929335002E-15</v>
      </c>
      <c r="G50" s="3">
        <f>E50-$F$32</f>
        <v>0.12000000000000159</v>
      </c>
      <c r="H50" s="3">
        <f t="shared" si="9"/>
        <v>0.92018765062487407</v>
      </c>
      <c r="I50" s="18">
        <f>AVERAGE(H50:H52)</f>
        <v>1.0065368872490403</v>
      </c>
      <c r="J50" s="18">
        <f>STDEV(H50:H52)</f>
        <v>0.144053897484682</v>
      </c>
      <c r="K50" s="18">
        <f>J50/SQRT(3)</f>
        <v>8.3169556490595917E-2</v>
      </c>
      <c r="L50" s="4"/>
    </row>
    <row r="51" spans="1:12">
      <c r="A51" s="3" t="s">
        <v>33</v>
      </c>
      <c r="B51" s="3" t="s">
        <v>29</v>
      </c>
      <c r="C51" s="3">
        <v>14.05</v>
      </c>
      <c r="D51" s="18"/>
      <c r="E51" s="3">
        <f t="shared" ref="E51:E55" si="10">C51-$D$50</f>
        <v>0.11000000000000121</v>
      </c>
      <c r="F51" s="18"/>
      <c r="G51" s="3">
        <f>E51-$F$32</f>
        <v>0.1100000000000018</v>
      </c>
      <c r="H51" s="3">
        <f t="shared" si="9"/>
        <v>0.92658806189036969</v>
      </c>
      <c r="I51" s="18"/>
      <c r="J51" s="18"/>
      <c r="K51" s="18"/>
      <c r="L51" s="4"/>
    </row>
    <row r="52" spans="1:12">
      <c r="A52" s="3" t="s">
        <v>33</v>
      </c>
      <c r="B52" s="3" t="s">
        <v>29</v>
      </c>
      <c r="C52" s="3">
        <v>13.71</v>
      </c>
      <c r="D52" s="18"/>
      <c r="E52" s="3">
        <f t="shared" si="10"/>
        <v>-0.22999999999999865</v>
      </c>
      <c r="F52" s="18"/>
      <c r="G52" s="3">
        <f>E52-$F$32</f>
        <v>-0.22999999999999807</v>
      </c>
      <c r="H52" s="3">
        <f t="shared" si="9"/>
        <v>1.1728349492318773</v>
      </c>
      <c r="I52" s="18"/>
      <c r="J52" s="18"/>
      <c r="K52" s="18"/>
      <c r="L52" s="4"/>
    </row>
    <row r="53" spans="1:12">
      <c r="A53" s="3" t="s">
        <v>33</v>
      </c>
      <c r="B53" s="3" t="s">
        <v>49</v>
      </c>
      <c r="C53" s="3">
        <v>19.079999999999998</v>
      </c>
      <c r="D53" s="18">
        <f>AVERAGE(C53:C55)</f>
        <v>19.053333333333331</v>
      </c>
      <c r="E53" s="3">
        <f t="shared" si="10"/>
        <v>5.1399999999999988</v>
      </c>
      <c r="F53" s="18">
        <f>AVERAGE(E53:E55)</f>
        <v>5.1133333333333342</v>
      </c>
      <c r="G53" s="3">
        <f>E53-$F$35</f>
        <v>-1.2266666666666683</v>
      </c>
      <c r="H53" s="3">
        <f t="shared" si="9"/>
        <v>2.3402565064122309</v>
      </c>
      <c r="I53" s="18">
        <f>AVERAGE(H53:H55)</f>
        <v>2.384157416868137</v>
      </c>
      <c r="J53" s="18">
        <f>STDEV(H53:H55)</f>
        <v>4.1516380567319509E-2</v>
      </c>
      <c r="K53" s="18">
        <f>J53/SQRT(3)</f>
        <v>2.3969493496320868E-2</v>
      </c>
      <c r="L53" s="4"/>
    </row>
    <row r="54" spans="1:12">
      <c r="A54" s="3" t="s">
        <v>33</v>
      </c>
      <c r="B54" s="3" t="s">
        <v>49</v>
      </c>
      <c r="C54" s="3">
        <v>19.03</v>
      </c>
      <c r="D54" s="18"/>
      <c r="E54" s="3">
        <f t="shared" si="10"/>
        <v>5.0900000000000016</v>
      </c>
      <c r="F54" s="18"/>
      <c r="G54" s="3">
        <f>E54-$F$35</f>
        <v>-1.2766666666666655</v>
      </c>
      <c r="H54" s="3">
        <f t="shared" si="9"/>
        <v>2.4227854738801415</v>
      </c>
      <c r="I54" s="18"/>
      <c r="J54" s="18"/>
      <c r="K54" s="18"/>
      <c r="L54" s="4"/>
    </row>
    <row r="55" spans="1:12">
      <c r="A55" s="3" t="s">
        <v>33</v>
      </c>
      <c r="B55" s="3" t="s">
        <v>49</v>
      </c>
      <c r="C55" s="3">
        <v>19.05</v>
      </c>
      <c r="D55" s="18"/>
      <c r="E55" s="3">
        <f t="shared" si="10"/>
        <v>5.1100000000000012</v>
      </c>
      <c r="F55" s="18"/>
      <c r="G55" s="3">
        <f>E55-$F$35</f>
        <v>-1.2566666666666659</v>
      </c>
      <c r="H55" s="3">
        <f t="shared" si="9"/>
        <v>2.3894302703120376</v>
      </c>
      <c r="I55" s="18"/>
      <c r="J55" s="18"/>
      <c r="K55" s="18"/>
      <c r="L55" s="4"/>
    </row>
    <row r="56" spans="1:12">
      <c r="A56" s="3" t="s">
        <v>34</v>
      </c>
      <c r="B56" s="3" t="s">
        <v>29</v>
      </c>
      <c r="C56" s="3">
        <v>13.64</v>
      </c>
      <c r="D56" s="18">
        <f>AVERAGE(C56:C58)</f>
        <v>13.423333333333332</v>
      </c>
      <c r="E56" s="3">
        <f>C56-$D$56</f>
        <v>0.21666666666666856</v>
      </c>
      <c r="F56" s="18">
        <f>AVERAGE(E56:E58)</f>
        <v>1.1842378929335002E-15</v>
      </c>
      <c r="G56" s="3">
        <f>E56-$F$32</f>
        <v>0.21666666666666914</v>
      </c>
      <c r="H56" s="3">
        <f t="shared" si="9"/>
        <v>0.86055143724432859</v>
      </c>
      <c r="I56" s="18">
        <f>AVERAGE(H56:H58)</f>
        <v>1.0142628935750462</v>
      </c>
      <c r="J56" s="18">
        <f>STDEV(H56:H58)</f>
        <v>0.21497597216044054</v>
      </c>
      <c r="K56" s="18">
        <f>J56/SQRT(3)</f>
        <v>0.12411643539613185</v>
      </c>
      <c r="L56" s="4"/>
    </row>
    <row r="57" spans="1:12">
      <c r="A57" s="3" t="s">
        <v>34</v>
      </c>
      <c r="B57" s="3" t="s">
        <v>29</v>
      </c>
      <c r="C57" s="3">
        <v>13.54</v>
      </c>
      <c r="D57" s="18"/>
      <c r="E57" s="3">
        <f t="shared" ref="E57:E61" si="11">C57-$D$56</f>
        <v>0.11666666666666714</v>
      </c>
      <c r="F57" s="18"/>
      <c r="G57" s="3">
        <f>E57-$F$32</f>
        <v>0.11666666666666774</v>
      </c>
      <c r="H57" s="3">
        <f t="shared" si="9"/>
        <v>0.92231619358593864</v>
      </c>
      <c r="I57" s="18"/>
      <c r="J57" s="18"/>
      <c r="K57" s="18"/>
      <c r="L57" s="4"/>
    </row>
    <row r="58" spans="1:12">
      <c r="A58" s="3" t="s">
        <v>34</v>
      </c>
      <c r="B58" s="3" t="s">
        <v>29</v>
      </c>
      <c r="C58" s="3">
        <v>13.09</v>
      </c>
      <c r="D58" s="18"/>
      <c r="E58" s="3">
        <f t="shared" si="11"/>
        <v>-0.33333333333333215</v>
      </c>
      <c r="F58" s="18"/>
      <c r="G58" s="3">
        <f>E58-$F$32</f>
        <v>-0.33333333333333154</v>
      </c>
      <c r="H58" s="3">
        <f t="shared" si="9"/>
        <v>1.2599210498948716</v>
      </c>
      <c r="I58" s="18"/>
      <c r="J58" s="18"/>
      <c r="K58" s="18"/>
      <c r="L58" s="4"/>
    </row>
    <row r="59" spans="1:12">
      <c r="A59" s="3" t="s">
        <v>34</v>
      </c>
      <c r="B59" s="3" t="s">
        <v>49</v>
      </c>
      <c r="C59" s="3">
        <v>19.079999999999998</v>
      </c>
      <c r="D59" s="18">
        <f>AVERAGE(C59:C61)</f>
        <v>19.076666666666664</v>
      </c>
      <c r="E59" s="3">
        <f t="shared" si="11"/>
        <v>5.6566666666666663</v>
      </c>
      <c r="F59" s="18">
        <f>AVERAGE(E59:E61)</f>
        <v>5.6533333333333351</v>
      </c>
      <c r="G59" s="3">
        <f>E59-$F$35</f>
        <v>-0.71000000000000085</v>
      </c>
      <c r="H59" s="3">
        <f t="shared" si="9"/>
        <v>1.6358041171155631</v>
      </c>
      <c r="I59" s="18">
        <f>AVERAGE(H59:H61)</f>
        <v>1.6397544914721836</v>
      </c>
      <c r="J59" s="18">
        <f>STDEV(H59:H61)</f>
        <v>2.8651145241462016E-2</v>
      </c>
      <c r="K59" s="18">
        <f>J59/SQRT(3)</f>
        <v>1.6541746417749161E-2</v>
      </c>
      <c r="L59" s="4"/>
    </row>
    <row r="60" spans="1:12">
      <c r="A60" s="3" t="s">
        <v>34</v>
      </c>
      <c r="B60" s="3" t="s">
        <v>49</v>
      </c>
      <c r="C60" s="3">
        <v>19.05</v>
      </c>
      <c r="D60" s="18"/>
      <c r="E60" s="3">
        <f t="shared" si="11"/>
        <v>5.6266666666666687</v>
      </c>
      <c r="F60" s="18"/>
      <c r="G60" s="3">
        <f>E60-$F$35</f>
        <v>-0.73999999999999844</v>
      </c>
      <c r="H60" s="3">
        <f t="shared" si="9"/>
        <v>1.6701758388567369</v>
      </c>
      <c r="I60" s="18"/>
      <c r="J60" s="18"/>
      <c r="K60" s="18"/>
      <c r="L60" s="4"/>
    </row>
    <row r="61" spans="1:12">
      <c r="A61" s="3" t="s">
        <v>34</v>
      </c>
      <c r="B61" s="3" t="s">
        <v>49</v>
      </c>
      <c r="C61" s="3">
        <v>19.100000000000001</v>
      </c>
      <c r="D61" s="18"/>
      <c r="E61" s="3">
        <f t="shared" si="11"/>
        <v>5.6766666666666694</v>
      </c>
      <c r="F61" s="18"/>
      <c r="G61" s="3">
        <f>E61-$F$35</f>
        <v>-0.68999999999999773</v>
      </c>
      <c r="H61" s="3">
        <f t="shared" si="9"/>
        <v>1.61328351844425</v>
      </c>
      <c r="I61" s="18"/>
      <c r="J61" s="18"/>
      <c r="K61" s="18"/>
      <c r="L61" s="4"/>
    </row>
    <row r="62" spans="1:12">
      <c r="A62" s="4" t="s">
        <v>43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00"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9:D61"/>
    <mergeCell ref="F59:F61"/>
    <mergeCell ref="I59:I61"/>
    <mergeCell ref="J59:J61"/>
    <mergeCell ref="K59:K61"/>
    <mergeCell ref="D47:D49"/>
    <mergeCell ref="F47:F49"/>
    <mergeCell ref="I47:I49"/>
    <mergeCell ref="J47:J49"/>
    <mergeCell ref="K47:K49"/>
    <mergeCell ref="D50:D52"/>
    <mergeCell ref="F50:F52"/>
    <mergeCell ref="I50:I52"/>
    <mergeCell ref="J50:J52"/>
    <mergeCell ref="K50:K52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5:D37"/>
    <mergeCell ref="F35:F37"/>
    <mergeCell ref="I35:I37"/>
    <mergeCell ref="J35:J37"/>
    <mergeCell ref="K35:K37"/>
    <mergeCell ref="D38:D40"/>
    <mergeCell ref="F38:F40"/>
    <mergeCell ref="I38:I40"/>
    <mergeCell ref="J38:J40"/>
    <mergeCell ref="K38:K40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3:D25"/>
    <mergeCell ref="F23:F25"/>
    <mergeCell ref="I23:I25"/>
    <mergeCell ref="J23:J25"/>
    <mergeCell ref="K23:K25"/>
    <mergeCell ref="D26:D28"/>
    <mergeCell ref="F26:F28"/>
    <mergeCell ref="I26:I28"/>
    <mergeCell ref="J26:J28"/>
    <mergeCell ref="K26:K28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1:D13"/>
    <mergeCell ref="F11:F13"/>
    <mergeCell ref="I11:I13"/>
    <mergeCell ref="J11:J13"/>
    <mergeCell ref="K11:K13"/>
    <mergeCell ref="D14:D16"/>
    <mergeCell ref="F14:F16"/>
    <mergeCell ref="I14:I16"/>
    <mergeCell ref="J14:J16"/>
    <mergeCell ref="K14:K16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2"/>
  <sheetViews>
    <sheetView workbookViewId="0">
      <selection sqref="A1:K1"/>
    </sheetView>
  </sheetViews>
  <sheetFormatPr defaultRowHeight="14.25"/>
  <cols>
    <col min="1" max="3" width="12.46484375" style="1" customWidth="1"/>
    <col min="4" max="5" width="9.1328125" style="1" bestFit="1" customWidth="1"/>
    <col min="6" max="6" width="11.86328125" style="1" bestFit="1" customWidth="1"/>
    <col min="7" max="11" width="9.1328125" style="1" bestFit="1" customWidth="1"/>
    <col min="12" max="256" width="9" style="1"/>
    <col min="257" max="259" width="12.46484375" style="1" customWidth="1"/>
    <col min="260" max="512" width="9" style="1"/>
    <col min="513" max="515" width="12.46484375" style="1" customWidth="1"/>
    <col min="516" max="768" width="9" style="1"/>
    <col min="769" max="771" width="12.46484375" style="1" customWidth="1"/>
    <col min="772" max="1024" width="9" style="1"/>
    <col min="1025" max="1027" width="12.46484375" style="1" customWidth="1"/>
    <col min="1028" max="1280" width="9" style="1"/>
    <col min="1281" max="1283" width="12.46484375" style="1" customWidth="1"/>
    <col min="1284" max="1536" width="9" style="1"/>
    <col min="1537" max="1539" width="12.46484375" style="1" customWidth="1"/>
    <col min="1540" max="1792" width="9" style="1"/>
    <col min="1793" max="1795" width="12.46484375" style="1" customWidth="1"/>
    <col min="1796" max="2048" width="9" style="1"/>
    <col min="2049" max="2051" width="12.46484375" style="1" customWidth="1"/>
    <col min="2052" max="2304" width="9" style="1"/>
    <col min="2305" max="2307" width="12.46484375" style="1" customWidth="1"/>
    <col min="2308" max="2560" width="9" style="1"/>
    <col min="2561" max="2563" width="12.46484375" style="1" customWidth="1"/>
    <col min="2564" max="2816" width="9" style="1"/>
    <col min="2817" max="2819" width="12.46484375" style="1" customWidth="1"/>
    <col min="2820" max="3072" width="9" style="1"/>
    <col min="3073" max="3075" width="12.46484375" style="1" customWidth="1"/>
    <col min="3076" max="3328" width="9" style="1"/>
    <col min="3329" max="3331" width="12.46484375" style="1" customWidth="1"/>
    <col min="3332" max="3584" width="9" style="1"/>
    <col min="3585" max="3587" width="12.46484375" style="1" customWidth="1"/>
    <col min="3588" max="3840" width="9" style="1"/>
    <col min="3841" max="3843" width="12.46484375" style="1" customWidth="1"/>
    <col min="3844" max="4096" width="9" style="1"/>
    <col min="4097" max="4099" width="12.46484375" style="1" customWidth="1"/>
    <col min="4100" max="4352" width="9" style="1"/>
    <col min="4353" max="4355" width="12.46484375" style="1" customWidth="1"/>
    <col min="4356" max="4608" width="9" style="1"/>
    <col min="4609" max="4611" width="12.46484375" style="1" customWidth="1"/>
    <col min="4612" max="4864" width="9" style="1"/>
    <col min="4865" max="4867" width="12.46484375" style="1" customWidth="1"/>
    <col min="4868" max="5120" width="9" style="1"/>
    <col min="5121" max="5123" width="12.46484375" style="1" customWidth="1"/>
    <col min="5124" max="5376" width="9" style="1"/>
    <col min="5377" max="5379" width="12.46484375" style="1" customWidth="1"/>
    <col min="5380" max="5632" width="9" style="1"/>
    <col min="5633" max="5635" width="12.46484375" style="1" customWidth="1"/>
    <col min="5636" max="5888" width="9" style="1"/>
    <col min="5889" max="5891" width="12.46484375" style="1" customWidth="1"/>
    <col min="5892" max="6144" width="9" style="1"/>
    <col min="6145" max="6147" width="12.46484375" style="1" customWidth="1"/>
    <col min="6148" max="6400" width="9" style="1"/>
    <col min="6401" max="6403" width="12.46484375" style="1" customWidth="1"/>
    <col min="6404" max="6656" width="9" style="1"/>
    <col min="6657" max="6659" width="12.46484375" style="1" customWidth="1"/>
    <col min="6660" max="6912" width="9" style="1"/>
    <col min="6913" max="6915" width="12.46484375" style="1" customWidth="1"/>
    <col min="6916" max="7168" width="9" style="1"/>
    <col min="7169" max="7171" width="12.46484375" style="1" customWidth="1"/>
    <col min="7172" max="7424" width="9" style="1"/>
    <col min="7425" max="7427" width="12.46484375" style="1" customWidth="1"/>
    <col min="7428" max="7680" width="9" style="1"/>
    <col min="7681" max="7683" width="12.46484375" style="1" customWidth="1"/>
    <col min="7684" max="7936" width="9" style="1"/>
    <col min="7937" max="7939" width="12.46484375" style="1" customWidth="1"/>
    <col min="7940" max="8192" width="9" style="1"/>
    <col min="8193" max="8195" width="12.46484375" style="1" customWidth="1"/>
    <col min="8196" max="8448" width="9" style="1"/>
    <col min="8449" max="8451" width="12.46484375" style="1" customWidth="1"/>
    <col min="8452" max="8704" width="9" style="1"/>
    <col min="8705" max="8707" width="12.46484375" style="1" customWidth="1"/>
    <col min="8708" max="8960" width="9" style="1"/>
    <col min="8961" max="8963" width="12.46484375" style="1" customWidth="1"/>
    <col min="8964" max="9216" width="9" style="1"/>
    <col min="9217" max="9219" width="12.46484375" style="1" customWidth="1"/>
    <col min="9220" max="9472" width="9" style="1"/>
    <col min="9473" max="9475" width="12.46484375" style="1" customWidth="1"/>
    <col min="9476" max="9728" width="9" style="1"/>
    <col min="9729" max="9731" width="12.46484375" style="1" customWidth="1"/>
    <col min="9732" max="9984" width="9" style="1"/>
    <col min="9985" max="9987" width="12.46484375" style="1" customWidth="1"/>
    <col min="9988" max="10240" width="9" style="1"/>
    <col min="10241" max="10243" width="12.46484375" style="1" customWidth="1"/>
    <col min="10244" max="10496" width="9" style="1"/>
    <col min="10497" max="10499" width="12.46484375" style="1" customWidth="1"/>
    <col min="10500" max="10752" width="9" style="1"/>
    <col min="10753" max="10755" width="12.46484375" style="1" customWidth="1"/>
    <col min="10756" max="11008" width="9" style="1"/>
    <col min="11009" max="11011" width="12.46484375" style="1" customWidth="1"/>
    <col min="11012" max="11264" width="9" style="1"/>
    <col min="11265" max="11267" width="12.46484375" style="1" customWidth="1"/>
    <col min="11268" max="11520" width="9" style="1"/>
    <col min="11521" max="11523" width="12.46484375" style="1" customWidth="1"/>
    <col min="11524" max="11776" width="9" style="1"/>
    <col min="11777" max="11779" width="12.46484375" style="1" customWidth="1"/>
    <col min="11780" max="12032" width="9" style="1"/>
    <col min="12033" max="12035" width="12.46484375" style="1" customWidth="1"/>
    <col min="12036" max="12288" width="9" style="1"/>
    <col min="12289" max="12291" width="12.46484375" style="1" customWidth="1"/>
    <col min="12292" max="12544" width="9" style="1"/>
    <col min="12545" max="12547" width="12.46484375" style="1" customWidth="1"/>
    <col min="12548" max="12800" width="9" style="1"/>
    <col min="12801" max="12803" width="12.46484375" style="1" customWidth="1"/>
    <col min="12804" max="13056" width="9" style="1"/>
    <col min="13057" max="13059" width="12.46484375" style="1" customWidth="1"/>
    <col min="13060" max="13312" width="9" style="1"/>
    <col min="13313" max="13315" width="12.46484375" style="1" customWidth="1"/>
    <col min="13316" max="13568" width="9" style="1"/>
    <col min="13569" max="13571" width="12.46484375" style="1" customWidth="1"/>
    <col min="13572" max="13824" width="9" style="1"/>
    <col min="13825" max="13827" width="12.46484375" style="1" customWidth="1"/>
    <col min="13828" max="14080" width="9" style="1"/>
    <col min="14081" max="14083" width="12.46484375" style="1" customWidth="1"/>
    <col min="14084" max="14336" width="9" style="1"/>
    <col min="14337" max="14339" width="12.46484375" style="1" customWidth="1"/>
    <col min="14340" max="14592" width="9" style="1"/>
    <col min="14593" max="14595" width="12.46484375" style="1" customWidth="1"/>
    <col min="14596" max="14848" width="9" style="1"/>
    <col min="14849" max="14851" width="12.46484375" style="1" customWidth="1"/>
    <col min="14852" max="15104" width="9" style="1"/>
    <col min="15105" max="15107" width="12.46484375" style="1" customWidth="1"/>
    <col min="15108" max="15360" width="9" style="1"/>
    <col min="15361" max="15363" width="12.46484375" style="1" customWidth="1"/>
    <col min="15364" max="15616" width="9" style="1"/>
    <col min="15617" max="15619" width="12.46484375" style="1" customWidth="1"/>
    <col min="15620" max="15872" width="9" style="1"/>
    <col min="15873" max="15875" width="12.46484375" style="1" customWidth="1"/>
    <col min="15876" max="16128" width="9" style="1"/>
    <col min="16129" max="16131" width="12.46484375" style="1" customWidth="1"/>
    <col min="16132" max="16384" width="9" style="1"/>
  </cols>
  <sheetData>
    <row r="1" spans="1:11" ht="20.25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</row>
    <row r="2" spans="1:11">
      <c r="A2" s="3" t="s">
        <v>36</v>
      </c>
      <c r="B2" s="3" t="s">
        <v>29</v>
      </c>
      <c r="C2" s="3">
        <v>16.12</v>
      </c>
      <c r="D2" s="18">
        <f>AVERAGE(C2:C4)</f>
        <v>16.190000000000001</v>
      </c>
      <c r="E2" s="3">
        <f>C2-$D$2</f>
        <v>-7.0000000000000284E-2</v>
      </c>
      <c r="F2" s="18">
        <f>AVERAGE(E2:E4)</f>
        <v>-1.1842378929335002E-15</v>
      </c>
      <c r="G2" s="3">
        <f>E2-$F$2</f>
        <v>-6.9999999999999105E-2</v>
      </c>
      <c r="H2" s="3">
        <f>2^-G2</f>
        <v>1.0497166836230667</v>
      </c>
      <c r="I2" s="18">
        <f>AVERAGE(H2:H4)</f>
        <v>1.0005973095407599</v>
      </c>
      <c r="J2" s="18">
        <f>STDEV(H2:H4)</f>
        <v>4.2672909127742624E-2</v>
      </c>
      <c r="K2" s="18">
        <f>J2/SQRT(3)</f>
        <v>2.4637215572006644E-2</v>
      </c>
    </row>
    <row r="3" spans="1:11">
      <c r="A3" s="3" t="s">
        <v>36</v>
      </c>
      <c r="B3" s="3" t="s">
        <v>29</v>
      </c>
      <c r="C3" s="3">
        <v>16.22</v>
      </c>
      <c r="D3" s="18"/>
      <c r="E3" s="3">
        <f t="shared" ref="E3:E7" si="0">C3-$D$2</f>
        <v>2.9999999999997584E-2</v>
      </c>
      <c r="F3" s="18"/>
      <c r="G3" s="3">
        <f>E3-$F$2</f>
        <v>2.9999999999998767E-2</v>
      </c>
      <c r="H3" s="3">
        <f t="shared" ref="H3:H45" si="1">2^-G3</f>
        <v>0.97942029758692761</v>
      </c>
      <c r="I3" s="18"/>
      <c r="J3" s="18"/>
      <c r="K3" s="18"/>
    </row>
    <row r="4" spans="1:11">
      <c r="A4" s="3" t="s">
        <v>36</v>
      </c>
      <c r="B4" s="3" t="s">
        <v>29</v>
      </c>
      <c r="C4" s="3">
        <v>16.23</v>
      </c>
      <c r="D4" s="18"/>
      <c r="E4" s="3">
        <f t="shared" si="0"/>
        <v>3.9999999999999147E-2</v>
      </c>
      <c r="F4" s="18"/>
      <c r="G4" s="3">
        <f>E4-$F$2</f>
        <v>4.0000000000000334E-2</v>
      </c>
      <c r="H4" s="3">
        <f t="shared" si="1"/>
        <v>0.97265494741228531</v>
      </c>
      <c r="I4" s="18"/>
      <c r="J4" s="18"/>
      <c r="K4" s="18"/>
    </row>
    <row r="5" spans="1:11">
      <c r="A5" s="3" t="s">
        <v>36</v>
      </c>
      <c r="B5" s="3" t="s">
        <v>19</v>
      </c>
      <c r="C5" s="3">
        <v>20.64</v>
      </c>
      <c r="D5" s="18">
        <f>AVERAGE(C5:C7)</f>
        <v>20.74</v>
      </c>
      <c r="E5" s="3">
        <f t="shared" si="0"/>
        <v>4.4499999999999993</v>
      </c>
      <c r="F5" s="18">
        <f>AVERAGE(E5:E7)</f>
        <v>4.55</v>
      </c>
      <c r="G5" s="3">
        <f>E5-$F$5</f>
        <v>-0.10000000000000053</v>
      </c>
      <c r="H5" s="3">
        <f t="shared" si="1"/>
        <v>1.0717734625362936</v>
      </c>
      <c r="I5" s="18">
        <f>AVERAGE(H5:H7)</f>
        <v>1.0013546045850827</v>
      </c>
      <c r="J5" s="18">
        <f>STDEV(H5:H7)</f>
        <v>6.4207635706552441E-2</v>
      </c>
      <c r="K5" s="18">
        <f>J5/SQRT(3)</f>
        <v>3.7070295759207478E-2</v>
      </c>
    </row>
    <row r="6" spans="1:11">
      <c r="A6" s="3" t="s">
        <v>36</v>
      </c>
      <c r="B6" s="3" t="s">
        <v>19</v>
      </c>
      <c r="C6" s="3">
        <v>20.82</v>
      </c>
      <c r="D6" s="18"/>
      <c r="E6" s="3">
        <f t="shared" si="0"/>
        <v>4.629999999999999</v>
      </c>
      <c r="F6" s="18"/>
      <c r="G6" s="3">
        <f>E6-$F$5</f>
        <v>7.9999999999999183E-2</v>
      </c>
      <c r="H6" s="3">
        <f t="shared" si="1"/>
        <v>0.94605764672559645</v>
      </c>
      <c r="I6" s="18"/>
      <c r="J6" s="18"/>
      <c r="K6" s="18"/>
    </row>
    <row r="7" spans="1:11">
      <c r="A7" s="3" t="s">
        <v>36</v>
      </c>
      <c r="B7" s="3" t="s">
        <v>19</v>
      </c>
      <c r="C7" s="3">
        <v>20.76</v>
      </c>
      <c r="D7" s="18"/>
      <c r="E7" s="3">
        <f t="shared" si="0"/>
        <v>4.57</v>
      </c>
      <c r="F7" s="18"/>
      <c r="G7" s="3">
        <f>E7-$F$5</f>
        <v>2.0000000000000462E-2</v>
      </c>
      <c r="H7" s="3">
        <f t="shared" si="1"/>
        <v>0.98623270449335876</v>
      </c>
      <c r="I7" s="18"/>
      <c r="J7" s="18"/>
      <c r="K7" s="18"/>
    </row>
    <row r="8" spans="1:11">
      <c r="A8" s="3" t="s">
        <v>37</v>
      </c>
      <c r="B8" s="3" t="s">
        <v>29</v>
      </c>
      <c r="C8" s="3">
        <v>16.63</v>
      </c>
      <c r="D8" s="18">
        <f>AVERAGE(C8:C10)</f>
        <v>16.643333333333334</v>
      </c>
      <c r="E8" s="3">
        <f>C8-$D$8</f>
        <v>-1.3333333333335418E-2</v>
      </c>
      <c r="F8" s="18">
        <f>AVERAGE(E8:E10)</f>
        <v>-1.1842378929335002E-15</v>
      </c>
      <c r="G8" s="3">
        <f>E8-$F$2</f>
        <v>-1.3333333333334233E-2</v>
      </c>
      <c r="H8" s="3">
        <f t="shared" si="1"/>
        <v>1.0092848012118747</v>
      </c>
      <c r="I8" s="18">
        <f>AVERAGE(H8:H10)</f>
        <v>1.0001648630341011</v>
      </c>
      <c r="J8" s="18">
        <f>STDEV(H8:H10)</f>
        <v>2.2155620882913323E-2</v>
      </c>
      <c r="K8" s="18">
        <f>J8/SQRT(3)</f>
        <v>1.2791553680813302E-2</v>
      </c>
    </row>
    <row r="9" spans="1:11">
      <c r="A9" s="3" t="s">
        <v>37</v>
      </c>
      <c r="B9" s="3" t="s">
        <v>29</v>
      </c>
      <c r="C9" s="3">
        <v>16.68</v>
      </c>
      <c r="D9" s="18"/>
      <c r="E9" s="3">
        <f t="shared" ref="E9:E13" si="2">C9-$D$8</f>
        <v>3.6666666666665293E-2</v>
      </c>
      <c r="F9" s="18"/>
      <c r="G9" s="3">
        <f>E9-$F$2</f>
        <v>3.666666666666648E-2</v>
      </c>
      <c r="H9" s="3">
        <f t="shared" si="1"/>
        <v>0.9749048557222405</v>
      </c>
      <c r="I9" s="18"/>
      <c r="J9" s="18"/>
      <c r="K9" s="18"/>
    </row>
    <row r="10" spans="1:11">
      <c r="A10" s="3" t="s">
        <v>37</v>
      </c>
      <c r="B10" s="3" t="s">
        <v>29</v>
      </c>
      <c r="C10" s="3">
        <v>16.62</v>
      </c>
      <c r="D10" s="18"/>
      <c r="E10" s="3">
        <f t="shared" si="2"/>
        <v>-2.3333333333333428E-2</v>
      </c>
      <c r="F10" s="18"/>
      <c r="G10" s="3">
        <f>E10-$F$2</f>
        <v>-2.3333333333332245E-2</v>
      </c>
      <c r="H10" s="3">
        <f t="shared" si="1"/>
        <v>1.0163049321681881</v>
      </c>
      <c r="I10" s="18"/>
      <c r="J10" s="18"/>
      <c r="K10" s="18"/>
    </row>
    <row r="11" spans="1:11">
      <c r="A11" s="3" t="s">
        <v>37</v>
      </c>
      <c r="B11" s="3" t="s">
        <v>19</v>
      </c>
      <c r="C11" s="3">
        <v>21.28</v>
      </c>
      <c r="D11" s="18">
        <f>AVERAGE(C11:C13)</f>
        <v>21.38</v>
      </c>
      <c r="E11" s="3">
        <f t="shared" si="2"/>
        <v>4.6366666666666667</v>
      </c>
      <c r="F11" s="18">
        <f>AVERAGE(E11:E13)</f>
        <v>4.7366666666666655</v>
      </c>
      <c r="G11" s="3">
        <f>E11-$F$5</f>
        <v>8.6666666666666892E-2</v>
      </c>
      <c r="H11" s="3">
        <f t="shared" si="1"/>
        <v>0.94169601738734687</v>
      </c>
      <c r="I11" s="18">
        <f>AVERAGE(H11:H13)</f>
        <v>0.87991880720348126</v>
      </c>
      <c r="J11" s="18">
        <f>STDEV(H11:H13)</f>
        <v>5.8448019258785316E-2</v>
      </c>
      <c r="K11" s="18">
        <f>J11/SQRT(3)</f>
        <v>3.3744979652660136E-2</v>
      </c>
    </row>
    <row r="12" spans="1:11">
      <c r="A12" s="3" t="s">
        <v>37</v>
      </c>
      <c r="B12" s="3" t="s">
        <v>19</v>
      </c>
      <c r="C12" s="3">
        <v>21.47</v>
      </c>
      <c r="D12" s="18"/>
      <c r="E12" s="3">
        <f t="shared" si="2"/>
        <v>4.8266666666666644</v>
      </c>
      <c r="F12" s="18"/>
      <c r="G12" s="3">
        <f>E12-$F$5</f>
        <v>0.27666666666666462</v>
      </c>
      <c r="H12" s="3">
        <f t="shared" si="1"/>
        <v>0.82549611658227395</v>
      </c>
      <c r="I12" s="18"/>
      <c r="J12" s="18"/>
      <c r="K12" s="18"/>
    </row>
    <row r="13" spans="1:11">
      <c r="A13" s="3" t="s">
        <v>37</v>
      </c>
      <c r="B13" s="3" t="s">
        <v>19</v>
      </c>
      <c r="C13" s="3">
        <v>21.39</v>
      </c>
      <c r="D13" s="18"/>
      <c r="E13" s="3">
        <f t="shared" si="2"/>
        <v>4.7466666666666661</v>
      </c>
      <c r="F13" s="18"/>
      <c r="G13" s="3">
        <f>E13-$F$5</f>
        <v>0.19666666666666632</v>
      </c>
      <c r="H13" s="3">
        <f t="shared" si="1"/>
        <v>0.87256428764082294</v>
      </c>
      <c r="I13" s="18"/>
      <c r="J13" s="18"/>
      <c r="K13" s="18"/>
    </row>
    <row r="14" spans="1:11">
      <c r="A14" s="3" t="s">
        <v>38</v>
      </c>
      <c r="B14" s="3" t="s">
        <v>29</v>
      </c>
      <c r="C14" s="3">
        <v>15.48</v>
      </c>
      <c r="D14" s="18">
        <f>AVERAGE(C14:C16)</f>
        <v>15.61</v>
      </c>
      <c r="E14" s="3">
        <f>C14-$D$14</f>
        <v>-0.12999999999999901</v>
      </c>
      <c r="F14" s="18">
        <f>AVERAGE(E14:E16)</f>
        <v>5.9211894646675012E-16</v>
      </c>
      <c r="G14" s="3">
        <f>E14-$F$2</f>
        <v>-0.12999999999999781</v>
      </c>
      <c r="H14" s="3">
        <f t="shared" si="1"/>
        <v>1.0942937012607379</v>
      </c>
      <c r="I14" s="18">
        <f>AVERAGE(H14:H16)</f>
        <v>1.0020652728766459</v>
      </c>
      <c r="J14" s="18">
        <f>STDEV(H14:H16)</f>
        <v>7.9940844519296908E-2</v>
      </c>
      <c r="K14" s="18">
        <f>J14/SQRT(3)</f>
        <v>4.6153868102462095E-2</v>
      </c>
    </row>
    <row r="15" spans="1:11">
      <c r="A15" s="3" t="s">
        <v>38</v>
      </c>
      <c r="B15" s="3" t="s">
        <v>29</v>
      </c>
      <c r="C15" s="3">
        <v>15.67</v>
      </c>
      <c r="D15" s="18"/>
      <c r="E15" s="3">
        <f t="shared" ref="E15:E19" si="3">C15-$D$14</f>
        <v>6.0000000000000497E-2</v>
      </c>
      <c r="F15" s="18"/>
      <c r="G15" s="3">
        <f>E15-$F$2</f>
        <v>6.0000000000001684E-2</v>
      </c>
      <c r="H15" s="3">
        <f t="shared" si="1"/>
        <v>0.95926411932526334</v>
      </c>
      <c r="I15" s="18"/>
      <c r="J15" s="18"/>
      <c r="K15" s="18"/>
    </row>
    <row r="16" spans="1:11">
      <c r="A16" s="3" t="s">
        <v>38</v>
      </c>
      <c r="B16" s="3" t="s">
        <v>29</v>
      </c>
      <c r="C16" s="3">
        <v>15.68</v>
      </c>
      <c r="D16" s="18"/>
      <c r="E16" s="3">
        <f t="shared" si="3"/>
        <v>7.0000000000000284E-2</v>
      </c>
      <c r="F16" s="18"/>
      <c r="G16" s="3">
        <f>E16-$F$2</f>
        <v>7.0000000000001464E-2</v>
      </c>
      <c r="H16" s="3">
        <f t="shared" si="1"/>
        <v>0.95263799804393645</v>
      </c>
      <c r="I16" s="18"/>
      <c r="J16" s="18"/>
      <c r="K16" s="18"/>
    </row>
    <row r="17" spans="1:11">
      <c r="A17" s="3" t="s">
        <v>38</v>
      </c>
      <c r="B17" s="3" t="s">
        <v>19</v>
      </c>
      <c r="C17" s="3">
        <v>19.78</v>
      </c>
      <c r="D17" s="18">
        <f>AVERAGE(C17:C19)</f>
        <v>19.97</v>
      </c>
      <c r="E17" s="3">
        <f t="shared" si="3"/>
        <v>4.1700000000000017</v>
      </c>
      <c r="F17" s="18">
        <f>AVERAGE(E17:E19)</f>
        <v>4.3600000000000003</v>
      </c>
      <c r="G17" s="3">
        <f>E17-$F$5</f>
        <v>-0.37999999999999812</v>
      </c>
      <c r="H17" s="3">
        <f t="shared" si="1"/>
        <v>1.3013418554419318</v>
      </c>
      <c r="I17" s="18">
        <f>AVERAGE(H17:H19)</f>
        <v>1.1467866066402568</v>
      </c>
      <c r="J17" s="18">
        <f>STDEV(H17:H19)</f>
        <v>0.1449180489845398</v>
      </c>
      <c r="K17" s="18">
        <f>J17/SQRT(3)</f>
        <v>8.3668474591659436E-2</v>
      </c>
    </row>
    <row r="18" spans="1:11">
      <c r="A18" s="3" t="s">
        <v>38</v>
      </c>
      <c r="B18" s="3" t="s">
        <v>19</v>
      </c>
      <c r="C18" s="3">
        <v>20.14</v>
      </c>
      <c r="D18" s="18"/>
      <c r="E18" s="3">
        <f t="shared" si="3"/>
        <v>4.5300000000000011</v>
      </c>
      <c r="F18" s="18"/>
      <c r="G18" s="3">
        <f>E18-$F$5</f>
        <v>-1.9999999999998685E-2</v>
      </c>
      <c r="H18" s="3">
        <f t="shared" si="1"/>
        <v>1.0139594797900282</v>
      </c>
      <c r="I18" s="18"/>
      <c r="J18" s="18"/>
      <c r="K18" s="18"/>
    </row>
    <row r="19" spans="1:11">
      <c r="A19" s="3" t="s">
        <v>38</v>
      </c>
      <c r="B19" s="3" t="s">
        <v>19</v>
      </c>
      <c r="C19" s="3">
        <v>19.989999999999998</v>
      </c>
      <c r="D19" s="18"/>
      <c r="E19" s="3">
        <f t="shared" si="3"/>
        <v>4.379999999999999</v>
      </c>
      <c r="F19" s="18"/>
      <c r="G19" s="3">
        <f>E19-$F$5</f>
        <v>-0.17000000000000082</v>
      </c>
      <c r="H19" s="3">
        <f t="shared" si="1"/>
        <v>1.1250584846888101</v>
      </c>
      <c r="I19" s="18"/>
      <c r="J19" s="18"/>
      <c r="K19" s="18"/>
    </row>
    <row r="20" spans="1:11">
      <c r="A20" s="3" t="s">
        <v>39</v>
      </c>
      <c r="B20" s="3" t="s">
        <v>29</v>
      </c>
      <c r="C20" s="3">
        <v>17.32</v>
      </c>
      <c r="D20" s="18">
        <f>AVERAGE(C20:C22)</f>
        <v>17.360000000000003</v>
      </c>
      <c r="E20" s="3">
        <f>C20-$D$20</f>
        <v>-4.00000000000027E-2</v>
      </c>
      <c r="F20" s="18">
        <f>AVERAGE(E20:E22)</f>
        <v>-2.3684757858670005E-15</v>
      </c>
      <c r="G20" s="3">
        <f>E20-$F$2</f>
        <v>-4.0000000000001514E-2</v>
      </c>
      <c r="H20" s="3">
        <f t="shared" si="1"/>
        <v>1.0281138266560677</v>
      </c>
      <c r="I20" s="18">
        <f>AVERAGE(H20:H22)</f>
        <v>1.0012041930113327</v>
      </c>
      <c r="J20" s="18">
        <f>STDEV(H20:H22)</f>
        <v>5.9472506560369509E-2</v>
      </c>
      <c r="K20" s="18">
        <f>J20/SQRT(3)</f>
        <v>3.4336467672011123E-2</v>
      </c>
    </row>
    <row r="21" spans="1:11">
      <c r="A21" s="3" t="s">
        <v>39</v>
      </c>
      <c r="B21" s="3" t="s">
        <v>29</v>
      </c>
      <c r="C21" s="3">
        <v>17.3</v>
      </c>
      <c r="D21" s="18"/>
      <c r="E21" s="3">
        <f t="shared" ref="E21:E25" si="4">C21-$D$20</f>
        <v>-6.0000000000002274E-2</v>
      </c>
      <c r="F21" s="18"/>
      <c r="G21" s="3">
        <f>E21-$F$2</f>
        <v>-6.0000000000001087E-2</v>
      </c>
      <c r="H21" s="3">
        <f t="shared" si="1"/>
        <v>1.0424657608411221</v>
      </c>
      <c r="I21" s="18"/>
      <c r="J21" s="18"/>
      <c r="K21" s="18"/>
    </row>
    <row r="22" spans="1:11">
      <c r="A22" s="3" t="s">
        <v>39</v>
      </c>
      <c r="B22" s="3" t="s">
        <v>29</v>
      </c>
      <c r="C22" s="3">
        <v>17.46</v>
      </c>
      <c r="D22" s="18"/>
      <c r="E22" s="3">
        <f t="shared" si="4"/>
        <v>9.9999999999997868E-2</v>
      </c>
      <c r="F22" s="18"/>
      <c r="G22" s="3">
        <f>E22-$F$2</f>
        <v>9.9999999999999048E-2</v>
      </c>
      <c r="H22" s="3">
        <f t="shared" si="1"/>
        <v>0.93303299153680808</v>
      </c>
      <c r="I22" s="18"/>
      <c r="J22" s="18"/>
      <c r="K22" s="18"/>
    </row>
    <row r="23" spans="1:11">
      <c r="A23" s="3" t="s">
        <v>39</v>
      </c>
      <c r="B23" s="3" t="s">
        <v>19</v>
      </c>
      <c r="C23" s="3">
        <v>21.9</v>
      </c>
      <c r="D23" s="18">
        <f>AVERAGE(C23:C25)</f>
        <v>21.903333333333336</v>
      </c>
      <c r="E23" s="3">
        <f t="shared" si="4"/>
        <v>4.5399999999999956</v>
      </c>
      <c r="F23" s="18">
        <f>AVERAGE(E23:E25)</f>
        <v>4.5433333333333303</v>
      </c>
      <c r="G23" s="3">
        <f>E23-$F$5</f>
        <v>-1.0000000000004228E-2</v>
      </c>
      <c r="H23" s="3">
        <f t="shared" si="1"/>
        <v>1.0069555500567218</v>
      </c>
      <c r="I23" s="18">
        <f>AVERAGE(H23:H25)</f>
        <v>1.0051192132742304</v>
      </c>
      <c r="J23" s="18">
        <f>STDEV(H23:H25)</f>
        <v>3.8297749110633189E-2</v>
      </c>
      <c r="K23" s="18">
        <f>J23/SQRT(3)</f>
        <v>2.2111215758380823E-2</v>
      </c>
    </row>
    <row r="24" spans="1:11">
      <c r="A24" s="3" t="s">
        <v>39</v>
      </c>
      <c r="B24" s="3" t="s">
        <v>19</v>
      </c>
      <c r="C24" s="3">
        <v>21.85</v>
      </c>
      <c r="D24" s="18"/>
      <c r="E24" s="3">
        <f t="shared" si="4"/>
        <v>4.4899999999999984</v>
      </c>
      <c r="F24" s="18"/>
      <c r="G24" s="3">
        <f>E24-$F$5</f>
        <v>-6.0000000000001386E-2</v>
      </c>
      <c r="H24" s="3">
        <f t="shared" si="1"/>
        <v>1.0424657608411223</v>
      </c>
      <c r="I24" s="18"/>
      <c r="J24" s="18"/>
      <c r="K24" s="18"/>
    </row>
    <row r="25" spans="1:11">
      <c r="A25" s="3" t="s">
        <v>39</v>
      </c>
      <c r="B25" s="3" t="s">
        <v>19</v>
      </c>
      <c r="C25" s="3">
        <v>21.96</v>
      </c>
      <c r="D25" s="18"/>
      <c r="E25" s="3">
        <f t="shared" si="4"/>
        <v>4.5999999999999979</v>
      </c>
      <c r="F25" s="18"/>
      <c r="G25" s="3">
        <f>E25-$F$5</f>
        <v>4.9999999999998046E-2</v>
      </c>
      <c r="H25" s="3">
        <f t="shared" si="1"/>
        <v>0.96593632892484693</v>
      </c>
      <c r="I25" s="18"/>
      <c r="J25" s="18"/>
      <c r="K25" s="18"/>
    </row>
    <row r="26" spans="1:11">
      <c r="A26" s="3" t="s">
        <v>40</v>
      </c>
      <c r="B26" s="3" t="s">
        <v>29</v>
      </c>
      <c r="C26" s="3">
        <v>16.16</v>
      </c>
      <c r="D26" s="18">
        <f>AVERAGE(C26:C28)</f>
        <v>16.190000000000001</v>
      </c>
      <c r="E26" s="3">
        <f>C26-$D$26</f>
        <v>-3.0000000000001137E-2</v>
      </c>
      <c r="F26" s="18">
        <f>AVERAGE(E26:E28)</f>
        <v>-1.1842378929335002E-15</v>
      </c>
      <c r="G26" s="3">
        <f>E26-$F$2</f>
        <v>-2.9999999999999954E-2</v>
      </c>
      <c r="H26" s="3">
        <f t="shared" si="1"/>
        <v>1.0210121257071931</v>
      </c>
      <c r="I26" s="18">
        <f>AVERAGE(H26:H28)</f>
        <v>1.0002075410587326</v>
      </c>
      <c r="J26" s="18">
        <f>STDEV(H26:H28)</f>
        <v>2.487480436584491E-2</v>
      </c>
      <c r="K26" s="18">
        <f>J26/SQRT(3)</f>
        <v>1.4361474996659839E-2</v>
      </c>
    </row>
    <row r="27" spans="1:11">
      <c r="A27" s="3" t="s">
        <v>40</v>
      </c>
      <c r="B27" s="3" t="s">
        <v>29</v>
      </c>
      <c r="C27" s="3">
        <v>16.23</v>
      </c>
      <c r="D27" s="18"/>
      <c r="E27" s="3">
        <f t="shared" ref="E27:E31" si="5">C27-$D$26</f>
        <v>3.9999999999999147E-2</v>
      </c>
      <c r="F27" s="18"/>
      <c r="G27" s="3">
        <f>E27-$F$2</f>
        <v>4.0000000000000334E-2</v>
      </c>
      <c r="H27" s="3">
        <f t="shared" si="1"/>
        <v>0.97265494741228531</v>
      </c>
      <c r="I27" s="18"/>
      <c r="J27" s="18"/>
      <c r="K27" s="18"/>
    </row>
    <row r="28" spans="1:11">
      <c r="A28" s="3" t="s">
        <v>40</v>
      </c>
      <c r="B28" s="3" t="s">
        <v>29</v>
      </c>
      <c r="C28" s="3">
        <v>16.18</v>
      </c>
      <c r="D28" s="18"/>
      <c r="E28" s="3">
        <f t="shared" si="5"/>
        <v>-1.0000000000001563E-2</v>
      </c>
      <c r="F28" s="18"/>
      <c r="G28" s="3">
        <f>E28-$F$2</f>
        <v>-1.0000000000000378E-2</v>
      </c>
      <c r="H28" s="3">
        <f t="shared" si="1"/>
        <v>1.0069555500567191</v>
      </c>
      <c r="I28" s="18"/>
      <c r="J28" s="18"/>
      <c r="K28" s="18"/>
    </row>
    <row r="29" spans="1:11">
      <c r="A29" s="3" t="s">
        <v>40</v>
      </c>
      <c r="B29" s="3" t="s">
        <v>19</v>
      </c>
      <c r="C29" s="3">
        <v>19.649999999999999</v>
      </c>
      <c r="D29" s="18">
        <f>AVERAGE(C29:C31)</f>
        <v>19.893333333333334</v>
      </c>
      <c r="E29" s="3">
        <f t="shared" si="5"/>
        <v>3.4599999999999973</v>
      </c>
      <c r="F29" s="18">
        <f>AVERAGE(E29:E31)</f>
        <v>3.7033333333333318</v>
      </c>
      <c r="G29" s="3">
        <f>E29-$F$5</f>
        <v>-1.0900000000000025</v>
      </c>
      <c r="H29" s="3">
        <f t="shared" si="1"/>
        <v>2.1287403649067236</v>
      </c>
      <c r="I29" s="18">
        <f>AVERAGE(H29:H31)</f>
        <v>1.8118381693586771</v>
      </c>
      <c r="J29" s="18">
        <f>STDEV(H29:H31)</f>
        <v>0.27735995769372462</v>
      </c>
      <c r="K29" s="18">
        <f>J29/SQRT(3)</f>
        <v>0.16013384623689514</v>
      </c>
    </row>
    <row r="30" spans="1:11">
      <c r="A30" s="3" t="s">
        <v>40</v>
      </c>
      <c r="B30" s="3" t="s">
        <v>19</v>
      </c>
      <c r="C30" s="3">
        <v>20.05</v>
      </c>
      <c r="D30" s="18"/>
      <c r="E30" s="3">
        <f t="shared" si="5"/>
        <v>3.8599999999999994</v>
      </c>
      <c r="F30" s="18"/>
      <c r="G30" s="3">
        <f>E30-$F$5</f>
        <v>-0.69000000000000039</v>
      </c>
      <c r="H30" s="3">
        <f t="shared" si="1"/>
        <v>1.6132835184442529</v>
      </c>
      <c r="I30" s="18"/>
      <c r="J30" s="18"/>
      <c r="K30" s="18"/>
    </row>
    <row r="31" spans="1:11">
      <c r="A31" s="3" t="s">
        <v>40</v>
      </c>
      <c r="B31" s="3" t="s">
        <v>19</v>
      </c>
      <c r="C31" s="3">
        <v>19.98</v>
      </c>
      <c r="D31" s="18"/>
      <c r="E31" s="3">
        <f t="shared" si="5"/>
        <v>3.7899999999999991</v>
      </c>
      <c r="F31" s="18"/>
      <c r="G31" s="3">
        <f>E31-$F$5</f>
        <v>-0.76000000000000068</v>
      </c>
      <c r="H31" s="3">
        <f t="shared" si="1"/>
        <v>1.6934906247250552</v>
      </c>
      <c r="I31" s="18"/>
      <c r="J31" s="18"/>
      <c r="K31" s="18"/>
    </row>
    <row r="32" spans="1:11">
      <c r="A32" s="3" t="s">
        <v>30</v>
      </c>
      <c r="B32" s="3" t="s">
        <v>29</v>
      </c>
      <c r="C32" s="3">
        <v>14.85</v>
      </c>
      <c r="D32" s="18">
        <f>AVERAGE(C32:C34)</f>
        <v>14.913333333333334</v>
      </c>
      <c r="E32" s="3">
        <f>C32-$D$32</f>
        <v>-6.3333333333334352E-2</v>
      </c>
      <c r="F32" s="18">
        <f>AVERAGE(E32:E34)</f>
        <v>-5.9211894646675012E-16</v>
      </c>
      <c r="G32" s="3">
        <f>E32-$F$32</f>
        <v>-6.3333333333333755E-2</v>
      </c>
      <c r="H32" s="3">
        <f t="shared" si="1"/>
        <v>1.0448771528608711</v>
      </c>
      <c r="I32" s="18">
        <f>AVERAGE(H32:H34)</f>
        <v>1.0011474309026547</v>
      </c>
      <c r="J32" s="18">
        <f>STDEV(H32:H34)</f>
        <v>5.812281066046511E-2</v>
      </c>
      <c r="K32" s="18">
        <f>J32/SQRT(3)</f>
        <v>3.3557220380877183E-2</v>
      </c>
    </row>
    <row r="33" spans="1:11">
      <c r="A33" s="3" t="s">
        <v>30</v>
      </c>
      <c r="B33" s="3" t="s">
        <v>29</v>
      </c>
      <c r="C33" s="3">
        <v>15.01</v>
      </c>
      <c r="D33" s="18"/>
      <c r="E33" s="3">
        <f t="shared" ref="E33:E37" si="6">C33-$D$32</f>
        <v>9.666666666666579E-2</v>
      </c>
      <c r="F33" s="18"/>
      <c r="G33" s="3">
        <f>E33-$F$32</f>
        <v>9.6666666666666387E-2</v>
      </c>
      <c r="H33" s="3">
        <f t="shared" si="1"/>
        <v>0.93519124785031893</v>
      </c>
      <c r="I33" s="18"/>
      <c r="J33" s="18"/>
      <c r="K33" s="18"/>
    </row>
    <row r="34" spans="1:11">
      <c r="A34" s="3" t="s">
        <v>30</v>
      </c>
      <c r="B34" s="3" t="s">
        <v>29</v>
      </c>
      <c r="C34" s="3">
        <v>14.88</v>
      </c>
      <c r="D34" s="18"/>
      <c r="E34" s="3">
        <f t="shared" si="6"/>
        <v>-3.3333333333333215E-2</v>
      </c>
      <c r="F34" s="18"/>
      <c r="G34" s="3">
        <f>E34-$F$32</f>
        <v>-3.3333333333332625E-2</v>
      </c>
      <c r="H34" s="3">
        <f t="shared" si="1"/>
        <v>1.0233738919967743</v>
      </c>
      <c r="I34" s="18"/>
      <c r="J34" s="18"/>
      <c r="K34" s="18"/>
    </row>
    <row r="35" spans="1:11">
      <c r="A35" s="3" t="s">
        <v>30</v>
      </c>
      <c r="B35" s="3" t="s">
        <v>19</v>
      </c>
      <c r="C35" s="3">
        <v>20.52</v>
      </c>
      <c r="D35" s="18">
        <f>AVERAGE(C35:C37)</f>
        <v>20.63</v>
      </c>
      <c r="E35" s="3">
        <f t="shared" si="6"/>
        <v>5.6066666666666656</v>
      </c>
      <c r="F35" s="18">
        <f>AVERAGE(E35:E37)</f>
        <v>5.7166666666666659</v>
      </c>
      <c r="G35" s="3">
        <f>E35-$F$35</f>
        <v>-0.11000000000000032</v>
      </c>
      <c r="H35" s="3">
        <f t="shared" si="1"/>
        <v>1.0792282365044275</v>
      </c>
      <c r="I35" s="18">
        <f>AVERAGE(H35:H37)</f>
        <v>1.0188509084599178</v>
      </c>
      <c r="J35" s="18">
        <f>STDEV(H35:H37)</f>
        <v>0.23151466042670338</v>
      </c>
      <c r="K35" s="18">
        <f>J35/SQRT(3)</f>
        <v>0.133665051518702</v>
      </c>
    </row>
    <row r="36" spans="1:11">
      <c r="A36" s="3" t="s">
        <v>30</v>
      </c>
      <c r="B36" s="3" t="s">
        <v>19</v>
      </c>
      <c r="C36" s="3">
        <v>20.350000000000001</v>
      </c>
      <c r="D36" s="18"/>
      <c r="E36" s="3">
        <f t="shared" si="6"/>
        <v>5.4366666666666674</v>
      </c>
      <c r="F36" s="18"/>
      <c r="G36" s="3">
        <f>E36-$F$35</f>
        <v>-0.27999999999999847</v>
      </c>
      <c r="H36" s="3">
        <f t="shared" si="1"/>
        <v>1.2141948843950456</v>
      </c>
      <c r="I36" s="18"/>
      <c r="J36" s="18"/>
      <c r="K36" s="18"/>
    </row>
    <row r="37" spans="1:11">
      <c r="A37" s="3" t="s">
        <v>30</v>
      </c>
      <c r="B37" s="3" t="s">
        <v>19</v>
      </c>
      <c r="C37" s="3">
        <v>21.02</v>
      </c>
      <c r="D37" s="18"/>
      <c r="E37" s="3">
        <f t="shared" si="6"/>
        <v>6.1066666666666656</v>
      </c>
      <c r="F37" s="18"/>
      <c r="G37" s="3">
        <f>E37-$F$35</f>
        <v>0.38999999999999968</v>
      </c>
      <c r="H37" s="3">
        <f t="shared" si="1"/>
        <v>0.76312960448027978</v>
      </c>
      <c r="I37" s="18"/>
      <c r="J37" s="18"/>
      <c r="K37" s="18"/>
    </row>
    <row r="38" spans="1:11">
      <c r="A38" s="3" t="s">
        <v>31</v>
      </c>
      <c r="B38" s="3" t="s">
        <v>29</v>
      </c>
      <c r="C38" s="3">
        <v>14.44</v>
      </c>
      <c r="D38" s="18">
        <f>AVERAGE(C38:C40)</f>
        <v>14.660000000000002</v>
      </c>
      <c r="E38" s="3">
        <f>C38-$D$38</f>
        <v>-0.22000000000000242</v>
      </c>
      <c r="F38" s="18">
        <f>AVERAGE(E38:E40)</f>
        <v>-1.7763568394002505E-15</v>
      </c>
      <c r="G38" s="3">
        <f>E38-$F$32</f>
        <v>-0.22000000000000183</v>
      </c>
      <c r="H38" s="3">
        <f t="shared" si="1"/>
        <v>1.1647335864684574</v>
      </c>
      <c r="I38" s="18">
        <f>AVERAGE(H38:H40)</f>
        <v>1.036264114720858</v>
      </c>
      <c r="J38" s="18">
        <f>STDEV(H38:H40)</f>
        <v>0.31409231251715558</v>
      </c>
      <c r="K38" s="18">
        <f>J38/SQRT(3)</f>
        <v>0.18134128118217185</v>
      </c>
    </row>
    <row r="39" spans="1:11">
      <c r="A39" s="3" t="s">
        <v>31</v>
      </c>
      <c r="B39" s="3" t="s">
        <v>29</v>
      </c>
      <c r="C39" s="3">
        <v>15.22</v>
      </c>
      <c r="D39" s="18"/>
      <c r="E39" s="3">
        <f t="shared" ref="E39:E43" si="7">C39-$D$38</f>
        <v>0.55999999999999872</v>
      </c>
      <c r="F39" s="18"/>
      <c r="G39" s="3">
        <f>E39-$F$32</f>
        <v>0.55999999999999928</v>
      </c>
      <c r="H39" s="3">
        <f t="shared" si="1"/>
        <v>0.67830216372383623</v>
      </c>
      <c r="I39" s="18"/>
      <c r="J39" s="18"/>
      <c r="K39" s="18"/>
    </row>
    <row r="40" spans="1:11">
      <c r="A40" s="3" t="s">
        <v>31</v>
      </c>
      <c r="B40" s="3" t="s">
        <v>29</v>
      </c>
      <c r="C40" s="3">
        <v>14.32</v>
      </c>
      <c r="D40" s="18"/>
      <c r="E40" s="3">
        <f t="shared" si="7"/>
        <v>-0.34000000000000163</v>
      </c>
      <c r="F40" s="18"/>
      <c r="G40" s="3">
        <f>E40-$F$32</f>
        <v>-0.34000000000000102</v>
      </c>
      <c r="H40" s="3">
        <f t="shared" si="1"/>
        <v>1.2657565939702808</v>
      </c>
      <c r="I40" s="18"/>
      <c r="J40" s="18"/>
      <c r="K40" s="18"/>
    </row>
    <row r="41" spans="1:11">
      <c r="A41" s="3" t="s">
        <v>31</v>
      </c>
      <c r="B41" s="3" t="s">
        <v>19</v>
      </c>
      <c r="C41" s="3">
        <v>19.170000000000002</v>
      </c>
      <c r="D41" s="18">
        <f>AVERAGE(C41:C43)</f>
        <v>19.150000000000002</v>
      </c>
      <c r="E41" s="3">
        <f t="shared" si="7"/>
        <v>4.51</v>
      </c>
      <c r="F41" s="18">
        <f>AVERAGE(E41:E43)</f>
        <v>4.4899999999999993</v>
      </c>
      <c r="G41" s="3">
        <f>E41-$F$35</f>
        <v>-1.2066666666666661</v>
      </c>
      <c r="H41" s="3">
        <f t="shared" si="1"/>
        <v>2.3080375035271112</v>
      </c>
      <c r="I41" s="18">
        <f>AVERAGE(H41:H43)</f>
        <v>2.3409725671157542</v>
      </c>
      <c r="J41" s="18">
        <f>STDEV(H41:H43)</f>
        <v>7.1299066194233235E-2</v>
      </c>
      <c r="K41" s="18">
        <f>J41/SQRT(3)</f>
        <v>4.1164535060209506E-2</v>
      </c>
    </row>
    <row r="42" spans="1:11">
      <c r="A42" s="3" t="s">
        <v>31</v>
      </c>
      <c r="B42" s="3" t="s">
        <v>19</v>
      </c>
      <c r="C42" s="3">
        <v>19.100000000000001</v>
      </c>
      <c r="D42" s="18"/>
      <c r="E42" s="3">
        <f t="shared" si="7"/>
        <v>4.4399999999999995</v>
      </c>
      <c r="F42" s="18"/>
      <c r="G42" s="3">
        <f>E42-$F$35</f>
        <v>-1.2766666666666664</v>
      </c>
      <c r="H42" s="3">
        <f t="shared" si="1"/>
        <v>2.4227854738801429</v>
      </c>
      <c r="I42" s="18"/>
      <c r="J42" s="18"/>
      <c r="K42" s="18"/>
    </row>
    <row r="43" spans="1:11">
      <c r="A43" s="3" t="s">
        <v>31</v>
      </c>
      <c r="B43" s="3" t="s">
        <v>19</v>
      </c>
      <c r="C43" s="3">
        <v>19.18</v>
      </c>
      <c r="D43" s="18"/>
      <c r="E43" s="3">
        <f t="shared" si="7"/>
        <v>4.5199999999999978</v>
      </c>
      <c r="F43" s="18"/>
      <c r="G43" s="3">
        <f>E43-$F$35</f>
        <v>-1.1966666666666681</v>
      </c>
      <c r="H43" s="3">
        <f t="shared" si="1"/>
        <v>2.2920947239400085</v>
      </c>
      <c r="I43" s="18"/>
      <c r="J43" s="18"/>
      <c r="K43" s="18"/>
    </row>
    <row r="44" spans="1:11">
      <c r="A44" s="3" t="s">
        <v>32</v>
      </c>
      <c r="B44" s="3" t="s">
        <v>29</v>
      </c>
      <c r="C44" s="3">
        <v>14.1</v>
      </c>
      <c r="D44" s="18">
        <f>AVERAGE(C44:C46)</f>
        <v>13.843333333333334</v>
      </c>
      <c r="E44" s="3">
        <f>C44-$D$44</f>
        <v>0.25666666666666593</v>
      </c>
      <c r="F44" s="18">
        <f>AVERAGE(E44:E46)</f>
        <v>-5.9211894646675012E-16</v>
      </c>
      <c r="G44" s="3">
        <f>E44-$F$32</f>
        <v>0.25666666666666654</v>
      </c>
      <c r="H44" s="3">
        <f t="shared" si="1"/>
        <v>0.83701961293845062</v>
      </c>
      <c r="I44" s="18">
        <f>AVERAGE(H44:H46)</f>
        <v>1.0078027822612028</v>
      </c>
      <c r="J44" s="18">
        <f>STDEV(H44:H46)</f>
        <v>0.1491105526385767</v>
      </c>
      <c r="K44" s="18">
        <f>J44/SQRT(3)</f>
        <v>8.6089017704896117E-2</v>
      </c>
    </row>
    <row r="45" spans="1:11">
      <c r="A45" s="3" t="s">
        <v>32</v>
      </c>
      <c r="B45" s="3" t="s">
        <v>29</v>
      </c>
      <c r="C45" s="3">
        <v>13.74</v>
      </c>
      <c r="D45" s="18"/>
      <c r="E45" s="3">
        <f t="shared" ref="E45:E49" si="8">C45-$D$44</f>
        <v>-0.1033333333333335</v>
      </c>
      <c r="F45" s="18"/>
      <c r="G45" s="3">
        <f>E45-$F$32</f>
        <v>-0.1033333333333329</v>
      </c>
      <c r="H45" s="3">
        <f t="shared" si="1"/>
        <v>1.0742526480132852</v>
      </c>
      <c r="I45" s="18"/>
      <c r="J45" s="18"/>
      <c r="K45" s="18"/>
    </row>
    <row r="46" spans="1:11">
      <c r="A46" s="3" t="s">
        <v>32</v>
      </c>
      <c r="B46" s="3" t="s">
        <v>29</v>
      </c>
      <c r="C46" s="3">
        <v>13.69</v>
      </c>
      <c r="D46" s="18"/>
      <c r="E46" s="3">
        <f t="shared" si="8"/>
        <v>-0.15333333333333421</v>
      </c>
      <c r="F46" s="18"/>
      <c r="G46" s="3">
        <f>E46-$F$32</f>
        <v>-0.15333333333333363</v>
      </c>
      <c r="H46" s="3">
        <f t="shared" ref="H46:H61" si="9">2^-G46</f>
        <v>1.1121360858318725</v>
      </c>
      <c r="I46" s="18"/>
      <c r="J46" s="18"/>
      <c r="K46" s="18"/>
    </row>
    <row r="47" spans="1:11">
      <c r="A47" s="3" t="s">
        <v>32</v>
      </c>
      <c r="B47" s="3" t="s">
        <v>19</v>
      </c>
      <c r="C47" s="3">
        <v>20.12</v>
      </c>
      <c r="D47" s="18">
        <f>AVERAGE(C47:C49)</f>
        <v>19.903333333333332</v>
      </c>
      <c r="E47" s="3">
        <f t="shared" si="8"/>
        <v>6.2766666666666673</v>
      </c>
      <c r="F47" s="18">
        <f>AVERAGE(E47:E49)</f>
        <v>6.06</v>
      </c>
      <c r="G47" s="3">
        <f>E47-$F$35</f>
        <v>0.56000000000000139</v>
      </c>
      <c r="H47" s="3">
        <f t="shared" si="9"/>
        <v>0.67830216372383534</v>
      </c>
      <c r="I47" s="18">
        <f>AVERAGE(H47:H49)</f>
        <v>0.79435797074848702</v>
      </c>
      <c r="J47" s="18">
        <f>STDEV(H47:H49)</f>
        <v>0.12123858146740826</v>
      </c>
      <c r="K47" s="18">
        <f>J47/SQRT(3)</f>
        <v>6.9997127646376542E-2</v>
      </c>
    </row>
    <row r="48" spans="1:11">
      <c r="A48" s="3" t="s">
        <v>32</v>
      </c>
      <c r="B48" s="3" t="s">
        <v>19</v>
      </c>
      <c r="C48" s="3">
        <v>19.68</v>
      </c>
      <c r="D48" s="18"/>
      <c r="E48" s="3">
        <f t="shared" si="8"/>
        <v>5.836666666666666</v>
      </c>
      <c r="F48" s="18"/>
      <c r="G48" s="3">
        <f>E48-$F$35</f>
        <v>0.12000000000000011</v>
      </c>
      <c r="H48" s="3">
        <f t="shared" si="9"/>
        <v>0.92018765062487495</v>
      </c>
      <c r="I48" s="18"/>
      <c r="J48" s="18"/>
      <c r="K48" s="18"/>
    </row>
    <row r="49" spans="1:11">
      <c r="A49" s="3" t="s">
        <v>32</v>
      </c>
      <c r="B49" s="3" t="s">
        <v>19</v>
      </c>
      <c r="C49" s="3">
        <v>19.91</v>
      </c>
      <c r="D49" s="18"/>
      <c r="E49" s="3">
        <f t="shared" si="8"/>
        <v>6.0666666666666664</v>
      </c>
      <c r="F49" s="18"/>
      <c r="G49" s="3">
        <f>E49-$F$35</f>
        <v>0.35000000000000053</v>
      </c>
      <c r="H49" s="3">
        <f t="shared" si="9"/>
        <v>0.78458409789675043</v>
      </c>
      <c r="I49" s="18"/>
      <c r="J49" s="18"/>
      <c r="K49" s="18"/>
    </row>
    <row r="50" spans="1:11">
      <c r="A50" s="3" t="s">
        <v>33</v>
      </c>
      <c r="B50" s="3" t="s">
        <v>29</v>
      </c>
      <c r="C50" s="3">
        <v>14.14</v>
      </c>
      <c r="D50" s="18">
        <f>AVERAGE(C50:C52)</f>
        <v>14.083333333333334</v>
      </c>
      <c r="E50" s="3">
        <f>C50-$D$50</f>
        <v>5.6666666666666643E-2</v>
      </c>
      <c r="F50" s="18">
        <f>AVERAGE(E50:E52)</f>
        <v>-5.9211894646675012E-16</v>
      </c>
      <c r="G50" s="3">
        <f>E50-$F$32</f>
        <v>5.6666666666667233E-2</v>
      </c>
      <c r="H50" s="3">
        <f t="shared" si="9"/>
        <v>0.96148305248265276</v>
      </c>
      <c r="I50" s="18">
        <f>AVERAGE(H50:H52)</f>
        <v>1.0007139736787551</v>
      </c>
      <c r="J50" s="18">
        <f>STDEV(H50:H52)</f>
        <v>4.6545885388193375E-2</v>
      </c>
      <c r="K50" s="18">
        <f>J50/SQRT(3)</f>
        <v>2.6873279458542915E-2</v>
      </c>
    </row>
    <row r="51" spans="1:11">
      <c r="A51" s="3" t="s">
        <v>33</v>
      </c>
      <c r="B51" s="3" t="s">
        <v>29</v>
      </c>
      <c r="C51" s="3">
        <v>14.1</v>
      </c>
      <c r="D51" s="18"/>
      <c r="E51" s="3">
        <f t="shared" ref="E51:E55" si="10">C51-$D$50</f>
        <v>1.6666666666665719E-2</v>
      </c>
      <c r="F51" s="18"/>
      <c r="G51" s="3">
        <f>E51-$F$32</f>
        <v>1.6666666666666313E-2</v>
      </c>
      <c r="H51" s="3">
        <f t="shared" si="9"/>
        <v>0.98851402035289626</v>
      </c>
      <c r="I51" s="18"/>
      <c r="J51" s="18"/>
      <c r="K51" s="18"/>
    </row>
    <row r="52" spans="1:11">
      <c r="A52" s="3" t="s">
        <v>33</v>
      </c>
      <c r="B52" s="3" t="s">
        <v>29</v>
      </c>
      <c r="C52" s="3">
        <v>14.01</v>
      </c>
      <c r="D52" s="18"/>
      <c r="E52" s="3">
        <f t="shared" si="10"/>
        <v>-7.3333333333334139E-2</v>
      </c>
      <c r="F52" s="18"/>
      <c r="G52" s="3">
        <f>E52-$F$32</f>
        <v>-7.3333333333333542E-2</v>
      </c>
      <c r="H52" s="3">
        <f t="shared" si="9"/>
        <v>1.0521448482007165</v>
      </c>
      <c r="I52" s="18"/>
      <c r="J52" s="18"/>
      <c r="K52" s="18"/>
    </row>
    <row r="53" spans="1:11">
      <c r="A53" s="3" t="s">
        <v>33</v>
      </c>
      <c r="B53" s="3" t="s">
        <v>19</v>
      </c>
      <c r="C53" s="3">
        <v>19.760000000000002</v>
      </c>
      <c r="D53" s="18">
        <f>AVERAGE(C53:C55)</f>
        <v>20.03</v>
      </c>
      <c r="E53" s="3">
        <f t="shared" si="10"/>
        <v>5.6766666666666676</v>
      </c>
      <c r="F53" s="18">
        <f>AVERAGE(E53:E55)</f>
        <v>5.9466666666666681</v>
      </c>
      <c r="G53" s="3">
        <f>E53-$F$35</f>
        <v>-3.9999999999998259E-2</v>
      </c>
      <c r="H53" s="3">
        <f t="shared" si="9"/>
        <v>1.0281138266560652</v>
      </c>
      <c r="I53" s="18">
        <f>AVERAGE(H53:H55)</f>
        <v>0.86060235931707318</v>
      </c>
      <c r="J53" s="18">
        <f>STDEV(H53:H55)</f>
        <v>0.14707764854727054</v>
      </c>
      <c r="K53" s="18">
        <f>J53/SQRT(3)</f>
        <v>8.4915319980543816E-2</v>
      </c>
    </row>
    <row r="54" spans="1:11">
      <c r="A54" s="3" t="s">
        <v>33</v>
      </c>
      <c r="B54" s="3" t="s">
        <v>19</v>
      </c>
      <c r="C54" s="3">
        <v>20.12</v>
      </c>
      <c r="D54" s="18"/>
      <c r="E54" s="3">
        <f t="shared" si="10"/>
        <v>6.0366666666666671</v>
      </c>
      <c r="F54" s="18"/>
      <c r="G54" s="3">
        <f>E54-$F$35</f>
        <v>0.32000000000000117</v>
      </c>
      <c r="H54" s="3">
        <f t="shared" si="9"/>
        <v>0.80106987758962134</v>
      </c>
      <c r="I54" s="18"/>
      <c r="J54" s="18"/>
      <c r="K54" s="18"/>
    </row>
    <row r="55" spans="1:11">
      <c r="A55" s="3" t="s">
        <v>33</v>
      </c>
      <c r="B55" s="3" t="s">
        <v>19</v>
      </c>
      <c r="C55" s="3">
        <v>20.21</v>
      </c>
      <c r="D55" s="18"/>
      <c r="E55" s="3">
        <f t="shared" si="10"/>
        <v>6.1266666666666669</v>
      </c>
      <c r="F55" s="18"/>
      <c r="G55" s="3">
        <f>E55-$F$35</f>
        <v>0.41000000000000103</v>
      </c>
      <c r="H55" s="3">
        <f t="shared" si="9"/>
        <v>0.75262337370553312</v>
      </c>
      <c r="I55" s="18"/>
      <c r="J55" s="18"/>
      <c r="K55" s="18"/>
    </row>
    <row r="56" spans="1:11">
      <c r="A56" s="3" t="s">
        <v>34</v>
      </c>
      <c r="B56" s="3" t="s">
        <v>29</v>
      </c>
      <c r="C56" s="3">
        <v>14.41</v>
      </c>
      <c r="D56" s="18">
        <f>AVERAGE(C56:C58)</f>
        <v>14.37</v>
      </c>
      <c r="E56" s="3">
        <f>C56-$D$56</f>
        <v>4.0000000000000924E-2</v>
      </c>
      <c r="F56" s="18">
        <f>AVERAGE(E56:E58)</f>
        <v>1.1842378929335002E-15</v>
      </c>
      <c r="G56" s="3">
        <f>E56-$F$32</f>
        <v>4.0000000000001514E-2</v>
      </c>
      <c r="H56" s="3">
        <f t="shared" si="9"/>
        <v>0.97265494741228442</v>
      </c>
      <c r="I56" s="18">
        <f>AVERAGE(H56:H58)</f>
        <v>1.0005973095407585</v>
      </c>
      <c r="J56" s="18">
        <f>STDEV(H56:H58)</f>
        <v>4.2672909127742867E-2</v>
      </c>
      <c r="K56" s="18">
        <f>J56/SQRT(3)</f>
        <v>2.4637215572006783E-2</v>
      </c>
    </row>
    <row r="57" spans="1:11">
      <c r="A57" s="3" t="s">
        <v>34</v>
      </c>
      <c r="B57" s="3" t="s">
        <v>29</v>
      </c>
      <c r="C57" s="3">
        <v>14.4</v>
      </c>
      <c r="D57" s="18"/>
      <c r="E57" s="3">
        <f t="shared" ref="E57:E61" si="11">C57-$D$56</f>
        <v>3.0000000000001137E-2</v>
      </c>
      <c r="F57" s="18"/>
      <c r="G57" s="3">
        <f>E57-$F$32</f>
        <v>3.000000000000173E-2</v>
      </c>
      <c r="H57" s="3">
        <f t="shared" si="9"/>
        <v>0.97942029758692573</v>
      </c>
      <c r="I57" s="18"/>
      <c r="J57" s="18"/>
      <c r="K57" s="18"/>
    </row>
    <row r="58" spans="1:11">
      <c r="A58" s="3" t="s">
        <v>34</v>
      </c>
      <c r="B58" s="3" t="s">
        <v>29</v>
      </c>
      <c r="C58" s="3">
        <v>14.3</v>
      </c>
      <c r="D58" s="18"/>
      <c r="E58" s="3">
        <f t="shared" si="11"/>
        <v>-6.9999999999998508E-2</v>
      </c>
      <c r="F58" s="18"/>
      <c r="G58" s="3">
        <f>E58-$F$32</f>
        <v>-6.9999999999997911E-2</v>
      </c>
      <c r="H58" s="3">
        <f t="shared" si="9"/>
        <v>1.0497166836230658</v>
      </c>
      <c r="I58" s="18"/>
      <c r="J58" s="18"/>
      <c r="K58" s="18"/>
    </row>
    <row r="59" spans="1:11">
      <c r="A59" s="3" t="s">
        <v>34</v>
      </c>
      <c r="B59" s="3" t="s">
        <v>19</v>
      </c>
      <c r="C59" s="3">
        <v>18.670000000000002</v>
      </c>
      <c r="D59" s="18">
        <f>AVERAGE(C59:C61)</f>
        <v>18.883333333333336</v>
      </c>
      <c r="E59" s="3">
        <f t="shared" si="11"/>
        <v>4.3000000000000025</v>
      </c>
      <c r="F59" s="18">
        <f>AVERAGE(E59:E61)</f>
        <v>4.5133333333333345</v>
      </c>
      <c r="G59" s="3">
        <f>E59-$F$35</f>
        <v>-1.4166666666666634</v>
      </c>
      <c r="H59" s="3">
        <f t="shared" si="9"/>
        <v>2.6696797083400625</v>
      </c>
      <c r="I59" s="18">
        <f>AVERAGE(H59:H61)</f>
        <v>2.3190529284447035</v>
      </c>
      <c r="J59" s="18">
        <f>STDEV(H59:H61)</f>
        <v>0.33795504898234985</v>
      </c>
      <c r="K59" s="18">
        <f>J59/SQRT(3)</f>
        <v>0.19511843850395286</v>
      </c>
    </row>
    <row r="60" spans="1:11">
      <c r="A60" s="3" t="s">
        <v>34</v>
      </c>
      <c r="B60" s="3" t="s">
        <v>19</v>
      </c>
      <c r="C60" s="3">
        <v>19.09</v>
      </c>
      <c r="D60" s="18"/>
      <c r="E60" s="3">
        <f t="shared" si="11"/>
        <v>4.7200000000000006</v>
      </c>
      <c r="F60" s="18"/>
      <c r="G60" s="3">
        <f>E60-$F$35</f>
        <v>-0.99666666666666526</v>
      </c>
      <c r="H60" s="3">
        <f t="shared" si="9"/>
        <v>1.9953843530540445</v>
      </c>
      <c r="I60" s="18"/>
      <c r="J60" s="18"/>
      <c r="K60" s="18"/>
    </row>
    <row r="61" spans="1:11">
      <c r="A61" s="3" t="s">
        <v>34</v>
      </c>
      <c r="B61" s="3" t="s">
        <v>19</v>
      </c>
      <c r="C61" s="3">
        <v>18.89</v>
      </c>
      <c r="D61" s="18"/>
      <c r="E61" s="3">
        <f t="shared" si="11"/>
        <v>4.5200000000000014</v>
      </c>
      <c r="F61" s="18"/>
      <c r="G61" s="3">
        <f>E61-$F$35</f>
        <v>-1.1966666666666645</v>
      </c>
      <c r="H61" s="3">
        <f t="shared" si="9"/>
        <v>2.2920947239400031</v>
      </c>
      <c r="I61" s="18"/>
      <c r="J61" s="18"/>
      <c r="K61" s="18"/>
    </row>
    <row r="62" spans="1:11">
      <c r="A62" s="4" t="s">
        <v>43</v>
      </c>
      <c r="B62" s="4"/>
      <c r="C62" s="4"/>
      <c r="D62" s="4"/>
      <c r="E62" s="4"/>
      <c r="F62" s="4"/>
      <c r="G62" s="4"/>
      <c r="H62" s="4"/>
      <c r="I62" s="4"/>
      <c r="J62" s="4"/>
      <c r="K62" s="4"/>
    </row>
  </sheetData>
  <mergeCells count="100"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9:D61"/>
    <mergeCell ref="F59:F61"/>
    <mergeCell ref="I59:I61"/>
    <mergeCell ref="J59:J61"/>
    <mergeCell ref="K59:K61"/>
    <mergeCell ref="D47:D49"/>
    <mergeCell ref="F47:F49"/>
    <mergeCell ref="I47:I49"/>
    <mergeCell ref="J47:J49"/>
    <mergeCell ref="K47:K49"/>
    <mergeCell ref="D50:D52"/>
    <mergeCell ref="F50:F52"/>
    <mergeCell ref="I50:I52"/>
    <mergeCell ref="J50:J52"/>
    <mergeCell ref="K50:K52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5:D37"/>
    <mergeCell ref="F35:F37"/>
    <mergeCell ref="I35:I37"/>
    <mergeCell ref="J35:J37"/>
    <mergeCell ref="K35:K37"/>
    <mergeCell ref="D38:D40"/>
    <mergeCell ref="F38:F40"/>
    <mergeCell ref="I38:I40"/>
    <mergeCell ref="J38:J40"/>
    <mergeCell ref="K38:K40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3:D25"/>
    <mergeCell ref="F23:F25"/>
    <mergeCell ref="I23:I25"/>
    <mergeCell ref="J23:J25"/>
    <mergeCell ref="K23:K25"/>
    <mergeCell ref="D26:D28"/>
    <mergeCell ref="F26:F28"/>
    <mergeCell ref="I26:I28"/>
    <mergeCell ref="J26:J28"/>
    <mergeCell ref="K26:K28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1:D13"/>
    <mergeCell ref="F11:F13"/>
    <mergeCell ref="I11:I13"/>
    <mergeCell ref="J11:J13"/>
    <mergeCell ref="K11:K13"/>
    <mergeCell ref="D14:D16"/>
    <mergeCell ref="F14:F16"/>
    <mergeCell ref="I14:I16"/>
    <mergeCell ref="J14:J16"/>
    <mergeCell ref="K14:K16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2"/>
  <sheetViews>
    <sheetView workbookViewId="0">
      <selection sqref="A1:K1"/>
    </sheetView>
  </sheetViews>
  <sheetFormatPr defaultRowHeight="14.25"/>
  <cols>
    <col min="2" max="2" width="10.46484375" customWidth="1"/>
    <col min="3" max="5" width="9.265625" bestFit="1" customWidth="1"/>
    <col min="6" max="6" width="11.86328125" bestFit="1" customWidth="1"/>
    <col min="7" max="11" width="9.265625" bestFit="1" customWidth="1"/>
  </cols>
  <sheetData>
    <row r="1" spans="1:16" ht="22.9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  <c r="L1" s="2"/>
      <c r="M1" s="2"/>
      <c r="N1" s="2"/>
      <c r="O1" s="2"/>
      <c r="P1" s="2"/>
    </row>
    <row r="2" spans="1:16">
      <c r="A2" s="3" t="s">
        <v>36</v>
      </c>
      <c r="B2" s="3" t="s">
        <v>29</v>
      </c>
      <c r="C2" s="3">
        <v>16.079999999999998</v>
      </c>
      <c r="D2" s="18">
        <v>16.113333333333333</v>
      </c>
      <c r="E2" s="3">
        <v>-3.3333333333334991E-2</v>
      </c>
      <c r="F2" s="18">
        <v>-1.1842378929335002E-15</v>
      </c>
      <c r="G2" s="3">
        <v>-3.3333333333333805E-2</v>
      </c>
      <c r="H2" s="3">
        <v>1.0233738919967752</v>
      </c>
      <c r="I2" s="18">
        <v>1.0001973031870628</v>
      </c>
      <c r="J2" s="18">
        <v>2.430369339692718E-2</v>
      </c>
      <c r="K2" s="18">
        <v>1.4031743925018039E-2</v>
      </c>
      <c r="L2" s="2"/>
      <c r="M2" s="2"/>
      <c r="N2" s="2"/>
      <c r="O2" s="2"/>
      <c r="P2" s="2"/>
    </row>
    <row r="3" spans="1:16">
      <c r="A3" s="3" t="s">
        <v>36</v>
      </c>
      <c r="B3" s="3" t="s">
        <v>29</v>
      </c>
      <c r="C3" s="3">
        <v>16.11</v>
      </c>
      <c r="D3" s="18"/>
      <c r="E3" s="3">
        <v>-3.3333333333338544E-3</v>
      </c>
      <c r="F3" s="18"/>
      <c r="G3" s="3">
        <v>-3.33333333333267E-3</v>
      </c>
      <c r="H3" s="3">
        <v>1.0023131618421723</v>
      </c>
      <c r="I3" s="18"/>
      <c r="J3" s="18"/>
      <c r="K3" s="18"/>
      <c r="L3" s="2"/>
      <c r="M3" s="2"/>
      <c r="N3" s="2"/>
      <c r="O3" s="2"/>
      <c r="P3" s="2"/>
    </row>
    <row r="4" spans="1:16">
      <c r="A4" s="3" t="s">
        <v>36</v>
      </c>
      <c r="B4" s="3" t="s">
        <v>29</v>
      </c>
      <c r="C4" s="3">
        <v>16.149999999999999</v>
      </c>
      <c r="D4" s="18"/>
      <c r="E4" s="3">
        <v>3.6666666666665293E-2</v>
      </c>
      <c r="F4" s="18"/>
      <c r="G4" s="3">
        <v>3.666666666666648E-2</v>
      </c>
      <c r="H4" s="3">
        <v>0.9749048557222405</v>
      </c>
      <c r="I4" s="18"/>
      <c r="J4" s="18"/>
      <c r="K4" s="18"/>
      <c r="L4" s="2"/>
      <c r="M4" s="2"/>
      <c r="N4" s="2"/>
      <c r="O4" s="2"/>
      <c r="P4" s="2"/>
    </row>
    <row r="5" spans="1:16">
      <c r="A5" s="3" t="s">
        <v>36</v>
      </c>
      <c r="B5" s="3" t="s">
        <v>50</v>
      </c>
      <c r="C5" s="3">
        <v>27.36</v>
      </c>
      <c r="D5" s="18">
        <v>27.396666666666665</v>
      </c>
      <c r="E5" s="3">
        <v>11.246666666666666</v>
      </c>
      <c r="F5" s="18">
        <v>11.283333333333331</v>
      </c>
      <c r="G5" s="3">
        <v>-3.6666666666665293E-2</v>
      </c>
      <c r="H5" s="3">
        <v>1.0257411214340169</v>
      </c>
      <c r="I5" s="18">
        <v>1.0034896323550122</v>
      </c>
      <c r="J5" s="18">
        <v>0.10125500823539681</v>
      </c>
      <c r="K5" s="18">
        <v>5.8459606261504121E-2</v>
      </c>
      <c r="L5" s="2"/>
      <c r="M5" s="2"/>
      <c r="N5" s="2"/>
      <c r="O5" s="2"/>
      <c r="P5" s="2"/>
    </row>
    <row r="6" spans="1:16">
      <c r="A6" s="3" t="s">
        <v>36</v>
      </c>
      <c r="B6" s="3" t="s">
        <v>50</v>
      </c>
      <c r="C6" s="3">
        <v>27.56</v>
      </c>
      <c r="D6" s="18"/>
      <c r="E6" s="3">
        <v>11.446666666666665</v>
      </c>
      <c r="F6" s="18"/>
      <c r="G6" s="3">
        <v>0.163333333333334</v>
      </c>
      <c r="H6" s="3">
        <v>0.89295951106038185</v>
      </c>
      <c r="I6" s="18"/>
      <c r="J6" s="18"/>
      <c r="K6" s="18"/>
      <c r="L6" s="2"/>
      <c r="M6" s="2"/>
      <c r="N6" s="2"/>
      <c r="O6" s="2"/>
      <c r="P6" s="2"/>
    </row>
    <row r="7" spans="1:16">
      <c r="A7" s="3" t="s">
        <v>36</v>
      </c>
      <c r="B7" s="3" t="s">
        <v>50</v>
      </c>
      <c r="C7" s="3">
        <v>27.27</v>
      </c>
      <c r="D7" s="18"/>
      <c r="E7" s="3">
        <v>11.156666666666666</v>
      </c>
      <c r="F7" s="18"/>
      <c r="G7" s="3">
        <v>-0.12666666666666515</v>
      </c>
      <c r="H7" s="3">
        <v>1.0917682645706384</v>
      </c>
      <c r="I7" s="18"/>
      <c r="J7" s="18"/>
      <c r="K7" s="18"/>
      <c r="L7" s="2"/>
      <c r="M7" s="2"/>
      <c r="N7" s="2"/>
      <c r="O7" s="2"/>
      <c r="P7" s="2"/>
    </row>
    <row r="8" spans="1:16">
      <c r="A8" s="3" t="s">
        <v>37</v>
      </c>
      <c r="B8" s="3" t="s">
        <v>29</v>
      </c>
      <c r="C8" s="3">
        <v>15.79</v>
      </c>
      <c r="D8" s="18">
        <v>15.983333333333334</v>
      </c>
      <c r="E8" s="3">
        <v>-0.19333333333333513</v>
      </c>
      <c r="F8" s="18">
        <v>-1.1842378929335002E-15</v>
      </c>
      <c r="G8" s="3">
        <v>-0.19333333333333394</v>
      </c>
      <c r="H8" s="3">
        <v>1.1434024869669062</v>
      </c>
      <c r="I8" s="18">
        <v>1.0049694612469902</v>
      </c>
      <c r="J8" s="18">
        <v>0.12419213870719117</v>
      </c>
      <c r="K8" s="18">
        <v>7.1702364713832165E-2</v>
      </c>
      <c r="L8" s="2"/>
      <c r="M8" s="2"/>
      <c r="N8" s="2"/>
      <c r="O8" s="2"/>
      <c r="P8" s="2"/>
    </row>
    <row r="9" spans="1:16">
      <c r="A9" s="3" t="s">
        <v>37</v>
      </c>
      <c r="B9" s="3" t="s">
        <v>29</v>
      </c>
      <c r="C9" s="3">
        <v>16.03</v>
      </c>
      <c r="D9" s="18"/>
      <c r="E9" s="3">
        <v>4.6666666666666856E-2</v>
      </c>
      <c r="F9" s="18"/>
      <c r="G9" s="3">
        <v>4.6666666666668043E-2</v>
      </c>
      <c r="H9" s="3">
        <v>0.96817069598288208</v>
      </c>
      <c r="I9" s="18"/>
      <c r="J9" s="18"/>
      <c r="K9" s="18"/>
      <c r="L9" s="2"/>
      <c r="M9" s="2"/>
      <c r="N9" s="2"/>
      <c r="O9" s="2"/>
      <c r="P9" s="2"/>
    </row>
    <row r="10" spans="1:16">
      <c r="A10" s="3" t="s">
        <v>37</v>
      </c>
      <c r="B10" s="3" t="s">
        <v>29</v>
      </c>
      <c r="C10" s="3">
        <v>16.13</v>
      </c>
      <c r="D10" s="18"/>
      <c r="E10" s="3">
        <v>0.14666666666666472</v>
      </c>
      <c r="F10" s="18"/>
      <c r="G10" s="3">
        <v>0.14666666666666592</v>
      </c>
      <c r="H10" s="3">
        <v>0.90333520079118257</v>
      </c>
      <c r="I10" s="18"/>
      <c r="J10" s="18"/>
      <c r="K10" s="18"/>
      <c r="L10" s="2"/>
      <c r="M10" s="2"/>
      <c r="N10" s="2"/>
      <c r="O10" s="2"/>
      <c r="P10" s="2"/>
    </row>
    <row r="11" spans="1:16">
      <c r="A11" s="3" t="s">
        <v>37</v>
      </c>
      <c r="B11" s="3" t="s">
        <v>50</v>
      </c>
      <c r="C11" s="3">
        <v>26.92</v>
      </c>
      <c r="D11" s="18">
        <v>27.090000000000003</v>
      </c>
      <c r="E11" s="3">
        <v>10.936666666666667</v>
      </c>
      <c r="F11" s="18">
        <v>11.106666666666664</v>
      </c>
      <c r="G11" s="3">
        <v>-0.34666666666666401</v>
      </c>
      <c r="H11" s="3">
        <v>1.2716191663858005</v>
      </c>
      <c r="I11" s="18">
        <v>1.1343800531692818</v>
      </c>
      <c r="J11" s="18">
        <v>0.1202785833241409</v>
      </c>
      <c r="K11" s="18">
        <v>6.9442872459939589E-2</v>
      </c>
      <c r="L11" s="2"/>
      <c r="M11" s="2"/>
      <c r="N11" s="2"/>
      <c r="O11" s="2"/>
      <c r="P11" s="2"/>
    </row>
    <row r="12" spans="1:16">
      <c r="A12" s="3" t="s">
        <v>37</v>
      </c>
      <c r="B12" s="3" t="s">
        <v>50</v>
      </c>
      <c r="C12" s="3">
        <v>27.2</v>
      </c>
      <c r="D12" s="18"/>
      <c r="E12" s="3">
        <v>11.216666666666665</v>
      </c>
      <c r="F12" s="18"/>
      <c r="G12" s="3">
        <v>-6.666666666666643E-2</v>
      </c>
      <c r="H12" s="3">
        <v>1.0472941228206265</v>
      </c>
      <c r="I12" s="18"/>
      <c r="J12" s="18"/>
      <c r="K12" s="18"/>
      <c r="L12" s="2"/>
      <c r="M12" s="2"/>
      <c r="N12" s="2"/>
      <c r="O12" s="2"/>
      <c r="P12" s="2"/>
    </row>
    <row r="13" spans="1:16">
      <c r="A13" s="3" t="s">
        <v>37</v>
      </c>
      <c r="B13" s="3" t="s">
        <v>50</v>
      </c>
      <c r="C13" s="3">
        <v>27.15</v>
      </c>
      <c r="D13" s="18"/>
      <c r="E13" s="3">
        <v>11.166666666666664</v>
      </c>
      <c r="F13" s="18"/>
      <c r="G13" s="3">
        <v>-0.11666666666666714</v>
      </c>
      <c r="H13" s="3">
        <v>1.0842268703014186</v>
      </c>
      <c r="I13" s="18"/>
      <c r="J13" s="18"/>
      <c r="K13" s="18"/>
      <c r="L13" s="2"/>
      <c r="M13" s="2"/>
      <c r="N13" s="2"/>
      <c r="O13" s="2"/>
      <c r="P13" s="2"/>
    </row>
    <row r="14" spans="1:16">
      <c r="A14" s="3" t="s">
        <v>38</v>
      </c>
      <c r="B14" s="3" t="s">
        <v>29</v>
      </c>
      <c r="C14" s="3">
        <v>16.420000000000002</v>
      </c>
      <c r="D14" s="18">
        <v>16.313333333333333</v>
      </c>
      <c r="E14" s="3">
        <v>0.10666666666666913</v>
      </c>
      <c r="F14" s="18">
        <v>1.1842378929335002E-15</v>
      </c>
      <c r="G14" s="3">
        <v>0.10666666666667031</v>
      </c>
      <c r="H14" s="3">
        <v>0.9287314100385462</v>
      </c>
      <c r="I14" s="18">
        <v>1.0024140816599747</v>
      </c>
      <c r="J14" s="18">
        <v>8.5942460795633863E-2</v>
      </c>
      <c r="K14" s="18">
        <v>4.9618902875178075E-2</v>
      </c>
      <c r="L14" s="2"/>
      <c r="M14" s="2"/>
      <c r="N14" s="2"/>
      <c r="O14" s="2"/>
      <c r="P14" s="2"/>
    </row>
    <row r="15" spans="1:16">
      <c r="A15" s="3" t="s">
        <v>38</v>
      </c>
      <c r="B15" s="3" t="s">
        <v>29</v>
      </c>
      <c r="C15" s="3">
        <v>16.18</v>
      </c>
      <c r="D15" s="18"/>
      <c r="E15" s="3">
        <v>-0.13333333333333286</v>
      </c>
      <c r="F15" s="18"/>
      <c r="G15" s="3">
        <v>-0.13333333333333167</v>
      </c>
      <c r="H15" s="3">
        <v>1.0968249796946248</v>
      </c>
      <c r="I15" s="18"/>
      <c r="J15" s="18"/>
      <c r="K15" s="18"/>
      <c r="L15" s="2"/>
      <c r="M15" s="2"/>
      <c r="N15" s="2"/>
      <c r="O15" s="2"/>
      <c r="P15" s="2"/>
    </row>
    <row r="16" spans="1:16">
      <c r="A16" s="3" t="s">
        <v>38</v>
      </c>
      <c r="B16" s="3" t="s">
        <v>29</v>
      </c>
      <c r="C16" s="3">
        <v>16.34</v>
      </c>
      <c r="D16" s="18"/>
      <c r="E16" s="3">
        <v>2.6666666666667282E-2</v>
      </c>
      <c r="F16" s="18"/>
      <c r="G16" s="3">
        <v>2.6666666666668466E-2</v>
      </c>
      <c r="H16" s="3">
        <v>0.98168585524675334</v>
      </c>
      <c r="I16" s="18"/>
      <c r="J16" s="18"/>
      <c r="K16" s="18"/>
      <c r="L16" s="2"/>
      <c r="M16" s="2"/>
      <c r="N16" s="2"/>
      <c r="O16" s="2"/>
      <c r="P16" s="2"/>
    </row>
    <row r="17" spans="1:16">
      <c r="A17" s="3" t="s">
        <v>38</v>
      </c>
      <c r="B17" s="3" t="s">
        <v>50</v>
      </c>
      <c r="C17" s="3">
        <v>27.21</v>
      </c>
      <c r="D17" s="18">
        <v>27.169999999999998</v>
      </c>
      <c r="E17" s="3">
        <v>10.896666666666668</v>
      </c>
      <c r="F17" s="18">
        <v>10.856666666666669</v>
      </c>
      <c r="G17" s="3">
        <v>-0.38666666666666316</v>
      </c>
      <c r="H17" s="3">
        <v>1.3073692472021019</v>
      </c>
      <c r="I17" s="18">
        <v>1.3451674111777256</v>
      </c>
      <c r="J17" s="18">
        <v>6.5468340438600087E-2</v>
      </c>
      <c r="K17" s="18">
        <v>3.7798163975623827E-2</v>
      </c>
      <c r="L17" s="2"/>
      <c r="M17" s="2"/>
      <c r="N17" s="2"/>
      <c r="O17" s="2"/>
      <c r="P17" s="2"/>
    </row>
    <row r="18" spans="1:16">
      <c r="A18" s="3" t="s">
        <v>38</v>
      </c>
      <c r="B18" s="3" t="s">
        <v>50</v>
      </c>
      <c r="C18" s="3">
        <v>27.09</v>
      </c>
      <c r="D18" s="18"/>
      <c r="E18" s="3">
        <v>10.776666666666667</v>
      </c>
      <c r="F18" s="18"/>
      <c r="G18" s="3">
        <v>-0.50666666666666416</v>
      </c>
      <c r="H18" s="3">
        <v>1.4207637391289734</v>
      </c>
      <c r="I18" s="18"/>
      <c r="J18" s="18"/>
      <c r="K18" s="18"/>
      <c r="L18" s="2"/>
      <c r="M18" s="2"/>
      <c r="N18" s="2"/>
      <c r="O18" s="2"/>
      <c r="P18" s="2"/>
    </row>
    <row r="19" spans="1:16">
      <c r="A19" s="3" t="s">
        <v>38</v>
      </c>
      <c r="B19" s="3" t="s">
        <v>50</v>
      </c>
      <c r="C19" s="3">
        <v>27.21</v>
      </c>
      <c r="D19" s="18"/>
      <c r="E19" s="3">
        <v>10.896666666666668</v>
      </c>
      <c r="F19" s="18"/>
      <c r="G19" s="3">
        <v>-0.38666666666666316</v>
      </c>
      <c r="H19" s="3">
        <v>1.3073692472021019</v>
      </c>
      <c r="I19" s="18"/>
      <c r="J19" s="18"/>
      <c r="K19" s="18"/>
      <c r="L19" s="2"/>
      <c r="M19" s="2"/>
      <c r="N19" s="2"/>
      <c r="O19" s="2"/>
      <c r="P19" s="2"/>
    </row>
    <row r="20" spans="1:16">
      <c r="A20" s="3" t="s">
        <v>39</v>
      </c>
      <c r="B20" s="3" t="s">
        <v>29</v>
      </c>
      <c r="C20" s="3">
        <v>17.18</v>
      </c>
      <c r="D20" s="18">
        <v>17.223333333333333</v>
      </c>
      <c r="E20" s="3">
        <v>-4.3333333333333002E-2</v>
      </c>
      <c r="F20" s="18">
        <v>1.1842378929335002E-15</v>
      </c>
      <c r="G20" s="3">
        <v>-4.3333333333331815E-2</v>
      </c>
      <c r="H20" s="3">
        <v>1.0304920203292964</v>
      </c>
      <c r="I20" s="18">
        <v>1.0075328262017738</v>
      </c>
      <c r="J20" s="18">
        <v>0.14868472426232707</v>
      </c>
      <c r="K20" s="18">
        <v>8.5843165577239824E-2</v>
      </c>
      <c r="L20" s="2"/>
      <c r="M20" s="2"/>
      <c r="N20" s="2"/>
      <c r="O20" s="2"/>
      <c r="P20" s="2"/>
    </row>
    <row r="21" spans="1:16">
      <c r="A21" s="3" t="s">
        <v>39</v>
      </c>
      <c r="B21" s="3" t="s">
        <v>29</v>
      </c>
      <c r="C21" s="3">
        <v>17.03</v>
      </c>
      <c r="D21" s="18"/>
      <c r="E21" s="3">
        <v>-0.19333333333333158</v>
      </c>
      <c r="F21" s="18"/>
      <c r="G21" s="3">
        <v>-0.19333333333333039</v>
      </c>
      <c r="H21" s="3">
        <v>1.1434024869669035</v>
      </c>
      <c r="I21" s="18"/>
      <c r="J21" s="18"/>
      <c r="K21" s="18"/>
      <c r="L21" s="2"/>
      <c r="M21" s="2"/>
      <c r="N21" s="2"/>
      <c r="O21" s="2"/>
      <c r="P21" s="2"/>
    </row>
    <row r="22" spans="1:16">
      <c r="A22" s="3" t="s">
        <v>39</v>
      </c>
      <c r="B22" s="3" t="s">
        <v>29</v>
      </c>
      <c r="C22" s="3">
        <v>17.46</v>
      </c>
      <c r="D22" s="18"/>
      <c r="E22" s="3">
        <v>0.23666666666666814</v>
      </c>
      <c r="F22" s="18"/>
      <c r="G22" s="3">
        <v>0.23666666666666933</v>
      </c>
      <c r="H22" s="3">
        <v>0.84870397130912123</v>
      </c>
      <c r="I22" s="18"/>
      <c r="J22" s="18"/>
      <c r="K22" s="18"/>
      <c r="L22" s="2"/>
      <c r="M22" s="2"/>
      <c r="N22" s="2"/>
      <c r="O22" s="2"/>
      <c r="P22" s="2"/>
    </row>
    <row r="23" spans="1:16">
      <c r="A23" s="3" t="s">
        <v>39</v>
      </c>
      <c r="B23" s="3" t="s">
        <v>50</v>
      </c>
      <c r="C23" s="3">
        <v>27.6</v>
      </c>
      <c r="D23" s="18">
        <v>27.8</v>
      </c>
      <c r="E23" s="3">
        <v>10.376666666666669</v>
      </c>
      <c r="F23" s="18">
        <v>10.576666666666668</v>
      </c>
      <c r="G23" s="3">
        <v>-0.90666666666666273</v>
      </c>
      <c r="H23" s="3">
        <v>1.874708993119955</v>
      </c>
      <c r="I23" s="18">
        <v>1.6435746344690803</v>
      </c>
      <c r="J23" s="18">
        <v>0.23695256916754157</v>
      </c>
      <c r="K23" s="18">
        <v>0.13680462959405354</v>
      </c>
      <c r="L23" s="2"/>
      <c r="M23" s="2"/>
      <c r="N23" s="2"/>
      <c r="O23" s="2"/>
      <c r="P23" s="2"/>
    </row>
    <row r="24" spans="1:16">
      <c r="A24" s="3" t="s">
        <v>39</v>
      </c>
      <c r="B24" s="3" t="s">
        <v>50</v>
      </c>
      <c r="C24" s="3">
        <v>27.78</v>
      </c>
      <c r="D24" s="18"/>
      <c r="E24" s="3">
        <v>10.556666666666668</v>
      </c>
      <c r="F24" s="18"/>
      <c r="G24" s="3">
        <v>-0.72666666666666302</v>
      </c>
      <c r="H24" s="3">
        <v>1.6548112454000212</v>
      </c>
      <c r="I24" s="18"/>
      <c r="J24" s="18"/>
      <c r="K24" s="18"/>
      <c r="L24" s="2"/>
      <c r="M24" s="2"/>
      <c r="N24" s="2"/>
      <c r="O24" s="2"/>
      <c r="P24" s="2"/>
    </row>
    <row r="25" spans="1:16">
      <c r="A25" s="3" t="s">
        <v>39</v>
      </c>
      <c r="B25" s="3" t="s">
        <v>50</v>
      </c>
      <c r="C25" s="3">
        <v>28.02</v>
      </c>
      <c r="D25" s="18"/>
      <c r="E25" s="3">
        <v>10.796666666666667</v>
      </c>
      <c r="F25" s="18"/>
      <c r="G25" s="3">
        <v>-0.48666666666666458</v>
      </c>
      <c r="H25" s="3">
        <v>1.4012036648872652</v>
      </c>
      <c r="I25" s="18"/>
      <c r="J25" s="18"/>
      <c r="K25" s="18"/>
      <c r="L25" s="2"/>
      <c r="M25" s="2"/>
      <c r="N25" s="2"/>
      <c r="O25" s="2"/>
      <c r="P25" s="2"/>
    </row>
    <row r="26" spans="1:16">
      <c r="A26" s="3" t="s">
        <v>40</v>
      </c>
      <c r="B26" s="3" t="s">
        <v>29</v>
      </c>
      <c r="C26" s="3">
        <v>16.11</v>
      </c>
      <c r="D26" s="18">
        <v>16.27333333333333</v>
      </c>
      <c r="E26" s="3">
        <v>-0.16333333333333044</v>
      </c>
      <c r="F26" s="18">
        <v>3.5527136788005009E-15</v>
      </c>
      <c r="G26" s="3">
        <v>-0.16333333333332925</v>
      </c>
      <c r="H26" s="3">
        <v>1.119871604046756</v>
      </c>
      <c r="I26" s="18">
        <v>1.0090307955697091</v>
      </c>
      <c r="J26" s="18">
        <v>0.16008601129494301</v>
      </c>
      <c r="K26" s="18">
        <v>9.2425701714628827E-2</v>
      </c>
      <c r="L26" s="2"/>
      <c r="M26" s="2"/>
      <c r="N26" s="2"/>
      <c r="O26" s="2"/>
      <c r="P26" s="2"/>
    </row>
    <row r="27" spans="1:16">
      <c r="A27" s="3" t="s">
        <v>40</v>
      </c>
      <c r="B27" s="3" t="s">
        <v>29</v>
      </c>
      <c r="C27" s="3">
        <v>16.16</v>
      </c>
      <c r="D27" s="18"/>
      <c r="E27" s="3">
        <v>-0.11333333333332973</v>
      </c>
      <c r="F27" s="18"/>
      <c r="G27" s="3">
        <v>-0.11333333333332855</v>
      </c>
      <c r="H27" s="3">
        <v>1.0817246660801012</v>
      </c>
      <c r="I27" s="18"/>
      <c r="J27" s="18"/>
      <c r="K27" s="18"/>
      <c r="L27" s="2"/>
      <c r="M27" s="2"/>
      <c r="N27" s="2"/>
      <c r="O27" s="2"/>
      <c r="P27" s="2"/>
    </row>
    <row r="28" spans="1:16">
      <c r="A28" s="3" t="s">
        <v>40</v>
      </c>
      <c r="B28" s="3" t="s">
        <v>29</v>
      </c>
      <c r="C28" s="3">
        <v>16.55</v>
      </c>
      <c r="D28" s="18"/>
      <c r="E28" s="3">
        <v>0.27666666666667084</v>
      </c>
      <c r="F28" s="18"/>
      <c r="G28" s="3">
        <v>0.276666666666672</v>
      </c>
      <c r="H28" s="3">
        <v>0.82549611658226973</v>
      </c>
      <c r="I28" s="18"/>
      <c r="J28" s="18"/>
      <c r="K28" s="18"/>
      <c r="L28" s="2"/>
      <c r="M28" s="2"/>
      <c r="N28" s="2"/>
      <c r="O28" s="2"/>
      <c r="P28" s="2"/>
    </row>
    <row r="29" spans="1:16">
      <c r="A29" s="3" t="s">
        <v>40</v>
      </c>
      <c r="B29" s="3" t="s">
        <v>50</v>
      </c>
      <c r="C29" s="3">
        <v>28.29</v>
      </c>
      <c r="D29" s="18">
        <v>28.296666666666667</v>
      </c>
      <c r="E29" s="3">
        <v>12.016666666666669</v>
      </c>
      <c r="F29" s="18">
        <v>12.023333333333335</v>
      </c>
      <c r="G29" s="3">
        <v>0.73333333333333783</v>
      </c>
      <c r="H29" s="3">
        <v>0.60151251804105654</v>
      </c>
      <c r="I29" s="18">
        <v>0.59878081864437416</v>
      </c>
      <c r="J29" s="18">
        <v>8.6126775320736881E-3</v>
      </c>
      <c r="K29" s="18">
        <v>4.9725316915861855E-3</v>
      </c>
      <c r="L29" s="2"/>
      <c r="M29" s="2"/>
      <c r="N29" s="2"/>
      <c r="O29" s="2"/>
      <c r="P29" s="2"/>
    </row>
    <row r="30" spans="1:16">
      <c r="A30" s="3" t="s">
        <v>40</v>
      </c>
      <c r="B30" s="3" t="s">
        <v>50</v>
      </c>
      <c r="C30" s="3">
        <v>28.28</v>
      </c>
      <c r="D30" s="18"/>
      <c r="E30" s="3">
        <v>12.006666666666671</v>
      </c>
      <c r="F30" s="18"/>
      <c r="G30" s="3">
        <v>0.72333333333333982</v>
      </c>
      <c r="H30" s="3">
        <v>0.60569636847003316</v>
      </c>
      <c r="I30" s="18"/>
      <c r="J30" s="18"/>
      <c r="K30" s="18"/>
      <c r="L30" s="2"/>
      <c r="M30" s="2"/>
      <c r="N30" s="2"/>
      <c r="O30" s="2"/>
      <c r="P30" s="2"/>
    </row>
    <row r="31" spans="1:16">
      <c r="A31" s="3" t="s">
        <v>40</v>
      </c>
      <c r="B31" s="3" t="s">
        <v>50</v>
      </c>
      <c r="C31" s="3">
        <v>28.32</v>
      </c>
      <c r="D31" s="18"/>
      <c r="E31" s="3">
        <v>12.04666666666667</v>
      </c>
      <c r="F31" s="18"/>
      <c r="G31" s="3">
        <v>0.76333333333333897</v>
      </c>
      <c r="H31" s="3">
        <v>0.58913356942203277</v>
      </c>
      <c r="I31" s="18"/>
      <c r="J31" s="18"/>
      <c r="K31" s="18"/>
      <c r="L31" s="2"/>
      <c r="M31" s="2"/>
      <c r="N31" s="2"/>
      <c r="O31" s="2"/>
      <c r="P31" s="2"/>
    </row>
    <row r="32" spans="1:16">
      <c r="A32" s="3" t="s">
        <v>30</v>
      </c>
      <c r="B32" s="3" t="s">
        <v>29</v>
      </c>
      <c r="C32" s="3">
        <v>14.09</v>
      </c>
      <c r="D32" s="18">
        <v>14.126666666666667</v>
      </c>
      <c r="E32" s="3">
        <v>-3.6666666666667069E-2</v>
      </c>
      <c r="F32" s="18">
        <v>0</v>
      </c>
      <c r="G32" s="3">
        <v>-3.6666666666667069E-2</v>
      </c>
      <c r="H32" s="3">
        <v>1.025741121434018</v>
      </c>
      <c r="I32" s="18">
        <v>1.0015898037204636</v>
      </c>
      <c r="J32" s="18">
        <v>6.8343630087584387E-2</v>
      </c>
      <c r="K32" s="18">
        <v>3.9458213228463053E-2</v>
      </c>
      <c r="L32" s="2"/>
      <c r="M32" s="2"/>
      <c r="N32" s="2"/>
      <c r="O32" s="2"/>
      <c r="P32" s="2"/>
    </row>
    <row r="33" spans="1:16">
      <c r="A33" s="3" t="s">
        <v>30</v>
      </c>
      <c r="B33" s="3" t="s">
        <v>29</v>
      </c>
      <c r="C33" s="3">
        <v>14.05</v>
      </c>
      <c r="D33" s="18"/>
      <c r="E33" s="3">
        <v>-7.6666666666666217E-2</v>
      </c>
      <c r="F33" s="18"/>
      <c r="G33" s="3">
        <v>-7.6666666666666217E-2</v>
      </c>
      <c r="H33" s="3">
        <v>1.0545786295160127</v>
      </c>
      <c r="I33" s="18"/>
      <c r="J33" s="18"/>
      <c r="K33" s="18"/>
      <c r="L33" s="2"/>
      <c r="M33" s="2"/>
      <c r="N33" s="2"/>
      <c r="O33" s="2"/>
      <c r="P33" s="2"/>
    </row>
    <row r="34" spans="1:16">
      <c r="A34" s="3" t="s">
        <v>30</v>
      </c>
      <c r="B34" s="3" t="s">
        <v>29</v>
      </c>
      <c r="C34" s="3">
        <v>14.24</v>
      </c>
      <c r="D34" s="18"/>
      <c r="E34" s="3">
        <v>0.11333333333333329</v>
      </c>
      <c r="F34" s="18"/>
      <c r="G34" s="3">
        <v>0.11333333333333329</v>
      </c>
      <c r="H34" s="3">
        <v>0.92444966021136032</v>
      </c>
      <c r="I34" s="18"/>
      <c r="J34" s="18"/>
      <c r="K34" s="18"/>
      <c r="L34" s="2"/>
      <c r="M34" s="2"/>
      <c r="N34" s="2"/>
      <c r="O34" s="2"/>
      <c r="P34" s="2"/>
    </row>
    <row r="35" spans="1:16">
      <c r="A35" s="3" t="s">
        <v>30</v>
      </c>
      <c r="B35" s="3" t="s">
        <v>50</v>
      </c>
      <c r="C35" s="3">
        <v>19.13</v>
      </c>
      <c r="D35" s="18">
        <v>19.043333333333333</v>
      </c>
      <c r="E35" s="3">
        <v>5.0033333333333321</v>
      </c>
      <c r="F35" s="18">
        <v>4.9166666666666661</v>
      </c>
      <c r="G35" s="3">
        <v>8.6666666666666003E-2</v>
      </c>
      <c r="H35" s="3">
        <v>0.94169601738734743</v>
      </c>
      <c r="I35" s="18">
        <v>1.0014875619178427</v>
      </c>
      <c r="J35" s="18">
        <v>6.7223877203552523E-2</v>
      </c>
      <c r="K35" s="18">
        <v>3.8811723599441399E-2</v>
      </c>
      <c r="L35" s="2"/>
      <c r="M35" s="2"/>
      <c r="N35" s="2"/>
      <c r="O35" s="2"/>
      <c r="P35" s="2"/>
    </row>
    <row r="36" spans="1:16">
      <c r="A36" s="3" t="s">
        <v>30</v>
      </c>
      <c r="B36" s="3" t="s">
        <v>50</v>
      </c>
      <c r="C36" s="3">
        <v>19.059999999999999</v>
      </c>
      <c r="D36" s="18"/>
      <c r="E36" s="3">
        <v>4.9333333333333318</v>
      </c>
      <c r="F36" s="18"/>
      <c r="G36" s="3">
        <v>1.6666666666665719E-2</v>
      </c>
      <c r="H36" s="3">
        <v>0.98851402035289671</v>
      </c>
      <c r="I36" s="18"/>
      <c r="J36" s="18"/>
      <c r="K36" s="18"/>
      <c r="L36" s="2"/>
      <c r="M36" s="2"/>
      <c r="N36" s="2"/>
      <c r="O36" s="2"/>
      <c r="P36" s="2"/>
    </row>
    <row r="37" spans="1:16">
      <c r="A37" s="3" t="s">
        <v>30</v>
      </c>
      <c r="B37" s="3" t="s">
        <v>50</v>
      </c>
      <c r="C37" s="3">
        <v>18.940000000000001</v>
      </c>
      <c r="D37" s="18"/>
      <c r="E37" s="3">
        <v>4.8133333333333344</v>
      </c>
      <c r="F37" s="18"/>
      <c r="G37" s="3">
        <v>-0.10333333333333172</v>
      </c>
      <c r="H37" s="3">
        <v>1.0742526480132844</v>
      </c>
      <c r="I37" s="18"/>
      <c r="J37" s="18"/>
      <c r="K37" s="18"/>
      <c r="L37" s="2"/>
      <c r="M37" s="2"/>
      <c r="N37" s="2"/>
      <c r="O37" s="2"/>
      <c r="P37" s="2"/>
    </row>
    <row r="38" spans="1:16">
      <c r="A38" s="3" t="s">
        <v>31</v>
      </c>
      <c r="B38" s="3" t="s">
        <v>29</v>
      </c>
      <c r="C38" s="3">
        <v>14.51</v>
      </c>
      <c r="D38" s="18">
        <v>14.753333333333332</v>
      </c>
      <c r="E38" s="3">
        <v>-0.24333333333333229</v>
      </c>
      <c r="F38" s="18">
        <v>1.1842378929335002E-15</v>
      </c>
      <c r="G38" s="3">
        <v>-0.24333333333333229</v>
      </c>
      <c r="H38" s="3">
        <v>1.1837244885898344</v>
      </c>
      <c r="I38" s="18">
        <v>1.0074169790771113</v>
      </c>
      <c r="J38" s="18">
        <v>0.15351532616156929</v>
      </c>
      <c r="K38" s="18">
        <v>8.8632114884115237E-2</v>
      </c>
      <c r="L38" s="2"/>
      <c r="M38" s="2"/>
      <c r="N38" s="2"/>
      <c r="O38" s="2"/>
      <c r="P38" s="2"/>
    </row>
    <row r="39" spans="1:16">
      <c r="A39" s="3" t="s">
        <v>31</v>
      </c>
      <c r="B39" s="3" t="s">
        <v>29</v>
      </c>
      <c r="C39" s="3">
        <v>14.9</v>
      </c>
      <c r="D39" s="18"/>
      <c r="E39" s="3">
        <v>0.14666666666666828</v>
      </c>
      <c r="F39" s="18"/>
      <c r="G39" s="3">
        <v>0.14666666666666828</v>
      </c>
      <c r="H39" s="3">
        <v>0.90333520079118113</v>
      </c>
      <c r="I39" s="18"/>
      <c r="J39" s="18"/>
      <c r="K39" s="18"/>
      <c r="L39" s="2"/>
      <c r="M39" s="2"/>
      <c r="N39" s="2"/>
      <c r="O39" s="2"/>
      <c r="P39" s="2"/>
    </row>
    <row r="40" spans="1:16">
      <c r="A40" s="3" t="s">
        <v>31</v>
      </c>
      <c r="B40" s="3" t="s">
        <v>29</v>
      </c>
      <c r="C40" s="3">
        <v>14.85</v>
      </c>
      <c r="D40" s="18"/>
      <c r="E40" s="3">
        <v>9.6666666666667567E-2</v>
      </c>
      <c r="F40" s="18"/>
      <c r="G40" s="3">
        <v>9.6666666666667567E-2</v>
      </c>
      <c r="H40" s="3">
        <v>0.93519124785031815</v>
      </c>
      <c r="I40" s="18"/>
      <c r="J40" s="18"/>
      <c r="K40" s="18"/>
      <c r="L40" s="2"/>
      <c r="M40" s="2"/>
      <c r="N40" s="2"/>
      <c r="O40" s="2"/>
      <c r="P40" s="2"/>
    </row>
    <row r="41" spans="1:16">
      <c r="A41" s="3" t="s">
        <v>31</v>
      </c>
      <c r="B41" s="3" t="s">
        <v>50</v>
      </c>
      <c r="C41" s="3">
        <v>19.190000000000001</v>
      </c>
      <c r="D41" s="18">
        <v>19.223333333333333</v>
      </c>
      <c r="E41" s="3">
        <v>4.4366666666666692</v>
      </c>
      <c r="F41" s="18">
        <v>4.4700000000000015</v>
      </c>
      <c r="G41" s="3">
        <v>-0.47999999999999687</v>
      </c>
      <c r="H41" s="3">
        <v>1.3947436663504025</v>
      </c>
      <c r="I41" s="18">
        <v>1.3631565790671019</v>
      </c>
      <c r="J41" s="18">
        <v>3.3123204235889721E-2</v>
      </c>
      <c r="K41" s="18">
        <v>1.9123690882013884E-2</v>
      </c>
      <c r="L41" s="2"/>
      <c r="M41" s="2"/>
      <c r="N41" s="2"/>
      <c r="O41" s="2"/>
      <c r="P41" s="2"/>
    </row>
    <row r="42" spans="1:16">
      <c r="A42" s="3" t="s">
        <v>31</v>
      </c>
      <c r="B42" s="3" t="s">
        <v>50</v>
      </c>
      <c r="C42" s="3">
        <v>19.260000000000002</v>
      </c>
      <c r="D42" s="18"/>
      <c r="E42" s="3">
        <v>4.5066666666666695</v>
      </c>
      <c r="F42" s="18"/>
      <c r="G42" s="3">
        <v>-0.40999999999999659</v>
      </c>
      <c r="H42" s="3">
        <v>1.3286858140965085</v>
      </c>
      <c r="I42" s="18"/>
      <c r="J42" s="18"/>
      <c r="K42" s="18"/>
      <c r="L42" s="2"/>
      <c r="M42" s="2"/>
      <c r="N42" s="2"/>
      <c r="O42" s="2"/>
      <c r="P42" s="2"/>
    </row>
    <row r="43" spans="1:16">
      <c r="A43" s="3" t="s">
        <v>31</v>
      </c>
      <c r="B43" s="3" t="s">
        <v>50</v>
      </c>
      <c r="C43" s="3">
        <v>19.22</v>
      </c>
      <c r="D43" s="18"/>
      <c r="E43" s="3">
        <v>4.4666666666666668</v>
      </c>
      <c r="F43" s="18"/>
      <c r="G43" s="3">
        <v>-0.44999999999999929</v>
      </c>
      <c r="H43" s="3">
        <v>1.3660402567543948</v>
      </c>
      <c r="I43" s="18"/>
      <c r="J43" s="18"/>
      <c r="K43" s="18"/>
      <c r="L43" s="2"/>
      <c r="M43" s="2"/>
      <c r="N43" s="2"/>
      <c r="O43" s="2"/>
      <c r="P43" s="2"/>
    </row>
    <row r="44" spans="1:16">
      <c r="A44" s="3" t="s">
        <v>32</v>
      </c>
      <c r="B44" s="3" t="s">
        <v>29</v>
      </c>
      <c r="C44" s="3">
        <v>14.95</v>
      </c>
      <c r="D44" s="18">
        <v>14.516666666666666</v>
      </c>
      <c r="E44" s="3">
        <v>0.43333333333333357</v>
      </c>
      <c r="F44" s="18">
        <v>5.9211894646675012E-16</v>
      </c>
      <c r="G44" s="3">
        <v>0.43333333333333357</v>
      </c>
      <c r="H44" s="3">
        <v>0.74054877614328196</v>
      </c>
      <c r="I44" s="18">
        <v>1.1667286557536325</v>
      </c>
      <c r="J44" s="18">
        <v>0.83052476051001067</v>
      </c>
      <c r="K44" s="18">
        <v>0.47950369404910415</v>
      </c>
      <c r="L44" s="2"/>
      <c r="M44" s="2"/>
      <c r="N44" s="2"/>
      <c r="O44" s="2"/>
      <c r="P44" s="2"/>
    </row>
    <row r="45" spans="1:16">
      <c r="A45" s="3" t="s">
        <v>32</v>
      </c>
      <c r="B45" s="3" t="s">
        <v>29</v>
      </c>
      <c r="C45" s="3">
        <v>15.17</v>
      </c>
      <c r="D45" s="18"/>
      <c r="E45" s="3">
        <v>0.65333333333333421</v>
      </c>
      <c r="F45" s="18"/>
      <c r="G45" s="3">
        <v>0.65333333333333421</v>
      </c>
      <c r="H45" s="3">
        <v>0.63580958319290104</v>
      </c>
      <c r="I45" s="18"/>
      <c r="J45" s="18"/>
      <c r="K45" s="18"/>
      <c r="L45" s="2"/>
      <c r="M45" s="2"/>
      <c r="N45" s="2"/>
      <c r="O45" s="2"/>
      <c r="P45" s="2"/>
    </row>
    <row r="46" spans="1:16">
      <c r="A46" s="3" t="s">
        <v>32</v>
      </c>
      <c r="B46" s="3" t="s">
        <v>29</v>
      </c>
      <c r="C46" s="3">
        <v>13.43</v>
      </c>
      <c r="D46" s="18"/>
      <c r="E46" s="3">
        <v>-1.086666666666666</v>
      </c>
      <c r="F46" s="18"/>
      <c r="G46" s="3">
        <v>-1.086666666666666</v>
      </c>
      <c r="H46" s="3">
        <v>2.123827607924714</v>
      </c>
      <c r="I46" s="18"/>
      <c r="J46" s="18"/>
      <c r="K46" s="18"/>
      <c r="L46" s="2"/>
      <c r="M46" s="2"/>
      <c r="N46" s="2"/>
      <c r="O46" s="2"/>
      <c r="P46" s="2"/>
    </row>
    <row r="47" spans="1:16">
      <c r="A47" s="3" t="s">
        <v>32</v>
      </c>
      <c r="B47" s="3" t="s">
        <v>50</v>
      </c>
      <c r="C47" s="3">
        <v>18.010000000000002</v>
      </c>
      <c r="D47" s="18">
        <v>18.113333333333333</v>
      </c>
      <c r="E47" s="3">
        <v>3.4933333333333358</v>
      </c>
      <c r="F47" s="18">
        <v>3.5966666666666689</v>
      </c>
      <c r="G47" s="3">
        <v>-1.4233333333333302</v>
      </c>
      <c r="H47" s="3">
        <v>2.6820447955068638</v>
      </c>
      <c r="I47" s="18">
        <v>2.5006836973308886</v>
      </c>
      <c r="J47" s="18">
        <v>0.17411501608508004</v>
      </c>
      <c r="K47" s="18">
        <v>0.10052535140667698</v>
      </c>
      <c r="L47" s="2"/>
      <c r="M47" s="2"/>
      <c r="N47" s="2"/>
      <c r="O47" s="2"/>
      <c r="P47" s="2"/>
    </row>
    <row r="48" spans="1:16">
      <c r="A48" s="3" t="s">
        <v>32</v>
      </c>
      <c r="B48" s="3" t="s">
        <v>50</v>
      </c>
      <c r="C48" s="3">
        <v>18.21</v>
      </c>
      <c r="D48" s="18"/>
      <c r="E48" s="3">
        <v>3.6933333333333351</v>
      </c>
      <c r="F48" s="18"/>
      <c r="G48" s="3">
        <v>-1.2233333333333309</v>
      </c>
      <c r="H48" s="3">
        <v>2.3348556075139397</v>
      </c>
      <c r="I48" s="18"/>
      <c r="J48" s="18"/>
      <c r="K48" s="18"/>
      <c r="L48" s="2"/>
      <c r="M48" s="2"/>
      <c r="N48" s="2"/>
      <c r="O48" s="2"/>
      <c r="P48" s="2"/>
    </row>
    <row r="49" spans="1:16">
      <c r="A49" s="3" t="s">
        <v>32</v>
      </c>
      <c r="B49" s="3" t="s">
        <v>50</v>
      </c>
      <c r="C49" s="3">
        <v>18.12</v>
      </c>
      <c r="D49" s="18"/>
      <c r="E49" s="3">
        <v>3.6033333333333353</v>
      </c>
      <c r="F49" s="18"/>
      <c r="G49" s="3">
        <v>-1.3133333333333308</v>
      </c>
      <c r="H49" s="3">
        <v>2.4851506889718622</v>
      </c>
      <c r="I49" s="18"/>
      <c r="J49" s="18"/>
      <c r="K49" s="18"/>
      <c r="L49" s="2"/>
      <c r="M49" s="2"/>
      <c r="N49" s="2"/>
      <c r="O49" s="2"/>
      <c r="P49" s="2"/>
    </row>
    <row r="50" spans="1:16">
      <c r="A50" s="3" t="s">
        <v>33</v>
      </c>
      <c r="B50" s="3" t="s">
        <v>29</v>
      </c>
      <c r="C50" s="3">
        <v>14.24</v>
      </c>
      <c r="D50" s="18">
        <v>14.173333333333334</v>
      </c>
      <c r="E50" s="3">
        <v>6.666666666666643E-2</v>
      </c>
      <c r="F50" s="18">
        <v>0</v>
      </c>
      <c r="G50" s="3">
        <v>6.666666666666643E-2</v>
      </c>
      <c r="H50" s="3">
        <v>0.95484160391041673</v>
      </c>
      <c r="I50" s="18">
        <v>1.0310588683379978</v>
      </c>
      <c r="J50" s="18">
        <v>0.31651512596264669</v>
      </c>
      <c r="K50" s="18">
        <v>0.18274009317712239</v>
      </c>
      <c r="L50" s="2"/>
      <c r="M50" s="2"/>
      <c r="N50" s="2"/>
      <c r="O50" s="2"/>
      <c r="P50" s="2"/>
    </row>
    <row r="51" spans="1:16">
      <c r="A51" s="3" t="s">
        <v>33</v>
      </c>
      <c r="B51" s="3" t="s">
        <v>29</v>
      </c>
      <c r="C51" s="3">
        <v>14.57</v>
      </c>
      <c r="D51" s="18"/>
      <c r="E51" s="3">
        <v>0.3966666666666665</v>
      </c>
      <c r="F51" s="18"/>
      <c r="G51" s="3">
        <v>0.3966666666666665</v>
      </c>
      <c r="H51" s="3">
        <v>0.75961133211779963</v>
      </c>
      <c r="I51" s="18"/>
      <c r="J51" s="18"/>
      <c r="K51" s="18"/>
      <c r="L51" s="2"/>
      <c r="M51" s="2"/>
      <c r="N51" s="2"/>
      <c r="O51" s="2"/>
      <c r="P51" s="2"/>
    </row>
    <row r="52" spans="1:16">
      <c r="A52" s="3" t="s">
        <v>33</v>
      </c>
      <c r="B52" s="3" t="s">
        <v>29</v>
      </c>
      <c r="C52" s="3">
        <v>13.71</v>
      </c>
      <c r="D52" s="18"/>
      <c r="E52" s="3">
        <v>-0.46333333333333293</v>
      </c>
      <c r="F52" s="18"/>
      <c r="G52" s="3">
        <v>-0.46333333333333293</v>
      </c>
      <c r="H52" s="3">
        <v>1.3787236689857771</v>
      </c>
      <c r="I52" s="18"/>
      <c r="J52" s="18"/>
      <c r="K52" s="18"/>
      <c r="L52" s="2"/>
      <c r="M52" s="2"/>
      <c r="N52" s="2"/>
      <c r="O52" s="2"/>
      <c r="P52" s="2"/>
    </row>
    <row r="53" spans="1:16">
      <c r="A53" s="3" t="s">
        <v>33</v>
      </c>
      <c r="B53" s="3" t="s">
        <v>50</v>
      </c>
      <c r="C53" s="3">
        <v>19.21</v>
      </c>
      <c r="D53" s="18">
        <v>19.32</v>
      </c>
      <c r="E53" s="3">
        <v>5.0366666666666671</v>
      </c>
      <c r="F53" s="18">
        <v>5.1466666666666665</v>
      </c>
      <c r="G53" s="3">
        <v>0.12000000000000099</v>
      </c>
      <c r="H53" s="3">
        <v>0.9201876506248744</v>
      </c>
      <c r="I53" s="18">
        <v>0.85507698752830519</v>
      </c>
      <c r="J53" s="18">
        <v>7.813216341511621E-2</v>
      </c>
      <c r="K53" s="18">
        <v>4.5109625580085175E-2</v>
      </c>
      <c r="L53" s="2"/>
      <c r="M53" s="2"/>
      <c r="N53" s="2"/>
      <c r="O53" s="2"/>
      <c r="P53" s="2"/>
    </row>
    <row r="54" spans="1:16">
      <c r="A54" s="3" t="s">
        <v>33</v>
      </c>
      <c r="B54" s="3" t="s">
        <v>50</v>
      </c>
      <c r="C54" s="3">
        <v>19.28</v>
      </c>
      <c r="D54" s="18"/>
      <c r="E54" s="3">
        <v>5.1066666666666674</v>
      </c>
      <c r="F54" s="18"/>
      <c r="G54" s="3">
        <v>0.19000000000000128</v>
      </c>
      <c r="H54" s="3">
        <v>0.8766057213160342</v>
      </c>
      <c r="I54" s="18"/>
      <c r="J54" s="18"/>
      <c r="K54" s="18"/>
      <c r="L54" s="2"/>
      <c r="M54" s="2"/>
      <c r="N54" s="2"/>
      <c r="O54" s="2"/>
      <c r="P54" s="2"/>
    </row>
    <row r="55" spans="1:16">
      <c r="A55" s="3" t="s">
        <v>33</v>
      </c>
      <c r="B55" s="3" t="s">
        <v>50</v>
      </c>
      <c r="C55" s="3">
        <v>19.47</v>
      </c>
      <c r="D55" s="18"/>
      <c r="E55" s="3">
        <v>5.2966666666666651</v>
      </c>
      <c r="F55" s="18"/>
      <c r="G55" s="3">
        <v>0.37999999999999901</v>
      </c>
      <c r="H55" s="3">
        <v>0.76843759064400663</v>
      </c>
      <c r="I55" s="18"/>
      <c r="J55" s="18"/>
      <c r="K55" s="18"/>
      <c r="L55" s="2"/>
      <c r="M55" s="2"/>
      <c r="N55" s="2"/>
      <c r="O55" s="2"/>
      <c r="P55" s="2"/>
    </row>
    <row r="56" spans="1:16">
      <c r="A56" s="3" t="s">
        <v>34</v>
      </c>
      <c r="B56" s="3" t="s">
        <v>29</v>
      </c>
      <c r="C56" s="3">
        <v>13.92</v>
      </c>
      <c r="D56" s="18">
        <v>14.053333333333335</v>
      </c>
      <c r="E56" s="3">
        <v>-0.13333333333333464</v>
      </c>
      <c r="F56" s="18">
        <v>-1.1842378929335002E-15</v>
      </c>
      <c r="G56" s="3">
        <v>-0.13333333333333464</v>
      </c>
      <c r="H56" s="3">
        <v>1.096824979694627</v>
      </c>
      <c r="I56" s="18">
        <v>1.0021846877839264</v>
      </c>
      <c r="J56" s="18">
        <v>8.2227691947330733E-2</v>
      </c>
      <c r="K56" s="18">
        <v>4.7474180080633026E-2</v>
      </c>
      <c r="L56" s="2"/>
      <c r="M56" s="2"/>
      <c r="N56" s="2"/>
      <c r="O56" s="2"/>
      <c r="P56" s="2"/>
    </row>
    <row r="57" spans="1:16">
      <c r="A57" s="3" t="s">
        <v>34</v>
      </c>
      <c r="B57" s="3" t="s">
        <v>29</v>
      </c>
      <c r="C57" s="3">
        <v>14.11</v>
      </c>
      <c r="D57" s="18"/>
      <c r="E57" s="3">
        <v>5.6666666666664867E-2</v>
      </c>
      <c r="F57" s="18"/>
      <c r="G57" s="3">
        <v>5.6666666666664867E-2</v>
      </c>
      <c r="H57" s="3">
        <v>0.96148305248265442</v>
      </c>
      <c r="I57" s="18"/>
      <c r="J57" s="18"/>
      <c r="K57" s="18"/>
      <c r="L57" s="2"/>
      <c r="M57" s="2"/>
      <c r="N57" s="2"/>
      <c r="O57" s="2"/>
      <c r="P57" s="2"/>
    </row>
    <row r="58" spans="1:16">
      <c r="A58" s="3" t="s">
        <v>34</v>
      </c>
      <c r="B58" s="3" t="s">
        <v>29</v>
      </c>
      <c r="C58" s="3">
        <v>14.13</v>
      </c>
      <c r="D58" s="18"/>
      <c r="E58" s="3">
        <v>7.6666666666666217E-2</v>
      </c>
      <c r="F58" s="18"/>
      <c r="G58" s="3">
        <v>7.6666666666666217E-2</v>
      </c>
      <c r="H58" s="3">
        <v>0.94824603117449768</v>
      </c>
      <c r="I58" s="18"/>
      <c r="J58" s="18"/>
      <c r="K58" s="18"/>
      <c r="L58" s="2"/>
      <c r="M58" s="2"/>
      <c r="N58" s="2"/>
      <c r="O58" s="2"/>
      <c r="P58" s="2"/>
    </row>
    <row r="59" spans="1:16">
      <c r="A59" s="3" t="s">
        <v>34</v>
      </c>
      <c r="B59" s="3" t="s">
        <v>50</v>
      </c>
      <c r="C59" s="3">
        <v>18.45</v>
      </c>
      <c r="D59" s="18">
        <v>18.573333333333334</v>
      </c>
      <c r="E59" s="3">
        <v>4.3966666666666647</v>
      </c>
      <c r="F59" s="18">
        <v>4.5199999999999987</v>
      </c>
      <c r="G59" s="3">
        <v>-0.52000000000000135</v>
      </c>
      <c r="H59" s="3">
        <v>1.4339552480158286</v>
      </c>
      <c r="I59" s="18">
        <v>1.3215763637462272</v>
      </c>
      <c r="J59" s="18">
        <v>0.14001019283489125</v>
      </c>
      <c r="K59" s="18">
        <v>8.0834922522515881E-2</v>
      </c>
      <c r="L59" s="2"/>
      <c r="M59" s="2"/>
      <c r="N59" s="2"/>
      <c r="O59" s="2"/>
      <c r="P59" s="2"/>
    </row>
    <row r="60" spans="1:16">
      <c r="A60" s="3" t="s">
        <v>34</v>
      </c>
      <c r="B60" s="3" t="s">
        <v>50</v>
      </c>
      <c r="C60" s="3">
        <v>18.52</v>
      </c>
      <c r="D60" s="18"/>
      <c r="E60" s="3">
        <v>4.466666666666665</v>
      </c>
      <c r="F60" s="18"/>
      <c r="G60" s="3">
        <v>-0.45000000000000107</v>
      </c>
      <c r="H60" s="3">
        <v>1.3660402567543966</v>
      </c>
      <c r="I60" s="18"/>
      <c r="J60" s="18"/>
      <c r="K60" s="18"/>
      <c r="L60" s="2"/>
      <c r="M60" s="2"/>
      <c r="N60" s="2"/>
      <c r="O60" s="2"/>
      <c r="P60" s="2"/>
    </row>
    <row r="61" spans="1:16">
      <c r="A61" s="3" t="s">
        <v>34</v>
      </c>
      <c r="B61" s="3" t="s">
        <v>50</v>
      </c>
      <c r="C61" s="3">
        <v>18.75</v>
      </c>
      <c r="D61" s="18"/>
      <c r="E61" s="3">
        <v>4.6966666666666654</v>
      </c>
      <c r="F61" s="18"/>
      <c r="G61" s="3">
        <v>-0.22000000000000064</v>
      </c>
      <c r="H61" s="3">
        <v>1.1647335864684563</v>
      </c>
      <c r="I61" s="18"/>
      <c r="J61" s="18"/>
      <c r="K61" s="18"/>
      <c r="L61" s="2"/>
      <c r="M61" s="2"/>
      <c r="N61" s="2"/>
      <c r="O61" s="2"/>
      <c r="P61" s="2"/>
    </row>
    <row r="62" spans="1:16">
      <c r="A62" s="3" t="s">
        <v>43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  <c r="M62" s="2"/>
      <c r="N62" s="2"/>
      <c r="O62" s="2"/>
      <c r="P62" s="2"/>
    </row>
  </sheetData>
  <mergeCells count="100">
    <mergeCell ref="D59:D61"/>
    <mergeCell ref="F59:F61"/>
    <mergeCell ref="I59:I61"/>
    <mergeCell ref="J59:J61"/>
    <mergeCell ref="K59:K61"/>
    <mergeCell ref="D56:D58"/>
    <mergeCell ref="F56:F58"/>
    <mergeCell ref="I56:I58"/>
    <mergeCell ref="J56:J58"/>
    <mergeCell ref="K56:K58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7:D49"/>
    <mergeCell ref="F47:F49"/>
    <mergeCell ref="I47:I49"/>
    <mergeCell ref="J47:J49"/>
    <mergeCell ref="K47:K49"/>
    <mergeCell ref="D44:D46"/>
    <mergeCell ref="F44:F46"/>
    <mergeCell ref="I44:I46"/>
    <mergeCell ref="J44:J46"/>
    <mergeCell ref="K44:K46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5:D37"/>
    <mergeCell ref="F35:F37"/>
    <mergeCell ref="I35:I37"/>
    <mergeCell ref="J35:J37"/>
    <mergeCell ref="K35:K37"/>
    <mergeCell ref="D32:D34"/>
    <mergeCell ref="F32:F34"/>
    <mergeCell ref="I32:I34"/>
    <mergeCell ref="J32:J34"/>
    <mergeCell ref="K32:K34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3:D25"/>
    <mergeCell ref="F23:F25"/>
    <mergeCell ref="I23:I25"/>
    <mergeCell ref="J23:J25"/>
    <mergeCell ref="K23:K25"/>
    <mergeCell ref="D20:D22"/>
    <mergeCell ref="F20:F22"/>
    <mergeCell ref="I20:I22"/>
    <mergeCell ref="J20:J22"/>
    <mergeCell ref="K20:K22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11:D13"/>
    <mergeCell ref="F11:F13"/>
    <mergeCell ref="I11:I13"/>
    <mergeCell ref="J11:J13"/>
    <mergeCell ref="K11:K13"/>
    <mergeCell ref="D8:D10"/>
    <mergeCell ref="F8:F10"/>
    <mergeCell ref="I8:I10"/>
    <mergeCell ref="J8:J10"/>
    <mergeCell ref="K8:K10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2"/>
  <sheetViews>
    <sheetView workbookViewId="0">
      <selection sqref="A1:K1"/>
    </sheetView>
  </sheetViews>
  <sheetFormatPr defaultRowHeight="14.25"/>
  <cols>
    <col min="1" max="3" width="12.46484375" style="1" customWidth="1"/>
    <col min="4" max="5" width="9.1328125" style="1" bestFit="1" customWidth="1"/>
    <col min="6" max="6" width="11.86328125" style="1" bestFit="1" customWidth="1"/>
    <col min="7" max="11" width="9.1328125" style="1" bestFit="1" customWidth="1"/>
    <col min="12" max="256" width="9" style="1"/>
    <col min="257" max="259" width="12.46484375" style="1" customWidth="1"/>
    <col min="260" max="512" width="9" style="1"/>
    <col min="513" max="515" width="12.46484375" style="1" customWidth="1"/>
    <col min="516" max="768" width="9" style="1"/>
    <col min="769" max="771" width="12.46484375" style="1" customWidth="1"/>
    <col min="772" max="1024" width="9" style="1"/>
    <col min="1025" max="1027" width="12.46484375" style="1" customWidth="1"/>
    <col min="1028" max="1280" width="9" style="1"/>
    <col min="1281" max="1283" width="12.46484375" style="1" customWidth="1"/>
    <col min="1284" max="1536" width="9" style="1"/>
    <col min="1537" max="1539" width="12.46484375" style="1" customWidth="1"/>
    <col min="1540" max="1792" width="9" style="1"/>
    <col min="1793" max="1795" width="12.46484375" style="1" customWidth="1"/>
    <col min="1796" max="2048" width="9" style="1"/>
    <col min="2049" max="2051" width="12.46484375" style="1" customWidth="1"/>
    <col min="2052" max="2304" width="9" style="1"/>
    <col min="2305" max="2307" width="12.46484375" style="1" customWidth="1"/>
    <col min="2308" max="2560" width="9" style="1"/>
    <col min="2561" max="2563" width="12.46484375" style="1" customWidth="1"/>
    <col min="2564" max="2816" width="9" style="1"/>
    <col min="2817" max="2819" width="12.46484375" style="1" customWidth="1"/>
    <col min="2820" max="3072" width="9" style="1"/>
    <col min="3073" max="3075" width="12.46484375" style="1" customWidth="1"/>
    <col min="3076" max="3328" width="9" style="1"/>
    <col min="3329" max="3331" width="12.46484375" style="1" customWidth="1"/>
    <col min="3332" max="3584" width="9" style="1"/>
    <col min="3585" max="3587" width="12.46484375" style="1" customWidth="1"/>
    <col min="3588" max="3840" width="9" style="1"/>
    <col min="3841" max="3843" width="12.46484375" style="1" customWidth="1"/>
    <col min="3844" max="4096" width="9" style="1"/>
    <col min="4097" max="4099" width="12.46484375" style="1" customWidth="1"/>
    <col min="4100" max="4352" width="9" style="1"/>
    <col min="4353" max="4355" width="12.46484375" style="1" customWidth="1"/>
    <col min="4356" max="4608" width="9" style="1"/>
    <col min="4609" max="4611" width="12.46484375" style="1" customWidth="1"/>
    <col min="4612" max="4864" width="9" style="1"/>
    <col min="4865" max="4867" width="12.46484375" style="1" customWidth="1"/>
    <col min="4868" max="5120" width="9" style="1"/>
    <col min="5121" max="5123" width="12.46484375" style="1" customWidth="1"/>
    <col min="5124" max="5376" width="9" style="1"/>
    <col min="5377" max="5379" width="12.46484375" style="1" customWidth="1"/>
    <col min="5380" max="5632" width="9" style="1"/>
    <col min="5633" max="5635" width="12.46484375" style="1" customWidth="1"/>
    <col min="5636" max="5888" width="9" style="1"/>
    <col min="5889" max="5891" width="12.46484375" style="1" customWidth="1"/>
    <col min="5892" max="6144" width="9" style="1"/>
    <col min="6145" max="6147" width="12.46484375" style="1" customWidth="1"/>
    <col min="6148" max="6400" width="9" style="1"/>
    <col min="6401" max="6403" width="12.46484375" style="1" customWidth="1"/>
    <col min="6404" max="6656" width="9" style="1"/>
    <col min="6657" max="6659" width="12.46484375" style="1" customWidth="1"/>
    <col min="6660" max="6912" width="9" style="1"/>
    <col min="6913" max="6915" width="12.46484375" style="1" customWidth="1"/>
    <col min="6916" max="7168" width="9" style="1"/>
    <col min="7169" max="7171" width="12.46484375" style="1" customWidth="1"/>
    <col min="7172" max="7424" width="9" style="1"/>
    <col min="7425" max="7427" width="12.46484375" style="1" customWidth="1"/>
    <col min="7428" max="7680" width="9" style="1"/>
    <col min="7681" max="7683" width="12.46484375" style="1" customWidth="1"/>
    <col min="7684" max="7936" width="9" style="1"/>
    <col min="7937" max="7939" width="12.46484375" style="1" customWidth="1"/>
    <col min="7940" max="8192" width="9" style="1"/>
    <col min="8193" max="8195" width="12.46484375" style="1" customWidth="1"/>
    <col min="8196" max="8448" width="9" style="1"/>
    <col min="8449" max="8451" width="12.46484375" style="1" customWidth="1"/>
    <col min="8452" max="8704" width="9" style="1"/>
    <col min="8705" max="8707" width="12.46484375" style="1" customWidth="1"/>
    <col min="8708" max="8960" width="9" style="1"/>
    <col min="8961" max="8963" width="12.46484375" style="1" customWidth="1"/>
    <col min="8964" max="9216" width="9" style="1"/>
    <col min="9217" max="9219" width="12.46484375" style="1" customWidth="1"/>
    <col min="9220" max="9472" width="9" style="1"/>
    <col min="9473" max="9475" width="12.46484375" style="1" customWidth="1"/>
    <col min="9476" max="9728" width="9" style="1"/>
    <col min="9729" max="9731" width="12.46484375" style="1" customWidth="1"/>
    <col min="9732" max="9984" width="9" style="1"/>
    <col min="9985" max="9987" width="12.46484375" style="1" customWidth="1"/>
    <col min="9988" max="10240" width="9" style="1"/>
    <col min="10241" max="10243" width="12.46484375" style="1" customWidth="1"/>
    <col min="10244" max="10496" width="9" style="1"/>
    <col min="10497" max="10499" width="12.46484375" style="1" customWidth="1"/>
    <col min="10500" max="10752" width="9" style="1"/>
    <col min="10753" max="10755" width="12.46484375" style="1" customWidth="1"/>
    <col min="10756" max="11008" width="9" style="1"/>
    <col min="11009" max="11011" width="12.46484375" style="1" customWidth="1"/>
    <col min="11012" max="11264" width="9" style="1"/>
    <col min="11265" max="11267" width="12.46484375" style="1" customWidth="1"/>
    <col min="11268" max="11520" width="9" style="1"/>
    <col min="11521" max="11523" width="12.46484375" style="1" customWidth="1"/>
    <col min="11524" max="11776" width="9" style="1"/>
    <col min="11777" max="11779" width="12.46484375" style="1" customWidth="1"/>
    <col min="11780" max="12032" width="9" style="1"/>
    <col min="12033" max="12035" width="12.46484375" style="1" customWidth="1"/>
    <col min="12036" max="12288" width="9" style="1"/>
    <col min="12289" max="12291" width="12.46484375" style="1" customWidth="1"/>
    <col min="12292" max="12544" width="9" style="1"/>
    <col min="12545" max="12547" width="12.46484375" style="1" customWidth="1"/>
    <col min="12548" max="12800" width="9" style="1"/>
    <col min="12801" max="12803" width="12.46484375" style="1" customWidth="1"/>
    <col min="12804" max="13056" width="9" style="1"/>
    <col min="13057" max="13059" width="12.46484375" style="1" customWidth="1"/>
    <col min="13060" max="13312" width="9" style="1"/>
    <col min="13313" max="13315" width="12.46484375" style="1" customWidth="1"/>
    <col min="13316" max="13568" width="9" style="1"/>
    <col min="13569" max="13571" width="12.46484375" style="1" customWidth="1"/>
    <col min="13572" max="13824" width="9" style="1"/>
    <col min="13825" max="13827" width="12.46484375" style="1" customWidth="1"/>
    <col min="13828" max="14080" width="9" style="1"/>
    <col min="14081" max="14083" width="12.46484375" style="1" customWidth="1"/>
    <col min="14084" max="14336" width="9" style="1"/>
    <col min="14337" max="14339" width="12.46484375" style="1" customWidth="1"/>
    <col min="14340" max="14592" width="9" style="1"/>
    <col min="14593" max="14595" width="12.46484375" style="1" customWidth="1"/>
    <col min="14596" max="14848" width="9" style="1"/>
    <col min="14849" max="14851" width="12.46484375" style="1" customWidth="1"/>
    <col min="14852" max="15104" width="9" style="1"/>
    <col min="15105" max="15107" width="12.46484375" style="1" customWidth="1"/>
    <col min="15108" max="15360" width="9" style="1"/>
    <col min="15361" max="15363" width="12.46484375" style="1" customWidth="1"/>
    <col min="15364" max="15616" width="9" style="1"/>
    <col min="15617" max="15619" width="12.46484375" style="1" customWidth="1"/>
    <col min="15620" max="15872" width="9" style="1"/>
    <col min="15873" max="15875" width="12.46484375" style="1" customWidth="1"/>
    <col min="15876" max="16128" width="9" style="1"/>
    <col min="16129" max="16131" width="12.46484375" style="1" customWidth="1"/>
    <col min="16132" max="16384" width="9" style="1"/>
  </cols>
  <sheetData>
    <row r="1" spans="1:11" ht="17.25" customHeight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6</v>
      </c>
      <c r="F1" s="11" t="s">
        <v>24</v>
      </c>
      <c r="G1" s="11" t="s">
        <v>8</v>
      </c>
      <c r="H1" s="11" t="s">
        <v>25</v>
      </c>
      <c r="I1" s="11" t="s">
        <v>26</v>
      </c>
      <c r="J1" s="11" t="s">
        <v>27</v>
      </c>
      <c r="K1" s="11" t="s">
        <v>28</v>
      </c>
    </row>
    <row r="2" spans="1:11">
      <c r="A2" s="3" t="s">
        <v>36</v>
      </c>
      <c r="B2" s="3" t="s">
        <v>29</v>
      </c>
      <c r="C2" s="3">
        <v>16.29</v>
      </c>
      <c r="D2" s="18">
        <f>AVERAGE(C2:C4)</f>
        <v>16.393333333333334</v>
      </c>
      <c r="E2" s="3">
        <f>C2-$D$2</f>
        <v>-0.10333333333333528</v>
      </c>
      <c r="F2" s="18">
        <f>AVERAGE(E2:E4)</f>
        <v>-1.1842378929335002E-15</v>
      </c>
      <c r="G2" s="3">
        <f>E2-$F$2</f>
        <v>-0.1033333333333341</v>
      </c>
      <c r="H2" s="3">
        <f>2^-G2</f>
        <v>1.0742526480132861</v>
      </c>
      <c r="I2" s="18">
        <f>AVERAGE(H2:H4)</f>
        <v>1.002693289711255</v>
      </c>
      <c r="J2" s="18">
        <f>STDEV(H2:H4)</f>
        <v>8.8784967811060017E-2</v>
      </c>
      <c r="K2" s="18">
        <f>J2/SQRT(3)</f>
        <v>5.1260025065707759E-2</v>
      </c>
    </row>
    <row r="3" spans="1:11">
      <c r="A3" s="3" t="s">
        <v>36</v>
      </c>
      <c r="B3" s="3" t="s">
        <v>29</v>
      </c>
      <c r="C3" s="3">
        <v>16.350000000000001</v>
      </c>
      <c r="D3" s="18"/>
      <c r="E3" s="3">
        <f t="shared" ref="E3:E7" si="0">C3-$D$2</f>
        <v>-4.3333333333333002E-2</v>
      </c>
      <c r="F3" s="18"/>
      <c r="G3" s="3">
        <f>E3-$F$2</f>
        <v>-4.3333333333331815E-2</v>
      </c>
      <c r="H3" s="3">
        <f t="shared" ref="H3:H45" si="1">2^-G3</f>
        <v>1.0304920203292964</v>
      </c>
      <c r="I3" s="18"/>
      <c r="J3" s="18"/>
      <c r="K3" s="18"/>
    </row>
    <row r="4" spans="1:11">
      <c r="A4" s="3" t="s">
        <v>36</v>
      </c>
      <c r="B4" s="3" t="s">
        <v>29</v>
      </c>
      <c r="C4" s="3">
        <v>16.54</v>
      </c>
      <c r="D4" s="18"/>
      <c r="E4" s="3">
        <f t="shared" si="0"/>
        <v>0.14666666666666472</v>
      </c>
      <c r="F4" s="18"/>
      <c r="G4" s="3">
        <f>E4-$F$2</f>
        <v>0.14666666666666592</v>
      </c>
      <c r="H4" s="3">
        <f t="shared" si="1"/>
        <v>0.90333520079118257</v>
      </c>
      <c r="I4" s="18"/>
      <c r="J4" s="18"/>
      <c r="K4" s="18"/>
    </row>
    <row r="5" spans="1:11">
      <c r="A5" s="3" t="s">
        <v>36</v>
      </c>
      <c r="B5" s="3" t="s">
        <v>35</v>
      </c>
      <c r="C5" s="3">
        <v>23.25</v>
      </c>
      <c r="D5" s="18">
        <f>AVERAGE(C5:C7)</f>
        <v>23.353333333333335</v>
      </c>
      <c r="E5" s="3">
        <f t="shared" si="0"/>
        <v>6.8566666666666656</v>
      </c>
      <c r="F5" s="18">
        <f>AVERAGE(E5:E7)</f>
        <v>6.9599999999999982</v>
      </c>
      <c r="G5" s="3">
        <f>E5-$F$5</f>
        <v>-0.10333333333333261</v>
      </c>
      <c r="H5" s="3">
        <f t="shared" si="1"/>
        <v>1.074252648013285</v>
      </c>
      <c r="I5" s="18">
        <f>AVERAGE(H5:H7)</f>
        <v>1.0019512142703662</v>
      </c>
      <c r="J5" s="18">
        <f>STDEV(H5:H7)</f>
        <v>7.6233245169412128E-2</v>
      </c>
      <c r="K5" s="18">
        <f>J5/SQRT(3)</f>
        <v>4.4013284619758834E-2</v>
      </c>
    </row>
    <row r="6" spans="1:11">
      <c r="A6" s="3" t="s">
        <v>36</v>
      </c>
      <c r="B6" s="3" t="s">
        <v>35</v>
      </c>
      <c r="C6" s="3">
        <v>23.34</v>
      </c>
      <c r="D6" s="18"/>
      <c r="E6" s="3">
        <f t="shared" si="0"/>
        <v>6.9466666666666654</v>
      </c>
      <c r="F6" s="18"/>
      <c r="G6" s="3">
        <f>E6-$F$5</f>
        <v>-1.3333333333332753E-2</v>
      </c>
      <c r="H6" s="3">
        <f t="shared" si="1"/>
        <v>1.0092848012118738</v>
      </c>
      <c r="I6" s="18"/>
      <c r="J6" s="18"/>
      <c r="K6" s="18"/>
    </row>
    <row r="7" spans="1:11">
      <c r="A7" s="3" t="s">
        <v>36</v>
      </c>
      <c r="B7" s="3" t="s">
        <v>35</v>
      </c>
      <c r="C7" s="3">
        <v>23.47</v>
      </c>
      <c r="D7" s="18"/>
      <c r="E7" s="3">
        <f t="shared" si="0"/>
        <v>7.0766666666666644</v>
      </c>
      <c r="F7" s="18"/>
      <c r="G7" s="3">
        <f>E7-$F$5</f>
        <v>0.11666666666666625</v>
      </c>
      <c r="H7" s="3">
        <f t="shared" si="1"/>
        <v>0.92231619358593953</v>
      </c>
      <c r="I7" s="18"/>
      <c r="J7" s="18"/>
      <c r="K7" s="18"/>
    </row>
    <row r="8" spans="1:11">
      <c r="A8" s="3" t="s">
        <v>37</v>
      </c>
      <c r="B8" s="3" t="s">
        <v>29</v>
      </c>
      <c r="C8" s="3">
        <v>16.57</v>
      </c>
      <c r="D8" s="18">
        <f>AVERAGE(C8:C10)</f>
        <v>16.669999999999998</v>
      </c>
      <c r="E8" s="3">
        <f>C8-$D$8</f>
        <v>-9.9999999999997868E-2</v>
      </c>
      <c r="F8" s="18">
        <f>AVERAGE(E8:E10)</f>
        <v>1.1842378929335002E-15</v>
      </c>
      <c r="G8" s="3">
        <f>E8-$F$2</f>
        <v>-9.9999999999996689E-2</v>
      </c>
      <c r="H8" s="3">
        <f t="shared" si="1"/>
        <v>1.0717734625362907</v>
      </c>
      <c r="I8" s="18">
        <f>AVERAGE(H8:H10)</f>
        <v>1.003088098101794</v>
      </c>
      <c r="J8" s="18">
        <f>STDEV(H8:H10)</f>
        <v>9.4725649779460366E-2</v>
      </c>
      <c r="K8" s="18">
        <f>J8/SQRT(3)</f>
        <v>5.468987939933366E-2</v>
      </c>
    </row>
    <row r="9" spans="1:11">
      <c r="A9" s="3" t="s">
        <v>37</v>
      </c>
      <c r="B9" s="3" t="s">
        <v>29</v>
      </c>
      <c r="C9" s="3">
        <v>16.829999999999998</v>
      </c>
      <c r="D9" s="18"/>
      <c r="E9" s="3">
        <f t="shared" ref="E9:E13" si="2">C9-$D$8</f>
        <v>0.16000000000000014</v>
      </c>
      <c r="F9" s="18"/>
      <c r="G9" s="3">
        <f>E9-$F$2</f>
        <v>0.16000000000000134</v>
      </c>
      <c r="H9" s="3">
        <f t="shared" si="1"/>
        <v>0.89502507092797168</v>
      </c>
      <c r="I9" s="18"/>
      <c r="J9" s="18"/>
      <c r="K9" s="18"/>
    </row>
    <row r="10" spans="1:11">
      <c r="A10" s="3" t="s">
        <v>37</v>
      </c>
      <c r="B10" s="3" t="s">
        <v>29</v>
      </c>
      <c r="C10" s="3">
        <v>16.61</v>
      </c>
      <c r="D10" s="18"/>
      <c r="E10" s="3">
        <f t="shared" si="2"/>
        <v>-5.9999999999998721E-2</v>
      </c>
      <c r="F10" s="18"/>
      <c r="G10" s="3">
        <f>E10-$F$2</f>
        <v>-5.9999999999997534E-2</v>
      </c>
      <c r="H10" s="3">
        <f t="shared" si="1"/>
        <v>1.0424657608411196</v>
      </c>
      <c r="I10" s="18"/>
      <c r="J10" s="18"/>
      <c r="K10" s="18"/>
    </row>
    <row r="11" spans="1:11">
      <c r="A11" s="3" t="s">
        <v>37</v>
      </c>
      <c r="B11" s="3" t="s">
        <v>35</v>
      </c>
      <c r="C11" s="3">
        <v>24.16</v>
      </c>
      <c r="D11" s="18">
        <f>AVERAGE(C11:C13)</f>
        <v>24.12</v>
      </c>
      <c r="E11" s="3">
        <f t="shared" si="2"/>
        <v>7.490000000000002</v>
      </c>
      <c r="F11" s="18">
        <f>AVERAGE(E11:E13)</f>
        <v>7.450000000000002</v>
      </c>
      <c r="G11" s="3">
        <f>E11-$F$5</f>
        <v>0.5300000000000038</v>
      </c>
      <c r="H11" s="3">
        <f t="shared" si="1"/>
        <v>0.69255473405546053</v>
      </c>
      <c r="I11" s="18">
        <f>AVERAGE(H11:H13)</f>
        <v>0.7122075599422687</v>
      </c>
      <c r="J11" s="18">
        <f>STDEV(H11:H13)</f>
        <v>1.9744689273646487E-2</v>
      </c>
      <c r="K11" s="18">
        <f>J11/SQRT(3)</f>
        <v>1.1399601667205316E-2</v>
      </c>
    </row>
    <row r="12" spans="1:11">
      <c r="A12" s="3" t="s">
        <v>37</v>
      </c>
      <c r="B12" s="3" t="s">
        <v>35</v>
      </c>
      <c r="C12" s="3">
        <v>24.12</v>
      </c>
      <c r="D12" s="18"/>
      <c r="E12" s="3">
        <f t="shared" si="2"/>
        <v>7.4500000000000028</v>
      </c>
      <c r="F12" s="18"/>
      <c r="G12" s="3">
        <f>E12-$F$5</f>
        <v>0.49000000000000465</v>
      </c>
      <c r="H12" s="3">
        <f t="shared" si="1"/>
        <v>0.71202509779853362</v>
      </c>
      <c r="I12" s="18"/>
      <c r="J12" s="18"/>
      <c r="K12" s="18"/>
    </row>
    <row r="13" spans="1:11">
      <c r="A13" s="3" t="s">
        <v>37</v>
      </c>
      <c r="B13" s="3" t="s">
        <v>35</v>
      </c>
      <c r="C13" s="3">
        <v>24.08</v>
      </c>
      <c r="D13" s="18"/>
      <c r="E13" s="3">
        <f t="shared" si="2"/>
        <v>7.41</v>
      </c>
      <c r="F13" s="18"/>
      <c r="G13" s="3">
        <f>E13-$F$5</f>
        <v>0.45000000000000195</v>
      </c>
      <c r="H13" s="3">
        <f t="shared" si="1"/>
        <v>0.73204284797281183</v>
      </c>
      <c r="I13" s="18"/>
      <c r="J13" s="18"/>
      <c r="K13" s="18"/>
    </row>
    <row r="14" spans="1:11">
      <c r="A14" s="3" t="s">
        <v>38</v>
      </c>
      <c r="B14" s="3" t="s">
        <v>29</v>
      </c>
      <c r="C14" s="3">
        <v>15.74</v>
      </c>
      <c r="D14" s="18">
        <f>AVERAGE(C14:C16)</f>
        <v>15.76</v>
      </c>
      <c r="E14" s="3">
        <f>C14-$D$14</f>
        <v>-1.9999999999999574E-2</v>
      </c>
      <c r="F14" s="18">
        <f>AVERAGE(E14:E16)</f>
        <v>5.9211894646675012E-16</v>
      </c>
      <c r="G14" s="3">
        <f>E14-$F$2</f>
        <v>-1.9999999999998391E-2</v>
      </c>
      <c r="H14" s="3">
        <f t="shared" si="1"/>
        <v>1.013959479790028</v>
      </c>
      <c r="I14" s="18">
        <f>AVERAGE(H14:H16)</f>
        <v>1.0027378325444147</v>
      </c>
      <c r="J14" s="18">
        <f>STDEV(H14:H16)</f>
        <v>9.0133298246402802E-2</v>
      </c>
      <c r="K14" s="18">
        <f>J14/SQRT(3)</f>
        <v>5.2038484005509485E-2</v>
      </c>
    </row>
    <row r="15" spans="1:11">
      <c r="A15" s="3" t="s">
        <v>38</v>
      </c>
      <c r="B15" s="3" t="s">
        <v>29</v>
      </c>
      <c r="C15" s="3">
        <v>15.9</v>
      </c>
      <c r="D15" s="18"/>
      <c r="E15" s="3">
        <f t="shared" ref="E15:E19" si="3">C15-$D$14</f>
        <v>0.14000000000000057</v>
      </c>
      <c r="F15" s="18"/>
      <c r="G15" s="3">
        <f>E15-$F$2</f>
        <v>0.14000000000000176</v>
      </c>
      <c r="H15" s="3">
        <f t="shared" si="1"/>
        <v>0.90751915531715976</v>
      </c>
      <c r="I15" s="18"/>
      <c r="J15" s="18"/>
      <c r="K15" s="18"/>
    </row>
    <row r="16" spans="1:11">
      <c r="A16" s="3" t="s">
        <v>38</v>
      </c>
      <c r="B16" s="3" t="s">
        <v>29</v>
      </c>
      <c r="C16" s="3">
        <v>15.64</v>
      </c>
      <c r="D16" s="18"/>
      <c r="E16" s="3">
        <f t="shared" si="3"/>
        <v>-0.11999999999999922</v>
      </c>
      <c r="F16" s="18"/>
      <c r="G16" s="3">
        <f>E16-$F$2</f>
        <v>-0.11999999999999804</v>
      </c>
      <c r="H16" s="3">
        <f t="shared" si="1"/>
        <v>1.0867348625260567</v>
      </c>
      <c r="I16" s="18"/>
      <c r="J16" s="18"/>
      <c r="K16" s="18"/>
    </row>
    <row r="17" spans="1:11">
      <c r="A17" s="3" t="s">
        <v>38</v>
      </c>
      <c r="B17" s="3" t="s">
        <v>35</v>
      </c>
      <c r="C17" s="3">
        <v>23.16</v>
      </c>
      <c r="D17" s="18">
        <f>AVERAGE(C17:C19)</f>
        <v>23.24666666666667</v>
      </c>
      <c r="E17" s="3">
        <f t="shared" si="3"/>
        <v>7.4</v>
      </c>
      <c r="F17" s="18">
        <f>AVERAGE(E17:E19)</f>
        <v>7.4866666666666672</v>
      </c>
      <c r="G17" s="3">
        <f>E17-$F$5</f>
        <v>0.44000000000000217</v>
      </c>
      <c r="H17" s="3">
        <f t="shared" si="1"/>
        <v>0.73713460864554947</v>
      </c>
      <c r="I17" s="18">
        <f>AVERAGE(H17:H19)</f>
        <v>0.69488649103395528</v>
      </c>
      <c r="J17" s="18">
        <f>STDEV(H17:H19)</f>
        <v>3.9177991330811054E-2</v>
      </c>
      <c r="K17" s="18">
        <f>J17/SQRT(3)</f>
        <v>2.2619423841152588E-2</v>
      </c>
    </row>
    <row r="18" spans="1:11">
      <c r="A18" s="3" t="s">
        <v>38</v>
      </c>
      <c r="B18" s="3" t="s">
        <v>35</v>
      </c>
      <c r="C18" s="3">
        <v>23.26</v>
      </c>
      <c r="D18" s="18"/>
      <c r="E18" s="3">
        <f t="shared" si="3"/>
        <v>7.5000000000000018</v>
      </c>
      <c r="F18" s="18"/>
      <c r="G18" s="3">
        <f>E18-$F$5</f>
        <v>0.54000000000000359</v>
      </c>
      <c r="H18" s="3">
        <f t="shared" si="1"/>
        <v>0.68777090906987015</v>
      </c>
      <c r="I18" s="18"/>
      <c r="J18" s="18"/>
      <c r="K18" s="18"/>
    </row>
    <row r="19" spans="1:11">
      <c r="A19" s="3" t="s">
        <v>38</v>
      </c>
      <c r="B19" s="3" t="s">
        <v>35</v>
      </c>
      <c r="C19" s="3">
        <v>23.32</v>
      </c>
      <c r="D19" s="18"/>
      <c r="E19" s="3">
        <f t="shared" si="3"/>
        <v>7.5600000000000005</v>
      </c>
      <c r="F19" s="18"/>
      <c r="G19" s="3">
        <f>E19-$F$5</f>
        <v>0.60000000000000231</v>
      </c>
      <c r="H19" s="3">
        <f t="shared" si="1"/>
        <v>0.6597539553864461</v>
      </c>
      <c r="I19" s="18"/>
      <c r="J19" s="18"/>
      <c r="K19" s="18"/>
    </row>
    <row r="20" spans="1:11">
      <c r="A20" s="3" t="s">
        <v>39</v>
      </c>
      <c r="B20" s="3" t="s">
        <v>29</v>
      </c>
      <c r="C20" s="3">
        <v>17.739999999999998</v>
      </c>
      <c r="D20" s="18">
        <f>AVERAGE(C20:C22)</f>
        <v>17.653333333333332</v>
      </c>
      <c r="E20" s="3">
        <f>C20-$D$20</f>
        <v>8.6666666666666003E-2</v>
      </c>
      <c r="F20" s="18">
        <f>AVERAGE(E20:E22)</f>
        <v>0</v>
      </c>
      <c r="G20" s="3">
        <f>E20-$F$2</f>
        <v>8.6666666666667183E-2</v>
      </c>
      <c r="H20" s="3">
        <f t="shared" si="1"/>
        <v>0.94169601738734665</v>
      </c>
      <c r="I20" s="18">
        <f>AVERAGE(H20:H22)</f>
        <v>1.001305979811977</v>
      </c>
      <c r="J20" s="18">
        <f>STDEV(H20:H22)</f>
        <v>6.2777549309315755E-2</v>
      </c>
      <c r="K20" s="18">
        <f>J20/SQRT(3)</f>
        <v>3.6244634992798459E-2</v>
      </c>
    </row>
    <row r="21" spans="1:11">
      <c r="A21" s="3" t="s">
        <v>39</v>
      </c>
      <c r="B21" s="3" t="s">
        <v>29</v>
      </c>
      <c r="C21" s="3">
        <v>17.66</v>
      </c>
      <c r="D21" s="18"/>
      <c r="E21" s="3">
        <f t="shared" ref="E21:E25" si="4">C21-$D$20</f>
        <v>6.6666666666677088E-3</v>
      </c>
      <c r="F21" s="18"/>
      <c r="G21" s="3">
        <f>E21-$F$2</f>
        <v>6.6666666666688927E-3</v>
      </c>
      <c r="H21" s="3">
        <f t="shared" si="1"/>
        <v>0.99538967910322751</v>
      </c>
      <c r="I21" s="18"/>
      <c r="J21" s="18"/>
      <c r="K21" s="18"/>
    </row>
    <row r="22" spans="1:11">
      <c r="A22" s="3" t="s">
        <v>39</v>
      </c>
      <c r="B22" s="3" t="s">
        <v>29</v>
      </c>
      <c r="C22" s="3">
        <v>17.559999999999999</v>
      </c>
      <c r="D22" s="18"/>
      <c r="E22" s="3">
        <f t="shared" si="4"/>
        <v>-9.3333333333333712E-2</v>
      </c>
      <c r="F22" s="18"/>
      <c r="G22" s="3">
        <f>E22-$F$2</f>
        <v>-9.3333333333332533E-2</v>
      </c>
      <c r="H22" s="3">
        <f t="shared" si="1"/>
        <v>1.0668322429453569</v>
      </c>
      <c r="I22" s="18"/>
      <c r="J22" s="18"/>
      <c r="K22" s="18"/>
    </row>
    <row r="23" spans="1:11">
      <c r="A23" s="3" t="s">
        <v>39</v>
      </c>
      <c r="B23" s="3" t="s">
        <v>35</v>
      </c>
      <c r="C23" s="3">
        <v>24.78</v>
      </c>
      <c r="D23" s="18">
        <f>AVERAGE(C23:C25)</f>
        <v>24.91</v>
      </c>
      <c r="E23" s="3">
        <f t="shared" si="4"/>
        <v>7.1266666666666687</v>
      </c>
      <c r="F23" s="18">
        <f>AVERAGE(E23:E25)</f>
        <v>7.2566666666666677</v>
      </c>
      <c r="G23" s="3">
        <f>E23-$F$5</f>
        <v>0.16666666666667052</v>
      </c>
      <c r="H23" s="3">
        <f t="shared" si="1"/>
        <v>0.89089871814033694</v>
      </c>
      <c r="I23" s="18">
        <f>AVERAGE(H23:H25)</f>
        <v>0.81588745672735008</v>
      </c>
      <c r="J23" s="18">
        <f>STDEV(H23:H25)</f>
        <v>6.6346933716672774E-2</v>
      </c>
      <c r="K23" s="18">
        <f>J23/SQRT(3)</f>
        <v>3.8305420041227285E-2</v>
      </c>
    </row>
    <row r="24" spans="1:11">
      <c r="A24" s="3" t="s">
        <v>39</v>
      </c>
      <c r="B24" s="3" t="s">
        <v>35</v>
      </c>
      <c r="C24" s="3">
        <v>24.95</v>
      </c>
      <c r="D24" s="18"/>
      <c r="E24" s="3">
        <f t="shared" si="4"/>
        <v>7.2966666666666669</v>
      </c>
      <c r="F24" s="18"/>
      <c r="G24" s="3">
        <f>E24-$F$5</f>
        <v>0.33666666666666867</v>
      </c>
      <c r="H24" s="3">
        <f t="shared" si="1"/>
        <v>0.7918688052797187</v>
      </c>
      <c r="I24" s="18"/>
      <c r="J24" s="18"/>
      <c r="K24" s="18"/>
    </row>
    <row r="25" spans="1:11">
      <c r="A25" s="3" t="s">
        <v>39</v>
      </c>
      <c r="B25" s="3" t="s">
        <v>35</v>
      </c>
      <c r="C25" s="3">
        <v>25</v>
      </c>
      <c r="D25" s="18"/>
      <c r="E25" s="3">
        <f t="shared" si="4"/>
        <v>7.3466666666666676</v>
      </c>
      <c r="F25" s="18"/>
      <c r="G25" s="3">
        <f>E25-$F$5</f>
        <v>0.38666666666666938</v>
      </c>
      <c r="H25" s="3">
        <f t="shared" si="1"/>
        <v>0.76489484676199448</v>
      </c>
      <c r="I25" s="18"/>
      <c r="J25" s="18"/>
      <c r="K25" s="18"/>
    </row>
    <row r="26" spans="1:11">
      <c r="A26" s="3" t="s">
        <v>40</v>
      </c>
      <c r="B26" s="3" t="s">
        <v>29</v>
      </c>
      <c r="C26" s="3">
        <v>16.18</v>
      </c>
      <c r="D26" s="18">
        <f>AVERAGE(C26:C28)</f>
        <v>16.463333333333335</v>
      </c>
      <c r="E26" s="3">
        <f>C26-$D$26</f>
        <v>-0.28333333333333499</v>
      </c>
      <c r="F26" s="18">
        <f>AVERAGE(E26:E28)</f>
        <v>-1.1842378929335002E-15</v>
      </c>
      <c r="G26" s="3">
        <f>E26-$F$2</f>
        <v>-0.28333333333333383</v>
      </c>
      <c r="H26" s="3">
        <f t="shared" si="1"/>
        <v>1.2170035136705915</v>
      </c>
      <c r="I26" s="18">
        <f>AVERAGE(H26:H28)</f>
        <v>1.0283699127191037</v>
      </c>
      <c r="J26" s="18">
        <f>STDEV(H26:H28)</f>
        <v>0.27830177588664357</v>
      </c>
      <c r="K26" s="18">
        <f>J26/SQRT(3)</f>
        <v>0.16067760522410457</v>
      </c>
    </row>
    <row r="27" spans="1:11">
      <c r="A27" s="3" t="s">
        <v>40</v>
      </c>
      <c r="B27" s="3" t="s">
        <v>29</v>
      </c>
      <c r="C27" s="3">
        <v>16.25</v>
      </c>
      <c r="D27" s="18"/>
      <c r="E27" s="3">
        <f t="shared" ref="E27:E31" si="5">C27-$D$26</f>
        <v>-0.21333333333333471</v>
      </c>
      <c r="F27" s="18"/>
      <c r="G27" s="3">
        <f>E27-$F$2</f>
        <v>-0.21333333333333351</v>
      </c>
      <c r="H27" s="3">
        <f t="shared" si="1"/>
        <v>1.1593637908755896</v>
      </c>
      <c r="I27" s="18"/>
      <c r="J27" s="18"/>
      <c r="K27" s="18"/>
    </row>
    <row r="28" spans="1:11">
      <c r="A28" s="3" t="s">
        <v>40</v>
      </c>
      <c r="B28" s="3" t="s">
        <v>29</v>
      </c>
      <c r="C28" s="3">
        <v>16.96</v>
      </c>
      <c r="D28" s="18"/>
      <c r="E28" s="3">
        <f t="shared" si="5"/>
        <v>0.49666666666666615</v>
      </c>
      <c r="F28" s="18"/>
      <c r="G28" s="3">
        <f>E28-$F$2</f>
        <v>0.49666666666666731</v>
      </c>
      <c r="H28" s="3">
        <f t="shared" si="1"/>
        <v>0.70874243361112954</v>
      </c>
      <c r="I28" s="18"/>
      <c r="J28" s="18"/>
      <c r="K28" s="18"/>
    </row>
    <row r="29" spans="1:11">
      <c r="A29" s="3" t="s">
        <v>40</v>
      </c>
      <c r="B29" s="3" t="s">
        <v>35</v>
      </c>
      <c r="C29" s="3">
        <v>23.89</v>
      </c>
      <c r="D29" s="18">
        <f>AVERAGE(C29:C31)</f>
        <v>23.95</v>
      </c>
      <c r="E29" s="3">
        <f t="shared" si="5"/>
        <v>7.4266666666666659</v>
      </c>
      <c r="F29" s="18">
        <f>AVERAGE(E29:E31)</f>
        <v>7.4866666666666655</v>
      </c>
      <c r="G29" s="3">
        <f>E29-$F$5</f>
        <v>0.46666666666666767</v>
      </c>
      <c r="H29" s="3">
        <f t="shared" si="1"/>
        <v>0.72363461872018864</v>
      </c>
      <c r="I29" s="18">
        <f>AVERAGE(H29:H31)</f>
        <v>0.69463321962365576</v>
      </c>
      <c r="J29" s="18">
        <f>STDEV(H29:H31)</f>
        <v>3.1404229342358835E-2</v>
      </c>
      <c r="K29" s="18">
        <f>J29/SQRT(3)</f>
        <v>1.8131240264503617E-2</v>
      </c>
    </row>
    <row r="30" spans="1:11">
      <c r="A30" s="3" t="s">
        <v>40</v>
      </c>
      <c r="B30" s="3" t="s">
        <v>35</v>
      </c>
      <c r="C30" s="3">
        <v>23.94</v>
      </c>
      <c r="D30" s="18"/>
      <c r="E30" s="3">
        <f t="shared" si="5"/>
        <v>7.4766666666666666</v>
      </c>
      <c r="F30" s="18"/>
      <c r="G30" s="3">
        <f>E30-$F$5</f>
        <v>0.51666666666666838</v>
      </c>
      <c r="H30" s="3">
        <f t="shared" si="1"/>
        <v>0.69898496708950886</v>
      </c>
      <c r="I30" s="18"/>
      <c r="J30" s="18"/>
      <c r="K30" s="18"/>
    </row>
    <row r="31" spans="1:11">
      <c r="A31" s="3" t="s">
        <v>40</v>
      </c>
      <c r="B31" s="3" t="s">
        <v>35</v>
      </c>
      <c r="C31" s="3">
        <v>24.02</v>
      </c>
      <c r="D31" s="18"/>
      <c r="E31" s="3">
        <f t="shared" si="5"/>
        <v>7.5566666666666649</v>
      </c>
      <c r="F31" s="18"/>
      <c r="G31" s="3">
        <f>E31-$F$5</f>
        <v>0.59666666666666668</v>
      </c>
      <c r="H31" s="3">
        <f t="shared" si="1"/>
        <v>0.66128007306126968</v>
      </c>
      <c r="I31" s="18"/>
      <c r="J31" s="18"/>
      <c r="K31" s="18"/>
    </row>
    <row r="32" spans="1:11">
      <c r="A32" s="3" t="s">
        <v>30</v>
      </c>
      <c r="B32" s="3" t="s">
        <v>29</v>
      </c>
      <c r="C32" s="3">
        <v>14.55</v>
      </c>
      <c r="D32" s="18">
        <f>AVERAGE(C32:C34)</f>
        <v>14.63</v>
      </c>
      <c r="E32" s="3">
        <f>C32-$D$32</f>
        <v>-8.0000000000000071E-2</v>
      </c>
      <c r="F32" s="18">
        <f>AVERAGE(E32:E34)</f>
        <v>-5.9211894646675012E-16</v>
      </c>
      <c r="G32" s="3">
        <f>E32-$F$32</f>
        <v>-7.9999999999999474E-2</v>
      </c>
      <c r="H32" s="3">
        <f t="shared" si="1"/>
        <v>1.05701804056138</v>
      </c>
      <c r="I32" s="18">
        <f>AVERAGE(H32:H34)</f>
        <v>1.0070168303320424</v>
      </c>
      <c r="J32" s="18">
        <f>STDEV(H32:H34)</f>
        <v>0.14203278013501699</v>
      </c>
      <c r="K32" s="18">
        <f>J32/SQRT(3)</f>
        <v>8.2002663844702992E-2</v>
      </c>
    </row>
    <row r="33" spans="1:11">
      <c r="A33" s="3" t="s">
        <v>30</v>
      </c>
      <c r="B33" s="3" t="s">
        <v>29</v>
      </c>
      <c r="C33" s="3">
        <v>14.87</v>
      </c>
      <c r="D33" s="18"/>
      <c r="E33" s="3">
        <f t="shared" ref="E33:E37" si="6">C33-$D$32</f>
        <v>0.23999999999999844</v>
      </c>
      <c r="F33" s="18"/>
      <c r="G33" s="3">
        <f>E33-$F$32</f>
        <v>0.23999999999999902</v>
      </c>
      <c r="H33" s="3">
        <f t="shared" si="1"/>
        <v>0.8467453123625277</v>
      </c>
      <c r="I33" s="18"/>
      <c r="J33" s="18"/>
      <c r="K33" s="18"/>
    </row>
    <row r="34" spans="1:11">
      <c r="A34" s="3" t="s">
        <v>30</v>
      </c>
      <c r="B34" s="3" t="s">
        <v>29</v>
      </c>
      <c r="C34" s="3">
        <v>14.47</v>
      </c>
      <c r="D34" s="18"/>
      <c r="E34" s="3">
        <f t="shared" si="6"/>
        <v>-0.16000000000000014</v>
      </c>
      <c r="F34" s="18"/>
      <c r="G34" s="3">
        <f>E34-$F$32</f>
        <v>-0.15999999999999956</v>
      </c>
      <c r="H34" s="3">
        <f t="shared" si="1"/>
        <v>1.1172871380722196</v>
      </c>
      <c r="I34" s="18"/>
      <c r="J34" s="18"/>
      <c r="K34" s="18"/>
    </row>
    <row r="35" spans="1:11">
      <c r="A35" s="3" t="s">
        <v>30</v>
      </c>
      <c r="B35" s="3" t="s">
        <v>35</v>
      </c>
      <c r="C35" s="3">
        <v>21.36</v>
      </c>
      <c r="D35" s="18">
        <f>AVERAGE(C35:C37)</f>
        <v>21.386666666666667</v>
      </c>
      <c r="E35" s="3">
        <f t="shared" si="6"/>
        <v>6.7299999999999986</v>
      </c>
      <c r="F35" s="18">
        <f>AVERAGE(E35:E37)</f>
        <v>6.756666666666665</v>
      </c>
      <c r="G35" s="3">
        <f>E35-$F$35</f>
        <v>-2.6666666666666394E-2</v>
      </c>
      <c r="H35" s="3">
        <f t="shared" si="1"/>
        <v>1.0186558099572922</v>
      </c>
      <c r="I35" s="18">
        <f>AVERAGE(H35:H37)</f>
        <v>1.00065700093916</v>
      </c>
      <c r="J35" s="18">
        <f>STDEV(H35:H37)</f>
        <v>4.4067007560204381E-2</v>
      </c>
      <c r="K35" s="18">
        <f>J35/SQRT(3)</f>
        <v>2.5442098677265275E-2</v>
      </c>
    </row>
    <row r="36" spans="1:11">
      <c r="A36" s="3" t="s">
        <v>30</v>
      </c>
      <c r="B36" s="3" t="s">
        <v>35</v>
      </c>
      <c r="C36" s="3">
        <v>21.46</v>
      </c>
      <c r="D36" s="18"/>
      <c r="E36" s="3">
        <f t="shared" si="6"/>
        <v>6.83</v>
      </c>
      <c r="F36" s="18"/>
      <c r="G36" s="3">
        <f>E36-$F$35</f>
        <v>7.3333333333335027E-2</v>
      </c>
      <c r="H36" s="3">
        <f t="shared" si="1"/>
        <v>0.95043947771080095</v>
      </c>
      <c r="I36" s="18"/>
      <c r="J36" s="18"/>
      <c r="K36" s="18"/>
    </row>
    <row r="37" spans="1:11">
      <c r="A37" s="3" t="s">
        <v>30</v>
      </c>
      <c r="B37" s="3" t="s">
        <v>35</v>
      </c>
      <c r="C37" s="3">
        <v>21.34</v>
      </c>
      <c r="D37" s="18"/>
      <c r="E37" s="3">
        <f t="shared" si="6"/>
        <v>6.7099999999999991</v>
      </c>
      <c r="F37" s="18"/>
      <c r="G37" s="3">
        <f>E37-$F$35</f>
        <v>-4.6666666666665968E-2</v>
      </c>
      <c r="H37" s="3">
        <f t="shared" si="1"/>
        <v>1.0328757151493864</v>
      </c>
      <c r="I37" s="18"/>
      <c r="J37" s="18"/>
      <c r="K37" s="18"/>
    </row>
    <row r="38" spans="1:11">
      <c r="A38" s="3" t="s">
        <v>31</v>
      </c>
      <c r="B38" s="3" t="s">
        <v>29</v>
      </c>
      <c r="C38" s="3">
        <v>13.94</v>
      </c>
      <c r="D38" s="18">
        <f>AVERAGE(C38:C40)</f>
        <v>14.38</v>
      </c>
      <c r="E38" s="3">
        <f>C38-$D$38</f>
        <v>-0.44000000000000128</v>
      </c>
      <c r="F38" s="18">
        <f>AVERAGE(E38:E40)</f>
        <v>-1.1842378929335002E-15</v>
      </c>
      <c r="G38" s="3">
        <f>E38-$F$32</f>
        <v>-0.44000000000000067</v>
      </c>
      <c r="H38" s="3">
        <f t="shared" si="1"/>
        <v>1.3566043274476725</v>
      </c>
      <c r="I38" s="18">
        <f>AVERAGE(H38:H40)</f>
        <v>1.0245784001077267</v>
      </c>
      <c r="J38" s="18">
        <f>STDEV(H38:H40)</f>
        <v>0.28754288779147918</v>
      </c>
      <c r="K38" s="18">
        <f>J38/SQRT(3)</f>
        <v>0.16601296366997287</v>
      </c>
    </row>
    <row r="39" spans="1:11">
      <c r="A39" s="3" t="s">
        <v>31</v>
      </c>
      <c r="B39" s="3" t="s">
        <v>29</v>
      </c>
      <c r="C39" s="3">
        <v>14.6</v>
      </c>
      <c r="D39" s="18"/>
      <c r="E39" s="3">
        <f t="shared" ref="E39:E43" si="7">C39-$D$38</f>
        <v>0.21999999999999886</v>
      </c>
      <c r="F39" s="18"/>
      <c r="G39" s="3">
        <f>E39-$F$32</f>
        <v>0.21999999999999945</v>
      </c>
      <c r="H39" s="3">
        <f t="shared" si="1"/>
        <v>0.85856543643775407</v>
      </c>
      <c r="I39" s="18"/>
      <c r="J39" s="18"/>
      <c r="K39" s="18"/>
    </row>
    <row r="40" spans="1:11">
      <c r="A40" s="3" t="s">
        <v>31</v>
      </c>
      <c r="B40" s="3" t="s">
        <v>29</v>
      </c>
      <c r="C40" s="3">
        <v>14.6</v>
      </c>
      <c r="D40" s="18"/>
      <c r="E40" s="3">
        <f t="shared" si="7"/>
        <v>0.21999999999999886</v>
      </c>
      <c r="F40" s="18"/>
      <c r="G40" s="3">
        <f>E40-$F$32</f>
        <v>0.21999999999999945</v>
      </c>
      <c r="H40" s="3">
        <f t="shared" si="1"/>
        <v>0.85856543643775407</v>
      </c>
      <c r="I40" s="18"/>
      <c r="J40" s="18"/>
      <c r="K40" s="18"/>
    </row>
    <row r="41" spans="1:11">
      <c r="A41" s="3" t="s">
        <v>31</v>
      </c>
      <c r="B41" s="3" t="s">
        <v>35</v>
      </c>
      <c r="C41" s="3">
        <v>20.54</v>
      </c>
      <c r="D41" s="18">
        <f>AVERAGE(C41:C43)</f>
        <v>20.616666666666667</v>
      </c>
      <c r="E41" s="3">
        <f t="shared" si="7"/>
        <v>6.1599999999999984</v>
      </c>
      <c r="F41" s="18">
        <f>AVERAGE(E41:E43)</f>
        <v>6.2366666666666672</v>
      </c>
      <c r="G41" s="3">
        <f>E41-$F$35</f>
        <v>-0.59666666666666668</v>
      </c>
      <c r="H41" s="3">
        <f t="shared" si="1"/>
        <v>1.5122185602398257</v>
      </c>
      <c r="I41" s="18">
        <f>AVERAGE(H41:H43)</f>
        <v>1.4350270824418818</v>
      </c>
      <c r="J41" s="18">
        <f>STDEV(H41:H43)</f>
        <v>6.8408179102029801E-2</v>
      </c>
      <c r="K41" s="18">
        <f>J41/SQRT(3)</f>
        <v>3.9495480619329039E-2</v>
      </c>
    </row>
    <row r="42" spans="1:11">
      <c r="A42" s="3" t="s">
        <v>31</v>
      </c>
      <c r="B42" s="3" t="s">
        <v>35</v>
      </c>
      <c r="C42" s="3">
        <v>20.64</v>
      </c>
      <c r="D42" s="18"/>
      <c r="E42" s="3">
        <f t="shared" si="7"/>
        <v>6.26</v>
      </c>
      <c r="F42" s="18"/>
      <c r="G42" s="3">
        <f>E42-$F$35</f>
        <v>-0.49666666666666526</v>
      </c>
      <c r="H42" s="3">
        <f t="shared" si="1"/>
        <v>1.4109498071180471</v>
      </c>
      <c r="I42" s="18"/>
      <c r="J42" s="18"/>
      <c r="K42" s="18"/>
    </row>
    <row r="43" spans="1:11">
      <c r="A43" s="3" t="s">
        <v>31</v>
      </c>
      <c r="B43" s="3" t="s">
        <v>35</v>
      </c>
      <c r="C43" s="3">
        <v>20.67</v>
      </c>
      <c r="D43" s="18"/>
      <c r="E43" s="3">
        <f t="shared" si="7"/>
        <v>6.2900000000000009</v>
      </c>
      <c r="F43" s="18"/>
      <c r="G43" s="3">
        <f>E43-$F$35</f>
        <v>-0.46666666666666412</v>
      </c>
      <c r="H43" s="3">
        <f t="shared" si="1"/>
        <v>1.3819128799677736</v>
      </c>
      <c r="I43" s="18"/>
      <c r="J43" s="18"/>
      <c r="K43" s="18"/>
    </row>
    <row r="44" spans="1:11">
      <c r="A44" s="3" t="s">
        <v>32</v>
      </c>
      <c r="B44" s="3" t="s">
        <v>29</v>
      </c>
      <c r="C44" s="3">
        <v>13.19</v>
      </c>
      <c r="D44" s="18">
        <f>AVERAGE(C44:C46)</f>
        <v>13.446666666666667</v>
      </c>
      <c r="E44" s="3">
        <f>C44-$D$44</f>
        <v>-0.25666666666666771</v>
      </c>
      <c r="F44" s="18">
        <f>AVERAGE(E44:E46)</f>
        <v>-5.9211894646675012E-16</v>
      </c>
      <c r="G44" s="3">
        <f>E44-$F$32</f>
        <v>-0.2566666666666671</v>
      </c>
      <c r="H44" s="3">
        <f t="shared" si="1"/>
        <v>1.1947151351560197</v>
      </c>
      <c r="I44" s="18">
        <f>AVERAGE(H44:H46)</f>
        <v>1.0162730362525965</v>
      </c>
      <c r="J44" s="18">
        <f>STDEV(H44:H46)</f>
        <v>0.21514404544121821</v>
      </c>
      <c r="K44" s="18">
        <f>J44/SQRT(3)</f>
        <v>0.12421347255003241</v>
      </c>
    </row>
    <row r="45" spans="1:11">
      <c r="A45" s="3" t="s">
        <v>32</v>
      </c>
      <c r="B45" s="3" t="s">
        <v>29</v>
      </c>
      <c r="C45" s="3">
        <v>13.34</v>
      </c>
      <c r="D45" s="18"/>
      <c r="E45" s="3">
        <f t="shared" ref="E45:E49" si="8">C45-$D$44</f>
        <v>-0.10666666666666735</v>
      </c>
      <c r="F45" s="18"/>
      <c r="G45" s="3">
        <f>E45-$F$32</f>
        <v>-0.10666666666666676</v>
      </c>
      <c r="H45" s="3">
        <f t="shared" si="1"/>
        <v>1.0767375682475231</v>
      </c>
      <c r="I45" s="18"/>
      <c r="J45" s="18"/>
      <c r="K45" s="18"/>
    </row>
    <row r="46" spans="1:11">
      <c r="A46" s="3" t="s">
        <v>32</v>
      </c>
      <c r="B46" s="3" t="s">
        <v>29</v>
      </c>
      <c r="C46" s="3">
        <v>13.81</v>
      </c>
      <c r="D46" s="18"/>
      <c r="E46" s="3">
        <f t="shared" si="8"/>
        <v>0.36333333333333329</v>
      </c>
      <c r="F46" s="18"/>
      <c r="G46" s="3">
        <f>E46-$F$32</f>
        <v>0.3633333333333339</v>
      </c>
      <c r="H46" s="3">
        <f t="shared" ref="H46:H61" si="9">2^-G46</f>
        <v>0.77736640535424706</v>
      </c>
      <c r="I46" s="18"/>
      <c r="J46" s="18"/>
      <c r="K46" s="18"/>
    </row>
    <row r="47" spans="1:11">
      <c r="A47" s="3" t="s">
        <v>32</v>
      </c>
      <c r="B47" s="3" t="s">
        <v>35</v>
      </c>
      <c r="C47" s="3">
        <v>20.2</v>
      </c>
      <c r="D47" s="18">
        <f>AVERAGE(C47:C49)</f>
        <v>20.2</v>
      </c>
      <c r="E47" s="3">
        <f t="shared" si="8"/>
        <v>6.7533333333333321</v>
      </c>
      <c r="F47" s="18">
        <f>AVERAGE(E47:E49)</f>
        <v>6.753333333333333</v>
      </c>
      <c r="G47" s="3">
        <f>E47-$F$35</f>
        <v>-3.3333333333329662E-3</v>
      </c>
      <c r="H47" s="3">
        <f t="shared" si="9"/>
        <v>1.0023131618421726</v>
      </c>
      <c r="I47" s="18">
        <f>AVERAGE(H47:H49)</f>
        <v>1.0024576363618998</v>
      </c>
      <c r="J47" s="18">
        <f>STDEV(H47:H49)</f>
        <v>2.0844393890993334E-2</v>
      </c>
      <c r="K47" s="18">
        <f>J47/SQRT(3)</f>
        <v>1.2034516424059593E-2</v>
      </c>
    </row>
    <row r="48" spans="1:11">
      <c r="A48" s="3" t="s">
        <v>32</v>
      </c>
      <c r="B48" s="3" t="s">
        <v>35</v>
      </c>
      <c r="C48" s="3">
        <v>20.23</v>
      </c>
      <c r="D48" s="18"/>
      <c r="E48" s="3">
        <f t="shared" si="8"/>
        <v>6.7833333333333332</v>
      </c>
      <c r="F48" s="18"/>
      <c r="G48" s="3">
        <f>E48-$F$35</f>
        <v>2.6666666666668171E-2</v>
      </c>
      <c r="H48" s="3">
        <f t="shared" si="9"/>
        <v>0.98168585524675356</v>
      </c>
      <c r="I48" s="18"/>
      <c r="J48" s="18"/>
      <c r="K48" s="18"/>
    </row>
    <row r="49" spans="1:11">
      <c r="A49" s="3" t="s">
        <v>32</v>
      </c>
      <c r="B49" s="3" t="s">
        <v>35</v>
      </c>
      <c r="C49" s="3">
        <v>20.170000000000002</v>
      </c>
      <c r="D49" s="18"/>
      <c r="E49" s="3">
        <f t="shared" si="8"/>
        <v>6.7233333333333345</v>
      </c>
      <c r="F49" s="18"/>
      <c r="G49" s="3">
        <f>E49-$F$35</f>
        <v>-3.333333333333055E-2</v>
      </c>
      <c r="H49" s="3">
        <f t="shared" si="9"/>
        <v>1.023373891996773</v>
      </c>
      <c r="I49" s="18"/>
      <c r="J49" s="18"/>
      <c r="K49" s="18"/>
    </row>
    <row r="50" spans="1:11">
      <c r="A50" s="3" t="s">
        <v>33</v>
      </c>
      <c r="B50" s="3" t="s">
        <v>29</v>
      </c>
      <c r="C50" s="3">
        <v>14.06</v>
      </c>
      <c r="D50" s="18">
        <f>AVERAGE(C50:C52)</f>
        <v>13.94</v>
      </c>
      <c r="E50" s="3">
        <f>C50-$D$50</f>
        <v>0.12000000000000099</v>
      </c>
      <c r="F50" s="18">
        <f>AVERAGE(E50:E52)</f>
        <v>1.1842378929335002E-15</v>
      </c>
      <c r="G50" s="3">
        <f>E50-$F$32</f>
        <v>0.12000000000000159</v>
      </c>
      <c r="H50" s="3">
        <f t="shared" si="9"/>
        <v>0.92018765062487407</v>
      </c>
      <c r="I50" s="18">
        <f>AVERAGE(H50:H52)</f>
        <v>1.0065368872490403</v>
      </c>
      <c r="J50" s="18">
        <f>STDEV(H50:H52)</f>
        <v>0.144053897484682</v>
      </c>
      <c r="K50" s="18">
        <f>J50/SQRT(3)</f>
        <v>8.3169556490595917E-2</v>
      </c>
    </row>
    <row r="51" spans="1:11">
      <c r="A51" s="3" t="s">
        <v>33</v>
      </c>
      <c r="B51" s="3" t="s">
        <v>29</v>
      </c>
      <c r="C51" s="3">
        <v>14.05</v>
      </c>
      <c r="D51" s="18"/>
      <c r="E51" s="3">
        <f t="shared" ref="E51:E55" si="10">C51-$D$50</f>
        <v>0.11000000000000121</v>
      </c>
      <c r="F51" s="18"/>
      <c r="G51" s="3">
        <f>E51-$F$32</f>
        <v>0.1100000000000018</v>
      </c>
      <c r="H51" s="3">
        <f t="shared" si="9"/>
        <v>0.92658806189036969</v>
      </c>
      <c r="I51" s="18"/>
      <c r="J51" s="18"/>
      <c r="K51" s="18"/>
    </row>
    <row r="52" spans="1:11">
      <c r="A52" s="3" t="s">
        <v>33</v>
      </c>
      <c r="B52" s="3" t="s">
        <v>29</v>
      </c>
      <c r="C52" s="3">
        <v>13.71</v>
      </c>
      <c r="D52" s="18"/>
      <c r="E52" s="3">
        <f t="shared" si="10"/>
        <v>-0.22999999999999865</v>
      </c>
      <c r="F52" s="18"/>
      <c r="G52" s="3">
        <f>E52-$F$32</f>
        <v>-0.22999999999999807</v>
      </c>
      <c r="H52" s="3">
        <f t="shared" si="9"/>
        <v>1.1728349492318773</v>
      </c>
      <c r="I52" s="18"/>
      <c r="J52" s="18"/>
      <c r="K52" s="18"/>
    </row>
    <row r="53" spans="1:11">
      <c r="A53" s="3" t="s">
        <v>33</v>
      </c>
      <c r="B53" s="3" t="s">
        <v>35</v>
      </c>
      <c r="C53" s="3">
        <v>20.18</v>
      </c>
      <c r="D53" s="18">
        <f>AVERAGE(C53:C55)</f>
        <v>20.180000000000003</v>
      </c>
      <c r="E53" s="3">
        <f t="shared" si="10"/>
        <v>6.24</v>
      </c>
      <c r="F53" s="18">
        <f>AVERAGE(E53:E55)</f>
        <v>6.2399999999999993</v>
      </c>
      <c r="G53" s="3">
        <f>E53-$F$35</f>
        <v>-0.51666666666666483</v>
      </c>
      <c r="H53" s="3">
        <f t="shared" si="9"/>
        <v>1.4306459324352565</v>
      </c>
      <c r="I53" s="18">
        <f>AVERAGE(H53:H55)</f>
        <v>1.4312187882298641</v>
      </c>
      <c r="J53" s="18">
        <f>STDEV(H53:H55)</f>
        <v>4.9594817557558089E-2</v>
      </c>
      <c r="K53" s="18">
        <f>J53/SQRT(3)</f>
        <v>2.8633581267266544E-2</v>
      </c>
    </row>
    <row r="54" spans="1:11">
      <c r="A54" s="3" t="s">
        <v>33</v>
      </c>
      <c r="B54" s="3" t="s">
        <v>35</v>
      </c>
      <c r="C54" s="3">
        <v>20.13</v>
      </c>
      <c r="D54" s="18"/>
      <c r="E54" s="3">
        <f t="shared" si="10"/>
        <v>6.1899999999999995</v>
      </c>
      <c r="F54" s="18"/>
      <c r="G54" s="3">
        <f>E54-$F$35</f>
        <v>-0.56666666666666554</v>
      </c>
      <c r="H54" s="3">
        <f t="shared" si="9"/>
        <v>1.481097552286563</v>
      </c>
      <c r="I54" s="18"/>
      <c r="J54" s="18"/>
      <c r="K54" s="18"/>
    </row>
    <row r="55" spans="1:11">
      <c r="A55" s="3" t="s">
        <v>33</v>
      </c>
      <c r="B55" s="3" t="s">
        <v>35</v>
      </c>
      <c r="C55" s="3">
        <v>20.23</v>
      </c>
      <c r="D55" s="18"/>
      <c r="E55" s="3">
        <f t="shared" si="10"/>
        <v>6.2900000000000009</v>
      </c>
      <c r="F55" s="18"/>
      <c r="G55" s="3">
        <f>E55-$F$35</f>
        <v>-0.46666666666666412</v>
      </c>
      <c r="H55" s="3">
        <f t="shared" si="9"/>
        <v>1.3819128799677736</v>
      </c>
      <c r="I55" s="18"/>
      <c r="J55" s="18"/>
      <c r="K55" s="18"/>
    </row>
    <row r="56" spans="1:11">
      <c r="A56" s="3" t="s">
        <v>34</v>
      </c>
      <c r="B56" s="3" t="s">
        <v>29</v>
      </c>
      <c r="C56" s="3">
        <v>13.64</v>
      </c>
      <c r="D56" s="18">
        <f>AVERAGE(C56:C58)</f>
        <v>13.423333333333332</v>
      </c>
      <c r="E56" s="3">
        <f>C56-$D$56</f>
        <v>0.21666666666666856</v>
      </c>
      <c r="F56" s="18">
        <f>AVERAGE(E56:E58)</f>
        <v>1.1842378929335002E-15</v>
      </c>
      <c r="G56" s="3">
        <f>E56-$F$32</f>
        <v>0.21666666666666914</v>
      </c>
      <c r="H56" s="3">
        <f t="shared" si="9"/>
        <v>0.86055143724432859</v>
      </c>
      <c r="I56" s="18">
        <f>AVERAGE(H56:H58)</f>
        <v>1.0142628935750462</v>
      </c>
      <c r="J56" s="18">
        <f>STDEV(H56:H58)</f>
        <v>0.21497597216044054</v>
      </c>
      <c r="K56" s="18">
        <f>J56/SQRT(3)</f>
        <v>0.12411643539613185</v>
      </c>
    </row>
    <row r="57" spans="1:11">
      <c r="A57" s="3" t="s">
        <v>34</v>
      </c>
      <c r="B57" s="3" t="s">
        <v>29</v>
      </c>
      <c r="C57" s="3">
        <v>13.54</v>
      </c>
      <c r="D57" s="18"/>
      <c r="E57" s="3">
        <f t="shared" ref="E57:E61" si="11">C57-$D$56</f>
        <v>0.11666666666666714</v>
      </c>
      <c r="F57" s="18"/>
      <c r="G57" s="3">
        <f>E57-$F$32</f>
        <v>0.11666666666666774</v>
      </c>
      <c r="H57" s="3">
        <f t="shared" si="9"/>
        <v>0.92231619358593864</v>
      </c>
      <c r="I57" s="18"/>
      <c r="J57" s="18"/>
      <c r="K57" s="18"/>
    </row>
    <row r="58" spans="1:11">
      <c r="A58" s="3" t="s">
        <v>34</v>
      </c>
      <c r="B58" s="3" t="s">
        <v>29</v>
      </c>
      <c r="C58" s="3">
        <v>13.09</v>
      </c>
      <c r="D58" s="18"/>
      <c r="E58" s="3">
        <f t="shared" si="11"/>
        <v>-0.33333333333333215</v>
      </c>
      <c r="F58" s="18"/>
      <c r="G58" s="3">
        <f>E58-$F$32</f>
        <v>-0.33333333333333154</v>
      </c>
      <c r="H58" s="3">
        <f t="shared" si="9"/>
        <v>1.2599210498948716</v>
      </c>
      <c r="I58" s="18"/>
      <c r="J58" s="18"/>
      <c r="K58" s="18"/>
    </row>
    <row r="59" spans="1:11">
      <c r="A59" s="3" t="s">
        <v>34</v>
      </c>
      <c r="B59" s="3" t="s">
        <v>35</v>
      </c>
      <c r="C59" s="3">
        <v>20.2</v>
      </c>
      <c r="D59" s="18">
        <f>AVERAGE(C59:C61)</f>
        <v>20.25</v>
      </c>
      <c r="E59" s="3">
        <f t="shared" si="11"/>
        <v>6.7766666666666673</v>
      </c>
      <c r="F59" s="18">
        <f>AVERAGE(E59:E61)</f>
        <v>6.826666666666668</v>
      </c>
      <c r="G59" s="3">
        <f>E59-$F$35</f>
        <v>2.0000000000002238E-2</v>
      </c>
      <c r="H59" s="3">
        <f t="shared" si="9"/>
        <v>0.98623270449335776</v>
      </c>
      <c r="I59" s="18">
        <f>AVERAGE(H59:H61)</f>
        <v>0.95295947103643996</v>
      </c>
      <c r="J59" s="18">
        <f>STDEV(H59:H61)</f>
        <v>3.0415411092452809E-2</v>
      </c>
      <c r="K59" s="18">
        <f>J59/SQRT(3)</f>
        <v>1.756034578174076E-2</v>
      </c>
    </row>
    <row r="60" spans="1:11">
      <c r="A60" s="3" t="s">
        <v>34</v>
      </c>
      <c r="B60" s="3" t="s">
        <v>35</v>
      </c>
      <c r="C60" s="3">
        <v>20.29</v>
      </c>
      <c r="D60" s="18"/>
      <c r="E60" s="3">
        <f t="shared" si="11"/>
        <v>6.8666666666666671</v>
      </c>
      <c r="F60" s="18"/>
      <c r="G60" s="3">
        <f>E60-$F$35</f>
        <v>0.1100000000000021</v>
      </c>
      <c r="H60" s="3">
        <f t="shared" si="9"/>
        <v>0.92658806189036946</v>
      </c>
      <c r="I60" s="18"/>
      <c r="J60" s="18"/>
      <c r="K60" s="18"/>
    </row>
    <row r="61" spans="1:11">
      <c r="A61" s="3" t="s">
        <v>34</v>
      </c>
      <c r="B61" s="3" t="s">
        <v>35</v>
      </c>
      <c r="C61" s="3">
        <v>20.260000000000002</v>
      </c>
      <c r="D61" s="18"/>
      <c r="E61" s="3">
        <f t="shared" si="11"/>
        <v>6.8366666666666696</v>
      </c>
      <c r="F61" s="18"/>
      <c r="G61" s="3">
        <f>E61-$F$35</f>
        <v>8.0000000000004512E-2</v>
      </c>
      <c r="H61" s="3">
        <f t="shared" si="9"/>
        <v>0.946057646725593</v>
      </c>
      <c r="I61" s="18"/>
      <c r="J61" s="18"/>
      <c r="K61" s="18"/>
    </row>
    <row r="62" spans="1:11">
      <c r="A62" s="10" t="s">
        <v>43</v>
      </c>
    </row>
  </sheetData>
  <mergeCells count="100">
    <mergeCell ref="D56:D58"/>
    <mergeCell ref="F56:F58"/>
    <mergeCell ref="I56:I58"/>
    <mergeCell ref="J56:J58"/>
    <mergeCell ref="K56:K58"/>
    <mergeCell ref="D59:D61"/>
    <mergeCell ref="F59:F61"/>
    <mergeCell ref="I59:I61"/>
    <mergeCell ref="J59:J61"/>
    <mergeCell ref="K59:K61"/>
    <mergeCell ref="D53:D55"/>
    <mergeCell ref="F53:F55"/>
    <mergeCell ref="I53:I55"/>
    <mergeCell ref="J53:J55"/>
    <mergeCell ref="K53:K55"/>
    <mergeCell ref="D50:D52"/>
    <mergeCell ref="F50:F52"/>
    <mergeCell ref="I50:I52"/>
    <mergeCell ref="J50:J52"/>
    <mergeCell ref="K50:K52"/>
    <mergeCell ref="D44:D46"/>
    <mergeCell ref="F44:F46"/>
    <mergeCell ref="I44:I46"/>
    <mergeCell ref="J44:J46"/>
    <mergeCell ref="K44:K46"/>
    <mergeCell ref="D47:D49"/>
    <mergeCell ref="F47:F49"/>
    <mergeCell ref="I47:I49"/>
    <mergeCell ref="J47:J49"/>
    <mergeCell ref="K47:K49"/>
    <mergeCell ref="D41:D43"/>
    <mergeCell ref="F41:F43"/>
    <mergeCell ref="I41:I43"/>
    <mergeCell ref="J41:J43"/>
    <mergeCell ref="K41:K43"/>
    <mergeCell ref="D38:D40"/>
    <mergeCell ref="F38:F40"/>
    <mergeCell ref="I38:I40"/>
    <mergeCell ref="J38:J40"/>
    <mergeCell ref="K38:K40"/>
    <mergeCell ref="D32:D34"/>
    <mergeCell ref="F32:F34"/>
    <mergeCell ref="I32:I34"/>
    <mergeCell ref="J32:J34"/>
    <mergeCell ref="K32:K34"/>
    <mergeCell ref="D35:D37"/>
    <mergeCell ref="F35:F37"/>
    <mergeCell ref="I35:I37"/>
    <mergeCell ref="J35:J37"/>
    <mergeCell ref="K35:K37"/>
    <mergeCell ref="D29:D31"/>
    <mergeCell ref="F29:F31"/>
    <mergeCell ref="I29:I31"/>
    <mergeCell ref="J29:J31"/>
    <mergeCell ref="K29:K31"/>
    <mergeCell ref="D26:D28"/>
    <mergeCell ref="F26:F28"/>
    <mergeCell ref="I26:I28"/>
    <mergeCell ref="J26:J28"/>
    <mergeCell ref="K26:K28"/>
    <mergeCell ref="D20:D22"/>
    <mergeCell ref="F20:F22"/>
    <mergeCell ref="I20:I22"/>
    <mergeCell ref="J20:J22"/>
    <mergeCell ref="K20:K22"/>
    <mergeCell ref="D23:D25"/>
    <mergeCell ref="F23:F25"/>
    <mergeCell ref="I23:I25"/>
    <mergeCell ref="J23:J25"/>
    <mergeCell ref="K23:K25"/>
    <mergeCell ref="D17:D19"/>
    <mergeCell ref="F17:F19"/>
    <mergeCell ref="I17:I19"/>
    <mergeCell ref="J17:J19"/>
    <mergeCell ref="K17:K19"/>
    <mergeCell ref="D14:D16"/>
    <mergeCell ref="F14:F16"/>
    <mergeCell ref="I14:I16"/>
    <mergeCell ref="J14:J16"/>
    <mergeCell ref="K14:K16"/>
    <mergeCell ref="D8:D10"/>
    <mergeCell ref="F8:F10"/>
    <mergeCell ref="I8:I10"/>
    <mergeCell ref="J8:J10"/>
    <mergeCell ref="K8:K10"/>
    <mergeCell ref="D11:D13"/>
    <mergeCell ref="F11:F13"/>
    <mergeCell ref="I11:I13"/>
    <mergeCell ref="J11:J13"/>
    <mergeCell ref="K11:K13"/>
    <mergeCell ref="D5:D7"/>
    <mergeCell ref="F5:F7"/>
    <mergeCell ref="I5:I7"/>
    <mergeCell ref="J5:J7"/>
    <mergeCell ref="K5:K7"/>
    <mergeCell ref="D2:D4"/>
    <mergeCell ref="F2:F4"/>
    <mergeCell ref="I2:I4"/>
    <mergeCell ref="J2:J4"/>
    <mergeCell ref="K2:K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BvWRKY3</vt:lpstr>
      <vt:lpstr>BvWRKY10</vt:lpstr>
      <vt:lpstr>BvWRKY16</vt:lpstr>
      <vt:lpstr>BvWRKY22</vt:lpstr>
      <vt:lpstr>BvWRKY41</vt:lpstr>
      <vt:lpstr>BvWRKY42</vt:lpstr>
      <vt:lpstr>BvWRKY44</vt:lpstr>
      <vt:lpstr>BvWRKY47</vt:lpstr>
      <vt:lpstr>BvWRKY51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2019-08-04T12:41:00Z</dcterms:modified>
</cp:coreProperties>
</file>