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A5D344C0-CDFA-4898-8E3F-8521A50AA61E}" xr6:coauthVersionLast="43" xr6:coauthVersionMax="43" xr10:uidLastSave="{00000000-0000-0000-0000-000000000000}"/>
  <bookViews>
    <workbookView xWindow="-98" yWindow="-98" windowWidth="19396" windowHeight="10395" xr2:uid="{00000000-000D-0000-FFFF-FFFF00000000}"/>
  </bookViews>
  <sheets>
    <sheet name="Fresh and Dry weight" sheetId="2" r:id="rId1"/>
    <sheet name="Figure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2" l="1"/>
  <c r="M3" i="2" s="1"/>
  <c r="L19" i="2"/>
  <c r="M19" i="2" s="1"/>
  <c r="P3" i="2"/>
  <c r="Q3" i="2" s="1"/>
  <c r="L35" i="2"/>
  <c r="M35" i="2" s="1"/>
  <c r="L11" i="2"/>
  <c r="M11" i="2" s="1"/>
  <c r="L27" i="2"/>
  <c r="M27" i="2" s="1"/>
  <c r="K35" i="2"/>
  <c r="P11" i="2"/>
  <c r="Q11" i="2" s="1"/>
  <c r="P19" i="2"/>
  <c r="Q19" i="2" s="1"/>
  <c r="O27" i="2"/>
  <c r="O35" i="2"/>
  <c r="P35" i="2"/>
  <c r="Q35" i="2" s="1"/>
  <c r="K19" i="2"/>
  <c r="K27" i="2"/>
  <c r="P27" i="2"/>
  <c r="Q27" i="2" s="1"/>
  <c r="K11" i="2"/>
  <c r="O3" i="2"/>
  <c r="O19" i="2"/>
  <c r="K3" i="2"/>
  <c r="O11" i="2"/>
  <c r="H3" i="2" l="1"/>
  <c r="I3" i="2" s="1"/>
  <c r="E4" i="4" s="1"/>
  <c r="G3" i="2"/>
  <c r="H35" i="2"/>
  <c r="I35" i="2" s="1"/>
  <c r="E8" i="4" s="1"/>
  <c r="G35" i="2"/>
  <c r="G19" i="2"/>
  <c r="H19" i="2"/>
  <c r="I19" i="2" s="1"/>
  <c r="E6" i="4" s="1"/>
  <c r="H11" i="2"/>
  <c r="I11" i="2" s="1"/>
  <c r="E5" i="4" s="1"/>
  <c r="G11" i="2"/>
  <c r="H27" i="2"/>
  <c r="I27" i="2" s="1"/>
  <c r="E7" i="4" s="1"/>
  <c r="G27" i="2"/>
  <c r="C3" i="2" l="1"/>
  <c r="B4" i="4" s="1"/>
  <c r="D3" i="2"/>
  <c r="E3" i="2" s="1"/>
  <c r="D4" i="4" s="1"/>
  <c r="D27" i="2"/>
  <c r="E27" i="2" s="1"/>
  <c r="D7" i="4" s="1"/>
  <c r="C27" i="2"/>
  <c r="B7" i="4" s="1"/>
  <c r="C35" i="2"/>
  <c r="B8" i="4" s="1"/>
  <c r="D35" i="2"/>
  <c r="E35" i="2" s="1"/>
  <c r="D8" i="4" s="1"/>
  <c r="C19" i="2"/>
  <c r="B6" i="4" s="1"/>
  <c r="D19" i="2"/>
  <c r="E19" i="2" s="1"/>
  <c r="D6" i="4" s="1"/>
  <c r="D11" i="2"/>
  <c r="E11" i="2" s="1"/>
  <c r="D5" i="4" s="1"/>
  <c r="C11" i="2"/>
  <c r="B5" i="4" s="1"/>
</calcChain>
</file>

<file path=xl/sharedStrings.xml><?xml version="1.0" encoding="utf-8"?>
<sst xmlns="http://schemas.openxmlformats.org/spreadsheetml/2006/main" count="32" uniqueCount="19">
  <si>
    <t>SD</t>
    <phoneticPr fontId="1" type="noConversion"/>
  </si>
  <si>
    <t>SE</t>
    <phoneticPr fontId="1" type="noConversion"/>
  </si>
  <si>
    <t>Shoot</t>
    <phoneticPr fontId="1" type="noConversion"/>
  </si>
  <si>
    <t>Root</t>
    <phoneticPr fontId="1" type="noConversion"/>
  </si>
  <si>
    <t>Shoot (SE)</t>
    <phoneticPr fontId="1" type="noConversion"/>
  </si>
  <si>
    <t>Root (SE)</t>
    <phoneticPr fontId="1" type="noConversion"/>
  </si>
  <si>
    <t>SFW (mg/plant)</t>
  </si>
  <si>
    <t>RFW (mg/plant)</t>
  </si>
  <si>
    <t>SDW (mg/plant)</t>
  </si>
  <si>
    <t>RDW (mg/plant)</t>
  </si>
  <si>
    <r>
      <t>Average</t>
    </r>
    <r>
      <rPr>
        <sz val="10"/>
        <color theme="1"/>
        <rFont val="等线"/>
        <family val="2"/>
      </rPr>
      <t/>
    </r>
  </si>
  <si>
    <t>Average</t>
  </si>
  <si>
    <t>(a) Fresh weight (mg/plant)</t>
  </si>
  <si>
    <t>(b) Dry weight (mg/plant)</t>
  </si>
  <si>
    <r>
      <t>NaHCO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(mM)</t>
    </r>
  </si>
  <si>
    <r>
      <rPr>
        <b/>
        <sz val="12"/>
        <color theme="1"/>
        <rFont val="Times New Roman"/>
        <family val="1"/>
      </rPr>
      <t>Table S4</t>
    </r>
    <r>
      <rPr>
        <sz val="12"/>
        <color theme="1"/>
        <rFont val="Times New Roman"/>
        <family val="1"/>
      </rPr>
      <t xml:space="preserve"> Phenotypic data in sugar beet after 7 days of alkali stress treatment</t>
    </r>
  </si>
  <si>
    <t>Figure</t>
  </si>
  <si>
    <r>
      <t>NaCHO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(mM)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</si>
  <si>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  <charset val="134"/>
      </rPr>
      <t>: SFW: shoot fresh weight; RFW: root fresh weight; SDW: shoot dry weight; RDW: root dry weight.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</si>
</sst>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_);[Red]\(0.00\)"/>
  </numFmts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  <charset val="134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b/>
      <sz val="10"/>
      <color theme="1"/>
      <name val="Times New Roman"/>
      <family val="1"/>
      <charset val="134"/>
    </font>
    <font>
      <b/>
      <vertAlign val="sub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2" borderId="0" xfId="0" applyFont="1" applyFill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09640824581445"/>
          <c:y val="4.7482363860353149E-2"/>
          <c:w val="0.74587873213527667"/>
          <c:h val="0.7373370041309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Figure!$B$3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6-4FE4-AF0B-31980E22CFB2}"/>
                </c:ext>
              </c:extLst>
            </c:dLbl>
            <c:dLbl>
              <c:idx val="1"/>
              <c:layout>
                <c:manualLayout>
                  <c:x val="0"/>
                  <c:y val="-4.2253536746714261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6-4FE4-AF0B-31980E22CF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6-4FE4-AF0B-31980E22CF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6-4FE4-AF0B-31980E22CFB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6-4FE4-AF0B-31980E22C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Figure!$D$4:$D$8</c:f>
                <c:numCache>
                  <c:formatCode>General</c:formatCode>
                  <c:ptCount val="5"/>
                  <c:pt idx="0">
                    <c:v>13.594920395182216</c:v>
                  </c:pt>
                  <c:pt idx="1">
                    <c:v>27.362753995060402</c:v>
                  </c:pt>
                  <c:pt idx="2">
                    <c:v>12.874036074786698</c:v>
                  </c:pt>
                  <c:pt idx="3">
                    <c:v>10.366497968645367</c:v>
                  </c:pt>
                  <c:pt idx="4">
                    <c:v>10.592090109318784</c:v>
                  </c:pt>
                </c:numCache>
              </c:numRef>
            </c:plus>
            <c:minus>
              <c:numRef>
                <c:f>Figure!$D$4:$D$8</c:f>
                <c:numCache>
                  <c:formatCode>General</c:formatCode>
                  <c:ptCount val="5"/>
                  <c:pt idx="0">
                    <c:v>13.594920395182216</c:v>
                  </c:pt>
                  <c:pt idx="1">
                    <c:v>27.362753995060402</c:v>
                  </c:pt>
                  <c:pt idx="2">
                    <c:v>12.874036074786698</c:v>
                  </c:pt>
                  <c:pt idx="3">
                    <c:v>10.366497968645367</c:v>
                  </c:pt>
                  <c:pt idx="4">
                    <c:v>10.592090109318784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numRef>
              <c:f>Figure!$A$4:$A$8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Figure!$B$4:$B$8</c:f>
              <c:numCache>
                <c:formatCode>General</c:formatCode>
                <c:ptCount val="5"/>
                <c:pt idx="0">
                  <c:v>251.40887499999997</c:v>
                </c:pt>
                <c:pt idx="1">
                  <c:v>300.40687500000001</c:v>
                </c:pt>
                <c:pt idx="2">
                  <c:v>277.60562500000003</c:v>
                </c:pt>
                <c:pt idx="3">
                  <c:v>275.26874999999995</c:v>
                </c:pt>
                <c:pt idx="4">
                  <c:v>247.50174999999999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E-476D-A33C-E07431BF54A9}"/>
            </c:ext>
          </c:extLst>
        </c:ser>
        <c:ser>
          <c:idx val="1"/>
          <c:order val="1"/>
          <c:tx>
            <c:strRef>
              <c:f>Figure!$C$3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6-4FE4-AF0B-31980E22CF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6-4FE4-AF0B-31980E22CF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26-4FE4-AF0B-31980E22CF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26-4FE4-AF0B-31980E22CFB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26-4FE4-AF0B-31980E22C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Figure!$E$4:$E$8</c:f>
                <c:numCache>
                  <c:formatCode>General</c:formatCode>
                  <c:ptCount val="5"/>
                  <c:pt idx="0">
                    <c:v>4.0521866737266521</c:v>
                  </c:pt>
                  <c:pt idx="1">
                    <c:v>6.5703599698896618</c:v>
                  </c:pt>
                  <c:pt idx="2">
                    <c:v>2.2553565024458995</c:v>
                  </c:pt>
                  <c:pt idx="3">
                    <c:v>2.5115145331054731</c:v>
                  </c:pt>
                  <c:pt idx="4">
                    <c:v>2.7218522641333553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95000"/>
                    <a:lumOff val="5000"/>
                  </a:schemeClr>
                </a:solidFill>
                <a:round/>
              </a:ln>
              <a:effectLst/>
            </c:spPr>
          </c:errBars>
          <c:cat>
            <c:numRef>
              <c:f>Figure!$A$4:$A$8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Figure!$C$4:$C$8</c:f>
              <c:numCache>
                <c:formatCode>General</c:formatCode>
                <c:ptCount val="5"/>
                <c:pt idx="0">
                  <c:v>69.092888888888879</c:v>
                </c:pt>
                <c:pt idx="1">
                  <c:v>75.37144444444445</c:v>
                </c:pt>
                <c:pt idx="2">
                  <c:v>77.87855555555555</c:v>
                </c:pt>
                <c:pt idx="3">
                  <c:v>73.157111111111107</c:v>
                </c:pt>
                <c:pt idx="4">
                  <c:v>57.385666666666665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E-476D-A33C-E07431BF54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8171392"/>
        <c:axId val="658166144"/>
      </c:barChart>
      <c:catAx>
        <c:axId val="65817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NaHCO</a:t>
                </a:r>
                <a:r>
                  <a:rPr lang="en-US" altLang="zh-CN" sz="1000" b="0" i="0" baseline="-25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 </a:t>
                </a:r>
                <a:r>
                  <a:rPr lang="en-US" altLang="zh-CN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 concentration (mM)</a:t>
                </a:r>
                <a:endParaRPr lang="zh-CN" altLang="zh-CN" sz="10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5409797167874043"/>
              <c:y val="0.901575802666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166144"/>
        <c:crosses val="autoZero"/>
        <c:auto val="1"/>
        <c:lblAlgn val="ctr"/>
        <c:lblOffset val="100"/>
        <c:noMultiLvlLbl val="0"/>
      </c:catAx>
      <c:valAx>
        <c:axId val="65816614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Fresh weight (mg plant</a:t>
                </a:r>
                <a:r>
                  <a:rPr lang="en-US" altLang="zh-CN" sz="1000" b="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1000" b="0" i="0" u="none" strike="noStrike" kern="120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)</a:t>
                </a:r>
                <a:endParaRPr lang="zh-CN" altLang="zh-CN" sz="1000" b="0" i="0" u="none" strike="noStrike" kern="1200" baseline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3615947706102223E-3"/>
              <c:y val="0.11201331065007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17139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56410031855377263"/>
          <c:y val="6.1606652759538701E-2"/>
          <c:w val="0.3744702506360231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2493333853231"/>
          <c:y val="4.4981774257341074E-2"/>
          <c:w val="0.75953709968305005"/>
          <c:h val="0.73925938357504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Figure!$B$14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83-4EE9-A072-0DE94E174FCB}"/>
                </c:ext>
              </c:extLst>
            </c:dLbl>
            <c:dLbl>
              <c:idx val="1"/>
              <c:layout>
                <c:manualLayout>
                  <c:x val="0"/>
                  <c:y val="-1.405975654848844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3-4EE9-A072-0DE94E174F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3-4EE9-A072-0DE94E174FCB}"/>
                </c:ext>
              </c:extLst>
            </c:dLbl>
            <c:dLbl>
              <c:idx val="3"/>
              <c:layout>
                <c:manualLayout>
                  <c:x val="-7.638800644811996E-17"/>
                  <c:y val="-9.3731710323256747E-3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3-4EE9-A072-0DE94E174F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3-4EE9-A072-0DE94E174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Figure!$D$15:$D$19</c:f>
                <c:numCache>
                  <c:formatCode>General</c:formatCode>
                  <c:ptCount val="5"/>
                  <c:pt idx="0">
                    <c:v>1.2783722036525285</c:v>
                  </c:pt>
                  <c:pt idx="1">
                    <c:v>1.9005344643020805</c:v>
                  </c:pt>
                  <c:pt idx="2">
                    <c:v>1.0281311061477434</c:v>
                  </c:pt>
                  <c:pt idx="3">
                    <c:v>1.3118961195809027</c:v>
                  </c:pt>
                  <c:pt idx="4">
                    <c:v>1.4675945302968207</c:v>
                  </c:pt>
                </c:numCache>
              </c:numRef>
            </c:plus>
            <c:minus>
              <c:numRef>
                <c:f>Figure!$D$15:$D$19</c:f>
                <c:numCache>
                  <c:formatCode>General</c:formatCode>
                  <c:ptCount val="5"/>
                  <c:pt idx="0">
                    <c:v>1.2783722036525285</c:v>
                  </c:pt>
                  <c:pt idx="1">
                    <c:v>1.9005344643020805</c:v>
                  </c:pt>
                  <c:pt idx="2">
                    <c:v>1.0281311061477434</c:v>
                  </c:pt>
                  <c:pt idx="3">
                    <c:v>1.3118961195809027</c:v>
                  </c:pt>
                  <c:pt idx="4">
                    <c:v>1.4675945302968207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Figure!$A$15:$A$19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Figure!$B$15:$B$19</c:f>
              <c:numCache>
                <c:formatCode>0.00_);[Red]\(0.00\)</c:formatCode>
                <c:ptCount val="5"/>
                <c:pt idx="0">
                  <c:v>15.84</c:v>
                </c:pt>
                <c:pt idx="1">
                  <c:v>18.14</c:v>
                </c:pt>
                <c:pt idx="2">
                  <c:v>18.579999999999998</c:v>
                </c:pt>
                <c:pt idx="3">
                  <c:v>17.899999999999999</c:v>
                </c:pt>
                <c:pt idx="4">
                  <c:v>14.98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3-4EE9-A072-0DE94E174FCB}"/>
            </c:ext>
          </c:extLst>
        </c:ser>
        <c:ser>
          <c:idx val="1"/>
          <c:order val="1"/>
          <c:tx>
            <c:strRef>
              <c:f>Figure!$C$14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83-4EE9-A072-0DE94E174F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83-4EE9-A072-0DE94E174F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83-4EE9-A072-0DE94E174F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83-4EE9-A072-0DE94E174F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83-4EE9-A072-0DE94E174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Figure!$E$15:$E$19</c:f>
                <c:numCache>
                  <c:formatCode>General</c:formatCode>
                  <c:ptCount val="5"/>
                  <c:pt idx="0">
                    <c:v>0.45226982109292857</c:v>
                  </c:pt>
                  <c:pt idx="1">
                    <c:v>0.57336238073565526</c:v>
                  </c:pt>
                  <c:pt idx="2">
                    <c:v>0.31349840509961446</c:v>
                  </c:pt>
                  <c:pt idx="3">
                    <c:v>0.37290336501948856</c:v>
                  </c:pt>
                  <c:pt idx="4">
                    <c:v>0.48777464790911124</c:v>
                  </c:pt>
                </c:numCache>
              </c:numRef>
            </c:plus>
            <c:minus>
              <c:numRef>
                <c:f>Figure!$E$15:$E$19</c:f>
                <c:numCache>
                  <c:formatCode>General</c:formatCode>
                  <c:ptCount val="5"/>
                  <c:pt idx="0">
                    <c:v>0.45226982109292857</c:v>
                  </c:pt>
                  <c:pt idx="1">
                    <c:v>0.57336238073565526</c:v>
                  </c:pt>
                  <c:pt idx="2">
                    <c:v>0.31349840509961446</c:v>
                  </c:pt>
                  <c:pt idx="3">
                    <c:v>0.37290336501948856</c:v>
                  </c:pt>
                  <c:pt idx="4">
                    <c:v>0.48777464790911124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Figure!$A$15:$A$19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Figure!$C$15:$C$19</c:f>
              <c:numCache>
                <c:formatCode>General</c:formatCode>
                <c:ptCount val="5"/>
                <c:pt idx="0" formatCode="0.00_ ">
                  <c:v>5.2312499999999993</c:v>
                </c:pt>
                <c:pt idx="1">
                  <c:v>5.2187499999999991</c:v>
                </c:pt>
                <c:pt idx="2">
                  <c:v>5.5374999999999988</c:v>
                </c:pt>
                <c:pt idx="3" formatCode="0.00_ ">
                  <c:v>4.7937499999999993</c:v>
                </c:pt>
                <c:pt idx="4">
                  <c:v>4.7937499999999993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3-4EE9-A072-0DE94E174F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7581824"/>
        <c:axId val="667577232"/>
      </c:barChart>
      <c:catAx>
        <c:axId val="66758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NaHCO</a:t>
                </a:r>
                <a:r>
                  <a:rPr lang="en-US" altLang="zh-CN" sz="1000" b="0" i="0" baseline="-25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 </a:t>
                </a:r>
                <a:r>
                  <a:rPr lang="en-US" altLang="zh-CN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 concentration (mM)</a:t>
                </a:r>
                <a:endParaRPr lang="zh-CN" altLang="zh-CN" sz="10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7336279306729305"/>
              <c:y val="0.90157575006066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7577232"/>
        <c:crosses val="autoZero"/>
        <c:auto val="1"/>
        <c:lblAlgn val="ctr"/>
        <c:lblOffset val="100"/>
        <c:noMultiLvlLbl val="0"/>
      </c:catAx>
      <c:valAx>
        <c:axId val="667577232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Dry weight (mg plant</a:t>
                </a:r>
                <a:r>
                  <a:rPr lang="en-US" altLang="zh-CN" sz="1000" b="0" i="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zh-CN" sz="10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2157607719918584E-3"/>
              <c:y val="0.12226473705505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75818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6965550279007648"/>
          <c:y val="5.5182034227647676E-2"/>
          <c:w val="0.3784884525584164"/>
          <c:h val="8.2267502006650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642086</xdr:colOff>
      <xdr:row>0</xdr:row>
      <xdr:rowOff>161583</xdr:rowOff>
    </xdr:from>
    <xdr:to>
      <xdr:col>9</xdr:col>
      <xdr:colOff>454986</xdr:colOff>
      <xdr:row>21</xdr:row>
      <xdr:rowOff>89295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B4DB44A7-5005-4B86-A425-0E51F63F29DD}"/>
            </a:ext>
          </a:extLst>
        </xdr:cNvPr>
        <xdr:cNvGrpSpPr/>
      </xdr:nvGrpSpPr>
      <xdr:grpSpPr>
        <a:xfrm>
          <a:off x="4099661" y="161583"/>
          <a:ext cx="2403700" cy="3747237"/>
          <a:chOff x="4596663" y="165837"/>
          <a:chExt cx="2398257" cy="3767478"/>
        </a:xfrm>
      </xdr:grpSpPr>
      <xdr:grpSp>
        <xdr:nvGrpSpPr>
          <xdr:cNvPr id="3" name="组合 2">
            <a:extLst>
              <a:ext uri="{FF2B5EF4-FFF2-40B4-BE49-F238E27FC236}">
                <a16:creationId xmlns:a16="http://schemas.microsoft.com/office/drawing/2014/main" id="{2EDBD2B0-3C63-4EDA-A952-CF29E5124E49}"/>
              </a:ext>
            </a:extLst>
          </xdr:cNvPr>
          <xdr:cNvGrpSpPr/>
        </xdr:nvGrpSpPr>
        <xdr:grpSpPr>
          <a:xfrm>
            <a:off x="4647689" y="204107"/>
            <a:ext cx="2347231" cy="3729208"/>
            <a:chOff x="4835067" y="1082122"/>
            <a:chExt cx="2497276" cy="4684610"/>
          </a:xfrm>
        </xdr:grpSpPr>
        <xdr:graphicFrame macro="">
          <xdr:nvGraphicFramePr>
            <xdr:cNvPr id="6" name="图表 5">
              <a:extLst>
                <a:ext uri="{FF2B5EF4-FFF2-40B4-BE49-F238E27FC236}">
                  <a16:creationId xmlns:a16="http://schemas.microsoft.com/office/drawing/2014/main" id="{B82D97C1-1304-41FE-A401-DA836D36FD4F}"/>
                </a:ext>
              </a:extLst>
            </xdr:cNvPr>
            <xdr:cNvGraphicFramePr/>
          </xdr:nvGraphicFramePr>
          <xdr:xfrm>
            <a:off x="4835067" y="1082122"/>
            <a:ext cx="2466151" cy="23503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2" name="图表 1">
              <a:extLst>
                <a:ext uri="{FF2B5EF4-FFF2-40B4-BE49-F238E27FC236}">
                  <a16:creationId xmlns:a16="http://schemas.microsoft.com/office/drawing/2014/main" id="{E8D009DD-9E9F-4CD5-B447-FA33BFF98ED3}"/>
                </a:ext>
              </a:extLst>
            </xdr:cNvPr>
            <xdr:cNvGraphicFramePr/>
          </xdr:nvGraphicFramePr>
          <xdr:xfrm>
            <a:off x="4849349" y="3416417"/>
            <a:ext cx="2482994" cy="23503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4" name="文本框 3">
            <a:extLst>
              <a:ext uri="{FF2B5EF4-FFF2-40B4-BE49-F238E27FC236}">
                <a16:creationId xmlns:a16="http://schemas.microsoft.com/office/drawing/2014/main" id="{24A4D0D7-A9C1-4466-BE7C-2E7E479938EA}"/>
              </a:ext>
            </a:extLst>
          </xdr:cNvPr>
          <xdr:cNvSpPr txBox="1"/>
        </xdr:nvSpPr>
        <xdr:spPr>
          <a:xfrm>
            <a:off x="4596663" y="165837"/>
            <a:ext cx="331674" cy="225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CN" sz="10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(a)</a:t>
            </a:r>
            <a:endParaRPr lang="en-US" sz="10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文本框 6">
            <a:extLst>
              <a:ext uri="{FF2B5EF4-FFF2-40B4-BE49-F238E27FC236}">
                <a16:creationId xmlns:a16="http://schemas.microsoft.com/office/drawing/2014/main" id="{320919FA-EA1C-4E19-A910-83E8725972FE}"/>
              </a:ext>
            </a:extLst>
          </xdr:cNvPr>
          <xdr:cNvSpPr txBox="1"/>
        </xdr:nvSpPr>
        <xdr:spPr>
          <a:xfrm>
            <a:off x="4600915" y="2036819"/>
            <a:ext cx="331674" cy="225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CN" sz="10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(b)</a:t>
            </a:r>
            <a:endParaRPr lang="en-US" sz="10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A172-6477-49F3-9A6F-9F76572DF3B2}">
  <dimension ref="A1:Q43"/>
  <sheetViews>
    <sheetView tabSelected="1" topLeftCell="A37" workbookViewId="0">
      <selection activeCell="D47" sqref="D47"/>
    </sheetView>
  </sheetViews>
  <sheetFormatPr defaultColWidth="9" defaultRowHeight="15.4"/>
  <cols>
    <col min="1" max="1" width="15.6640625" style="1" customWidth="1"/>
    <col min="2" max="2" width="11.33203125" style="5" customWidth="1"/>
    <col min="3" max="5" width="8.59765625" style="1" customWidth="1"/>
    <col min="6" max="6" width="10.19921875" style="2" customWidth="1"/>
    <col min="7" max="9" width="8.59765625" style="1" customWidth="1"/>
    <col min="10" max="10" width="9.9296875" style="3" customWidth="1"/>
    <col min="11" max="11" width="8.59765625" style="1" customWidth="1"/>
    <col min="12" max="13" width="8.59765625" style="2" customWidth="1"/>
    <col min="14" max="14" width="10.265625" style="4" customWidth="1"/>
    <col min="15" max="17" width="8.59765625" style="1" customWidth="1"/>
    <col min="18" max="18" width="11.73046875" style="1" customWidth="1"/>
    <col min="19" max="19" width="13.86328125" style="1" customWidth="1"/>
    <col min="20" max="21" width="9" style="1"/>
    <col min="22" max="22" width="13.1328125" style="1" customWidth="1"/>
    <col min="23" max="23" width="13.86328125" style="1" customWidth="1"/>
    <col min="24" max="16384" width="9" style="1"/>
  </cols>
  <sheetData>
    <row r="1" spans="1:17" ht="26.25" customHeight="1">
      <c r="A1" s="33" t="s">
        <v>15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7.4" customHeight="1">
      <c r="A2" s="19" t="s">
        <v>14</v>
      </c>
      <c r="B2" s="19" t="s">
        <v>6</v>
      </c>
      <c r="C2" s="19" t="s">
        <v>10</v>
      </c>
      <c r="D2" s="19" t="s">
        <v>0</v>
      </c>
      <c r="E2" s="19" t="s">
        <v>1</v>
      </c>
      <c r="F2" s="19" t="s">
        <v>7</v>
      </c>
      <c r="G2" s="19" t="s">
        <v>11</v>
      </c>
      <c r="H2" s="19" t="s">
        <v>0</v>
      </c>
      <c r="I2" s="19" t="s">
        <v>1</v>
      </c>
      <c r="J2" s="19" t="s">
        <v>8</v>
      </c>
      <c r="K2" s="19" t="s">
        <v>11</v>
      </c>
      <c r="L2" s="19" t="s">
        <v>0</v>
      </c>
      <c r="M2" s="19" t="s">
        <v>1</v>
      </c>
      <c r="N2" s="19" t="s">
        <v>9</v>
      </c>
      <c r="O2" s="19" t="s">
        <v>11</v>
      </c>
      <c r="P2" s="19" t="s">
        <v>0</v>
      </c>
      <c r="Q2" s="19" t="s">
        <v>1</v>
      </c>
    </row>
    <row r="3" spans="1:17">
      <c r="A3" s="27">
        <v>0</v>
      </c>
      <c r="B3" s="6">
        <v>301.14999999999998</v>
      </c>
      <c r="C3" s="28">
        <f>AVERAGE(B3:B10)</f>
        <v>251.40887499999997</v>
      </c>
      <c r="D3" s="28">
        <f>STDEV(B3:B10)</f>
        <v>38.452241604498575</v>
      </c>
      <c r="E3" s="28">
        <f>D3/SQRT(8)</f>
        <v>13.594920395182216</v>
      </c>
      <c r="F3" s="10">
        <v>84.25</v>
      </c>
      <c r="G3" s="28">
        <f>AVERAGE(F3:F10)</f>
        <v>69.092812499999994</v>
      </c>
      <c r="H3" s="28">
        <f>STDEV(F3:F10)</f>
        <v>11.461314702503504</v>
      </c>
      <c r="I3" s="28">
        <f>H3/SQRT(8)</f>
        <v>4.0521866737266521</v>
      </c>
      <c r="J3" s="13">
        <v>20.75</v>
      </c>
      <c r="K3" s="31">
        <f>AVERAGE(J3:J10)</f>
        <v>15.843750000000002</v>
      </c>
      <c r="L3" s="28">
        <f>STDEV(J3:J10)</f>
        <v>3.6157826163323725</v>
      </c>
      <c r="M3" s="28">
        <f>L3/SQRT(8)</f>
        <v>1.2783722036525285</v>
      </c>
      <c r="N3" s="11">
        <v>5.8500000000000005</v>
      </c>
      <c r="O3" s="29">
        <f>AVERAGE(N3:N10)</f>
        <v>5.2312499999999993</v>
      </c>
      <c r="P3" s="28">
        <f>STDEVA(N3:N10)</f>
        <v>1.2792122296833459</v>
      </c>
      <c r="Q3" s="28">
        <f>P3/SQRT(8)</f>
        <v>0.45226982109292857</v>
      </c>
    </row>
    <row r="4" spans="1:17">
      <c r="A4" s="27"/>
      <c r="B4" s="6">
        <v>221</v>
      </c>
      <c r="C4" s="28"/>
      <c r="D4" s="28"/>
      <c r="E4" s="28"/>
      <c r="F4" s="10">
        <v>60.5</v>
      </c>
      <c r="G4" s="28"/>
      <c r="H4" s="28"/>
      <c r="I4" s="28"/>
      <c r="J4" s="13">
        <v>14.45</v>
      </c>
      <c r="K4" s="28"/>
      <c r="L4" s="28"/>
      <c r="M4" s="28"/>
      <c r="N4" s="11">
        <v>3.65</v>
      </c>
      <c r="O4" s="28"/>
      <c r="P4" s="28"/>
      <c r="Q4" s="28"/>
    </row>
    <row r="5" spans="1:17">
      <c r="A5" s="27"/>
      <c r="B5" s="6">
        <v>195.70000000000002</v>
      </c>
      <c r="C5" s="28"/>
      <c r="D5" s="28"/>
      <c r="E5" s="28"/>
      <c r="F5" s="10">
        <v>62.5</v>
      </c>
      <c r="G5" s="28"/>
      <c r="H5" s="28"/>
      <c r="I5" s="28"/>
      <c r="J5" s="13">
        <v>14.1</v>
      </c>
      <c r="K5" s="28"/>
      <c r="L5" s="28"/>
      <c r="M5" s="28"/>
      <c r="N5" s="11">
        <v>4.55</v>
      </c>
      <c r="O5" s="28"/>
      <c r="P5" s="28"/>
      <c r="Q5" s="28"/>
    </row>
    <row r="6" spans="1:17">
      <c r="A6" s="27"/>
      <c r="B6" s="6">
        <v>237.08499999999998</v>
      </c>
      <c r="C6" s="28"/>
      <c r="D6" s="28"/>
      <c r="E6" s="28"/>
      <c r="F6" s="10">
        <v>69.092500000000001</v>
      </c>
      <c r="G6" s="28"/>
      <c r="H6" s="28"/>
      <c r="I6" s="28"/>
      <c r="J6" s="13">
        <v>10.7</v>
      </c>
      <c r="K6" s="28"/>
      <c r="L6" s="28"/>
      <c r="M6" s="28"/>
      <c r="N6" s="11">
        <v>4.8999999999999995</v>
      </c>
      <c r="O6" s="28"/>
      <c r="P6" s="28"/>
      <c r="Q6" s="28"/>
    </row>
    <row r="7" spans="1:17">
      <c r="A7" s="27"/>
      <c r="B7" s="6">
        <v>244.85000000000002</v>
      </c>
      <c r="C7" s="28"/>
      <c r="D7" s="28"/>
      <c r="E7" s="28"/>
      <c r="F7" s="10">
        <v>66.650000000000006</v>
      </c>
      <c r="G7" s="28"/>
      <c r="H7" s="28"/>
      <c r="I7" s="28"/>
      <c r="J7" s="13">
        <v>14.25</v>
      </c>
      <c r="K7" s="28"/>
      <c r="L7" s="28"/>
      <c r="M7" s="28"/>
      <c r="N7" s="11">
        <v>5.3</v>
      </c>
      <c r="O7" s="28"/>
      <c r="P7" s="28"/>
      <c r="Q7" s="28"/>
    </row>
    <row r="8" spans="1:17">
      <c r="A8" s="27"/>
      <c r="B8" s="6">
        <v>266.79999999999995</v>
      </c>
      <c r="C8" s="28"/>
      <c r="D8" s="28"/>
      <c r="E8" s="28"/>
      <c r="F8" s="10">
        <v>86.75</v>
      </c>
      <c r="G8" s="28"/>
      <c r="H8" s="28"/>
      <c r="I8" s="28"/>
      <c r="J8" s="13">
        <v>13.65</v>
      </c>
      <c r="K8" s="28"/>
      <c r="L8" s="28"/>
      <c r="M8" s="28"/>
      <c r="N8" s="11">
        <v>3.9</v>
      </c>
      <c r="O8" s="28"/>
      <c r="P8" s="28"/>
      <c r="Q8" s="28"/>
    </row>
    <row r="9" spans="1:17">
      <c r="A9" s="27"/>
      <c r="B9" s="6">
        <v>237.08599999999998</v>
      </c>
      <c r="C9" s="28"/>
      <c r="D9" s="28"/>
      <c r="E9" s="28"/>
      <c r="F9" s="10">
        <v>53.150000000000006</v>
      </c>
      <c r="G9" s="28"/>
      <c r="H9" s="28"/>
      <c r="I9" s="28"/>
      <c r="J9" s="13">
        <v>18.2</v>
      </c>
      <c r="K9" s="28"/>
      <c r="L9" s="28"/>
      <c r="M9" s="28"/>
      <c r="N9" s="11">
        <v>6.15</v>
      </c>
      <c r="O9" s="28"/>
      <c r="P9" s="28"/>
      <c r="Q9" s="28"/>
    </row>
    <row r="10" spans="1:17">
      <c r="A10" s="27"/>
      <c r="B10" s="6">
        <v>307.59999999999997</v>
      </c>
      <c r="C10" s="28"/>
      <c r="D10" s="28"/>
      <c r="E10" s="28"/>
      <c r="F10" s="10">
        <v>69.849999999999994</v>
      </c>
      <c r="G10" s="28"/>
      <c r="H10" s="28"/>
      <c r="I10" s="28"/>
      <c r="J10" s="13">
        <v>20.650000000000002</v>
      </c>
      <c r="K10" s="28"/>
      <c r="L10" s="28"/>
      <c r="M10" s="28"/>
      <c r="N10" s="11">
        <v>7.5500000000000007</v>
      </c>
      <c r="O10" s="28"/>
      <c r="P10" s="28"/>
      <c r="Q10" s="28"/>
    </row>
    <row r="11" spans="1:17">
      <c r="A11" s="27">
        <v>15</v>
      </c>
      <c r="B11" s="6">
        <v>300.40499999999997</v>
      </c>
      <c r="C11" s="28">
        <f>AVERAGE(B11:B18)</f>
        <v>300.40687500000001</v>
      </c>
      <c r="D11" s="28">
        <f>STDEV(B11:B18)</f>
        <v>77.39355560738602</v>
      </c>
      <c r="E11" s="28">
        <f>D11/SQRT(8)</f>
        <v>27.362753995060402</v>
      </c>
      <c r="F11" s="10">
        <v>75.37</v>
      </c>
      <c r="G11" s="28">
        <f>AVERAGE(F11:F18)</f>
        <v>75.371250000000003</v>
      </c>
      <c r="H11" s="28">
        <f>STDEV(F11:F18)</f>
        <v>18.583784358182481</v>
      </c>
      <c r="I11" s="28">
        <f>H11/SQRT(8)</f>
        <v>6.5703599698896618</v>
      </c>
      <c r="J11" s="13">
        <v>12.85</v>
      </c>
      <c r="K11" s="31">
        <f>AVERAGE(J11:J18)</f>
        <v>18.137499999999999</v>
      </c>
      <c r="L11" s="28">
        <f>STDEVA(J11:J18)</f>
        <v>5.3755232303469747</v>
      </c>
      <c r="M11" s="28">
        <f>L11/SQRT(8)</f>
        <v>1.9005344643020805</v>
      </c>
      <c r="N11" s="11">
        <v>4</v>
      </c>
      <c r="O11" s="29">
        <f>AVERAGE(N11:N18)</f>
        <v>5.2187499999999991</v>
      </c>
      <c r="P11" s="28">
        <f>STDEVA(N11:N18)</f>
        <v>1.6217137099817798</v>
      </c>
      <c r="Q11" s="28">
        <f>P11/SQRT(8)</f>
        <v>0.57336238073565526</v>
      </c>
    </row>
    <row r="12" spans="1:17">
      <c r="A12" s="27"/>
      <c r="B12" s="6">
        <v>247.35</v>
      </c>
      <c r="C12" s="28"/>
      <c r="D12" s="28"/>
      <c r="E12" s="28"/>
      <c r="F12" s="10">
        <v>57.65</v>
      </c>
      <c r="G12" s="28"/>
      <c r="H12" s="28"/>
      <c r="I12" s="28"/>
      <c r="J12" s="13">
        <v>12.35</v>
      </c>
      <c r="K12" s="28"/>
      <c r="L12" s="28"/>
      <c r="M12" s="28"/>
      <c r="N12" s="11">
        <v>4.2</v>
      </c>
      <c r="O12" s="28"/>
      <c r="P12" s="28"/>
      <c r="Q12" s="28"/>
    </row>
    <row r="13" spans="1:17">
      <c r="A13" s="27"/>
      <c r="B13" s="6">
        <v>448.2</v>
      </c>
      <c r="C13" s="28"/>
      <c r="D13" s="28"/>
      <c r="E13" s="28"/>
      <c r="F13" s="10">
        <v>107.64999999999999</v>
      </c>
      <c r="G13" s="28"/>
      <c r="H13" s="28"/>
      <c r="I13" s="28"/>
      <c r="J13" s="13">
        <v>14.85</v>
      </c>
      <c r="K13" s="28"/>
      <c r="L13" s="28"/>
      <c r="M13" s="28"/>
      <c r="N13" s="11">
        <v>3.95</v>
      </c>
      <c r="O13" s="28"/>
      <c r="P13" s="28"/>
      <c r="Q13" s="28"/>
    </row>
    <row r="14" spans="1:17">
      <c r="A14" s="27"/>
      <c r="B14" s="6">
        <v>213.4</v>
      </c>
      <c r="C14" s="28"/>
      <c r="D14" s="28"/>
      <c r="E14" s="28"/>
      <c r="F14" s="10">
        <v>64.75</v>
      </c>
      <c r="G14" s="28"/>
      <c r="H14" s="28"/>
      <c r="I14" s="28"/>
      <c r="J14" s="13">
        <v>23.900000000000002</v>
      </c>
      <c r="K14" s="28"/>
      <c r="L14" s="28"/>
      <c r="M14" s="28"/>
      <c r="N14" s="11">
        <v>7.5500000000000007</v>
      </c>
      <c r="O14" s="28"/>
      <c r="P14" s="28"/>
      <c r="Q14" s="28"/>
    </row>
    <row r="15" spans="1:17">
      <c r="A15" s="27"/>
      <c r="B15" s="6">
        <v>358.9</v>
      </c>
      <c r="C15" s="28"/>
      <c r="D15" s="28"/>
      <c r="E15" s="28"/>
      <c r="F15" s="10">
        <v>98.15</v>
      </c>
      <c r="G15" s="28"/>
      <c r="H15" s="28"/>
      <c r="I15" s="28"/>
      <c r="J15" s="13">
        <v>26.25</v>
      </c>
      <c r="K15" s="28"/>
      <c r="L15" s="28"/>
      <c r="M15" s="28"/>
      <c r="N15" s="11">
        <v>7.6</v>
      </c>
      <c r="O15" s="28"/>
      <c r="P15" s="28"/>
      <c r="Q15" s="28"/>
    </row>
    <row r="16" spans="1:17">
      <c r="A16" s="27"/>
      <c r="B16" s="6">
        <v>311.45</v>
      </c>
      <c r="C16" s="28"/>
      <c r="D16" s="28"/>
      <c r="E16" s="28"/>
      <c r="F16" s="10">
        <v>63.70000000000001</v>
      </c>
      <c r="G16" s="28"/>
      <c r="H16" s="28"/>
      <c r="I16" s="28"/>
      <c r="J16" s="13">
        <v>13.950000000000001</v>
      </c>
      <c r="K16" s="28"/>
      <c r="L16" s="28"/>
      <c r="M16" s="28"/>
      <c r="N16" s="11">
        <v>4.25</v>
      </c>
      <c r="O16" s="28"/>
      <c r="P16" s="28"/>
      <c r="Q16" s="28"/>
    </row>
    <row r="17" spans="1:17">
      <c r="A17" s="27"/>
      <c r="B17" s="6">
        <v>221.95000000000002</v>
      </c>
      <c r="C17" s="28"/>
      <c r="D17" s="28"/>
      <c r="E17" s="28"/>
      <c r="F17" s="10">
        <v>58.35</v>
      </c>
      <c r="G17" s="28"/>
      <c r="H17" s="28"/>
      <c r="I17" s="28"/>
      <c r="J17" s="13">
        <v>21.6</v>
      </c>
      <c r="K17" s="28"/>
      <c r="L17" s="28"/>
      <c r="M17" s="28"/>
      <c r="N17" s="11">
        <v>6.15</v>
      </c>
      <c r="O17" s="28"/>
      <c r="P17" s="28"/>
      <c r="Q17" s="28"/>
    </row>
    <row r="18" spans="1:17">
      <c r="A18" s="27"/>
      <c r="B18" s="6">
        <v>301.59999999999997</v>
      </c>
      <c r="C18" s="28"/>
      <c r="D18" s="28"/>
      <c r="E18" s="28"/>
      <c r="F18" s="10">
        <v>77.350000000000009</v>
      </c>
      <c r="G18" s="28"/>
      <c r="H18" s="28"/>
      <c r="I18" s="28"/>
      <c r="J18" s="13">
        <v>19.349999999999998</v>
      </c>
      <c r="K18" s="28"/>
      <c r="L18" s="28"/>
      <c r="M18" s="28"/>
      <c r="N18" s="11">
        <v>4.05</v>
      </c>
      <c r="O18" s="28"/>
      <c r="P18" s="28"/>
      <c r="Q18" s="28"/>
    </row>
    <row r="19" spans="1:17">
      <c r="A19" s="27">
        <v>25</v>
      </c>
      <c r="B19" s="6">
        <v>283.33499999999998</v>
      </c>
      <c r="C19" s="28">
        <f>AVERAGE(B19:B26)</f>
        <v>277.60562500000003</v>
      </c>
      <c r="D19" s="28">
        <f>STDEV(B19:B26)</f>
        <v>36.413272838887671</v>
      </c>
      <c r="E19" s="28">
        <f>D19/SQRT(8)</f>
        <v>12.874036074786698</v>
      </c>
      <c r="F19" s="10">
        <v>77.877499999999998</v>
      </c>
      <c r="G19" s="28">
        <f>AVERAGE(F19:F26)</f>
        <v>77.238374999999991</v>
      </c>
      <c r="H19" s="28">
        <f>STDEV(F19:F26)</f>
        <v>6.3791115074906797</v>
      </c>
      <c r="I19" s="28">
        <f>H19/SQRT(8)</f>
        <v>2.2553565024458995</v>
      </c>
      <c r="J19" s="13">
        <v>18.149999999999999</v>
      </c>
      <c r="K19" s="31">
        <f>AVERAGE(J19:J26)</f>
        <v>18.574999999999999</v>
      </c>
      <c r="L19" s="28">
        <f>STDEVA(J19:J26)</f>
        <v>2.907993908423582</v>
      </c>
      <c r="M19" s="28">
        <f>L19/SQRT(8)</f>
        <v>1.0281311061477434</v>
      </c>
      <c r="N19" s="11">
        <v>4.55</v>
      </c>
      <c r="O19" s="29">
        <f>AVERAGE(N19:N26)</f>
        <v>5.5374999999999988</v>
      </c>
      <c r="P19" s="28">
        <f>STDEVA(N19:N26)</f>
        <v>0.8867073925484189</v>
      </c>
      <c r="Q19" s="28">
        <f>P19/SQRT(8)</f>
        <v>0.31349840509961446</v>
      </c>
    </row>
    <row r="20" spans="1:17">
      <c r="A20" s="27"/>
      <c r="B20" s="6">
        <v>294.54999999999995</v>
      </c>
      <c r="C20" s="28"/>
      <c r="D20" s="28"/>
      <c r="E20" s="28"/>
      <c r="F20" s="10">
        <v>80.600000000000009</v>
      </c>
      <c r="G20" s="28"/>
      <c r="H20" s="28"/>
      <c r="I20" s="28"/>
      <c r="J20" s="13">
        <v>19.099999999999998</v>
      </c>
      <c r="K20" s="28"/>
      <c r="L20" s="28"/>
      <c r="M20" s="28"/>
      <c r="N20" s="11">
        <v>5.2</v>
      </c>
      <c r="O20" s="28"/>
      <c r="P20" s="28"/>
      <c r="Q20" s="28"/>
    </row>
    <row r="21" spans="1:17">
      <c r="A21" s="27"/>
      <c r="B21" s="6">
        <v>325.40000000000003</v>
      </c>
      <c r="C21" s="28"/>
      <c r="D21" s="28"/>
      <c r="E21" s="28"/>
      <c r="F21" s="10">
        <v>77.899999999999991</v>
      </c>
      <c r="G21" s="28"/>
      <c r="H21" s="28"/>
      <c r="I21" s="28"/>
      <c r="J21" s="13">
        <v>21.2</v>
      </c>
      <c r="K21" s="28"/>
      <c r="L21" s="28"/>
      <c r="M21" s="28"/>
      <c r="N21" s="11">
        <v>7</v>
      </c>
      <c r="O21" s="28"/>
      <c r="P21" s="28"/>
      <c r="Q21" s="28"/>
    </row>
    <row r="22" spans="1:17">
      <c r="A22" s="27"/>
      <c r="B22" s="6">
        <v>226.35</v>
      </c>
      <c r="C22" s="28"/>
      <c r="D22" s="28"/>
      <c r="E22" s="28"/>
      <c r="F22" s="10">
        <v>67.599999999999994</v>
      </c>
      <c r="G22" s="28"/>
      <c r="H22" s="28"/>
      <c r="I22" s="28"/>
      <c r="J22" s="13">
        <v>16.45</v>
      </c>
      <c r="K22" s="28"/>
      <c r="L22" s="28"/>
      <c r="M22" s="28"/>
      <c r="N22" s="11">
        <v>5.4</v>
      </c>
      <c r="O22" s="28"/>
      <c r="P22" s="28"/>
      <c r="Q22" s="28"/>
    </row>
    <row r="23" spans="1:17">
      <c r="A23" s="27"/>
      <c r="B23" s="6">
        <v>220.95000000000002</v>
      </c>
      <c r="C23" s="28"/>
      <c r="D23" s="28"/>
      <c r="E23" s="28"/>
      <c r="F23" s="10">
        <v>70.400000000000006</v>
      </c>
      <c r="G23" s="28"/>
      <c r="H23" s="28"/>
      <c r="I23" s="28"/>
      <c r="J23" s="13">
        <v>14.149999999999999</v>
      </c>
      <c r="K23" s="28"/>
      <c r="L23" s="28"/>
      <c r="M23" s="28"/>
      <c r="N23" s="11">
        <v>4.8999999999999995</v>
      </c>
      <c r="O23" s="28"/>
      <c r="P23" s="28"/>
      <c r="Q23" s="28"/>
    </row>
    <row r="24" spans="1:17">
      <c r="A24" s="27"/>
      <c r="B24" s="6">
        <v>283.36</v>
      </c>
      <c r="C24" s="28"/>
      <c r="D24" s="28"/>
      <c r="E24" s="28"/>
      <c r="F24" s="10">
        <v>77.879500000000007</v>
      </c>
      <c r="G24" s="28"/>
      <c r="H24" s="28"/>
      <c r="I24" s="28"/>
      <c r="J24" s="13">
        <v>23.099999999999998</v>
      </c>
      <c r="K24" s="28"/>
      <c r="L24" s="28"/>
      <c r="M24" s="28"/>
      <c r="N24" s="11">
        <v>6.6499999999999995</v>
      </c>
      <c r="O24" s="28"/>
      <c r="P24" s="28"/>
      <c r="Q24" s="28"/>
    </row>
    <row r="25" spans="1:17">
      <c r="A25" s="27"/>
      <c r="B25" s="6">
        <v>305.8</v>
      </c>
      <c r="C25" s="28"/>
      <c r="D25" s="28"/>
      <c r="E25" s="28"/>
      <c r="F25" s="10">
        <v>88.75</v>
      </c>
      <c r="G25" s="28"/>
      <c r="H25" s="28"/>
      <c r="I25" s="28"/>
      <c r="J25" s="13">
        <v>16.350000000000001</v>
      </c>
      <c r="K25" s="28"/>
      <c r="L25" s="28"/>
      <c r="M25" s="28"/>
      <c r="N25" s="11">
        <v>4.8</v>
      </c>
      <c r="O25" s="28"/>
      <c r="P25" s="28"/>
      <c r="Q25" s="28"/>
    </row>
    <row r="26" spans="1:17">
      <c r="A26" s="27"/>
      <c r="B26" s="6">
        <v>281.10000000000002</v>
      </c>
      <c r="C26" s="28"/>
      <c r="D26" s="28"/>
      <c r="E26" s="28"/>
      <c r="F26" s="10">
        <v>76.899999999999991</v>
      </c>
      <c r="G26" s="28"/>
      <c r="H26" s="28"/>
      <c r="I26" s="28"/>
      <c r="J26" s="13">
        <v>20.100000000000001</v>
      </c>
      <c r="K26" s="28"/>
      <c r="L26" s="28"/>
      <c r="M26" s="28"/>
      <c r="N26" s="11">
        <v>5.8</v>
      </c>
      <c r="O26" s="28"/>
      <c r="P26" s="28"/>
      <c r="Q26" s="28"/>
    </row>
    <row r="27" spans="1:17">
      <c r="A27" s="27">
        <v>50</v>
      </c>
      <c r="B27" s="6">
        <v>272.34999999999997</v>
      </c>
      <c r="C27" s="28">
        <f>AVERAGE(B27:B34)</f>
        <v>275.26874999999995</v>
      </c>
      <c r="D27" s="28">
        <f>STDEV(B27:B34)</f>
        <v>29.32088404314284</v>
      </c>
      <c r="E27" s="28">
        <f>D27/SQRT(8)</f>
        <v>10.366497968645367</v>
      </c>
      <c r="F27" s="10">
        <v>73.849999999999994</v>
      </c>
      <c r="G27" s="28">
        <f>AVERAGE(F27:F34)</f>
        <v>68.983000000000004</v>
      </c>
      <c r="H27" s="28">
        <f>STDEV(F27:F34)</f>
        <v>7.1036358296297841</v>
      </c>
      <c r="I27" s="28">
        <f>H27/SQRT(8)</f>
        <v>2.5115145331054731</v>
      </c>
      <c r="J27" s="13">
        <v>17.149999999999999</v>
      </c>
      <c r="K27" s="31">
        <f>AVERAGE(J27:J34)</f>
        <v>17.899999999999999</v>
      </c>
      <c r="L27" s="28">
        <f>STDEVA(J27:J34)</f>
        <v>3.7106025694718969</v>
      </c>
      <c r="M27" s="28">
        <f>L27/SQRT(8)</f>
        <v>1.3118961195809027</v>
      </c>
      <c r="N27" s="11">
        <v>4.8999999999999995</v>
      </c>
      <c r="O27" s="29">
        <f>AVERAGE(N27:N34)</f>
        <v>4.7937499999999993</v>
      </c>
      <c r="P27" s="28">
        <f>STDEVA(N27:N34)</f>
        <v>1.0547299925302511</v>
      </c>
      <c r="Q27" s="28">
        <f>P27/SQRT(8)</f>
        <v>0.37290336501948856</v>
      </c>
    </row>
    <row r="28" spans="1:17">
      <c r="A28" s="27"/>
      <c r="B28" s="6">
        <v>208.55</v>
      </c>
      <c r="C28" s="28"/>
      <c r="D28" s="28"/>
      <c r="E28" s="28"/>
      <c r="F28" s="10">
        <v>53.949999999999996</v>
      </c>
      <c r="G28" s="28"/>
      <c r="H28" s="28"/>
      <c r="I28" s="28"/>
      <c r="J28" s="13">
        <v>11.5</v>
      </c>
      <c r="K28" s="28"/>
      <c r="L28" s="28"/>
      <c r="M28" s="28"/>
      <c r="N28" s="11">
        <v>3.15</v>
      </c>
      <c r="O28" s="28"/>
      <c r="P28" s="28"/>
      <c r="Q28" s="28"/>
    </row>
    <row r="29" spans="1:17">
      <c r="A29" s="27"/>
      <c r="B29" s="6">
        <v>289.7</v>
      </c>
      <c r="C29" s="28"/>
      <c r="D29" s="28"/>
      <c r="E29" s="28"/>
      <c r="F29" s="10">
        <v>68.95</v>
      </c>
      <c r="G29" s="28"/>
      <c r="H29" s="28"/>
      <c r="I29" s="28"/>
      <c r="J29" s="13">
        <v>22.65</v>
      </c>
      <c r="K29" s="28"/>
      <c r="L29" s="28"/>
      <c r="M29" s="28"/>
      <c r="N29" s="11">
        <v>5.55</v>
      </c>
      <c r="O29" s="28"/>
      <c r="P29" s="28"/>
      <c r="Q29" s="28"/>
    </row>
    <row r="30" spans="1:17">
      <c r="A30" s="27"/>
      <c r="B30" s="6">
        <v>300</v>
      </c>
      <c r="C30" s="28"/>
      <c r="D30" s="28"/>
      <c r="E30" s="28"/>
      <c r="F30" s="10">
        <v>63.2</v>
      </c>
      <c r="G30" s="28"/>
      <c r="H30" s="28"/>
      <c r="I30" s="28"/>
      <c r="J30" s="13">
        <v>17.5</v>
      </c>
      <c r="K30" s="28"/>
      <c r="L30" s="28"/>
      <c r="M30" s="28"/>
      <c r="N30" s="11">
        <v>4.6499999999999995</v>
      </c>
      <c r="O30" s="28"/>
      <c r="P30" s="28"/>
      <c r="Q30" s="28"/>
    </row>
    <row r="31" spans="1:17">
      <c r="A31" s="27"/>
      <c r="B31" s="6">
        <v>287.5</v>
      </c>
      <c r="C31" s="28"/>
      <c r="D31" s="28"/>
      <c r="E31" s="28"/>
      <c r="F31" s="10">
        <v>73.155000000000001</v>
      </c>
      <c r="G31" s="28"/>
      <c r="H31" s="28"/>
      <c r="I31" s="28"/>
      <c r="J31" s="13">
        <v>18.05</v>
      </c>
      <c r="K31" s="28"/>
      <c r="L31" s="28"/>
      <c r="M31" s="28"/>
      <c r="N31" s="11">
        <v>4.3499999999999996</v>
      </c>
      <c r="O31" s="28"/>
      <c r="P31" s="28"/>
      <c r="Q31" s="28"/>
    </row>
    <row r="32" spans="1:17">
      <c r="A32" s="27"/>
      <c r="B32" s="6">
        <v>263.75</v>
      </c>
      <c r="C32" s="28"/>
      <c r="D32" s="28"/>
      <c r="E32" s="28"/>
      <c r="F32" s="10">
        <v>71.05</v>
      </c>
      <c r="G32" s="28"/>
      <c r="H32" s="28"/>
      <c r="I32" s="28"/>
      <c r="J32" s="13">
        <v>22.9</v>
      </c>
      <c r="K32" s="28"/>
      <c r="L32" s="28"/>
      <c r="M32" s="28"/>
      <c r="N32" s="11">
        <v>6.5500000000000007</v>
      </c>
      <c r="O32" s="28"/>
      <c r="P32" s="28"/>
      <c r="Q32" s="28"/>
    </row>
    <row r="33" spans="1:17">
      <c r="A33" s="27"/>
      <c r="B33" s="6">
        <v>287.60000000000002</v>
      </c>
      <c r="C33" s="28"/>
      <c r="D33" s="28"/>
      <c r="E33" s="28"/>
      <c r="F33" s="10">
        <v>73.159000000000006</v>
      </c>
      <c r="G33" s="28"/>
      <c r="H33" s="28"/>
      <c r="I33" s="28"/>
      <c r="J33" s="13">
        <v>18.2</v>
      </c>
      <c r="K33" s="28"/>
      <c r="L33" s="28"/>
      <c r="M33" s="28"/>
      <c r="N33" s="11">
        <v>5.35</v>
      </c>
      <c r="O33" s="28"/>
      <c r="P33" s="28"/>
      <c r="Q33" s="28"/>
    </row>
    <row r="34" spans="1:17">
      <c r="A34" s="27"/>
      <c r="B34" s="6">
        <v>292.7</v>
      </c>
      <c r="C34" s="28"/>
      <c r="D34" s="28"/>
      <c r="E34" s="28"/>
      <c r="F34" s="10">
        <v>74.550000000000011</v>
      </c>
      <c r="G34" s="28"/>
      <c r="H34" s="28"/>
      <c r="I34" s="28"/>
      <c r="J34" s="13">
        <v>15.25</v>
      </c>
      <c r="K34" s="28"/>
      <c r="L34" s="28"/>
      <c r="M34" s="28"/>
      <c r="N34" s="11">
        <v>3.85</v>
      </c>
      <c r="O34" s="28"/>
      <c r="P34" s="28"/>
      <c r="Q34" s="28"/>
    </row>
    <row r="35" spans="1:17">
      <c r="A35" s="27">
        <v>100</v>
      </c>
      <c r="B35" s="6">
        <v>287.5</v>
      </c>
      <c r="C35" s="28">
        <f>AVERAGE(B35:B42)</f>
        <v>247.50174999999999</v>
      </c>
      <c r="D35" s="28">
        <f>STDEV(B35:B42)</f>
        <v>29.958954972953091</v>
      </c>
      <c r="E35" s="28">
        <f>D35/SQRT(8)</f>
        <v>10.592090109318784</v>
      </c>
      <c r="F35" s="10">
        <v>75</v>
      </c>
      <c r="G35" s="28">
        <f>AVERAGE(F35:F42)</f>
        <v>58.902625</v>
      </c>
      <c r="H35" s="28">
        <f>STDEV(F35:F42)</f>
        <v>7.6985607734266148</v>
      </c>
      <c r="I35" s="28">
        <f>H35/SQRT(8)</f>
        <v>2.7218522641333553</v>
      </c>
      <c r="J35" s="13">
        <v>12.55</v>
      </c>
      <c r="K35" s="31">
        <f>AVERAGE(J35:J42)</f>
        <v>14.981249999999999</v>
      </c>
      <c r="L35" s="28">
        <f>STDEVA(J35:J42)</f>
        <v>4.1509841776206722</v>
      </c>
      <c r="M35" s="28">
        <f>L35/SQRT(8)</f>
        <v>1.4675945302968207</v>
      </c>
      <c r="N35" s="11">
        <v>3.1</v>
      </c>
      <c r="O35" s="29">
        <f>AVERAGE(N35:N42)</f>
        <v>4.7374999999999998</v>
      </c>
      <c r="P35" s="28">
        <f>STDEVA(N35:N42)</f>
        <v>1.3796350449096528</v>
      </c>
      <c r="Q35" s="28">
        <f>P35/SQRT(8)</f>
        <v>0.48777464790911124</v>
      </c>
    </row>
    <row r="36" spans="1:17">
      <c r="A36" s="27"/>
      <c r="B36" s="6">
        <v>241</v>
      </c>
      <c r="C36" s="28"/>
      <c r="D36" s="28"/>
      <c r="E36" s="28"/>
      <c r="F36" s="10">
        <v>51.95</v>
      </c>
      <c r="G36" s="28"/>
      <c r="H36" s="28"/>
      <c r="I36" s="28"/>
      <c r="J36" s="13">
        <v>17.2</v>
      </c>
      <c r="K36" s="28"/>
      <c r="L36" s="28"/>
      <c r="M36" s="28"/>
      <c r="N36" s="11">
        <v>5.15</v>
      </c>
      <c r="O36" s="28"/>
      <c r="P36" s="28"/>
      <c r="Q36" s="28"/>
    </row>
    <row r="37" spans="1:17">
      <c r="A37" s="27"/>
      <c r="B37" s="6">
        <v>240.10500000000002</v>
      </c>
      <c r="C37" s="28"/>
      <c r="D37" s="28"/>
      <c r="E37" s="28"/>
      <c r="F37" s="10">
        <v>57.384999999999998</v>
      </c>
      <c r="G37" s="28"/>
      <c r="H37" s="28"/>
      <c r="I37" s="28"/>
      <c r="J37" s="13">
        <v>17.3</v>
      </c>
      <c r="K37" s="28"/>
      <c r="L37" s="28"/>
      <c r="M37" s="28"/>
      <c r="N37" s="11">
        <v>4.2</v>
      </c>
      <c r="O37" s="28"/>
      <c r="P37" s="28"/>
      <c r="Q37" s="28"/>
    </row>
    <row r="38" spans="1:17">
      <c r="A38" s="27"/>
      <c r="B38" s="6">
        <v>208.85</v>
      </c>
      <c r="C38" s="28"/>
      <c r="D38" s="28"/>
      <c r="E38" s="28"/>
      <c r="F38" s="10">
        <v>52.05</v>
      </c>
      <c r="G38" s="28"/>
      <c r="H38" s="28"/>
      <c r="I38" s="28"/>
      <c r="J38" s="13">
        <v>19.8</v>
      </c>
      <c r="K38" s="28"/>
      <c r="L38" s="28"/>
      <c r="M38" s="28"/>
      <c r="N38" s="11">
        <v>5.6499999999999995</v>
      </c>
      <c r="O38" s="28"/>
      <c r="P38" s="28"/>
      <c r="Q38" s="28"/>
    </row>
    <row r="39" spans="1:17">
      <c r="A39" s="27"/>
      <c r="B39" s="6">
        <v>226.14999999999998</v>
      </c>
      <c r="C39" s="28"/>
      <c r="D39" s="28"/>
      <c r="E39" s="28"/>
      <c r="F39" s="10">
        <v>54.199999999999996</v>
      </c>
      <c r="G39" s="28"/>
      <c r="H39" s="28"/>
      <c r="I39" s="28"/>
      <c r="J39" s="13">
        <v>13.350000000000001</v>
      </c>
      <c r="K39" s="28"/>
      <c r="L39" s="28"/>
      <c r="M39" s="28"/>
      <c r="N39" s="11">
        <v>4.1000000000000005</v>
      </c>
      <c r="O39" s="28"/>
      <c r="P39" s="28"/>
      <c r="Q39" s="28"/>
    </row>
    <row r="40" spans="1:17">
      <c r="A40" s="27"/>
      <c r="B40" s="6">
        <v>240.10899999999998</v>
      </c>
      <c r="C40" s="28"/>
      <c r="D40" s="28"/>
      <c r="E40" s="28"/>
      <c r="F40" s="10">
        <v>57.386000000000003</v>
      </c>
      <c r="G40" s="28"/>
      <c r="H40" s="28"/>
      <c r="I40" s="28"/>
      <c r="J40" s="13">
        <v>12.9</v>
      </c>
      <c r="K40" s="28"/>
      <c r="L40" s="28"/>
      <c r="M40" s="28"/>
      <c r="N40" s="11">
        <v>3.6</v>
      </c>
      <c r="O40" s="28"/>
      <c r="P40" s="28"/>
      <c r="Q40" s="28"/>
    </row>
    <row r="41" spans="1:17">
      <c r="A41" s="27"/>
      <c r="B41" s="6">
        <v>297.54999999999995</v>
      </c>
      <c r="C41" s="28"/>
      <c r="D41" s="28"/>
      <c r="E41" s="28"/>
      <c r="F41" s="10">
        <v>64.699999999999989</v>
      </c>
      <c r="G41" s="28"/>
      <c r="H41" s="28"/>
      <c r="I41" s="28"/>
      <c r="J41" s="13">
        <v>7.5</v>
      </c>
      <c r="K41" s="28"/>
      <c r="L41" s="28"/>
      <c r="M41" s="28"/>
      <c r="N41" s="11">
        <v>7.5</v>
      </c>
      <c r="O41" s="28"/>
      <c r="P41" s="28"/>
      <c r="Q41" s="28"/>
    </row>
    <row r="42" spans="1:17">
      <c r="A42" s="32"/>
      <c r="B42" s="7">
        <v>238.75</v>
      </c>
      <c r="C42" s="30"/>
      <c r="D42" s="30"/>
      <c r="E42" s="30"/>
      <c r="F42" s="12">
        <v>58.55</v>
      </c>
      <c r="G42" s="30"/>
      <c r="H42" s="30"/>
      <c r="I42" s="30"/>
      <c r="J42" s="8">
        <v>19.25</v>
      </c>
      <c r="K42" s="30"/>
      <c r="L42" s="30"/>
      <c r="M42" s="30"/>
      <c r="N42" s="9">
        <v>4.5999999999999996</v>
      </c>
      <c r="O42" s="30"/>
      <c r="P42" s="30"/>
      <c r="Q42" s="30"/>
    </row>
    <row r="43" spans="1:17" ht="23.25" customHeight="1">
      <c r="A43" s="35" t="s">
        <v>18</v>
      </c>
      <c r="B43" s="15"/>
      <c r="C43" s="14"/>
      <c r="D43" s="14"/>
      <c r="E43" s="14"/>
      <c r="F43" s="16"/>
      <c r="G43" s="14"/>
      <c r="H43" s="14"/>
      <c r="I43" s="14"/>
      <c r="J43" s="17"/>
      <c r="K43" s="14"/>
      <c r="L43" s="16"/>
      <c r="M43" s="16"/>
      <c r="N43" s="18"/>
      <c r="O43" s="14"/>
      <c r="P43" s="14"/>
      <c r="Q43" s="14"/>
    </row>
  </sheetData>
  <mergeCells count="66">
    <mergeCell ref="A1:Q1"/>
    <mergeCell ref="I3:I10"/>
    <mergeCell ref="I11:I18"/>
    <mergeCell ref="I19:I26"/>
    <mergeCell ref="I27:I34"/>
    <mergeCell ref="E19:E26"/>
    <mergeCell ref="E27:E34"/>
    <mergeCell ref="Q27:Q34"/>
    <mergeCell ref="K19:K26"/>
    <mergeCell ref="L19:L26"/>
    <mergeCell ref="M19:M26"/>
    <mergeCell ref="O19:O26"/>
    <mergeCell ref="P19:P26"/>
    <mergeCell ref="G3:G10"/>
    <mergeCell ref="G11:G18"/>
    <mergeCell ref="G19:G26"/>
    <mergeCell ref="I35:I42"/>
    <mergeCell ref="A11:A18"/>
    <mergeCell ref="A19:A26"/>
    <mergeCell ref="A35:A42"/>
    <mergeCell ref="H3:H10"/>
    <mergeCell ref="H11:H18"/>
    <mergeCell ref="H19:H26"/>
    <mergeCell ref="H27:H34"/>
    <mergeCell ref="H35:H42"/>
    <mergeCell ref="C3:C10"/>
    <mergeCell ref="C11:C18"/>
    <mergeCell ref="C19:C26"/>
    <mergeCell ref="C27:C34"/>
    <mergeCell ref="C35:C42"/>
    <mergeCell ref="E3:E10"/>
    <mergeCell ref="E11:E18"/>
    <mergeCell ref="E35:E42"/>
    <mergeCell ref="D3:D10"/>
    <mergeCell ref="D11:D18"/>
    <mergeCell ref="D19:D26"/>
    <mergeCell ref="D27:D34"/>
    <mergeCell ref="D35:D42"/>
    <mergeCell ref="G35:G42"/>
    <mergeCell ref="P3:P10"/>
    <mergeCell ref="Q3:Q10"/>
    <mergeCell ref="K11:K18"/>
    <mergeCell ref="L11:L18"/>
    <mergeCell ref="M11:M18"/>
    <mergeCell ref="O11:O18"/>
    <mergeCell ref="P11:P18"/>
    <mergeCell ref="Q11:Q18"/>
    <mergeCell ref="K3:K10"/>
    <mergeCell ref="L3:L10"/>
    <mergeCell ref="M3:M10"/>
    <mergeCell ref="O3:O10"/>
    <mergeCell ref="Q19:Q26"/>
    <mergeCell ref="K27:K34"/>
    <mergeCell ref="L27:L34"/>
    <mergeCell ref="Q35:Q42"/>
    <mergeCell ref="O35:O42"/>
    <mergeCell ref="K35:K42"/>
    <mergeCell ref="L35:L42"/>
    <mergeCell ref="M35:M42"/>
    <mergeCell ref="P35:P42"/>
    <mergeCell ref="A3:A10"/>
    <mergeCell ref="G27:G34"/>
    <mergeCell ref="M27:M34"/>
    <mergeCell ref="O27:O34"/>
    <mergeCell ref="P27:P34"/>
    <mergeCell ref="A27:A3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15CF-F315-444A-97F3-088C9F290AE6}">
  <dimension ref="A1:G19"/>
  <sheetViews>
    <sheetView zoomScaleNormal="100" workbookViewId="0">
      <selection activeCell="P13" sqref="P13"/>
    </sheetView>
  </sheetViews>
  <sheetFormatPr defaultRowHeight="14.25"/>
  <cols>
    <col min="1" max="1" width="12.1328125" customWidth="1"/>
  </cols>
  <sheetData>
    <row r="1" spans="1:7">
      <c r="G1" s="20" t="s">
        <v>16</v>
      </c>
    </row>
    <row r="2" spans="1:7">
      <c r="A2" s="21" t="s">
        <v>12</v>
      </c>
      <c r="B2" s="22"/>
      <c r="C2" s="22"/>
      <c r="D2" s="22"/>
      <c r="E2" s="22"/>
    </row>
    <row r="3" spans="1:7" ht="15">
      <c r="A3" s="26" t="s">
        <v>17</v>
      </c>
      <c r="B3" s="21" t="s">
        <v>2</v>
      </c>
      <c r="C3" s="21" t="s">
        <v>3</v>
      </c>
      <c r="D3" s="21" t="s">
        <v>4</v>
      </c>
      <c r="E3" s="21" t="s">
        <v>5</v>
      </c>
    </row>
    <row r="4" spans="1:7">
      <c r="A4" s="22">
        <v>0</v>
      </c>
      <c r="B4" s="22">
        <f>'Fresh and Dry weight'!$C$3</f>
        <v>251.40887499999997</v>
      </c>
      <c r="C4" s="22">
        <v>69.092888888888879</v>
      </c>
      <c r="D4" s="22">
        <f>'Fresh and Dry weight'!$E$3</f>
        <v>13.594920395182216</v>
      </c>
      <c r="E4" s="22">
        <f>'Fresh and Dry weight'!$I$3</f>
        <v>4.0521866737266521</v>
      </c>
    </row>
    <row r="5" spans="1:7">
      <c r="A5" s="22">
        <v>15</v>
      </c>
      <c r="B5" s="22">
        <f>'Fresh and Dry weight'!$C$11</f>
        <v>300.40687500000001</v>
      </c>
      <c r="C5" s="22">
        <v>75.37144444444445</v>
      </c>
      <c r="D5" s="22">
        <f>'Fresh and Dry weight'!$E$11</f>
        <v>27.362753995060402</v>
      </c>
      <c r="E5" s="22">
        <f>'Fresh and Dry weight'!$I$11</f>
        <v>6.5703599698896618</v>
      </c>
    </row>
    <row r="6" spans="1:7">
      <c r="A6" s="22">
        <v>25</v>
      </c>
      <c r="B6" s="22">
        <f>'Fresh and Dry weight'!$C$19</f>
        <v>277.60562500000003</v>
      </c>
      <c r="C6" s="22">
        <v>77.87855555555555</v>
      </c>
      <c r="D6" s="22">
        <f>'Fresh and Dry weight'!$E$19</f>
        <v>12.874036074786698</v>
      </c>
      <c r="E6" s="22">
        <f>'Fresh and Dry weight'!$I$19</f>
        <v>2.2553565024458995</v>
      </c>
    </row>
    <row r="7" spans="1:7">
      <c r="A7" s="22">
        <v>50</v>
      </c>
      <c r="B7" s="22">
        <f>'Fresh and Dry weight'!$C$27</f>
        <v>275.26874999999995</v>
      </c>
      <c r="C7" s="22">
        <v>73.157111111111107</v>
      </c>
      <c r="D7" s="22">
        <f>'Fresh and Dry weight'!$E$27</f>
        <v>10.366497968645367</v>
      </c>
      <c r="E7" s="22">
        <f>'Fresh and Dry weight'!$I$27</f>
        <v>2.5115145331054731</v>
      </c>
    </row>
    <row r="8" spans="1:7">
      <c r="A8" s="22">
        <v>100</v>
      </c>
      <c r="B8" s="22">
        <f>'Fresh and Dry weight'!$C$35</f>
        <v>247.50174999999999</v>
      </c>
      <c r="C8" s="22">
        <v>57.385666666666665</v>
      </c>
      <c r="D8" s="22">
        <f>'Fresh and Dry weight'!$E$35</f>
        <v>10.592090109318784</v>
      </c>
      <c r="E8" s="22">
        <f>'Fresh and Dry weight'!$I$35</f>
        <v>2.7218522641333553</v>
      </c>
    </row>
    <row r="10" spans="1:7">
      <c r="A10" s="22"/>
      <c r="B10" s="22"/>
      <c r="C10" s="22"/>
      <c r="D10" s="22"/>
      <c r="E10" s="22"/>
    </row>
    <row r="11" spans="1:7">
      <c r="A11" s="22"/>
      <c r="B11" s="22"/>
      <c r="C11" s="22"/>
      <c r="D11" s="22"/>
      <c r="E11" s="22"/>
    </row>
    <row r="12" spans="1:7">
      <c r="A12" s="22"/>
      <c r="B12" s="22"/>
      <c r="C12" s="22"/>
      <c r="D12" s="22"/>
      <c r="E12" s="22"/>
    </row>
    <row r="13" spans="1:7">
      <c r="A13" s="21" t="s">
        <v>13</v>
      </c>
      <c r="B13" s="22"/>
      <c r="C13" s="22"/>
      <c r="D13" s="22"/>
      <c r="E13" s="22"/>
    </row>
    <row r="14" spans="1:7" ht="15">
      <c r="A14" s="26" t="s">
        <v>17</v>
      </c>
      <c r="B14" s="26" t="s">
        <v>2</v>
      </c>
      <c r="C14" s="26" t="s">
        <v>3</v>
      </c>
      <c r="D14" s="21" t="s">
        <v>4</v>
      </c>
      <c r="E14" s="21" t="s">
        <v>5</v>
      </c>
    </row>
    <row r="15" spans="1:7">
      <c r="A15" s="23">
        <v>0</v>
      </c>
      <c r="B15" s="24">
        <v>15.84</v>
      </c>
      <c r="C15" s="25">
        <v>5.2312499999999993</v>
      </c>
      <c r="D15" s="23">
        <v>1.2783722036525285</v>
      </c>
      <c r="E15" s="22">
        <v>0.45226982109292857</v>
      </c>
    </row>
    <row r="16" spans="1:7">
      <c r="A16" s="23">
        <v>15</v>
      </c>
      <c r="B16" s="24">
        <v>18.14</v>
      </c>
      <c r="C16" s="23">
        <v>5.2187499999999991</v>
      </c>
      <c r="D16" s="23">
        <v>1.9005344643020805</v>
      </c>
      <c r="E16" s="22">
        <v>0.57336238073565526</v>
      </c>
    </row>
    <row r="17" spans="1:5">
      <c r="A17" s="23">
        <v>25</v>
      </c>
      <c r="B17" s="24">
        <v>18.579999999999998</v>
      </c>
      <c r="C17" s="23">
        <v>5.5374999999999988</v>
      </c>
      <c r="D17" s="22">
        <v>1.0281311061477434</v>
      </c>
      <c r="E17" s="22">
        <v>0.31349840509961446</v>
      </c>
    </row>
    <row r="18" spans="1:5">
      <c r="A18" s="23">
        <v>50</v>
      </c>
      <c r="B18" s="24">
        <v>17.899999999999999</v>
      </c>
      <c r="C18" s="25">
        <v>4.7937499999999993</v>
      </c>
      <c r="D18" s="22">
        <v>1.3118961195809027</v>
      </c>
      <c r="E18" s="22">
        <v>0.37290336501948856</v>
      </c>
    </row>
    <row r="19" spans="1:5">
      <c r="A19" s="23">
        <v>100</v>
      </c>
      <c r="B19" s="24">
        <v>14.98</v>
      </c>
      <c r="C19" s="23">
        <v>4.7937499999999993</v>
      </c>
      <c r="D19" s="22">
        <v>1.4675945302968207</v>
      </c>
      <c r="E19" s="22">
        <v>0.48777464790911124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Fresh and Dry weight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2019-08-04T12:42:03Z</dcterms:modified>
</cp:coreProperties>
</file>