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goL\Documents\Hugoelh_2019\Optical_traking_of_the_growth\Para enviar a PeerJ\"/>
    </mc:Choice>
  </mc:AlternateContent>
  <bookViews>
    <workbookView xWindow="0" yWindow="0" windowWidth="23016" windowHeight="9168"/>
  </bookViews>
  <sheets>
    <sheet name="OD vs Bean penetration" sheetId="1" r:id="rId1"/>
    <sheet name="Luminosity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2" l="1"/>
  <c r="K44" i="2"/>
  <c r="H44" i="2"/>
  <c r="J43" i="2"/>
  <c r="K43" i="2"/>
  <c r="H43" i="2"/>
  <c r="J42" i="2"/>
  <c r="K42" i="2"/>
  <c r="H42" i="2"/>
  <c r="J41" i="2"/>
  <c r="K41" i="2"/>
  <c r="H41" i="2"/>
  <c r="J40" i="2"/>
  <c r="K40" i="2"/>
  <c r="H40" i="2"/>
  <c r="J39" i="2"/>
  <c r="K39" i="2"/>
  <c r="H39" i="2"/>
  <c r="J38" i="2"/>
  <c r="K38" i="2"/>
  <c r="H38" i="2"/>
  <c r="J37" i="2"/>
  <c r="K37" i="2"/>
  <c r="H37" i="2"/>
  <c r="J36" i="2"/>
  <c r="K36" i="2"/>
  <c r="H36" i="2"/>
  <c r="J35" i="2"/>
  <c r="K35" i="2"/>
  <c r="H35" i="2"/>
  <c r="J34" i="2"/>
  <c r="K34" i="2"/>
  <c r="H34" i="2"/>
  <c r="J33" i="2"/>
  <c r="K33" i="2"/>
  <c r="H33" i="2"/>
  <c r="J32" i="2"/>
  <c r="K32" i="2"/>
  <c r="H32" i="2"/>
  <c r="J31" i="2"/>
  <c r="K31" i="2"/>
  <c r="H31" i="2"/>
  <c r="J30" i="2"/>
  <c r="K30" i="2"/>
  <c r="H30" i="2"/>
  <c r="J29" i="2"/>
  <c r="K29" i="2"/>
  <c r="H29" i="2"/>
  <c r="J24" i="2"/>
  <c r="K24" i="2"/>
  <c r="H24" i="2"/>
  <c r="J23" i="2"/>
  <c r="K23" i="2"/>
  <c r="H23" i="2"/>
  <c r="J22" i="2"/>
  <c r="K22" i="2"/>
  <c r="H22" i="2"/>
  <c r="J21" i="2"/>
  <c r="K21" i="2"/>
  <c r="H21" i="2"/>
  <c r="H20" i="2"/>
  <c r="J19" i="2"/>
  <c r="K19" i="2"/>
  <c r="H19" i="2"/>
  <c r="H18" i="2"/>
  <c r="J17" i="2"/>
  <c r="K17" i="2"/>
  <c r="H17" i="2"/>
  <c r="J16" i="2"/>
  <c r="K16" i="2"/>
  <c r="H16" i="2"/>
  <c r="H15" i="2"/>
  <c r="J14" i="2"/>
  <c r="K14" i="2"/>
  <c r="H14" i="2"/>
  <c r="J10" i="2"/>
  <c r="K10" i="2"/>
  <c r="J9" i="2"/>
  <c r="K9" i="2"/>
  <c r="J8" i="2"/>
  <c r="K8" i="2"/>
  <c r="J7" i="2"/>
  <c r="K7" i="2"/>
  <c r="J6" i="2"/>
  <c r="K6" i="2"/>
  <c r="J5" i="2"/>
  <c r="K5" i="2"/>
  <c r="J4" i="2"/>
  <c r="K4" i="2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G47" i="1"/>
  <c r="F47" i="1"/>
  <c r="G46" i="1"/>
  <c r="F46" i="1"/>
  <c r="G45" i="1"/>
  <c r="F45" i="1"/>
  <c r="G44" i="1"/>
  <c r="F44" i="1"/>
  <c r="G43" i="1"/>
  <c r="F43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5" i="1"/>
  <c r="F25" i="1"/>
  <c r="G24" i="1"/>
  <c r="F24" i="1"/>
  <c r="G22" i="1"/>
  <c r="F22" i="1"/>
  <c r="G21" i="1"/>
  <c r="F21" i="1"/>
  <c r="G20" i="1"/>
  <c r="F20" i="1"/>
  <c r="G19" i="1"/>
  <c r="F19" i="1"/>
  <c r="G17" i="1"/>
  <c r="F17" i="1"/>
  <c r="G16" i="1"/>
  <c r="F16" i="1"/>
  <c r="G14" i="1"/>
  <c r="F14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</calcChain>
</file>

<file path=xl/sharedStrings.xml><?xml version="1.0" encoding="utf-8"?>
<sst xmlns="http://schemas.openxmlformats.org/spreadsheetml/2006/main" count="28" uniqueCount="25">
  <si>
    <t>L</t>
  </si>
  <si>
    <t>ln(x/x0)</t>
    <phoneticPr fontId="0" type="noConversion"/>
  </si>
  <si>
    <t>Time</t>
  </si>
  <si>
    <t>Distance</t>
  </si>
  <si>
    <t>Optical Density (OD)</t>
  </si>
  <si>
    <t>1/OD</t>
  </si>
  <si>
    <t>cm</t>
  </si>
  <si>
    <t>hours</t>
  </si>
  <si>
    <t>Experiment 1</t>
  </si>
  <si>
    <t>Experiment 2</t>
  </si>
  <si>
    <t>Experiment 3</t>
  </si>
  <si>
    <t>Experiment 4</t>
  </si>
  <si>
    <t>Experiment 5</t>
  </si>
  <si>
    <t>W</t>
  </si>
  <si>
    <t>ln(x/x0)</t>
    <phoneticPr fontId="0" type="noConversion"/>
  </si>
  <si>
    <t>ln(1-G)</t>
    <phoneticPr fontId="0" type="noConversion"/>
  </si>
  <si>
    <t>Time (hours)</t>
  </si>
  <si>
    <t>Average</t>
  </si>
  <si>
    <t>Optical Density</t>
  </si>
  <si>
    <t>L_1</t>
  </si>
  <si>
    <t>L_2</t>
  </si>
  <si>
    <t>L_3</t>
  </si>
  <si>
    <t>L_4</t>
  </si>
  <si>
    <t>L_5</t>
  </si>
  <si>
    <t>Luminosity mesurements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</si>
</sst>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2" fillId="0" borderId="0" xfId="0" applyFont="1"/>
    <xf numFmtId="0" fontId="0" fillId="0" borderId="0" xfId="0" applyFill="1"/>
    <xf numFmtId="0" fontId="2" fillId="0" borderId="0" xfId="0" applyFont="1" applyFill="1"/>
    <xf numFmtId="2" fontId="0" fillId="0" borderId="0" xfId="0" applyNumberFormat="1" applyFill="1"/>
    <xf numFmtId="0" fontId="3" fillId="0" borderId="0" xfId="0" applyFont="1"/>
    <xf numFmtId="0" fontId="0" fillId="0" borderId="1" xfId="0" applyFont="1" applyFill="1" applyBorder="1"/>
    <xf numFmtId="164" fontId="0" fillId="0" borderId="1" xfId="0" applyNumberFormat="1" applyFont="1" applyFill="1" applyBorder="1"/>
    <xf numFmtId="2" fontId="0" fillId="0" borderId="1" xfId="0" applyNumberFormat="1" applyFont="1" applyFill="1" applyBorder="1"/>
    <xf numFmtId="0" fontId="0" fillId="0" borderId="1" xfId="0" applyFill="1" applyBorder="1"/>
    <xf numFmtId="164" fontId="0" fillId="0" borderId="1" xfId="0" applyNumberFormat="1" applyFill="1" applyBorder="1"/>
    <xf numFmtId="2" fontId="0" fillId="0" borderId="1" xfId="0" applyNumberFormat="1" applyFill="1" applyBorder="1"/>
    <xf numFmtId="0" fontId="0" fillId="0" borderId="1" xfId="0" applyBorder="1"/>
    <xf numFmtId="164" fontId="0" fillId="0" borderId="1" xfId="0" applyNumberFormat="1" applyBorder="1"/>
    <xf numFmtId="0" fontId="4" fillId="0" borderId="1" xfId="1" applyFont="1" applyFill="1" applyBorder="1"/>
    <xf numFmtId="2" fontId="4" fillId="0" borderId="1" xfId="1" applyNumberFormat="1" applyFont="1" applyFill="1" applyBorder="1"/>
    <xf numFmtId="2" fontId="3" fillId="0" borderId="1" xfId="1" applyNumberFormat="1" applyFill="1" applyBorder="1"/>
    <xf numFmtId="2" fontId="0" fillId="0" borderId="1" xfId="0" applyNumberFormat="1" applyBorder="1"/>
    <xf numFmtId="0" fontId="0" fillId="0" borderId="1" xfId="0" applyNumberFormat="1" applyFill="1" applyBorder="1"/>
    <xf numFmtId="0" fontId="1" fillId="0" borderId="0" xfId="0" applyFont="1" applyBorder="1"/>
    <xf numFmtId="0" fontId="1" fillId="0" borderId="0" xfId="0" applyFont="1" applyFill="1" applyBorder="1"/>
    <xf numFmtId="0" fontId="0" fillId="0" borderId="0" xfId="0" applyBorder="1"/>
    <xf numFmtId="0" fontId="1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right"/>
    </xf>
    <xf numFmtId="2" fontId="0" fillId="0" borderId="0" xfId="0" applyNumberFormat="1" applyFont="1" applyFill="1"/>
    <xf numFmtId="0" fontId="7" fillId="0" borderId="0" xfId="0" applyFont="1" applyFill="1"/>
    <xf numFmtId="2" fontId="3" fillId="0" borderId="0" xfId="1" applyNumberFormat="1" applyFill="1"/>
    <xf numFmtId="0" fontId="8" fillId="0" borderId="0" xfId="0" applyFont="1" applyFill="1"/>
    <xf numFmtId="165" fontId="0" fillId="0" borderId="0" xfId="0" applyNumberFormat="1" applyFill="1"/>
    <xf numFmtId="0" fontId="0" fillId="0" borderId="0" xfId="0" applyNumberFormat="1" applyFill="1"/>
    <xf numFmtId="2" fontId="0" fillId="0" borderId="0" xfId="0" applyNumberFormat="1"/>
    <xf numFmtId="166" fontId="0" fillId="0" borderId="0" xfId="0" applyNumberFormat="1"/>
    <xf numFmtId="164" fontId="0" fillId="0" borderId="0" xfId="0" applyNumberFormat="1"/>
    <xf numFmtId="0" fontId="4" fillId="0" borderId="0" xfId="1" applyFont="1" applyFill="1"/>
    <xf numFmtId="164" fontId="0" fillId="0" borderId="0" xfId="0" applyNumberFormat="1" applyFill="1"/>
    <xf numFmtId="0" fontId="1" fillId="0" borderId="0" xfId="0" applyFont="1"/>
    <xf numFmtId="0" fontId="2" fillId="3" borderId="1" xfId="0" applyFont="1" applyFill="1" applyBorder="1"/>
    <xf numFmtId="0" fontId="6" fillId="3" borderId="1" xfId="0" applyFont="1" applyFill="1" applyBorder="1"/>
    <xf numFmtId="0" fontId="0" fillId="3" borderId="1" xfId="0" applyFill="1" applyBorder="1" applyAlignment="1">
      <alignment horizont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zoomScale="110" zoomScaleNormal="110" workbookViewId="0">
      <selection activeCell="I71" sqref="I71"/>
    </sheetView>
  </sheetViews>
  <sheetFormatPr baseColWidth="10" defaultRowHeight="14.4" x14ac:dyDescent="0.3"/>
  <cols>
    <col min="1" max="2" width="12.21875" bestFit="1" customWidth="1"/>
    <col min="4" max="4" width="13.88671875" bestFit="1" customWidth="1"/>
    <col min="5" max="5" width="18.109375" bestFit="1" customWidth="1"/>
  </cols>
  <sheetData>
    <row r="1" spans="1:8" x14ac:dyDescent="0.3">
      <c r="D1" s="1"/>
    </row>
    <row r="2" spans="1:8" x14ac:dyDescent="0.3">
      <c r="A2" s="22"/>
      <c r="B2" s="22" t="s">
        <v>2</v>
      </c>
      <c r="C2" s="22" t="s">
        <v>3</v>
      </c>
      <c r="D2" s="22" t="s">
        <v>0</v>
      </c>
      <c r="E2" s="22" t="s">
        <v>4</v>
      </c>
      <c r="F2" s="22" t="s">
        <v>1</v>
      </c>
      <c r="G2" s="22" t="s">
        <v>5</v>
      </c>
    </row>
    <row r="3" spans="1:8" x14ac:dyDescent="0.3">
      <c r="A3" s="22"/>
      <c r="B3" s="22" t="s">
        <v>7</v>
      </c>
      <c r="C3" s="22" t="s">
        <v>6</v>
      </c>
      <c r="D3" s="22" t="s">
        <v>13</v>
      </c>
      <c r="E3" s="22"/>
      <c r="F3" s="22"/>
      <c r="G3" s="22"/>
    </row>
    <row r="4" spans="1:8" s="21" customFormat="1" x14ac:dyDescent="0.3">
      <c r="A4" s="19"/>
      <c r="B4" s="20"/>
      <c r="C4" s="20"/>
      <c r="D4" s="20"/>
      <c r="E4" s="20"/>
      <c r="F4" s="20"/>
      <c r="G4" s="20"/>
    </row>
    <row r="5" spans="1:8" x14ac:dyDescent="0.3">
      <c r="A5" s="23" t="s">
        <v>8</v>
      </c>
      <c r="B5" s="6">
        <v>0</v>
      </c>
      <c r="C5" s="7">
        <v>9.5</v>
      </c>
      <c r="D5" s="8">
        <v>0.57574000000000003</v>
      </c>
      <c r="E5" s="8">
        <v>0.115</v>
      </c>
      <c r="F5" s="8">
        <f>LN(E5/$E$5)</f>
        <v>0</v>
      </c>
      <c r="G5" s="8">
        <f>1/E5</f>
        <v>8.695652173913043</v>
      </c>
    </row>
    <row r="6" spans="1:8" x14ac:dyDescent="0.3">
      <c r="A6" s="23"/>
      <c r="B6" s="6">
        <v>16</v>
      </c>
      <c r="C6" s="7">
        <v>3.2370000000000001</v>
      </c>
      <c r="D6" s="8">
        <v>1.1326799999999999</v>
      </c>
      <c r="E6" s="8">
        <v>0.38400000000000006</v>
      </c>
      <c r="F6" s="8">
        <f t="shared" ref="F6:F11" si="0">LN(E6/$E$5)</f>
        <v>1.2057104242244769</v>
      </c>
      <c r="G6" s="8">
        <f t="shared" ref="G6:G11" si="1">1/E6</f>
        <v>2.6041666666666661</v>
      </c>
    </row>
    <row r="7" spans="1:8" x14ac:dyDescent="0.3">
      <c r="A7" s="23"/>
      <c r="B7" s="6">
        <v>28</v>
      </c>
      <c r="C7" s="7">
        <v>1.829</v>
      </c>
      <c r="D7" s="8">
        <v>0.77767999999999993</v>
      </c>
      <c r="E7" s="8">
        <v>0.77300000000000002</v>
      </c>
      <c r="F7" s="8">
        <f t="shared" si="0"/>
        <v>1.905346920224172</v>
      </c>
      <c r="G7" s="8">
        <f t="shared" si="1"/>
        <v>1.2936610608020698</v>
      </c>
    </row>
    <row r="8" spans="1:8" x14ac:dyDescent="0.3">
      <c r="A8" s="23"/>
      <c r="B8" s="6">
        <v>40</v>
      </c>
      <c r="C8" s="7">
        <v>1.196</v>
      </c>
      <c r="D8" s="8">
        <v>0.60867999999999989</v>
      </c>
      <c r="E8" s="8">
        <v>1.0246666666666668</v>
      </c>
      <c r="F8" s="8">
        <f t="shared" si="0"/>
        <v>2.1871905070671818</v>
      </c>
      <c r="G8" s="8">
        <f t="shared" si="1"/>
        <v>0.97592713077423532</v>
      </c>
    </row>
    <row r="9" spans="1:8" x14ac:dyDescent="0.3">
      <c r="A9" s="23"/>
      <c r="B9" s="6">
        <v>52</v>
      </c>
      <c r="C9" s="7">
        <v>1.0549999999999999</v>
      </c>
      <c r="D9" s="8">
        <v>0.51250000000000007</v>
      </c>
      <c r="E9" s="8">
        <v>1.2886666666666666</v>
      </c>
      <c r="F9" s="8">
        <f t="shared" si="0"/>
        <v>2.4164312427369166</v>
      </c>
      <c r="G9" s="8">
        <f t="shared" si="1"/>
        <v>0.7759958613554061</v>
      </c>
    </row>
    <row r="10" spans="1:8" x14ac:dyDescent="0.3">
      <c r="A10" s="23"/>
      <c r="B10" s="6">
        <v>64</v>
      </c>
      <c r="C10" s="7">
        <v>0.91400000000000003</v>
      </c>
      <c r="D10" s="8">
        <v>0.45477999999999996</v>
      </c>
      <c r="E10" s="8">
        <v>1.6980000000000002</v>
      </c>
      <c r="F10" s="8">
        <f t="shared" si="0"/>
        <v>2.6922742385080425</v>
      </c>
      <c r="G10" s="8">
        <f t="shared" si="1"/>
        <v>0.58892815076560656</v>
      </c>
    </row>
    <row r="11" spans="1:8" x14ac:dyDescent="0.3">
      <c r="A11" s="23"/>
      <c r="B11" s="6">
        <v>88</v>
      </c>
      <c r="C11" s="7">
        <v>0.70299999999999996</v>
      </c>
      <c r="D11" s="8">
        <v>0.35630000000000001</v>
      </c>
      <c r="E11" s="8">
        <v>2.0180000000000002</v>
      </c>
      <c r="F11" s="8">
        <f t="shared" si="0"/>
        <v>2.8649300725503042</v>
      </c>
      <c r="G11" s="8">
        <f t="shared" si="1"/>
        <v>0.49554013875123881</v>
      </c>
    </row>
    <row r="12" spans="1:8" x14ac:dyDescent="0.3">
      <c r="B12" s="2"/>
      <c r="C12" s="2"/>
      <c r="D12" s="3"/>
      <c r="E12" s="4"/>
      <c r="F12" s="4"/>
      <c r="G12" s="4"/>
      <c r="H12" s="2"/>
    </row>
    <row r="13" spans="1:8" x14ac:dyDescent="0.3">
      <c r="C13" s="2"/>
      <c r="D13" s="2"/>
      <c r="E13" s="2"/>
      <c r="F13" s="2"/>
      <c r="G13" s="2"/>
      <c r="H13" s="2"/>
    </row>
    <row r="14" spans="1:8" x14ac:dyDescent="0.3">
      <c r="A14" s="24" t="s">
        <v>9</v>
      </c>
      <c r="B14" s="9">
        <v>0</v>
      </c>
      <c r="C14" s="10">
        <v>9.5</v>
      </c>
      <c r="D14" s="9">
        <v>0.34450000000000003</v>
      </c>
      <c r="E14" s="11">
        <v>0.10866666666666668</v>
      </c>
      <c r="F14" s="11">
        <f>LN(E14/$E$14)</f>
        <v>0</v>
      </c>
      <c r="G14" s="11">
        <f>1/E14</f>
        <v>9.2024539877300597</v>
      </c>
      <c r="H14" s="2"/>
    </row>
    <row r="15" spans="1:8" x14ac:dyDescent="0.3">
      <c r="A15" s="25"/>
      <c r="B15" s="9">
        <v>6</v>
      </c>
      <c r="C15" s="10">
        <v>5.7919999999999998</v>
      </c>
      <c r="D15" s="9">
        <v>1.21482</v>
      </c>
      <c r="E15" s="9"/>
      <c r="F15" s="11"/>
      <c r="G15" s="11"/>
      <c r="H15" s="2"/>
    </row>
    <row r="16" spans="1:8" x14ac:dyDescent="0.3">
      <c r="A16" s="25"/>
      <c r="B16" s="9">
        <v>12</v>
      </c>
      <c r="C16" s="10">
        <v>4.6340000000000003</v>
      </c>
      <c r="D16" s="9">
        <v>1.2158799999999998</v>
      </c>
      <c r="E16" s="11">
        <v>0.16433333333333333</v>
      </c>
      <c r="F16" s="11">
        <f t="shared" ref="F16:F25" si="2">LN(E16/$E$14)</f>
        <v>0.41361179267598241</v>
      </c>
      <c r="G16" s="11">
        <f t="shared" ref="G16:G25" si="3">1/E16</f>
        <v>6.0851926977687629</v>
      </c>
      <c r="H16" s="2"/>
    </row>
    <row r="17" spans="1:14" x14ac:dyDescent="0.3">
      <c r="A17" s="25"/>
      <c r="B17" s="9">
        <v>24</v>
      </c>
      <c r="C17" s="13">
        <v>1.506</v>
      </c>
      <c r="D17" s="12">
        <v>1.0125600000000001</v>
      </c>
      <c r="E17" s="11">
        <v>0.38300000000000001</v>
      </c>
      <c r="F17" s="11">
        <f t="shared" si="2"/>
        <v>1.2597498964820479</v>
      </c>
      <c r="G17" s="11">
        <f t="shared" si="3"/>
        <v>2.6109660574412534</v>
      </c>
    </row>
    <row r="18" spans="1:14" x14ac:dyDescent="0.3">
      <c r="A18" s="25"/>
      <c r="B18" s="9">
        <v>30</v>
      </c>
      <c r="C18" s="13">
        <v>1.1579999999999999</v>
      </c>
      <c r="D18" s="12">
        <v>0.88719999999999999</v>
      </c>
      <c r="E18" s="12"/>
      <c r="F18" s="11"/>
      <c r="G18" s="11"/>
    </row>
    <row r="19" spans="1:14" x14ac:dyDescent="0.3">
      <c r="A19" s="25"/>
      <c r="B19" s="9">
        <v>36</v>
      </c>
      <c r="C19" s="13">
        <v>0.753</v>
      </c>
      <c r="D19" s="12">
        <v>0.71571999999999991</v>
      </c>
      <c r="E19" s="11">
        <v>0.5073333333333333</v>
      </c>
      <c r="F19" s="11">
        <f t="shared" si="2"/>
        <v>1.5408831570549233</v>
      </c>
      <c r="G19" s="11">
        <f t="shared" si="3"/>
        <v>1.971090670170828</v>
      </c>
    </row>
    <row r="20" spans="1:14" x14ac:dyDescent="0.3">
      <c r="A20" s="25"/>
      <c r="B20" s="9">
        <v>48</v>
      </c>
      <c r="C20" s="13">
        <v>0.57899999999999996</v>
      </c>
      <c r="D20" s="12">
        <v>0.42373999999999989</v>
      </c>
      <c r="E20" s="11">
        <v>0.87233333333333329</v>
      </c>
      <c r="F20" s="11">
        <f t="shared" si="2"/>
        <v>2.082886521163438</v>
      </c>
      <c r="G20" s="11">
        <f t="shared" si="3"/>
        <v>1.146350783339702</v>
      </c>
    </row>
    <row r="21" spans="1:14" x14ac:dyDescent="0.3">
      <c r="A21" s="25"/>
      <c r="B21" s="9">
        <v>60</v>
      </c>
      <c r="C21" s="13">
        <v>0.46300000000000002</v>
      </c>
      <c r="D21" s="12">
        <v>0.42282000000000003</v>
      </c>
      <c r="E21" s="11">
        <v>1.3293333333333333</v>
      </c>
      <c r="F21" s="11">
        <f t="shared" si="2"/>
        <v>2.5041477497150213</v>
      </c>
      <c r="G21" s="11">
        <f t="shared" si="3"/>
        <v>0.75225677031093285</v>
      </c>
    </row>
    <row r="22" spans="1:14" x14ac:dyDescent="0.3">
      <c r="A22" s="25"/>
      <c r="B22" s="9">
        <v>72</v>
      </c>
      <c r="C22" s="13">
        <v>0.34699999999999998</v>
      </c>
      <c r="D22" s="12">
        <v>0.35585999999999995</v>
      </c>
      <c r="E22" s="11">
        <v>1.6646666666666665</v>
      </c>
      <c r="F22" s="11">
        <f t="shared" si="2"/>
        <v>2.7290950894730108</v>
      </c>
      <c r="G22" s="11">
        <f t="shared" si="3"/>
        <v>0.60072086503804567</v>
      </c>
    </row>
    <row r="23" spans="1:14" x14ac:dyDescent="0.3">
      <c r="A23" s="25"/>
      <c r="B23" s="9">
        <v>78</v>
      </c>
      <c r="C23" s="13">
        <v>0.23100000000000001</v>
      </c>
      <c r="D23" s="12">
        <v>0.28364</v>
      </c>
      <c r="E23" s="12"/>
      <c r="F23" s="11"/>
      <c r="G23" s="11"/>
    </row>
    <row r="24" spans="1:14" x14ac:dyDescent="0.3">
      <c r="A24" s="25"/>
      <c r="B24" s="9">
        <v>84</v>
      </c>
      <c r="C24" s="13">
        <v>0.23100000000000001</v>
      </c>
      <c r="D24" s="12"/>
      <c r="E24" s="11">
        <v>1.726</v>
      </c>
      <c r="F24" s="11">
        <f t="shared" si="2"/>
        <v>2.7652767789447754</v>
      </c>
      <c r="G24" s="11">
        <f t="shared" si="3"/>
        <v>0.57937427578215528</v>
      </c>
    </row>
    <row r="25" spans="1:14" x14ac:dyDescent="0.3">
      <c r="A25" s="26"/>
      <c r="B25" s="9">
        <v>96</v>
      </c>
      <c r="C25" s="13">
        <v>0.17299999999999999</v>
      </c>
      <c r="D25" s="12">
        <v>0.27064000000000005</v>
      </c>
      <c r="E25" s="11">
        <v>1.8233333333333333</v>
      </c>
      <c r="F25" s="11">
        <f t="shared" si="2"/>
        <v>2.8201365140493193</v>
      </c>
      <c r="G25" s="11">
        <f t="shared" si="3"/>
        <v>0.54844606946983554</v>
      </c>
    </row>
    <row r="28" spans="1:14" x14ac:dyDescent="0.3">
      <c r="A28" s="24" t="s">
        <v>10</v>
      </c>
      <c r="B28" s="14">
        <v>0</v>
      </c>
      <c r="C28" s="15">
        <v>9.5</v>
      </c>
      <c r="D28" s="16">
        <v>0.10233333333333333</v>
      </c>
      <c r="E28" s="11">
        <v>0.69435999999999998</v>
      </c>
      <c r="F28" s="11">
        <f>LN(D28/$D$28)</f>
        <v>0</v>
      </c>
      <c r="G28" s="11">
        <f>1/D28</f>
        <v>9.7719869706840399</v>
      </c>
      <c r="H28" s="2"/>
      <c r="N28" s="5"/>
    </row>
    <row r="29" spans="1:14" x14ac:dyDescent="0.3">
      <c r="A29" s="25"/>
      <c r="B29" s="14">
        <v>4</v>
      </c>
      <c r="C29" s="15">
        <v>8.26</v>
      </c>
      <c r="D29" s="16">
        <v>0.11933333333333333</v>
      </c>
      <c r="E29" s="11">
        <v>0.66535999999999995</v>
      </c>
      <c r="F29" s="11">
        <f t="shared" ref="F29:F39" si="4">LN(D29/$D$28)</f>
        <v>0.15368523881350321</v>
      </c>
      <c r="G29" s="11">
        <f t="shared" ref="G29:G40" si="5">1/D29</f>
        <v>8.3798882681564244</v>
      </c>
      <c r="H29" s="2"/>
      <c r="N29" s="5"/>
    </row>
    <row r="30" spans="1:14" x14ac:dyDescent="0.3">
      <c r="A30" s="25"/>
      <c r="B30" s="14">
        <v>16</v>
      </c>
      <c r="C30" s="15">
        <v>4.28</v>
      </c>
      <c r="D30" s="16">
        <v>0.18433333333333332</v>
      </c>
      <c r="E30" s="11">
        <v>0.52129999999999999</v>
      </c>
      <c r="F30" s="11">
        <f t="shared" si="4"/>
        <v>0.58851025393513756</v>
      </c>
      <c r="G30" s="11">
        <f t="shared" si="5"/>
        <v>5.4249547920434003</v>
      </c>
      <c r="H30" s="2"/>
      <c r="N30" s="5"/>
    </row>
    <row r="31" spans="1:14" x14ac:dyDescent="0.3">
      <c r="A31" s="25"/>
      <c r="B31" s="14">
        <v>19</v>
      </c>
      <c r="C31" s="15">
        <v>4.13</v>
      </c>
      <c r="D31" s="16">
        <v>0.18366666666666664</v>
      </c>
      <c r="E31" s="11">
        <v>0.47397999999999996</v>
      </c>
      <c r="F31" s="11">
        <f t="shared" si="4"/>
        <v>0.58488706156571724</v>
      </c>
      <c r="G31" s="11">
        <f t="shared" si="5"/>
        <v>5.4446460980036306</v>
      </c>
      <c r="H31" s="2"/>
      <c r="N31" s="5"/>
    </row>
    <row r="32" spans="1:14" x14ac:dyDescent="0.3">
      <c r="A32" s="25"/>
      <c r="B32" s="14">
        <v>22</v>
      </c>
      <c r="C32" s="15">
        <v>3.35</v>
      </c>
      <c r="D32" s="16">
        <v>0.32933333333333331</v>
      </c>
      <c r="E32" s="11">
        <v>0.46799999999999997</v>
      </c>
      <c r="F32" s="11">
        <f t="shared" si="4"/>
        <v>1.1688349501606705</v>
      </c>
      <c r="G32" s="11">
        <f t="shared" si="5"/>
        <v>3.0364372469635628</v>
      </c>
      <c r="H32" s="2"/>
      <c r="N32" s="5"/>
    </row>
    <row r="33" spans="1:14" x14ac:dyDescent="0.3">
      <c r="A33" s="25"/>
      <c r="B33" s="14">
        <v>28</v>
      </c>
      <c r="C33" s="15">
        <v>3.8719999999999999</v>
      </c>
      <c r="D33" s="16">
        <v>0.4366666666666667</v>
      </c>
      <c r="E33" s="11">
        <v>1.2109599999999998</v>
      </c>
      <c r="F33" s="11">
        <f t="shared" si="4"/>
        <v>1.450934668608</v>
      </c>
      <c r="G33" s="11">
        <f t="shared" si="5"/>
        <v>2.2900763358778624</v>
      </c>
      <c r="H33" s="2"/>
      <c r="N33" s="5"/>
    </row>
    <row r="34" spans="1:14" x14ac:dyDescent="0.3">
      <c r="A34" s="25"/>
      <c r="B34" s="14">
        <v>40</v>
      </c>
      <c r="C34" s="15">
        <v>2.581</v>
      </c>
      <c r="D34" s="16">
        <v>0.47966666666666669</v>
      </c>
      <c r="E34" s="11">
        <v>1.1000400000000001</v>
      </c>
      <c r="F34" s="11">
        <f t="shared" si="4"/>
        <v>1.5448559593001707</v>
      </c>
      <c r="G34" s="11">
        <f t="shared" si="5"/>
        <v>2.0847810979847115</v>
      </c>
      <c r="H34" s="2"/>
      <c r="N34" s="5"/>
    </row>
    <row r="35" spans="1:14" x14ac:dyDescent="0.3">
      <c r="A35" s="25"/>
      <c r="B35" s="14">
        <v>49</v>
      </c>
      <c r="C35" s="15">
        <v>2.58</v>
      </c>
      <c r="D35" s="16">
        <v>0.65</v>
      </c>
      <c r="E35" s="11">
        <v>1.02538</v>
      </c>
      <c r="F35" s="11">
        <f t="shared" si="4"/>
        <v>1.8487369039705954</v>
      </c>
      <c r="G35" s="11">
        <f t="shared" si="5"/>
        <v>1.5384615384615383</v>
      </c>
      <c r="H35" s="2"/>
      <c r="N35" s="5"/>
    </row>
    <row r="36" spans="1:14" x14ac:dyDescent="0.3">
      <c r="A36" s="25"/>
      <c r="B36" s="14">
        <v>52</v>
      </c>
      <c r="C36" s="15">
        <v>2.0129999999999999</v>
      </c>
      <c r="D36" s="16">
        <v>0.67</v>
      </c>
      <c r="E36" s="11">
        <v>0.90812000000000004</v>
      </c>
      <c r="F36" s="11">
        <f t="shared" si="4"/>
        <v>1.8790422534659244</v>
      </c>
      <c r="G36" s="11">
        <f t="shared" si="5"/>
        <v>1.4925373134328357</v>
      </c>
      <c r="H36" s="2"/>
      <c r="N36" s="5"/>
    </row>
    <row r="37" spans="1:14" x14ac:dyDescent="0.3">
      <c r="A37" s="25"/>
      <c r="B37" s="14">
        <v>64</v>
      </c>
      <c r="C37" s="15">
        <v>1.6</v>
      </c>
      <c r="D37" s="16">
        <v>0.72</v>
      </c>
      <c r="E37" s="11">
        <v>0.78789999999999993</v>
      </c>
      <c r="F37" s="11">
        <f t="shared" si="4"/>
        <v>1.9510157530910135</v>
      </c>
      <c r="G37" s="11">
        <f t="shared" si="5"/>
        <v>1.3888888888888888</v>
      </c>
      <c r="H37" s="2"/>
      <c r="N37" s="5"/>
    </row>
    <row r="38" spans="1:14" x14ac:dyDescent="0.3">
      <c r="A38" s="25"/>
      <c r="B38" s="14">
        <v>70</v>
      </c>
      <c r="C38" s="15">
        <v>1.44</v>
      </c>
      <c r="D38" s="16">
        <v>1.29</v>
      </c>
      <c r="E38" s="11">
        <v>0.73624000000000001</v>
      </c>
      <c r="F38" s="11">
        <f t="shared" si="4"/>
        <v>2.5341620384366306</v>
      </c>
      <c r="G38" s="11">
        <f t="shared" si="5"/>
        <v>0.77519379844961234</v>
      </c>
      <c r="H38" s="2"/>
      <c r="N38" s="5"/>
    </row>
    <row r="39" spans="1:14" x14ac:dyDescent="0.3">
      <c r="A39" s="25"/>
      <c r="B39" s="14">
        <v>88</v>
      </c>
      <c r="C39" s="15">
        <v>1.03</v>
      </c>
      <c r="D39" s="16">
        <v>1.52</v>
      </c>
      <c r="E39" s="11">
        <v>0.58898000000000006</v>
      </c>
      <c r="F39" s="11">
        <f t="shared" si="4"/>
        <v>2.6982301549212346</v>
      </c>
      <c r="G39" s="11">
        <f t="shared" si="5"/>
        <v>0.65789473684210531</v>
      </c>
      <c r="H39" s="2"/>
      <c r="N39" s="5"/>
    </row>
    <row r="40" spans="1:14" x14ac:dyDescent="0.3">
      <c r="A40" s="26"/>
      <c r="B40" s="14">
        <v>94</v>
      </c>
      <c r="C40" s="15">
        <v>1.03</v>
      </c>
      <c r="D40" s="16">
        <v>1.71</v>
      </c>
      <c r="E40" s="11">
        <v>0.56689999999999996</v>
      </c>
      <c r="F40" s="11">
        <f>LN(D40/$D$28)</f>
        <v>2.816013190577618</v>
      </c>
      <c r="G40" s="11">
        <f t="shared" si="5"/>
        <v>0.58479532163742687</v>
      </c>
      <c r="H40" s="2"/>
      <c r="N40" s="5"/>
    </row>
    <row r="41" spans="1:14" x14ac:dyDescent="0.3">
      <c r="B41" s="2"/>
      <c r="C41" s="2"/>
      <c r="D41" s="2"/>
      <c r="E41" s="2"/>
      <c r="F41" s="2"/>
      <c r="G41" s="2"/>
      <c r="H41" s="2"/>
      <c r="N41" s="5"/>
    </row>
    <row r="42" spans="1:14" x14ac:dyDescent="0.3">
      <c r="H42" s="2"/>
      <c r="N42" s="5"/>
    </row>
    <row r="43" spans="1:14" x14ac:dyDescent="0.3">
      <c r="A43" s="24" t="s">
        <v>11</v>
      </c>
      <c r="B43" s="9">
        <v>0</v>
      </c>
      <c r="C43" s="13">
        <v>9.5</v>
      </c>
      <c r="D43" s="11">
        <v>9.7666666666666666E-2</v>
      </c>
      <c r="E43" s="17">
        <v>0.82804</v>
      </c>
      <c r="F43" s="17">
        <f>LN(D43/$D$43)</f>
        <v>0</v>
      </c>
      <c r="G43" s="17">
        <f>1/D43</f>
        <v>10.238907849829351</v>
      </c>
    </row>
    <row r="44" spans="1:14" x14ac:dyDescent="0.3">
      <c r="A44" s="25"/>
      <c r="B44" s="18">
        <v>6</v>
      </c>
      <c r="C44" s="13">
        <v>9.01</v>
      </c>
      <c r="D44" s="17">
        <v>0.10133333333333334</v>
      </c>
      <c r="E44" s="17">
        <v>0.71755999999999998</v>
      </c>
      <c r="F44" s="17">
        <f t="shared" ref="F44:F55" si="6">LN(D44/$D$43)</f>
        <v>3.6855092389154499E-2</v>
      </c>
      <c r="G44" s="17">
        <f t="shared" ref="G44:G55" si="7">1/D44</f>
        <v>9.868421052631577</v>
      </c>
    </row>
    <row r="45" spans="1:14" x14ac:dyDescent="0.3">
      <c r="A45" s="25"/>
      <c r="B45" s="18">
        <v>12</v>
      </c>
      <c r="C45" s="13">
        <v>6.7850000000000001</v>
      </c>
      <c r="D45" s="17">
        <v>0.13500000000000001</v>
      </c>
      <c r="E45" s="17">
        <v>0.57885999999999993</v>
      </c>
      <c r="F45" s="17">
        <f t="shared" si="6"/>
        <v>0.32371445808947191</v>
      </c>
      <c r="G45" s="17">
        <f t="shared" si="7"/>
        <v>7.4074074074074066</v>
      </c>
    </row>
    <row r="46" spans="1:14" x14ac:dyDescent="0.3">
      <c r="A46" s="25"/>
      <c r="B46" s="18">
        <v>24</v>
      </c>
      <c r="C46" s="13">
        <v>6.5430000000000001</v>
      </c>
      <c r="D46" s="17">
        <v>0.17200000000000001</v>
      </c>
      <c r="E46" s="17">
        <v>0.56616</v>
      </c>
      <c r="F46" s="17">
        <f t="shared" si="6"/>
        <v>0.56593415646449552</v>
      </c>
      <c r="G46" s="17">
        <f t="shared" si="7"/>
        <v>5.8139534883720927</v>
      </c>
    </row>
    <row r="47" spans="1:14" x14ac:dyDescent="0.3">
      <c r="A47" s="25"/>
      <c r="B47" s="18">
        <v>30</v>
      </c>
      <c r="C47" s="13">
        <v>4.8460000000000001</v>
      </c>
      <c r="D47" s="17">
        <v>0.23866666666666667</v>
      </c>
      <c r="E47" s="17">
        <v>1.1214600000000001</v>
      </c>
      <c r="F47" s="17">
        <f t="shared" si="6"/>
        <v>0.89350755794357828</v>
      </c>
      <c r="G47" s="17">
        <f t="shared" si="7"/>
        <v>4.1899441340782122</v>
      </c>
    </row>
    <row r="48" spans="1:14" x14ac:dyDescent="0.3">
      <c r="A48" s="25"/>
      <c r="B48" s="18">
        <v>35</v>
      </c>
      <c r="C48" s="13">
        <v>4.3620000000000001</v>
      </c>
      <c r="D48" s="17">
        <v>0.27533333333333332</v>
      </c>
      <c r="E48" s="17"/>
      <c r="F48" s="17"/>
      <c r="G48" s="17">
        <f t="shared" si="7"/>
        <v>3.6319612590799033</v>
      </c>
    </row>
    <row r="49" spans="1:7" x14ac:dyDescent="0.3">
      <c r="A49" s="25"/>
      <c r="B49" s="18">
        <v>48</v>
      </c>
      <c r="C49" s="13">
        <v>3.681</v>
      </c>
      <c r="D49" s="17">
        <v>0.28000000000000003</v>
      </c>
      <c r="E49" s="17">
        <v>1.0683199999999999</v>
      </c>
      <c r="F49" s="17">
        <f t="shared" si="6"/>
        <v>1.053229282820292</v>
      </c>
      <c r="G49" s="17">
        <f t="shared" si="7"/>
        <v>3.5714285714285712</v>
      </c>
    </row>
    <row r="50" spans="1:7" x14ac:dyDescent="0.3">
      <c r="A50" s="25"/>
      <c r="B50" s="18">
        <v>54</v>
      </c>
      <c r="C50" s="13">
        <v>3.7</v>
      </c>
      <c r="D50" s="17">
        <v>0.30066666666666664</v>
      </c>
      <c r="E50" s="17">
        <v>1.2107199999999998</v>
      </c>
      <c r="F50" s="17">
        <f t="shared" si="6"/>
        <v>1.1244419110455561</v>
      </c>
      <c r="G50" s="17">
        <f t="shared" si="7"/>
        <v>3.3259423503325944</v>
      </c>
    </row>
    <row r="51" spans="1:7" x14ac:dyDescent="0.3">
      <c r="A51" s="25"/>
      <c r="B51" s="18">
        <v>59</v>
      </c>
      <c r="C51" s="13">
        <v>2.423</v>
      </c>
      <c r="D51" s="17">
        <v>0.48466666666666663</v>
      </c>
      <c r="E51" s="17">
        <v>1.0958000000000001</v>
      </c>
      <c r="F51" s="17">
        <f t="shared" si="6"/>
        <v>1.6019010490763974</v>
      </c>
      <c r="G51" s="17">
        <f t="shared" si="7"/>
        <v>2.0632737276478679</v>
      </c>
    </row>
    <row r="52" spans="1:7" x14ac:dyDescent="0.3">
      <c r="A52" s="25"/>
      <c r="B52" s="18">
        <v>72</v>
      </c>
      <c r="C52" s="13">
        <v>2.278</v>
      </c>
      <c r="D52" s="17">
        <v>0.33333333333333331</v>
      </c>
      <c r="E52" s="17">
        <v>0.76672599999999991</v>
      </c>
      <c r="F52" s="17">
        <f t="shared" si="6"/>
        <v>1.2275826699650696</v>
      </c>
      <c r="G52" s="17">
        <f t="shared" si="7"/>
        <v>3</v>
      </c>
    </row>
    <row r="53" spans="1:7" x14ac:dyDescent="0.3">
      <c r="A53" s="25"/>
      <c r="B53" s="18">
        <v>78</v>
      </c>
      <c r="C53" s="13">
        <v>2.181</v>
      </c>
      <c r="D53" s="17">
        <v>0.40433333333333338</v>
      </c>
      <c r="E53" s="17">
        <v>0.78039999999999998</v>
      </c>
      <c r="F53" s="17">
        <f t="shared" si="6"/>
        <v>1.4206792999269831</v>
      </c>
      <c r="G53" s="17">
        <f t="shared" si="7"/>
        <v>2.4732069249793898</v>
      </c>
    </row>
    <row r="54" spans="1:7" x14ac:dyDescent="0.3">
      <c r="A54" s="25"/>
      <c r="B54" s="18">
        <v>83</v>
      </c>
      <c r="C54" s="13">
        <v>1.7929999999999999</v>
      </c>
      <c r="D54" s="11">
        <v>0.4286666666666667</v>
      </c>
      <c r="E54" s="17">
        <v>0.71004</v>
      </c>
      <c r="F54" s="17">
        <f t="shared" si="6"/>
        <v>1.4791192957804975</v>
      </c>
      <c r="G54" s="17">
        <f t="shared" si="7"/>
        <v>2.3328149300155521</v>
      </c>
    </row>
    <row r="55" spans="1:7" x14ac:dyDescent="0.3">
      <c r="A55" s="26"/>
      <c r="B55" s="18">
        <v>96</v>
      </c>
      <c r="C55" s="13">
        <v>1.647</v>
      </c>
      <c r="D55" s="17">
        <v>0.371</v>
      </c>
      <c r="E55" s="17">
        <v>0.78967999999999994</v>
      </c>
      <c r="F55" s="17">
        <f t="shared" si="6"/>
        <v>1.3346417422584775</v>
      </c>
      <c r="G55" s="17">
        <f t="shared" si="7"/>
        <v>2.6954177897574123</v>
      </c>
    </row>
    <row r="57" spans="1:7" x14ac:dyDescent="0.3">
      <c r="A57" s="24" t="s">
        <v>12</v>
      </c>
      <c r="B57" s="14">
        <v>0</v>
      </c>
      <c r="C57" s="12">
        <v>9.5</v>
      </c>
      <c r="D57" s="17">
        <v>0.10566666666666667</v>
      </c>
      <c r="E57" s="17">
        <v>0.42603999999999997</v>
      </c>
      <c r="F57" s="17">
        <f>LN(D57/$D$57)</f>
        <v>0</v>
      </c>
      <c r="G57" s="17">
        <f>1/D57</f>
        <v>9.4637223974763405</v>
      </c>
    </row>
    <row r="58" spans="1:7" x14ac:dyDescent="0.3">
      <c r="A58" s="25"/>
      <c r="B58" s="14">
        <v>12</v>
      </c>
      <c r="C58" s="12">
        <v>6.18</v>
      </c>
      <c r="D58" s="17">
        <v>0.19733333333333336</v>
      </c>
      <c r="E58" s="17">
        <v>0.31594</v>
      </c>
      <c r="F58" s="17">
        <f t="shared" ref="F58:F78" si="8">LN(D58/$D$57)</f>
        <v>0.62460486100672519</v>
      </c>
      <c r="G58" s="17">
        <f t="shared" ref="G58:G78" si="9">1/D58</f>
        <v>5.0675675675675667</v>
      </c>
    </row>
    <row r="59" spans="1:7" x14ac:dyDescent="0.3">
      <c r="A59" s="25"/>
      <c r="B59" s="14">
        <v>24</v>
      </c>
      <c r="C59" s="12">
        <v>4.29</v>
      </c>
      <c r="D59" s="17">
        <v>0.24</v>
      </c>
      <c r="E59" s="17">
        <v>0.41502</v>
      </c>
      <c r="F59" s="17">
        <f t="shared" si="8"/>
        <v>0.82034943813282024</v>
      </c>
      <c r="G59" s="17">
        <f t="shared" si="9"/>
        <v>4.166666666666667</v>
      </c>
    </row>
    <row r="60" spans="1:7" x14ac:dyDescent="0.3">
      <c r="A60" s="25"/>
      <c r="B60" s="14">
        <v>36</v>
      </c>
      <c r="C60" s="12">
        <v>3.9</v>
      </c>
      <c r="D60" s="17">
        <v>0.40766666666666668</v>
      </c>
      <c r="E60" s="17">
        <v>0.32467999999999997</v>
      </c>
      <c r="F60" s="17">
        <f t="shared" si="8"/>
        <v>1.3501603618098916</v>
      </c>
      <c r="G60" s="17">
        <f t="shared" si="9"/>
        <v>2.4529844644317254</v>
      </c>
    </row>
    <row r="61" spans="1:7" x14ac:dyDescent="0.3">
      <c r="A61" s="25"/>
      <c r="B61" s="14">
        <v>48</v>
      </c>
      <c r="C61" s="12">
        <v>3.64</v>
      </c>
      <c r="D61" s="17">
        <v>0.41866666666666669</v>
      </c>
      <c r="E61" s="17">
        <v>0.7950799999999999</v>
      </c>
      <c r="F61" s="17">
        <f t="shared" si="8"/>
        <v>1.3767855731508634</v>
      </c>
      <c r="G61" s="17">
        <f t="shared" si="9"/>
        <v>2.3885350318471334</v>
      </c>
    </row>
    <row r="62" spans="1:7" x14ac:dyDescent="0.3">
      <c r="A62" s="25"/>
      <c r="B62" s="14">
        <v>72</v>
      </c>
      <c r="C62" s="12">
        <v>2.73</v>
      </c>
      <c r="D62" s="17">
        <v>0.42466666666666669</v>
      </c>
      <c r="E62" s="17">
        <v>0.43667999999999996</v>
      </c>
      <c r="F62" s="17">
        <f t="shared" si="8"/>
        <v>1.3910150622548281</v>
      </c>
      <c r="G62" s="17">
        <f t="shared" si="9"/>
        <v>2.3547880690737832</v>
      </c>
    </row>
    <row r="63" spans="1:7" x14ac:dyDescent="0.3">
      <c r="A63" s="25"/>
      <c r="B63" s="14">
        <v>84</v>
      </c>
      <c r="C63" s="12">
        <v>1.95</v>
      </c>
      <c r="D63" s="17">
        <v>0.43733333333333335</v>
      </c>
      <c r="E63" s="17">
        <v>0.18787999999999999</v>
      </c>
      <c r="F63" s="17">
        <f t="shared" si="8"/>
        <v>1.4204061956267537</v>
      </c>
      <c r="G63" s="17">
        <f t="shared" si="9"/>
        <v>2.2865853658536586</v>
      </c>
    </row>
    <row r="64" spans="1:7" x14ac:dyDescent="0.3">
      <c r="A64" s="25"/>
      <c r="B64" s="14">
        <v>96</v>
      </c>
      <c r="C64" s="12">
        <v>1.75</v>
      </c>
      <c r="D64" s="17">
        <v>0.52966666666666673</v>
      </c>
      <c r="E64" s="17">
        <v>0.87941999999999998</v>
      </c>
      <c r="F64" s="17">
        <f t="shared" si="8"/>
        <v>1.6119583926594354</v>
      </c>
      <c r="G64" s="17">
        <f t="shared" si="9"/>
        <v>1.8879798615481433</v>
      </c>
    </row>
    <row r="65" spans="1:7" x14ac:dyDescent="0.3">
      <c r="A65" s="25"/>
      <c r="B65" s="14">
        <v>108</v>
      </c>
      <c r="C65" s="12">
        <v>1.75</v>
      </c>
      <c r="D65" s="17">
        <v>0.54533333333333334</v>
      </c>
      <c r="E65" s="17">
        <v>0.72575999999999996</v>
      </c>
      <c r="F65" s="17">
        <f t="shared" si="8"/>
        <v>1.6411077432854118</v>
      </c>
      <c r="G65" s="17">
        <f t="shared" si="9"/>
        <v>1.8337408312958434</v>
      </c>
    </row>
    <row r="66" spans="1:7" x14ac:dyDescent="0.3">
      <c r="A66" s="25"/>
      <c r="B66" s="14">
        <v>120</v>
      </c>
      <c r="C66" s="12">
        <v>1.62</v>
      </c>
      <c r="D66" s="17">
        <v>0.59733333333333338</v>
      </c>
      <c r="E66" s="17">
        <v>0.23692000000000002</v>
      </c>
      <c r="F66" s="17">
        <f t="shared" si="8"/>
        <v>1.7321858196575952</v>
      </c>
      <c r="G66" s="17">
        <f t="shared" si="9"/>
        <v>1.6741071428571428</v>
      </c>
    </row>
    <row r="67" spans="1:7" x14ac:dyDescent="0.3">
      <c r="A67" s="25"/>
      <c r="B67" s="14">
        <v>132</v>
      </c>
      <c r="C67" s="12">
        <v>1.1000000000000001</v>
      </c>
      <c r="D67" s="17">
        <v>0.56966666666666665</v>
      </c>
      <c r="E67" s="17">
        <v>0.70794000000000001</v>
      </c>
      <c r="F67" s="17">
        <f t="shared" si="8"/>
        <v>1.6847619092383102</v>
      </c>
      <c r="G67" s="17">
        <f t="shared" si="9"/>
        <v>1.7554125219426566</v>
      </c>
    </row>
    <row r="68" spans="1:7" x14ac:dyDescent="0.3">
      <c r="A68" s="25"/>
      <c r="B68" s="14">
        <v>144</v>
      </c>
      <c r="C68" s="12">
        <v>1.04</v>
      </c>
      <c r="D68" s="17">
        <v>0.6243333333333333</v>
      </c>
      <c r="E68" s="17">
        <v>0.93754000000000004</v>
      </c>
      <c r="F68" s="17">
        <f t="shared" si="8"/>
        <v>1.7763949285668079</v>
      </c>
      <c r="G68" s="17">
        <f t="shared" si="9"/>
        <v>1.6017084890549922</v>
      </c>
    </row>
    <row r="69" spans="1:7" x14ac:dyDescent="0.3">
      <c r="A69" s="25"/>
      <c r="B69" s="14">
        <v>156</v>
      </c>
      <c r="C69" s="12">
        <v>1.3</v>
      </c>
      <c r="D69" s="17">
        <v>0.60033333333333327</v>
      </c>
      <c r="E69" s="17">
        <v>0.68212000000000006</v>
      </c>
      <c r="F69" s="17">
        <f t="shared" si="8"/>
        <v>1.7371955712986753</v>
      </c>
      <c r="G69" s="17">
        <f t="shared" si="9"/>
        <v>1.6657412548584121</v>
      </c>
    </row>
    <row r="70" spans="1:7" x14ac:dyDescent="0.3">
      <c r="A70" s="25"/>
      <c r="B70" s="14">
        <v>171</v>
      </c>
      <c r="C70" s="12">
        <v>1.36</v>
      </c>
      <c r="D70" s="17">
        <v>0.6343333333333333</v>
      </c>
      <c r="E70" s="17">
        <v>0.68152000000000013</v>
      </c>
      <c r="F70" s="17">
        <f t="shared" si="8"/>
        <v>1.7922850934188688</v>
      </c>
      <c r="G70" s="17">
        <f t="shared" si="9"/>
        <v>1.5764582238570679</v>
      </c>
    </row>
    <row r="71" spans="1:7" x14ac:dyDescent="0.3">
      <c r="A71" s="25"/>
      <c r="B71" s="14">
        <v>180</v>
      </c>
      <c r="C71" s="12">
        <v>1.95</v>
      </c>
      <c r="D71" s="17">
        <v>0.6306666666666666</v>
      </c>
      <c r="E71" s="17">
        <v>0.65068000000000004</v>
      </c>
      <c r="F71" s="17">
        <f t="shared" si="8"/>
        <v>1.7864879757345429</v>
      </c>
      <c r="G71" s="17">
        <f t="shared" si="9"/>
        <v>1.5856236786469347</v>
      </c>
    </row>
    <row r="72" spans="1:7" x14ac:dyDescent="0.3">
      <c r="A72" s="25"/>
      <c r="B72" s="14">
        <v>192</v>
      </c>
      <c r="C72" s="12">
        <v>1.62</v>
      </c>
      <c r="D72" s="17">
        <v>0.65500000000000014</v>
      </c>
      <c r="E72" s="17">
        <v>0.73502000000000001</v>
      </c>
      <c r="F72" s="17">
        <f t="shared" si="8"/>
        <v>1.8243457504260812</v>
      </c>
      <c r="G72" s="17">
        <f t="shared" si="9"/>
        <v>1.5267175572519081</v>
      </c>
    </row>
    <row r="73" spans="1:7" x14ac:dyDescent="0.3">
      <c r="A73" s="25"/>
      <c r="B73" s="14">
        <v>204</v>
      </c>
      <c r="C73" s="12">
        <v>1.62</v>
      </c>
      <c r="D73" s="17">
        <v>0.65966666666666673</v>
      </c>
      <c r="E73" s="17">
        <v>5.2200000000000003E-2</v>
      </c>
      <c r="F73" s="17">
        <f t="shared" si="8"/>
        <v>1.8314451717252851</v>
      </c>
      <c r="G73" s="17">
        <f t="shared" si="9"/>
        <v>1.5159171298635672</v>
      </c>
    </row>
    <row r="74" spans="1:7" x14ac:dyDescent="0.3">
      <c r="A74" s="25"/>
      <c r="B74" s="14">
        <v>216</v>
      </c>
      <c r="C74" s="12">
        <v>0.84</v>
      </c>
      <c r="D74" s="17">
        <v>0.75233333333333341</v>
      </c>
      <c r="E74" s="17">
        <v>0.36198000000000002</v>
      </c>
      <c r="F74" s="17">
        <f t="shared" si="8"/>
        <v>1.9628900029402552</v>
      </c>
      <c r="G74" s="17">
        <f t="shared" si="9"/>
        <v>1.3291980505095258</v>
      </c>
    </row>
    <row r="75" spans="1:7" x14ac:dyDescent="0.3">
      <c r="A75" s="25"/>
      <c r="B75" s="14">
        <v>240</v>
      </c>
      <c r="C75" s="12">
        <v>0.78</v>
      </c>
      <c r="D75" s="17">
        <v>0.77800000000000002</v>
      </c>
      <c r="E75" s="17">
        <v>0.41437999999999997</v>
      </c>
      <c r="F75" s="17">
        <f t="shared" si="8"/>
        <v>1.9964370389692205</v>
      </c>
      <c r="G75" s="17">
        <f t="shared" si="9"/>
        <v>1.2853470437017995</v>
      </c>
    </row>
    <row r="76" spans="1:7" x14ac:dyDescent="0.3">
      <c r="A76" s="25"/>
      <c r="B76" s="14">
        <v>252</v>
      </c>
      <c r="C76" s="12">
        <v>0.78</v>
      </c>
      <c r="D76" s="17">
        <v>1.244</v>
      </c>
      <c r="E76" s="17">
        <v>0.22454000000000002</v>
      </c>
      <c r="F76" s="17">
        <f t="shared" si="8"/>
        <v>2.465797788089954</v>
      </c>
      <c r="G76" s="17">
        <f t="shared" si="9"/>
        <v>0.8038585209003215</v>
      </c>
    </row>
    <row r="77" spans="1:7" x14ac:dyDescent="0.3">
      <c r="A77" s="25"/>
      <c r="B77" s="14">
        <v>264</v>
      </c>
      <c r="C77" s="12">
        <v>0.65</v>
      </c>
      <c r="D77" s="17">
        <v>1.7793333333333334</v>
      </c>
      <c r="E77" s="17">
        <v>0.14571400000000001</v>
      </c>
      <c r="F77" s="17">
        <f t="shared" si="8"/>
        <v>2.823704556087189</v>
      </c>
      <c r="G77" s="17">
        <f t="shared" si="9"/>
        <v>0.5620082427875609</v>
      </c>
    </row>
    <row r="78" spans="1:7" x14ac:dyDescent="0.3">
      <c r="A78" s="26"/>
      <c r="B78" s="12"/>
      <c r="C78" s="12"/>
      <c r="D78" s="17">
        <v>1.4766666666666666</v>
      </c>
      <c r="E78" s="17">
        <v>0.12522</v>
      </c>
      <c r="F78" s="17">
        <f t="shared" si="8"/>
        <v>2.6372530891619004</v>
      </c>
      <c r="G78" s="17">
        <f t="shared" si="9"/>
        <v>0.67720090293453727</v>
      </c>
    </row>
  </sheetData>
  <mergeCells count="5">
    <mergeCell ref="A5:A11"/>
    <mergeCell ref="A14:A25"/>
    <mergeCell ref="A28:A40"/>
    <mergeCell ref="A43:A55"/>
    <mergeCell ref="A57:A7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0"/>
  <sheetViews>
    <sheetView workbookViewId="0">
      <selection activeCell="N8" sqref="N8"/>
    </sheetView>
  </sheetViews>
  <sheetFormatPr baseColWidth="10" defaultRowHeight="14.4" x14ac:dyDescent="0.3"/>
  <cols>
    <col min="1" max="1" width="12" bestFit="1" customWidth="1"/>
    <col min="9" max="9" width="13.5546875" bestFit="1" customWidth="1"/>
    <col min="36" max="36" width="11.5546875" style="28"/>
  </cols>
  <sheetData>
    <row r="1" spans="1:11" ht="18" x14ac:dyDescent="0.35">
      <c r="C1" s="1"/>
      <c r="D1" s="27"/>
    </row>
    <row r="2" spans="1:11" x14ac:dyDescent="0.3">
      <c r="B2" s="2"/>
      <c r="C2" s="43" t="s">
        <v>24</v>
      </c>
      <c r="D2" s="43"/>
      <c r="E2" s="43"/>
      <c r="F2" s="43"/>
      <c r="G2" s="43"/>
      <c r="H2" s="2"/>
    </row>
    <row r="3" spans="1:11" x14ac:dyDescent="0.3">
      <c r="A3" s="40" t="s">
        <v>8</v>
      </c>
      <c r="B3" s="41" t="s">
        <v>16</v>
      </c>
      <c r="C3" s="42" t="s">
        <v>19</v>
      </c>
      <c r="D3" s="42" t="s">
        <v>20</v>
      </c>
      <c r="E3" s="42" t="s">
        <v>21</v>
      </c>
      <c r="F3" s="42" t="s">
        <v>22</v>
      </c>
      <c r="G3" s="42" t="s">
        <v>23</v>
      </c>
      <c r="H3" s="41" t="s">
        <v>17</v>
      </c>
      <c r="I3" s="42" t="s">
        <v>18</v>
      </c>
      <c r="J3" s="42" t="s">
        <v>14</v>
      </c>
      <c r="K3" s="42" t="s">
        <v>15</v>
      </c>
    </row>
    <row r="4" spans="1:11" x14ac:dyDescent="0.3">
      <c r="B4" s="9">
        <v>0</v>
      </c>
      <c r="C4" s="12">
        <v>0.31340000000000001</v>
      </c>
      <c r="D4" s="12">
        <v>0.31090000000000001</v>
      </c>
      <c r="E4" s="12">
        <v>0.90449999999999997</v>
      </c>
      <c r="F4" s="12">
        <v>0.72150000000000003</v>
      </c>
      <c r="G4" s="12">
        <v>0.62839999999999996</v>
      </c>
      <c r="H4" s="11">
        <v>0.57574000000000003</v>
      </c>
      <c r="I4" s="8">
        <v>0.115</v>
      </c>
      <c r="J4" s="8">
        <f>LN(I4/$I$4)</f>
        <v>0</v>
      </c>
      <c r="K4" s="8">
        <f>LN(1-(J4/$J$11))</f>
        <v>0</v>
      </c>
    </row>
    <row r="5" spans="1:11" x14ac:dyDescent="0.3">
      <c r="B5" s="9">
        <v>16</v>
      </c>
      <c r="C5" s="12">
        <v>1.1273</v>
      </c>
      <c r="D5" s="12">
        <v>1.0602</v>
      </c>
      <c r="E5" s="12">
        <v>1.236</v>
      </c>
      <c r="F5" s="12">
        <v>1.2317</v>
      </c>
      <c r="G5" s="12">
        <v>1.0082</v>
      </c>
      <c r="H5" s="11">
        <v>1.1326799999999999</v>
      </c>
      <c r="I5" s="8">
        <v>0.38400000000000006</v>
      </c>
      <c r="J5" s="8">
        <f t="shared" ref="J5:J10" si="0">LN(I5/$I$4)</f>
        <v>1.2057104242244769</v>
      </c>
      <c r="K5" s="8">
        <f t="shared" ref="K5:K10" si="1">LN(1-(J5/$J$11))</f>
        <v>-0.50556986977948448</v>
      </c>
    </row>
    <row r="6" spans="1:11" x14ac:dyDescent="0.3">
      <c r="B6" s="9">
        <v>28</v>
      </c>
      <c r="C6" s="12">
        <v>0.85609999999999997</v>
      </c>
      <c r="D6" s="12">
        <v>0.7913</v>
      </c>
      <c r="E6" s="12">
        <v>0.81779999999999997</v>
      </c>
      <c r="F6" s="12">
        <v>0.9012</v>
      </c>
      <c r="G6" s="12">
        <v>0.52200000000000002</v>
      </c>
      <c r="H6" s="11">
        <v>0.77767999999999993</v>
      </c>
      <c r="I6" s="8">
        <v>0.77300000000000002</v>
      </c>
      <c r="J6" s="8">
        <f t="shared" si="0"/>
        <v>1.905346920224172</v>
      </c>
      <c r="K6" s="8">
        <f t="shared" si="1"/>
        <v>-0.98647506983726763</v>
      </c>
    </row>
    <row r="7" spans="1:11" x14ac:dyDescent="0.3">
      <c r="B7" s="9">
        <v>40</v>
      </c>
      <c r="C7" s="12">
        <v>0.66759999999999997</v>
      </c>
      <c r="D7" s="12">
        <v>0.62839999999999996</v>
      </c>
      <c r="E7" s="12">
        <v>0.72260000000000002</v>
      </c>
      <c r="F7" s="12">
        <v>0.74760000000000004</v>
      </c>
      <c r="G7" s="12">
        <v>0.2772</v>
      </c>
      <c r="H7" s="11">
        <v>0.60867999999999989</v>
      </c>
      <c r="I7" s="8">
        <v>1.0246666666666668</v>
      </c>
      <c r="J7" s="8">
        <f t="shared" si="0"/>
        <v>2.1871905070671818</v>
      </c>
      <c r="K7" s="8">
        <f t="shared" si="1"/>
        <v>-1.2725195045540825</v>
      </c>
    </row>
    <row r="8" spans="1:11" x14ac:dyDescent="0.3">
      <c r="B8" s="9">
        <v>52</v>
      </c>
      <c r="C8" s="12">
        <v>0.62060000000000004</v>
      </c>
      <c r="D8" s="12">
        <v>0.53869999999999996</v>
      </c>
      <c r="E8" s="12">
        <v>0.59179999999999999</v>
      </c>
      <c r="F8" s="12">
        <v>0.62970000000000004</v>
      </c>
      <c r="G8" s="12">
        <v>0.1817</v>
      </c>
      <c r="H8" s="11">
        <v>0.51250000000000007</v>
      </c>
      <c r="I8" s="8">
        <v>1.2886666666666666</v>
      </c>
      <c r="J8" s="8">
        <f t="shared" si="0"/>
        <v>2.4164312427369166</v>
      </c>
      <c r="K8" s="8">
        <f t="shared" si="1"/>
        <v>-1.5863347329221684</v>
      </c>
    </row>
    <row r="9" spans="1:11" x14ac:dyDescent="0.3">
      <c r="B9" s="9">
        <v>64</v>
      </c>
      <c r="C9" s="12">
        <v>0.50339999999999996</v>
      </c>
      <c r="D9" s="12">
        <v>0.40989999999999999</v>
      </c>
      <c r="E9" s="12">
        <v>0.60319999999999996</v>
      </c>
      <c r="F9" s="12">
        <v>0.61350000000000005</v>
      </c>
      <c r="G9" s="12">
        <v>0.1439</v>
      </c>
      <c r="H9" s="11">
        <v>0.45477999999999996</v>
      </c>
      <c r="I9" s="8">
        <v>1.6980000000000002</v>
      </c>
      <c r="J9" s="8">
        <f t="shared" si="0"/>
        <v>2.6922742385080425</v>
      </c>
      <c r="K9" s="8">
        <f t="shared" si="1"/>
        <v>-2.172560973760342</v>
      </c>
    </row>
    <row r="10" spans="1:11" x14ac:dyDescent="0.3">
      <c r="B10" s="9">
        <v>88</v>
      </c>
      <c r="C10" s="12">
        <v>0.40710000000000002</v>
      </c>
      <c r="D10" s="12">
        <v>0.32100000000000001</v>
      </c>
      <c r="E10" s="12">
        <v>0.44890000000000002</v>
      </c>
      <c r="F10" s="12">
        <v>0.4884</v>
      </c>
      <c r="G10" s="12">
        <v>0.11609999999999999</v>
      </c>
      <c r="H10" s="11">
        <v>0.35630000000000001</v>
      </c>
      <c r="I10" s="8">
        <v>2.0180000000000002</v>
      </c>
      <c r="J10" s="8">
        <f t="shared" si="0"/>
        <v>2.8649300725503042</v>
      </c>
      <c r="K10" s="8">
        <f t="shared" si="1"/>
        <v>-2.8636699283773654</v>
      </c>
    </row>
    <row r="11" spans="1:11" x14ac:dyDescent="0.3">
      <c r="B11" s="12"/>
      <c r="C11" s="12"/>
      <c r="D11" s="12"/>
      <c r="E11" s="12"/>
      <c r="F11" s="12"/>
      <c r="G11" s="12"/>
      <c r="H11" s="12"/>
      <c r="I11" s="12">
        <v>2.4</v>
      </c>
      <c r="J11" s="12">
        <v>3.0382918879727869</v>
      </c>
      <c r="K11" s="8"/>
    </row>
    <row r="14" spans="1:11" x14ac:dyDescent="0.3">
      <c r="A14" s="40" t="s">
        <v>9</v>
      </c>
      <c r="B14" s="9">
        <v>0</v>
      </c>
      <c r="C14" s="9">
        <v>0.192</v>
      </c>
      <c r="D14" s="9">
        <v>0.21829999999999999</v>
      </c>
      <c r="E14" s="9">
        <v>0.24859999999999999</v>
      </c>
      <c r="F14" s="9">
        <v>0.29049999999999998</v>
      </c>
      <c r="G14" s="9">
        <v>0.77310000000000001</v>
      </c>
      <c r="H14" s="11">
        <f>AVERAGE(C14,D14,E14,F14,G14)</f>
        <v>0.34450000000000003</v>
      </c>
      <c r="I14" s="11">
        <v>0.10866666666666668</v>
      </c>
      <c r="J14" s="8">
        <f>LN(I14/$I$14)</f>
        <v>0</v>
      </c>
      <c r="K14" s="8">
        <f>LN(1-(J14/$J$25))</f>
        <v>0</v>
      </c>
    </row>
    <row r="15" spans="1:11" x14ac:dyDescent="0.3">
      <c r="B15" s="9">
        <v>6</v>
      </c>
      <c r="C15" s="12">
        <v>1.2051000000000001</v>
      </c>
      <c r="D15" s="12">
        <v>1.0813999999999999</v>
      </c>
      <c r="E15" s="12">
        <v>1.2021999999999999</v>
      </c>
      <c r="F15" s="12">
        <v>1.1420999999999999</v>
      </c>
      <c r="G15" s="12">
        <v>1.4433</v>
      </c>
      <c r="H15" s="11">
        <f t="shared" ref="H15:H24" si="2">AVERAGE(C15,D15,E15,F15,G15)</f>
        <v>1.21482</v>
      </c>
      <c r="I15" s="9"/>
      <c r="J15" s="8"/>
      <c r="K15" s="8"/>
    </row>
    <row r="16" spans="1:11" x14ac:dyDescent="0.3">
      <c r="B16" s="9">
        <v>12</v>
      </c>
      <c r="C16" s="12">
        <v>1.0396000000000001</v>
      </c>
      <c r="D16" s="12">
        <v>1.0316000000000001</v>
      </c>
      <c r="E16" s="12">
        <v>1.4745999999999999</v>
      </c>
      <c r="F16" s="12">
        <v>1.3828</v>
      </c>
      <c r="G16" s="12">
        <v>1.1508</v>
      </c>
      <c r="H16" s="11">
        <f t="shared" si="2"/>
        <v>1.2158799999999998</v>
      </c>
      <c r="I16" s="11">
        <v>0.16433333333333333</v>
      </c>
      <c r="J16" s="8">
        <f t="shared" ref="J16:J24" si="3">LN(I16/$I$14)</f>
        <v>0.41361179267598241</v>
      </c>
      <c r="K16" s="8">
        <f t="shared" ref="K16:K24" si="4">LN(1-(J16/$J$25))</f>
        <v>-0.14345630198797851</v>
      </c>
    </row>
    <row r="17" spans="1:38" x14ac:dyDescent="0.3">
      <c r="B17" s="9">
        <v>24</v>
      </c>
      <c r="C17" s="12">
        <v>0.99680000000000002</v>
      </c>
      <c r="D17" s="12">
        <v>1.0828</v>
      </c>
      <c r="E17" s="12">
        <v>1.0479000000000001</v>
      </c>
      <c r="F17" s="12">
        <v>1.0596000000000001</v>
      </c>
      <c r="G17" s="12">
        <v>0.87570000000000003</v>
      </c>
      <c r="H17" s="11">
        <f t="shared" si="2"/>
        <v>1.0125600000000001</v>
      </c>
      <c r="I17" s="11">
        <v>0.38300000000000001</v>
      </c>
      <c r="J17" s="8">
        <f t="shared" si="3"/>
        <v>1.2597498964820479</v>
      </c>
      <c r="K17" s="8">
        <f t="shared" si="4"/>
        <v>-0.52262068378562732</v>
      </c>
    </row>
    <row r="18" spans="1:38" x14ac:dyDescent="0.3">
      <c r="B18" s="9">
        <v>30</v>
      </c>
      <c r="C18" s="12">
        <v>0.91979999999999995</v>
      </c>
      <c r="D18" s="12">
        <v>0.93069999999999997</v>
      </c>
      <c r="E18" s="12">
        <v>1.0027999999999999</v>
      </c>
      <c r="F18" s="12">
        <v>0.98870000000000002</v>
      </c>
      <c r="G18" s="12">
        <v>0.59399999999999997</v>
      </c>
      <c r="H18" s="11">
        <f t="shared" si="2"/>
        <v>0.88719999999999999</v>
      </c>
      <c r="I18" s="12"/>
      <c r="J18" s="8"/>
      <c r="K18" s="8"/>
    </row>
    <row r="19" spans="1:38" x14ac:dyDescent="0.3">
      <c r="B19" s="9">
        <v>36</v>
      </c>
      <c r="C19" s="12">
        <v>0.79679999999999995</v>
      </c>
      <c r="D19" s="12">
        <v>0.74039999999999995</v>
      </c>
      <c r="E19" s="12">
        <v>0.81559999999999999</v>
      </c>
      <c r="F19" s="12">
        <v>0.84460000000000002</v>
      </c>
      <c r="G19" s="12">
        <v>0.38119999999999998</v>
      </c>
      <c r="H19" s="11">
        <f t="shared" si="2"/>
        <v>0.71571999999999991</v>
      </c>
      <c r="I19" s="11">
        <v>0.5073333333333333</v>
      </c>
      <c r="J19" s="8">
        <f t="shared" si="3"/>
        <v>1.5408831570549233</v>
      </c>
      <c r="K19" s="8">
        <f t="shared" si="4"/>
        <v>-0.68890003492725471</v>
      </c>
    </row>
    <row r="20" spans="1:38" x14ac:dyDescent="0.3">
      <c r="B20" s="9">
        <v>54</v>
      </c>
      <c r="C20" s="12">
        <v>0.49390000000000001</v>
      </c>
      <c r="D20" s="12">
        <v>0.4219</v>
      </c>
      <c r="E20" s="12">
        <v>0.54749999999999999</v>
      </c>
      <c r="F20" s="12">
        <v>0.54679999999999995</v>
      </c>
      <c r="G20" s="12">
        <v>0.1086</v>
      </c>
      <c r="H20" s="11">
        <f t="shared" si="2"/>
        <v>0.42373999999999989</v>
      </c>
      <c r="I20" s="11"/>
      <c r="J20" s="8"/>
      <c r="K20" s="8"/>
    </row>
    <row r="21" spans="1:38" x14ac:dyDescent="0.3">
      <c r="B21" s="9">
        <v>60</v>
      </c>
      <c r="C21" s="12">
        <v>0.51049999999999995</v>
      </c>
      <c r="D21" s="12">
        <v>0.51890000000000003</v>
      </c>
      <c r="E21" s="12">
        <v>0.50070000000000003</v>
      </c>
      <c r="F21" s="12">
        <v>0.49099999999999999</v>
      </c>
      <c r="G21" s="12">
        <v>9.2999999999999999E-2</v>
      </c>
      <c r="H21" s="11">
        <f t="shared" si="2"/>
        <v>0.42282000000000003</v>
      </c>
      <c r="I21" s="11">
        <v>1.33</v>
      </c>
      <c r="J21" s="8">
        <f t="shared" si="3"/>
        <v>2.5046491285172015</v>
      </c>
      <c r="K21" s="8">
        <f t="shared" si="4"/>
        <v>-1.6569098565615539</v>
      </c>
    </row>
    <row r="22" spans="1:38" x14ac:dyDescent="0.3">
      <c r="B22" s="9">
        <v>72</v>
      </c>
      <c r="C22" s="12">
        <v>0.47589999999999999</v>
      </c>
      <c r="D22" s="12">
        <v>0.44280000000000003</v>
      </c>
      <c r="E22" s="12">
        <v>0.39839999999999998</v>
      </c>
      <c r="F22" s="12">
        <v>0.4118</v>
      </c>
      <c r="G22" s="12">
        <v>5.04E-2</v>
      </c>
      <c r="H22" s="11">
        <f t="shared" si="2"/>
        <v>0.35585999999999995</v>
      </c>
      <c r="I22" s="11">
        <v>1.66</v>
      </c>
      <c r="J22" s="8">
        <f t="shared" si="3"/>
        <v>2.726287788651991</v>
      </c>
      <c r="K22" s="8">
        <f t="shared" si="4"/>
        <v>-2.1276726878502243</v>
      </c>
    </row>
    <row r="23" spans="1:38" x14ac:dyDescent="0.3">
      <c r="B23" s="9">
        <v>78</v>
      </c>
      <c r="C23" s="12">
        <v>0.33429999999999999</v>
      </c>
      <c r="D23" s="12">
        <v>0.3427</v>
      </c>
      <c r="E23" s="12">
        <v>0.37140000000000001</v>
      </c>
      <c r="F23" s="12">
        <v>0.34470000000000001</v>
      </c>
      <c r="G23" s="12">
        <v>2.5100000000000001E-2</v>
      </c>
      <c r="H23" s="11">
        <f t="shared" si="2"/>
        <v>0.28364</v>
      </c>
      <c r="I23" s="11">
        <v>1.732</v>
      </c>
      <c r="J23" s="8">
        <f t="shared" si="3"/>
        <v>2.7687469964237823</v>
      </c>
      <c r="K23" s="8">
        <f t="shared" si="4"/>
        <v>-2.2500375091275151</v>
      </c>
    </row>
    <row r="24" spans="1:38" x14ac:dyDescent="0.3">
      <c r="B24" s="9">
        <v>96</v>
      </c>
      <c r="C24" s="12">
        <v>0.36130000000000001</v>
      </c>
      <c r="D24" s="12">
        <v>0.34360000000000002</v>
      </c>
      <c r="E24" s="12">
        <v>0.33040000000000003</v>
      </c>
      <c r="F24" s="12">
        <v>0.29189999999999999</v>
      </c>
      <c r="G24" s="12">
        <v>2.5999999999999999E-2</v>
      </c>
      <c r="H24" s="11">
        <f t="shared" si="2"/>
        <v>0.27064000000000005</v>
      </c>
      <c r="I24" s="11">
        <v>1.82</v>
      </c>
      <c r="J24" s="8">
        <f t="shared" si="3"/>
        <v>2.8183066873722429</v>
      </c>
      <c r="K24" s="8">
        <f t="shared" si="4"/>
        <v>-2.4148344938985975</v>
      </c>
    </row>
    <row r="25" spans="1:38" x14ac:dyDescent="0.3">
      <c r="B25" s="12"/>
      <c r="C25" s="12"/>
      <c r="D25" s="12"/>
      <c r="E25" s="12"/>
      <c r="F25" s="12"/>
      <c r="G25" s="12"/>
      <c r="H25" s="12"/>
      <c r="I25" s="11">
        <v>2.4</v>
      </c>
      <c r="J25" s="12">
        <v>3.0949389236374389</v>
      </c>
      <c r="K25" s="12"/>
    </row>
    <row r="26" spans="1:38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8" spans="1:38" x14ac:dyDescent="0.3">
      <c r="B28" s="2"/>
      <c r="C28" s="2"/>
      <c r="D28" s="2"/>
      <c r="E28" s="30"/>
      <c r="F28" s="2"/>
      <c r="G28" s="2"/>
      <c r="H28" s="2"/>
    </row>
    <row r="29" spans="1:38" x14ac:dyDescent="0.3">
      <c r="A29" s="40" t="s">
        <v>10</v>
      </c>
      <c r="B29" s="9">
        <v>0</v>
      </c>
      <c r="C29" s="9">
        <v>0.54730000000000001</v>
      </c>
      <c r="D29" s="9">
        <v>0.5897</v>
      </c>
      <c r="E29" s="9">
        <v>0.89470000000000005</v>
      </c>
      <c r="F29" s="9">
        <v>0.76629999999999998</v>
      </c>
      <c r="G29" s="9">
        <v>0.67379999999999995</v>
      </c>
      <c r="H29" s="11">
        <f t="shared" ref="H29:H44" si="5">AVERAGE(C29,D29,E29,F29,G29)</f>
        <v>0.69435999999999998</v>
      </c>
      <c r="I29" s="16">
        <v>0.10233333333333333</v>
      </c>
      <c r="J29" s="16">
        <f>LN(I29/$I$29)</f>
        <v>0</v>
      </c>
      <c r="K29" s="8">
        <f>LN(1-(J29/$J$45))</f>
        <v>0</v>
      </c>
      <c r="AK29" s="4"/>
      <c r="AL29" s="29"/>
    </row>
    <row r="30" spans="1:38" x14ac:dyDescent="0.3">
      <c r="B30" s="9">
        <v>4</v>
      </c>
      <c r="C30" s="12">
        <v>0.52300000000000002</v>
      </c>
      <c r="D30" s="12">
        <v>0.62539999999999996</v>
      </c>
      <c r="E30" s="12">
        <v>0.81159999999999999</v>
      </c>
      <c r="F30" s="12">
        <v>0.75009999999999999</v>
      </c>
      <c r="G30" s="12">
        <v>0.61670000000000003</v>
      </c>
      <c r="H30" s="11">
        <f t="shared" si="5"/>
        <v>0.66535999999999995</v>
      </c>
      <c r="I30" s="16">
        <v>0.11933333333333333</v>
      </c>
      <c r="J30" s="16">
        <f t="shared" ref="J30:J43" si="6">LN(I30/$I$29)</f>
        <v>0.15368523881350321</v>
      </c>
      <c r="K30" s="8">
        <f t="shared" ref="K30:K44" si="7">LN(1-(J30/$J$45))</f>
        <v>-4.9938235316331799E-2</v>
      </c>
      <c r="AK30" s="4"/>
      <c r="AL30" s="29"/>
    </row>
    <row r="31" spans="1:38" x14ac:dyDescent="0.3">
      <c r="B31" s="9">
        <v>16</v>
      </c>
      <c r="C31" s="12">
        <v>0.42630000000000001</v>
      </c>
      <c r="D31" s="12">
        <v>0.50539999999999996</v>
      </c>
      <c r="E31" s="12">
        <v>0.63929999999999998</v>
      </c>
      <c r="F31" s="12">
        <v>0.5635</v>
      </c>
      <c r="G31" s="12">
        <v>0.47199999999999998</v>
      </c>
      <c r="H31" s="11">
        <f t="shared" si="5"/>
        <v>0.52129999999999999</v>
      </c>
      <c r="I31" s="16">
        <v>0.18433333333333332</v>
      </c>
      <c r="J31" s="16">
        <f t="shared" si="6"/>
        <v>0.58851025393513756</v>
      </c>
      <c r="K31" s="8">
        <f t="shared" si="7"/>
        <v>-0.20645021993275259</v>
      </c>
      <c r="AK31" s="4"/>
      <c r="AL31" s="29"/>
    </row>
    <row r="32" spans="1:38" x14ac:dyDescent="0.3">
      <c r="B32" s="9">
        <v>19</v>
      </c>
      <c r="C32" s="12">
        <v>0.39</v>
      </c>
      <c r="D32" s="12">
        <v>0.42330000000000001</v>
      </c>
      <c r="E32" s="12">
        <v>0.57850000000000001</v>
      </c>
      <c r="F32" s="12">
        <v>0.53129999999999999</v>
      </c>
      <c r="G32" s="12">
        <v>0.44679999999999997</v>
      </c>
      <c r="H32" s="11">
        <f t="shared" si="5"/>
        <v>0.47397999999999996</v>
      </c>
      <c r="I32" s="16">
        <v>0.18366666666666664</v>
      </c>
      <c r="J32" s="16">
        <f t="shared" si="6"/>
        <v>0.58488706156571724</v>
      </c>
      <c r="K32" s="8">
        <f t="shared" si="7"/>
        <v>-0.205039478500956</v>
      </c>
      <c r="AK32" s="4"/>
      <c r="AL32" s="29"/>
    </row>
    <row r="33" spans="2:38" x14ac:dyDescent="0.3">
      <c r="B33" s="9">
        <v>22</v>
      </c>
      <c r="C33" s="12">
        <v>0.35099999999999998</v>
      </c>
      <c r="D33" s="12">
        <v>0.43090000000000001</v>
      </c>
      <c r="E33" s="12">
        <v>0.59340000000000004</v>
      </c>
      <c r="F33" s="12">
        <v>0.53359999999999996</v>
      </c>
      <c r="G33" s="12">
        <v>0.43109999999999998</v>
      </c>
      <c r="H33" s="11">
        <f t="shared" si="5"/>
        <v>0.46799999999999997</v>
      </c>
      <c r="I33" s="16">
        <v>0.32933333333333331</v>
      </c>
      <c r="J33" s="16">
        <f t="shared" si="6"/>
        <v>1.1688349501606705</v>
      </c>
      <c r="K33" s="8">
        <f t="shared" si="7"/>
        <v>-0.46278496150194098</v>
      </c>
      <c r="AK33" s="4"/>
      <c r="AL33" s="29"/>
    </row>
    <row r="34" spans="2:38" x14ac:dyDescent="0.3">
      <c r="B34" s="9">
        <v>25</v>
      </c>
      <c r="C34" s="12">
        <v>1.1476999999999999</v>
      </c>
      <c r="D34" s="12">
        <v>1.0811999999999999</v>
      </c>
      <c r="E34" s="12">
        <v>1.3641000000000001</v>
      </c>
      <c r="F34" s="12">
        <v>1.3889</v>
      </c>
      <c r="G34" s="12">
        <v>1.0729</v>
      </c>
      <c r="H34" s="11">
        <f t="shared" si="5"/>
        <v>1.2109599999999998</v>
      </c>
      <c r="I34" s="16">
        <v>0.4366666666666667</v>
      </c>
      <c r="J34" s="16">
        <f t="shared" si="6"/>
        <v>1.450934668608</v>
      </c>
      <c r="K34" s="8">
        <f t="shared" si="7"/>
        <v>-0.61597481638244289</v>
      </c>
      <c r="AK34" s="4"/>
      <c r="AL34" s="29"/>
    </row>
    <row r="35" spans="2:38" x14ac:dyDescent="0.3">
      <c r="B35" s="9">
        <v>40</v>
      </c>
      <c r="C35" s="12">
        <v>0.93879999999999997</v>
      </c>
      <c r="D35" s="12">
        <v>1.0373000000000001</v>
      </c>
      <c r="E35" s="12">
        <v>1.3145</v>
      </c>
      <c r="F35" s="12">
        <v>1.3242</v>
      </c>
      <c r="G35" s="12">
        <v>0.88539999999999996</v>
      </c>
      <c r="H35" s="11">
        <f t="shared" si="5"/>
        <v>1.1000400000000001</v>
      </c>
      <c r="I35" s="16">
        <v>0.47966666666666669</v>
      </c>
      <c r="J35" s="16">
        <f t="shared" si="6"/>
        <v>1.5448559593001707</v>
      </c>
      <c r="K35" s="8">
        <f t="shared" si="7"/>
        <v>-0.67266833449359842</v>
      </c>
      <c r="AK35" s="4"/>
      <c r="AL35" s="29"/>
    </row>
    <row r="36" spans="2:38" x14ac:dyDescent="0.3">
      <c r="B36" s="9">
        <v>46</v>
      </c>
      <c r="C36" s="12">
        <v>0.92749999999999999</v>
      </c>
      <c r="D36" s="12">
        <v>0.86970000000000003</v>
      </c>
      <c r="E36" s="12">
        <v>1.2847999999999999</v>
      </c>
      <c r="F36" s="12">
        <v>1.3231999999999999</v>
      </c>
      <c r="G36" s="12">
        <v>0.72170000000000001</v>
      </c>
      <c r="H36" s="11">
        <f t="shared" si="5"/>
        <v>1.02538</v>
      </c>
      <c r="I36" s="16">
        <v>0.52133333333333332</v>
      </c>
      <c r="J36" s="16">
        <f t="shared" si="6"/>
        <v>1.6281541735180591</v>
      </c>
      <c r="K36" s="8">
        <f t="shared" si="7"/>
        <v>-0.72578830730435073</v>
      </c>
      <c r="AK36" s="4"/>
      <c r="AL36" s="29"/>
    </row>
    <row r="37" spans="2:38" x14ac:dyDescent="0.3">
      <c r="B37" s="9">
        <v>49</v>
      </c>
      <c r="C37" s="12">
        <v>0.74590000000000001</v>
      </c>
      <c r="D37" s="12">
        <v>0.7702</v>
      </c>
      <c r="E37" s="12">
        <v>1.1674</v>
      </c>
      <c r="F37" s="12">
        <v>1.1970000000000001</v>
      </c>
      <c r="G37" s="12">
        <v>0.66010000000000002</v>
      </c>
      <c r="H37" s="11">
        <f t="shared" si="5"/>
        <v>0.90812000000000004</v>
      </c>
      <c r="I37" s="16">
        <v>0.65333333333333332</v>
      </c>
      <c r="J37" s="16">
        <f t="shared" si="6"/>
        <v>1.8538520046373659</v>
      </c>
      <c r="K37" s="8">
        <f t="shared" si="7"/>
        <v>-0.88574671529359961</v>
      </c>
      <c r="AK37" s="4"/>
      <c r="AL37" s="29"/>
    </row>
    <row r="38" spans="2:38" x14ac:dyDescent="0.3">
      <c r="B38" s="9">
        <v>52</v>
      </c>
      <c r="C38" s="12">
        <v>0.66659999999999997</v>
      </c>
      <c r="D38" s="12">
        <v>0.64659999999999995</v>
      </c>
      <c r="E38" s="12">
        <v>1.0745</v>
      </c>
      <c r="F38" s="12">
        <v>1.0522</v>
      </c>
      <c r="G38" s="12">
        <v>0.49959999999999999</v>
      </c>
      <c r="H38" s="11">
        <f t="shared" si="5"/>
        <v>0.78789999999999993</v>
      </c>
      <c r="I38" s="16">
        <v>0.67033333333333334</v>
      </c>
      <c r="J38" s="16">
        <f t="shared" si="6"/>
        <v>1.8795396421854549</v>
      </c>
      <c r="K38" s="8">
        <f t="shared" si="7"/>
        <v>-0.90568666215863125</v>
      </c>
      <c r="AK38" s="4"/>
      <c r="AL38" s="29"/>
    </row>
    <row r="39" spans="2:38" x14ac:dyDescent="0.3">
      <c r="B39" s="9">
        <v>64</v>
      </c>
      <c r="C39" s="12">
        <v>0.54210000000000003</v>
      </c>
      <c r="D39" s="12">
        <v>0.62060000000000004</v>
      </c>
      <c r="E39" s="12">
        <v>1.0399</v>
      </c>
      <c r="F39" s="12">
        <v>1.0683</v>
      </c>
      <c r="G39" s="12">
        <v>0.4103</v>
      </c>
      <c r="H39" s="11">
        <f t="shared" si="5"/>
        <v>0.73624000000000001</v>
      </c>
      <c r="I39" s="16">
        <v>0.71766666666666667</v>
      </c>
      <c r="J39" s="16">
        <f t="shared" si="6"/>
        <v>1.9477697497771658</v>
      </c>
      <c r="K39" s="8">
        <f t="shared" si="7"/>
        <v>-0.96066566127143171</v>
      </c>
      <c r="AK39" s="4"/>
      <c r="AL39" s="29"/>
    </row>
    <row r="40" spans="2:38" x14ac:dyDescent="0.3">
      <c r="B40" s="9">
        <v>70</v>
      </c>
      <c r="C40" s="12">
        <v>0.42920000000000003</v>
      </c>
      <c r="D40" s="12">
        <v>0.44409999999999999</v>
      </c>
      <c r="E40" s="12">
        <v>0.87739999999999996</v>
      </c>
      <c r="F40" s="12">
        <v>0.93140000000000001</v>
      </c>
      <c r="G40" s="12">
        <v>0.26279999999999998</v>
      </c>
      <c r="H40" s="11">
        <f t="shared" si="5"/>
        <v>0.58898000000000006</v>
      </c>
      <c r="I40" s="16">
        <v>1.2933333333333332</v>
      </c>
      <c r="J40" s="16">
        <f t="shared" si="6"/>
        <v>2.5367426850301218</v>
      </c>
      <c r="K40" s="8">
        <f t="shared" si="7"/>
        <v>-1.6298539180652427</v>
      </c>
      <c r="AK40" s="4"/>
      <c r="AL40" s="29"/>
    </row>
    <row r="41" spans="2:38" x14ac:dyDescent="0.3">
      <c r="B41" s="9">
        <v>76</v>
      </c>
      <c r="C41" s="12">
        <v>0.39779999999999999</v>
      </c>
      <c r="D41" s="12">
        <v>0.42399999999999999</v>
      </c>
      <c r="E41" s="12">
        <v>0.876</v>
      </c>
      <c r="F41" s="12">
        <v>0.90149999999999997</v>
      </c>
      <c r="G41" s="12">
        <v>0.23519999999999999</v>
      </c>
      <c r="H41" s="11">
        <f t="shared" si="5"/>
        <v>0.56689999999999996</v>
      </c>
      <c r="I41" s="16">
        <v>1.45</v>
      </c>
      <c r="J41" s="16">
        <f t="shared" si="6"/>
        <v>2.6510833764955328</v>
      </c>
      <c r="K41" s="8">
        <f t="shared" si="7"/>
        <v>-1.8343520308798376</v>
      </c>
      <c r="AK41" s="4"/>
      <c r="AL41" s="31"/>
    </row>
    <row r="42" spans="2:38" x14ac:dyDescent="0.3">
      <c r="B42" s="9">
        <v>88</v>
      </c>
      <c r="C42" s="12">
        <v>0.34429999999999999</v>
      </c>
      <c r="D42" s="12">
        <v>0.38279999999999997</v>
      </c>
      <c r="E42" s="12">
        <v>0.86019999999999996</v>
      </c>
      <c r="F42" s="12">
        <v>0.83360000000000001</v>
      </c>
      <c r="G42" s="12">
        <v>0.18</v>
      </c>
      <c r="H42" s="11">
        <f t="shared" si="5"/>
        <v>0.52018000000000009</v>
      </c>
      <c r="I42" s="16">
        <v>1.5158333333333331</v>
      </c>
      <c r="J42" s="16">
        <f t="shared" si="6"/>
        <v>2.6954851628050802</v>
      </c>
      <c r="K42" s="8">
        <f t="shared" si="7"/>
        <v>-1.9265938187700331</v>
      </c>
      <c r="AK42" s="4"/>
      <c r="AL42" s="31"/>
    </row>
    <row r="43" spans="2:38" x14ac:dyDescent="0.3">
      <c r="B43" s="9">
        <v>94</v>
      </c>
      <c r="C43" s="12">
        <v>0.2702</v>
      </c>
      <c r="D43" s="12">
        <v>0.316</v>
      </c>
      <c r="E43" s="12">
        <v>0.7722</v>
      </c>
      <c r="F43" s="12">
        <v>0.81140000000000001</v>
      </c>
      <c r="G43" s="12">
        <v>0.14230000000000001</v>
      </c>
      <c r="H43" s="11">
        <f t="shared" si="5"/>
        <v>0.46242</v>
      </c>
      <c r="I43" s="16">
        <v>1.7049999999999998</v>
      </c>
      <c r="J43" s="16">
        <f t="shared" si="6"/>
        <v>2.8130849307985297</v>
      </c>
      <c r="K43" s="8">
        <f t="shared" si="7"/>
        <v>-2.2222112443215689</v>
      </c>
      <c r="AK43" s="4"/>
      <c r="AL43" s="31"/>
    </row>
    <row r="44" spans="2:38" x14ac:dyDescent="0.3">
      <c r="B44" s="9">
        <v>98</v>
      </c>
      <c r="C44" s="12">
        <v>0.60029999999999994</v>
      </c>
      <c r="D44" s="12">
        <v>0.68730000000000002</v>
      </c>
      <c r="E44" s="12">
        <v>0.56289999999999996</v>
      </c>
      <c r="F44" s="12">
        <v>0.51259999999999994</v>
      </c>
      <c r="G44" s="12">
        <v>0.17699999999999999</v>
      </c>
      <c r="H44" s="11">
        <f t="shared" si="5"/>
        <v>0.50801999999999992</v>
      </c>
      <c r="I44" s="16">
        <v>1.7008333333333336</v>
      </c>
      <c r="J44" s="16">
        <f>LN(I44/$I$29)</f>
        <v>2.8106381470968032</v>
      </c>
      <c r="K44" s="8">
        <f t="shared" si="7"/>
        <v>-2.2150803745907708</v>
      </c>
      <c r="AK44" s="4"/>
      <c r="AL44" s="31"/>
    </row>
    <row r="45" spans="2:38" x14ac:dyDescent="0.3">
      <c r="B45" s="12"/>
      <c r="C45" s="12"/>
      <c r="D45" s="12"/>
      <c r="E45" s="12"/>
      <c r="F45" s="12"/>
      <c r="G45" s="12"/>
      <c r="H45" s="12"/>
      <c r="I45" s="16">
        <v>2.4</v>
      </c>
      <c r="J45" s="12">
        <v>3.1549885574169494</v>
      </c>
      <c r="K45" s="8"/>
      <c r="AK45" s="4"/>
      <c r="AL45" s="31"/>
    </row>
    <row r="46" spans="2:38" x14ac:dyDescent="0.3">
      <c r="B46" s="12"/>
      <c r="C46" s="12"/>
      <c r="D46" s="12"/>
      <c r="E46" s="12"/>
      <c r="F46" s="12"/>
      <c r="G46" s="12"/>
      <c r="H46" s="12"/>
      <c r="I46" s="12"/>
      <c r="J46" s="12"/>
      <c r="K46" s="12"/>
      <c r="AK46" s="4"/>
      <c r="AL46" s="31"/>
    </row>
    <row r="47" spans="2:38" x14ac:dyDescent="0.3">
      <c r="C47" s="1"/>
      <c r="AK47" s="4"/>
      <c r="AL47" s="31"/>
    </row>
    <row r="48" spans="2:38" x14ac:dyDescent="0.3">
      <c r="I48" s="3"/>
      <c r="J48" s="3"/>
      <c r="K48" s="3"/>
      <c r="AK48" s="4"/>
      <c r="AL48" s="31"/>
    </row>
    <row r="49" spans="2:38" x14ac:dyDescent="0.3">
      <c r="B49" s="2"/>
      <c r="C49" s="2"/>
      <c r="D49" s="32"/>
      <c r="E49" s="2"/>
      <c r="F49" s="2"/>
      <c r="G49" s="2"/>
      <c r="H49" s="2"/>
      <c r="AK49" s="4"/>
      <c r="AL49" s="31"/>
    </row>
    <row r="50" spans="2:38" x14ac:dyDescent="0.3">
      <c r="B50" s="3"/>
      <c r="C50" s="3"/>
      <c r="D50" s="3"/>
      <c r="E50" s="3"/>
      <c r="F50" s="3"/>
      <c r="G50" s="3"/>
      <c r="H50" s="3"/>
      <c r="I50" s="3"/>
      <c r="J50" s="3"/>
      <c r="K50" s="3"/>
      <c r="AK50" s="4"/>
      <c r="AL50" s="31"/>
    </row>
    <row r="51" spans="2:38" x14ac:dyDescent="0.3">
      <c r="B51" s="2"/>
      <c r="C51" s="33"/>
      <c r="D51" s="33"/>
      <c r="E51" s="33"/>
      <c r="F51" s="33"/>
      <c r="G51" s="33"/>
      <c r="H51" s="33"/>
      <c r="I51" s="4"/>
      <c r="J51" s="4"/>
      <c r="K51" s="4"/>
      <c r="AK51" s="4"/>
      <c r="AL51" s="31"/>
    </row>
    <row r="52" spans="2:38" x14ac:dyDescent="0.3">
      <c r="B52" s="34"/>
      <c r="C52" s="33"/>
      <c r="D52" s="33"/>
      <c r="E52" s="33"/>
      <c r="F52" s="33"/>
      <c r="G52" s="33"/>
      <c r="H52" s="33"/>
      <c r="I52" s="35"/>
      <c r="J52" s="35"/>
      <c r="K52" s="35"/>
    </row>
    <row r="53" spans="2:38" x14ac:dyDescent="0.3">
      <c r="B53" s="34"/>
      <c r="C53" s="33"/>
      <c r="D53" s="33"/>
      <c r="E53" s="33"/>
      <c r="F53" s="33"/>
      <c r="G53" s="33"/>
      <c r="H53" s="33"/>
      <c r="I53" s="35"/>
      <c r="J53" s="35"/>
      <c r="K53" s="35"/>
    </row>
    <row r="54" spans="2:38" x14ac:dyDescent="0.3">
      <c r="B54" s="34"/>
      <c r="C54" s="33"/>
      <c r="D54" s="33"/>
      <c r="E54" s="33"/>
      <c r="F54" s="33"/>
      <c r="G54" s="33"/>
      <c r="H54" s="33"/>
      <c r="I54" s="35"/>
      <c r="J54" s="35"/>
      <c r="K54" s="35"/>
    </row>
    <row r="55" spans="2:38" x14ac:dyDescent="0.3">
      <c r="B55" s="34"/>
      <c r="C55" s="33"/>
      <c r="D55" s="33"/>
      <c r="E55" s="33"/>
      <c r="F55" s="33"/>
      <c r="G55" s="33"/>
      <c r="H55" s="33"/>
      <c r="I55" s="35"/>
      <c r="J55" s="35"/>
      <c r="K55" s="35"/>
    </row>
    <row r="56" spans="2:38" x14ac:dyDescent="0.3">
      <c r="B56" s="34"/>
      <c r="C56" s="33"/>
      <c r="D56" s="33"/>
      <c r="E56" s="33"/>
      <c r="F56" s="33"/>
      <c r="G56" s="33"/>
      <c r="H56" s="33"/>
      <c r="I56" s="35"/>
      <c r="J56" s="35"/>
      <c r="K56" s="35"/>
    </row>
    <row r="57" spans="2:38" x14ac:dyDescent="0.3">
      <c r="B57" s="34"/>
      <c r="C57" s="33"/>
      <c r="D57" s="33"/>
      <c r="E57" s="33"/>
      <c r="F57" s="33"/>
      <c r="G57" s="33"/>
      <c r="H57" s="33"/>
      <c r="I57" s="35"/>
      <c r="J57" s="35"/>
      <c r="K57" s="35"/>
    </row>
    <row r="58" spans="2:38" x14ac:dyDescent="0.3">
      <c r="B58" s="34"/>
      <c r="C58" s="33"/>
      <c r="D58" s="33"/>
      <c r="E58" s="33"/>
      <c r="F58" s="33"/>
      <c r="G58" s="33"/>
      <c r="H58" s="33"/>
      <c r="I58" s="35"/>
      <c r="J58" s="35"/>
      <c r="K58" s="35"/>
    </row>
    <row r="59" spans="2:38" x14ac:dyDescent="0.3">
      <c r="B59" s="34"/>
      <c r="C59" s="33"/>
      <c r="D59" s="33"/>
      <c r="E59" s="33"/>
      <c r="F59" s="33"/>
      <c r="G59" s="33"/>
      <c r="H59" s="33"/>
      <c r="I59" s="35"/>
      <c r="J59" s="35"/>
      <c r="K59" s="35"/>
    </row>
    <row r="60" spans="2:38" x14ac:dyDescent="0.3">
      <c r="B60" s="34"/>
      <c r="C60" s="33"/>
      <c r="D60" s="33"/>
      <c r="E60" s="33"/>
      <c r="F60" s="33"/>
      <c r="G60" s="33"/>
      <c r="H60" s="33"/>
      <c r="I60" s="35"/>
      <c r="J60" s="35"/>
      <c r="K60" s="35"/>
    </row>
    <row r="61" spans="2:38" x14ac:dyDescent="0.3">
      <c r="B61" s="34"/>
      <c r="C61" s="33"/>
      <c r="D61" s="33"/>
      <c r="E61" s="33"/>
      <c r="F61" s="33"/>
      <c r="G61" s="33"/>
      <c r="H61" s="33"/>
      <c r="I61" s="4"/>
      <c r="J61" s="4"/>
      <c r="K61" s="4"/>
      <c r="AJ61"/>
    </row>
    <row r="62" spans="2:38" x14ac:dyDescent="0.3">
      <c r="B62" s="34"/>
      <c r="C62" s="33"/>
      <c r="D62" s="33"/>
      <c r="E62" s="33"/>
      <c r="F62" s="33"/>
      <c r="G62" s="33"/>
      <c r="H62" s="33"/>
      <c r="I62" s="35"/>
      <c r="J62" s="35"/>
      <c r="K62" s="35"/>
    </row>
    <row r="63" spans="2:38" x14ac:dyDescent="0.3">
      <c r="B63" s="2"/>
      <c r="C63" s="2"/>
      <c r="D63" s="2"/>
      <c r="E63" s="2"/>
      <c r="F63" s="2"/>
      <c r="G63" s="2"/>
      <c r="H63" s="2"/>
      <c r="AI63" s="36"/>
    </row>
    <row r="65" spans="2:35" x14ac:dyDescent="0.3">
      <c r="C65" s="1"/>
      <c r="I65" s="3"/>
      <c r="J65" s="3"/>
      <c r="K65" s="3"/>
      <c r="AH65" s="35"/>
      <c r="AI65" s="37"/>
    </row>
    <row r="66" spans="2:35" x14ac:dyDescent="0.3">
      <c r="AH66" s="35"/>
      <c r="AI66" s="37"/>
    </row>
    <row r="67" spans="2:35" x14ac:dyDescent="0.3">
      <c r="B67" s="2"/>
      <c r="C67" s="2"/>
      <c r="D67" s="32"/>
      <c r="E67" s="2"/>
      <c r="F67" s="2"/>
      <c r="G67" s="2"/>
      <c r="H67" s="2"/>
    </row>
    <row r="68" spans="2:35" x14ac:dyDescent="0.3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35" x14ac:dyDescent="0.3">
      <c r="B69" s="38"/>
      <c r="C69" s="2"/>
      <c r="D69" s="2"/>
      <c r="E69" s="2"/>
      <c r="F69" s="2"/>
      <c r="G69" s="2"/>
      <c r="H69" s="39"/>
      <c r="I69" s="35"/>
      <c r="J69" s="35"/>
      <c r="K69" s="35"/>
    </row>
    <row r="70" spans="2:35" x14ac:dyDescent="0.3">
      <c r="B70" s="38"/>
      <c r="C70" s="2"/>
      <c r="D70" s="2"/>
      <c r="E70" s="2"/>
      <c r="F70" s="2"/>
      <c r="G70" s="2"/>
      <c r="H70" s="39"/>
      <c r="I70" s="35"/>
      <c r="J70" s="35"/>
      <c r="K70" s="35"/>
    </row>
    <row r="71" spans="2:35" x14ac:dyDescent="0.3">
      <c r="B71" s="38"/>
      <c r="C71" s="2"/>
      <c r="D71" s="2"/>
      <c r="E71" s="2"/>
      <c r="F71" s="2"/>
      <c r="G71" s="2"/>
      <c r="H71" s="39"/>
      <c r="I71" s="35"/>
      <c r="J71" s="35"/>
      <c r="K71" s="35"/>
    </row>
    <row r="72" spans="2:35" x14ac:dyDescent="0.3">
      <c r="B72" s="38"/>
      <c r="C72" s="2"/>
      <c r="D72" s="2"/>
      <c r="E72" s="2"/>
      <c r="F72" s="2"/>
      <c r="G72" s="2"/>
      <c r="H72" s="39"/>
      <c r="I72" s="35"/>
      <c r="J72" s="35"/>
      <c r="K72" s="35"/>
    </row>
    <row r="73" spans="2:35" x14ac:dyDescent="0.3">
      <c r="B73" s="38"/>
      <c r="C73" s="2"/>
      <c r="D73" s="2"/>
      <c r="E73" s="2"/>
      <c r="F73" s="2"/>
      <c r="G73" s="2"/>
      <c r="H73" s="39"/>
      <c r="I73" s="35"/>
      <c r="J73" s="35"/>
      <c r="K73" s="35"/>
    </row>
    <row r="74" spans="2:35" x14ac:dyDescent="0.3">
      <c r="B74" s="38"/>
      <c r="C74" s="2"/>
      <c r="D74" s="2"/>
      <c r="E74" s="2"/>
      <c r="F74" s="2"/>
      <c r="G74" s="2"/>
      <c r="H74" s="39"/>
      <c r="I74" s="35"/>
      <c r="J74" s="35"/>
      <c r="K74" s="35"/>
    </row>
    <row r="75" spans="2:35" x14ac:dyDescent="0.3">
      <c r="B75" s="38"/>
      <c r="C75" s="2"/>
      <c r="D75" s="2"/>
      <c r="E75" s="2"/>
      <c r="F75" s="2"/>
      <c r="G75" s="2"/>
      <c r="H75" s="39"/>
      <c r="I75" s="35"/>
      <c r="J75" s="35"/>
      <c r="K75" s="35"/>
    </row>
    <row r="76" spans="2:35" x14ac:dyDescent="0.3">
      <c r="B76" s="38"/>
      <c r="C76" s="2"/>
      <c r="D76" s="2"/>
      <c r="E76" s="2"/>
      <c r="F76" s="2"/>
      <c r="G76" s="2"/>
      <c r="H76" s="39"/>
      <c r="I76" s="35"/>
      <c r="J76" s="35"/>
      <c r="K76" s="35"/>
    </row>
    <row r="77" spans="2:35" x14ac:dyDescent="0.3">
      <c r="B77" s="38"/>
      <c r="C77" s="2"/>
      <c r="D77" s="2"/>
      <c r="E77" s="2"/>
      <c r="F77" s="2"/>
      <c r="G77" s="2"/>
      <c r="H77" s="39"/>
      <c r="I77" s="35"/>
      <c r="J77" s="35"/>
      <c r="K77" s="35"/>
    </row>
    <row r="78" spans="2:35" x14ac:dyDescent="0.3">
      <c r="B78" s="38"/>
      <c r="C78" s="2"/>
      <c r="D78" s="2"/>
      <c r="E78" s="2"/>
      <c r="F78" s="2"/>
      <c r="G78" s="2"/>
      <c r="H78" s="39"/>
      <c r="I78" s="35"/>
      <c r="J78" s="35"/>
      <c r="K78" s="35"/>
    </row>
    <row r="79" spans="2:35" x14ac:dyDescent="0.3">
      <c r="B79" s="38"/>
      <c r="C79" s="2"/>
      <c r="D79" s="2"/>
      <c r="E79" s="2"/>
      <c r="F79" s="2"/>
      <c r="G79" s="2"/>
      <c r="H79" s="39"/>
      <c r="I79" s="35"/>
      <c r="J79" s="35"/>
      <c r="K79" s="35"/>
    </row>
    <row r="80" spans="2:35" x14ac:dyDescent="0.3">
      <c r="B80" s="38"/>
      <c r="C80" s="2"/>
      <c r="D80" s="2"/>
      <c r="E80" s="2"/>
      <c r="F80" s="2"/>
      <c r="G80" s="2"/>
      <c r="H80" s="39"/>
      <c r="I80" s="35"/>
      <c r="J80" s="35"/>
      <c r="K80" s="35"/>
    </row>
    <row r="81" spans="2:11" x14ac:dyDescent="0.3">
      <c r="B81" s="38"/>
      <c r="C81" s="2"/>
      <c r="D81" s="2"/>
      <c r="E81" s="2"/>
      <c r="F81" s="2"/>
      <c r="G81" s="2"/>
      <c r="H81" s="39"/>
      <c r="I81" s="35"/>
      <c r="J81" s="35"/>
      <c r="K81" s="35"/>
    </row>
    <row r="82" spans="2:11" x14ac:dyDescent="0.3">
      <c r="B82" s="38"/>
      <c r="C82" s="2"/>
      <c r="D82" s="2"/>
      <c r="E82" s="2"/>
      <c r="F82" s="2"/>
      <c r="G82" s="2"/>
      <c r="H82" s="39"/>
      <c r="I82" s="35"/>
      <c r="J82" s="35"/>
      <c r="K82" s="35"/>
    </row>
    <row r="83" spans="2:11" x14ac:dyDescent="0.3">
      <c r="B83" s="38"/>
      <c r="C83" s="2"/>
      <c r="D83" s="2"/>
      <c r="E83" s="2"/>
      <c r="F83" s="2"/>
      <c r="G83" s="2"/>
      <c r="H83" s="39"/>
      <c r="I83" s="35"/>
      <c r="J83" s="35"/>
      <c r="K83" s="35"/>
    </row>
    <row r="84" spans="2:11" x14ac:dyDescent="0.3">
      <c r="B84" s="38"/>
      <c r="C84" s="2"/>
      <c r="D84" s="2"/>
      <c r="E84" s="2"/>
      <c r="F84" s="2"/>
      <c r="G84" s="2"/>
      <c r="H84" s="39"/>
      <c r="I84" s="35"/>
      <c r="J84" s="35"/>
      <c r="K84" s="35"/>
    </row>
    <row r="85" spans="2:11" x14ac:dyDescent="0.3">
      <c r="B85" s="38"/>
      <c r="C85" s="2"/>
      <c r="D85" s="2"/>
      <c r="E85" s="2"/>
      <c r="F85" s="2"/>
      <c r="G85" s="2"/>
      <c r="H85" s="39"/>
      <c r="I85" s="35"/>
      <c r="J85" s="35"/>
      <c r="K85" s="35"/>
    </row>
    <row r="86" spans="2:11" x14ac:dyDescent="0.3">
      <c r="B86" s="38"/>
      <c r="C86" s="2"/>
      <c r="D86" s="2"/>
      <c r="E86" s="2"/>
      <c r="F86" s="2"/>
      <c r="G86" s="2"/>
      <c r="H86" s="39"/>
      <c r="I86" s="35"/>
      <c r="J86" s="35"/>
      <c r="K86" s="35"/>
    </row>
    <row r="87" spans="2:11" x14ac:dyDescent="0.3">
      <c r="B87" s="38"/>
      <c r="C87" s="2"/>
      <c r="D87" s="2"/>
      <c r="E87" s="2"/>
      <c r="F87" s="2"/>
      <c r="G87" s="2"/>
      <c r="H87" s="39"/>
      <c r="I87" s="35"/>
      <c r="J87" s="35"/>
      <c r="K87" s="35"/>
    </row>
    <row r="88" spans="2:11" x14ac:dyDescent="0.3">
      <c r="B88" s="38"/>
      <c r="C88" s="2"/>
      <c r="D88" s="2"/>
      <c r="E88" s="2"/>
      <c r="F88" s="2"/>
      <c r="G88" s="2"/>
      <c r="H88" s="39"/>
      <c r="I88" s="35"/>
      <c r="J88" s="35"/>
      <c r="K88" s="35"/>
    </row>
    <row r="89" spans="2:11" x14ac:dyDescent="0.3">
      <c r="B89" s="38"/>
      <c r="C89" s="2"/>
      <c r="D89" s="2"/>
      <c r="E89" s="2"/>
      <c r="F89" s="2"/>
      <c r="G89" s="2"/>
      <c r="H89" s="39"/>
      <c r="I89" s="35"/>
      <c r="J89" s="35"/>
      <c r="K89" s="35"/>
    </row>
    <row r="90" spans="2:11" x14ac:dyDescent="0.3">
      <c r="B90" s="38"/>
      <c r="C90" s="2"/>
      <c r="D90" s="2"/>
      <c r="E90" s="2"/>
      <c r="F90" s="2"/>
      <c r="G90" s="2"/>
      <c r="H90" s="39"/>
      <c r="I90" s="35"/>
      <c r="J90" s="35"/>
      <c r="K90" s="35"/>
    </row>
  </sheetData>
  <mergeCells count="1">
    <mergeCell ref="C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OD vs Bean penetration</vt:lpstr>
      <vt:lpstr>Luminosity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HugoL</dc:creator>
  <cp:lastModifiedBy>HugoL</cp:lastModifiedBy>
  <dcterms:created xsi:type="dcterms:W3CDTF">2019-05-13T22:30:57Z</dcterms:created>
  <dcterms:modified xsi:type="dcterms:W3CDTF">2019-05-14T21:51:20Z</dcterms:modified>
</cp:coreProperties>
</file>