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Dat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2" i="1" l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B41" i="1"/>
  <c r="AA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W41" i="1"/>
  <c r="V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R41" i="1"/>
  <c r="Q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M41" i="1"/>
  <c r="L41" i="1"/>
  <c r="AB31" i="1"/>
  <c r="AB32" i="1"/>
  <c r="AB33" i="1"/>
  <c r="AB34" i="1"/>
  <c r="AB35" i="1"/>
  <c r="AB36" i="1"/>
  <c r="AB37" i="1"/>
  <c r="AA31" i="1"/>
  <c r="AA32" i="1"/>
  <c r="AA33" i="1"/>
  <c r="AA34" i="1"/>
  <c r="AA35" i="1"/>
  <c r="AA36" i="1"/>
  <c r="AA37" i="1"/>
  <c r="AB30" i="1"/>
  <c r="AA30" i="1"/>
  <c r="W31" i="1"/>
  <c r="W32" i="1"/>
  <c r="W33" i="1"/>
  <c r="W34" i="1"/>
  <c r="W35" i="1"/>
  <c r="W36" i="1"/>
  <c r="W37" i="1"/>
  <c r="V31" i="1"/>
  <c r="V32" i="1"/>
  <c r="V33" i="1"/>
  <c r="V34" i="1"/>
  <c r="V35" i="1"/>
  <c r="V36" i="1"/>
  <c r="V37" i="1"/>
  <c r="W30" i="1"/>
  <c r="V30" i="1"/>
  <c r="AA20" i="1"/>
  <c r="AA21" i="1"/>
  <c r="AA22" i="1"/>
  <c r="AA23" i="1"/>
  <c r="AA24" i="1"/>
  <c r="AA25" i="1"/>
  <c r="AA26" i="1"/>
  <c r="Z20" i="1"/>
  <c r="Z21" i="1"/>
  <c r="Z22" i="1"/>
  <c r="Z23" i="1"/>
  <c r="Z24" i="1"/>
  <c r="Z25" i="1"/>
  <c r="Z26" i="1"/>
  <c r="AA19" i="1"/>
  <c r="Z19" i="1"/>
  <c r="V20" i="1"/>
  <c r="V21" i="1"/>
  <c r="V22" i="1"/>
  <c r="V23" i="1"/>
  <c r="V24" i="1"/>
  <c r="V25" i="1"/>
  <c r="V26" i="1"/>
  <c r="V19" i="1"/>
  <c r="U20" i="1"/>
  <c r="U21" i="1"/>
  <c r="U22" i="1"/>
  <c r="U23" i="1"/>
  <c r="U24" i="1"/>
  <c r="U25" i="1"/>
  <c r="U26" i="1"/>
  <c r="U19" i="1"/>
  <c r="Q24" i="1" l="1"/>
  <c r="P24" i="1"/>
  <c r="O24" i="1"/>
  <c r="N24" i="1"/>
  <c r="M24" i="1"/>
  <c r="L24" i="1"/>
  <c r="K24" i="1"/>
  <c r="J24" i="1"/>
  <c r="Q23" i="1"/>
  <c r="P23" i="1"/>
  <c r="O23" i="1"/>
  <c r="N23" i="1"/>
  <c r="M23" i="1"/>
  <c r="L23" i="1"/>
  <c r="K23" i="1"/>
  <c r="J23" i="1"/>
  <c r="Q16" i="1"/>
  <c r="P16" i="1"/>
  <c r="O16" i="1"/>
  <c r="N16" i="1"/>
  <c r="M16" i="1"/>
  <c r="L16" i="1"/>
  <c r="K16" i="1"/>
  <c r="J16" i="1"/>
  <c r="Q15" i="1"/>
  <c r="P15" i="1"/>
  <c r="O15" i="1"/>
  <c r="N15" i="1"/>
  <c r="M15" i="1"/>
  <c r="L15" i="1"/>
  <c r="K15" i="1"/>
  <c r="J15" i="1"/>
  <c r="Q8" i="1"/>
  <c r="P8" i="1"/>
  <c r="O8" i="1"/>
  <c r="N8" i="1"/>
  <c r="M8" i="1"/>
  <c r="L8" i="1"/>
  <c r="K8" i="1"/>
  <c r="J8" i="1"/>
  <c r="Q7" i="1"/>
  <c r="P7" i="1"/>
  <c r="O7" i="1"/>
  <c r="N7" i="1"/>
  <c r="M7" i="1"/>
  <c r="L7" i="1"/>
  <c r="K7" i="1"/>
  <c r="J7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<sst xmlns="http://schemas.openxmlformats.org/spreadsheetml/2006/main" count="252" uniqueCount="101">
  <si>
    <t>Cond</t>
  </si>
  <si>
    <t>pH</t>
  </si>
  <si>
    <t>N</t>
  </si>
  <si>
    <t>Cs L</t>
  </si>
  <si>
    <t>T0</t>
  </si>
  <si>
    <t>NC</t>
  </si>
  <si>
    <t>C. vulgaris</t>
  </si>
  <si>
    <t>C. sorokiniana</t>
  </si>
  <si>
    <t>L y Sh</t>
  </si>
  <si>
    <t>L</t>
  </si>
  <si>
    <t>Sh</t>
  </si>
  <si>
    <t>Cond (mS)</t>
  </si>
  <si>
    <r>
      <t>2.22</t>
    </r>
    <r>
      <rPr>
        <sz val="11"/>
        <color theme="1"/>
        <rFont val="Calibri"/>
        <family val="2"/>
      </rPr>
      <t>± 0.311</t>
    </r>
  </si>
  <si>
    <t>1.587± 0.22</t>
  </si>
  <si>
    <t>1.48± 0.21</t>
  </si>
  <si>
    <t>1.41± 0.19</t>
  </si>
  <si>
    <t>1.72± 0.26</t>
  </si>
  <si>
    <t>1.5±  0.1</t>
  </si>
  <si>
    <t>1.41± 0.18</t>
  </si>
  <si>
    <t>1.76±  0.19</t>
  </si>
  <si>
    <t>8.35± .15</t>
  </si>
  <si>
    <t>9.113± 0.74</t>
  </si>
  <si>
    <t>9.38± 0.35</t>
  </si>
  <si>
    <t>9.42± 0.4</t>
  </si>
  <si>
    <t>9.04± 0.44</t>
  </si>
  <si>
    <t>9.4±  0.8</t>
  </si>
  <si>
    <t>9.35± 0.54</t>
  </si>
  <si>
    <t>8.81± 0.37</t>
  </si>
  <si>
    <t>Turbidity (FTU)</t>
  </si>
  <si>
    <t>115± 15</t>
  </si>
  <si>
    <t>9.843± 1.52</t>
  </si>
  <si>
    <t>17.64± 2.1</t>
  </si>
  <si>
    <t>2.6167± 0.39</t>
  </si>
  <si>
    <t>20.98± 4.25</t>
  </si>
  <si>
    <t>7.7± 1.4</t>
  </si>
  <si>
    <t>3.07± 0.15</t>
  </si>
  <si>
    <t>4.6367±  0.54</t>
  </si>
  <si>
    <t>DO (ppm)</t>
  </si>
  <si>
    <t>2.84± 0.067</t>
  </si>
  <si>
    <t>7.54± 1.66</t>
  </si>
  <si>
    <t>6.65± 1.65</t>
  </si>
  <si>
    <t>6.72± 1.47</t>
  </si>
  <si>
    <t>7.75± 1.87</t>
  </si>
  <si>
    <t>7.3±  2.3</t>
  </si>
  <si>
    <t>6.89± 1.92</t>
  </si>
  <si>
    <t>6.3567± 0.41</t>
  </si>
  <si>
    <t>OM total (%)</t>
  </si>
  <si>
    <t>1.03± .32</t>
  </si>
  <si>
    <t>1.036± 0.35</t>
  </si>
  <si>
    <t>0.48± 0.01</t>
  </si>
  <si>
    <t>1.0106± 0.29</t>
  </si>
  <si>
    <t>1.06± 0.13</t>
  </si>
  <si>
    <t>0.5±  0.2</t>
  </si>
  <si>
    <t>1.02± 0.18</t>
  </si>
  <si>
    <t>0.4± 0.05</t>
  </si>
  <si>
    <t>N total (%)</t>
  </si>
  <si>
    <t>0.2± 0.077</t>
  </si>
  <si>
    <t>0.228± 0.07</t>
  </si>
  <si>
    <t>0.14± 0.08</t>
  </si>
  <si>
    <t>0.2121± 0.06</t>
  </si>
  <si>
    <t>0.18± 0.07</t>
  </si>
  <si>
    <t>0.1± 0</t>
  </si>
  <si>
    <t>0.2± 0.03</t>
  </si>
  <si>
    <t>0.1±  0.03</t>
  </si>
  <si>
    <t xml:space="preserve"> COD (mg/L)</t>
  </si>
  <si>
    <t>335± 8.66</t>
  </si>
  <si>
    <t>406.667± 96.09</t>
  </si>
  <si>
    <t>381.67± 44.81</t>
  </si>
  <si>
    <t>152.33± 6.81</t>
  </si>
  <si>
    <t>91.33± 20.13</t>
  </si>
  <si>
    <t>216.7± 30.6</t>
  </si>
  <si>
    <t>196.67± 40.41</t>
  </si>
  <si>
    <t>85±  21.79</t>
  </si>
  <si>
    <t>BOD5 (mg/L)</t>
  </si>
  <si>
    <t>48.8± 16.6</t>
  </si>
  <si>
    <t>37.7± 0.96</t>
  </si>
  <si>
    <t>44.97± 8.03</t>
  </si>
  <si>
    <t>36.53± 5.94</t>
  </si>
  <si>
    <t>21.13± 5.27</t>
  </si>
  <si>
    <t>33.2±  6.2</t>
  </si>
  <si>
    <t>28.03± 10.55</t>
  </si>
  <si>
    <t>28.33±  2.46</t>
  </si>
  <si>
    <t>Turb</t>
  </si>
  <si>
    <t>Crl</t>
  </si>
  <si>
    <t>Cv L + Sh</t>
  </si>
  <si>
    <t xml:space="preserve">Cv L </t>
  </si>
  <si>
    <t>Cv Sh</t>
  </si>
  <si>
    <t>Cs L + Sh</t>
  </si>
  <si>
    <t xml:space="preserve">Cs L </t>
  </si>
  <si>
    <t>Cs Sh</t>
  </si>
  <si>
    <t>DO</t>
  </si>
  <si>
    <t>COD</t>
  </si>
  <si>
    <t>Table 1. Physicochemical parameters of “La Encantada stream water after inoculation with Chlorella sorokiniana and Chlorella vulgaris 13 d culture under light (L), agitation (Sh) or both (L + Sh ) conditions</t>
  </si>
  <si>
    <t>upper</t>
  </si>
  <si>
    <t>lower</t>
  </si>
  <si>
    <t>Turbidity</t>
  </si>
  <si>
    <t>OM</t>
  </si>
  <si>
    <t>BOD 5</t>
  </si>
  <si>
    <t>St error = standard error; T0 = time zero; Cond = conductivity; mS= milisiemens; FTU = formazine turbidity unit; DO = dissolved oxygen; ppm = parts per million; OM = organic material; N = nitrogen; COD = chemical oxygen demand; BOD5 = biochemical oxygen demand after 5 d fermentation; mg/L= miligrams/liter. Average of three replicates. Diferent letters after the value in the same row represent significant differences (p = 0.05) by minimum differences of means</t>
  </si>
  <si>
    <t xml:space="preserve">St error </t>
  </si>
  <si>
    <t>Keys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</si>
</sst>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2" borderId="0" xfId="0" applyFill="1"/>
    <xf numFmtId="0" fontId="0" fillId="2" borderId="2" xfId="0" applyFill="1" applyBorder="1"/>
    <xf numFmtId="0" fontId="0" fillId="2" borderId="0" xfId="0" applyFill="1" applyBorder="1"/>
    <xf numFmtId="166" fontId="0" fillId="2" borderId="2" xfId="0" applyNumberFormat="1" applyFill="1" applyBorder="1"/>
    <xf numFmtId="0" fontId="0" fillId="2" borderId="3" xfId="0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 applyBorder="1"/>
    <xf numFmtId="0" fontId="0" fillId="0" borderId="1" xfId="0" applyBorder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workbookViewId="0"/>
  </sheetViews>
  <sheetFormatPr baseColWidth="10" defaultRowHeight="15" x14ac:dyDescent="0.25"/>
  <cols>
    <col min="19" max="19" width="9.7109375" customWidth="1"/>
    <col min="20" max="20" width="9.42578125" customWidth="1"/>
    <col min="21" max="21" width="8.85546875" customWidth="1"/>
    <col min="22" max="22" width="11.140625" customWidth="1"/>
    <col min="23" max="23" width="10.42578125" customWidth="1"/>
    <col min="24" max="24" width="8.85546875" customWidth="1"/>
    <col min="25" max="25" width="9.5703125" customWidth="1"/>
    <col min="26" max="26" width="8.5703125" customWidth="1"/>
    <col min="27" max="27" width="9" customWidth="1"/>
    <col min="28" max="28" width="8.5703125" customWidth="1"/>
  </cols>
  <sheetData>
    <row r="1" spans="1:27" x14ac:dyDescent="0.25">
      <c r="A1" t="s">
        <v>100</v>
      </c>
    </row>
    <row r="2" spans="1:27" x14ac:dyDescent="0.25">
      <c r="A2" t="s">
        <v>4</v>
      </c>
      <c r="J2" t="s">
        <v>87</v>
      </c>
    </row>
    <row r="3" spans="1:27" x14ac:dyDescent="0.25">
      <c r="A3" t="s">
        <v>0</v>
      </c>
      <c r="B3" t="s">
        <v>1</v>
      </c>
      <c r="C3" t="s">
        <v>95</v>
      </c>
      <c r="D3" t="s">
        <v>90</v>
      </c>
      <c r="E3" t="s">
        <v>96</v>
      </c>
      <c r="F3" t="s">
        <v>2</v>
      </c>
      <c r="G3" t="s">
        <v>91</v>
      </c>
      <c r="H3" t="s">
        <v>97</v>
      </c>
      <c r="K3" t="s">
        <v>1</v>
      </c>
      <c r="L3" t="s">
        <v>95</v>
      </c>
      <c r="M3" t="s">
        <v>90</v>
      </c>
      <c r="N3" t="s">
        <v>96</v>
      </c>
      <c r="O3" t="s">
        <v>2</v>
      </c>
      <c r="P3" t="s">
        <v>91</v>
      </c>
      <c r="Q3" t="s">
        <v>97</v>
      </c>
    </row>
    <row r="4" spans="1:27" ht="14.25" customHeight="1" x14ac:dyDescent="0.25">
      <c r="A4">
        <v>2.08</v>
      </c>
      <c r="B4">
        <v>8.5</v>
      </c>
      <c r="C4">
        <v>130</v>
      </c>
      <c r="D4">
        <v>2.91</v>
      </c>
      <c r="E4">
        <v>1.36</v>
      </c>
      <c r="F4">
        <v>0.2014</v>
      </c>
      <c r="G4">
        <v>340</v>
      </c>
      <c r="H4">
        <v>55</v>
      </c>
      <c r="J4">
        <v>1.45</v>
      </c>
      <c r="K4">
        <v>9.7200000000000006</v>
      </c>
      <c r="L4">
        <v>6.24</v>
      </c>
      <c r="M4">
        <v>9.9</v>
      </c>
      <c r="N4">
        <v>0.38</v>
      </c>
      <c r="O4">
        <v>0.1016</v>
      </c>
      <c r="P4">
        <v>210</v>
      </c>
      <c r="Q4">
        <v>32</v>
      </c>
      <c r="S4" s="23" t="s">
        <v>98</v>
      </c>
      <c r="T4" s="23"/>
      <c r="U4" s="23"/>
      <c r="V4" s="23"/>
      <c r="W4" s="23"/>
      <c r="X4" s="23"/>
      <c r="Y4" s="23"/>
      <c r="Z4" s="23"/>
      <c r="AA4" s="23"/>
    </row>
    <row r="5" spans="1:27" x14ac:dyDescent="0.25">
      <c r="A5">
        <v>2.58</v>
      </c>
      <c r="B5">
        <v>8.35</v>
      </c>
      <c r="C5">
        <v>115</v>
      </c>
      <c r="D5">
        <v>2.82</v>
      </c>
      <c r="E5">
        <v>1.02</v>
      </c>
      <c r="F5">
        <v>0.27</v>
      </c>
      <c r="G5">
        <v>340</v>
      </c>
      <c r="H5">
        <v>61.4</v>
      </c>
      <c r="J5">
        <v>1.56</v>
      </c>
      <c r="K5">
        <v>10</v>
      </c>
      <c r="L5">
        <v>7.83</v>
      </c>
      <c r="M5">
        <v>5.96</v>
      </c>
      <c r="N5">
        <v>0.78810000000000002</v>
      </c>
      <c r="O5">
        <v>0.15759999999999999</v>
      </c>
      <c r="P5">
        <v>190</v>
      </c>
      <c r="Q5">
        <v>40</v>
      </c>
      <c r="S5" s="23"/>
      <c r="T5" s="23"/>
      <c r="U5" s="23"/>
      <c r="V5" s="23"/>
      <c r="W5" s="23"/>
      <c r="X5" s="23"/>
      <c r="Y5" s="23"/>
      <c r="Z5" s="23"/>
      <c r="AA5" s="23"/>
    </row>
    <row r="6" spans="1:27" x14ac:dyDescent="0.25">
      <c r="A6">
        <v>2.0099999999999998</v>
      </c>
      <c r="B6">
        <v>8.1999999999999993</v>
      </c>
      <c r="C6">
        <v>100</v>
      </c>
      <c r="D6">
        <v>2.78</v>
      </c>
      <c r="E6">
        <v>0.72</v>
      </c>
      <c r="F6">
        <v>0.11700000000000001</v>
      </c>
      <c r="G6">
        <v>325</v>
      </c>
      <c r="H6">
        <v>30</v>
      </c>
      <c r="J6">
        <v>1.34</v>
      </c>
      <c r="K6">
        <v>8.52</v>
      </c>
      <c r="L6">
        <v>9.07</v>
      </c>
      <c r="M6">
        <v>6</v>
      </c>
      <c r="N6">
        <v>0.48</v>
      </c>
      <c r="O6">
        <v>9.6000000000000002E-2</v>
      </c>
      <c r="P6">
        <v>250</v>
      </c>
      <c r="Q6">
        <v>27.7</v>
      </c>
      <c r="S6" s="23"/>
      <c r="T6" s="23"/>
      <c r="U6" s="23"/>
      <c r="V6" s="23"/>
      <c r="W6" s="23"/>
      <c r="X6" s="23"/>
      <c r="Y6" s="23"/>
      <c r="Z6" s="23"/>
      <c r="AA6" s="23"/>
    </row>
    <row r="7" spans="1:27" x14ac:dyDescent="0.25">
      <c r="A7" s="1">
        <f>AVERAGE(A4:A6)</f>
        <v>2.2233333333333332</v>
      </c>
      <c r="B7" s="1">
        <f t="shared" ref="B7:H7" si="0">AVERAGE(B4:B6)</f>
        <v>8.35</v>
      </c>
      <c r="C7" s="1">
        <f t="shared" si="0"/>
        <v>115</v>
      </c>
      <c r="D7" s="1">
        <f t="shared" si="0"/>
        <v>2.8366666666666664</v>
      </c>
      <c r="E7" s="1">
        <f t="shared" si="0"/>
        <v>1.0333333333333332</v>
      </c>
      <c r="F7" s="1">
        <f t="shared" si="0"/>
        <v>0.19613333333333335</v>
      </c>
      <c r="G7" s="1">
        <f t="shared" si="0"/>
        <v>335</v>
      </c>
      <c r="H7" s="1">
        <f t="shared" si="0"/>
        <v>48.800000000000004</v>
      </c>
      <c r="J7" s="3">
        <f>AVERAGE(J4:J6)</f>
        <v>1.45</v>
      </c>
      <c r="K7" s="3">
        <f t="shared" ref="K7:Q7" si="1">AVERAGE(K4:K6)</f>
        <v>9.4133333333333322</v>
      </c>
      <c r="L7" s="3">
        <f t="shared" si="1"/>
        <v>7.7133333333333338</v>
      </c>
      <c r="M7" s="3">
        <f t="shared" si="1"/>
        <v>7.2866666666666662</v>
      </c>
      <c r="N7" s="3">
        <f t="shared" si="1"/>
        <v>0.54936666666666667</v>
      </c>
      <c r="O7" s="3">
        <f t="shared" si="1"/>
        <v>0.11839999999999999</v>
      </c>
      <c r="P7" s="3">
        <f t="shared" si="1"/>
        <v>216.66666666666666</v>
      </c>
      <c r="Q7" s="3">
        <f t="shared" si="1"/>
        <v>33.233333333333334</v>
      </c>
      <c r="S7" s="23"/>
      <c r="T7" s="23"/>
      <c r="U7" s="23"/>
      <c r="V7" s="23"/>
      <c r="W7" s="23"/>
      <c r="X7" s="23"/>
      <c r="Y7" s="23"/>
      <c r="Z7" s="23"/>
      <c r="AA7" s="23"/>
    </row>
    <row r="8" spans="1:27" x14ac:dyDescent="0.25">
      <c r="A8" s="2">
        <f>STDEV(A4:A6)</f>
        <v>0.31085902485424666</v>
      </c>
      <c r="B8" s="2">
        <f t="shared" ref="B8:H8" si="2">STDEV(B4:B6)</f>
        <v>0.15000000000000036</v>
      </c>
      <c r="C8" s="2">
        <f t="shared" si="2"/>
        <v>15</v>
      </c>
      <c r="D8" s="2">
        <f t="shared" si="2"/>
        <v>6.6583281184794119E-2</v>
      </c>
      <c r="E8" s="2">
        <f t="shared" si="2"/>
        <v>0.3202082655606095</v>
      </c>
      <c r="F8" s="2">
        <f t="shared" si="2"/>
        <v>7.6635848878532878E-2</v>
      </c>
      <c r="G8" s="2">
        <f t="shared" si="2"/>
        <v>8.6602540378443873</v>
      </c>
      <c r="H8" s="2">
        <f t="shared" si="2"/>
        <v>16.592769509638821</v>
      </c>
      <c r="J8" s="3">
        <f>STDEV(J4:J6)</f>
        <v>0.10999999999999999</v>
      </c>
      <c r="K8" s="3">
        <f t="shared" ref="K8:Q8" si="3">STDEV(K4:K6)</f>
        <v>0.78621455934963058</v>
      </c>
      <c r="L8" s="3">
        <f t="shared" si="3"/>
        <v>1.4186025988039546</v>
      </c>
      <c r="M8" s="3">
        <f t="shared" si="3"/>
        <v>2.2633014234373063</v>
      </c>
      <c r="N8" s="3">
        <f t="shared" si="3"/>
        <v>0.21270919898615898</v>
      </c>
      <c r="O8" s="3">
        <f t="shared" si="3"/>
        <v>3.4063470169670075E-2</v>
      </c>
      <c r="P8" s="3">
        <f t="shared" si="3"/>
        <v>30.550504633038855</v>
      </c>
      <c r="Q8" s="3">
        <f t="shared" si="3"/>
        <v>6.2420616252431671</v>
      </c>
      <c r="S8" s="23"/>
      <c r="T8" s="23"/>
      <c r="U8" s="23"/>
      <c r="V8" s="23"/>
      <c r="W8" s="23"/>
      <c r="X8" s="23"/>
      <c r="Y8" s="23"/>
      <c r="Z8" s="23"/>
      <c r="AA8" s="23"/>
    </row>
    <row r="9" spans="1:27" x14ac:dyDescent="0.25">
      <c r="S9" s="23"/>
      <c r="T9" s="23"/>
      <c r="U9" s="23"/>
      <c r="V9" s="23"/>
      <c r="W9" s="23"/>
      <c r="X9" s="23"/>
      <c r="Y9" s="23"/>
      <c r="Z9" s="23"/>
      <c r="AA9" s="23"/>
    </row>
    <row r="10" spans="1:27" x14ac:dyDescent="0.25">
      <c r="A10" t="s">
        <v>83</v>
      </c>
      <c r="J10" t="s">
        <v>3</v>
      </c>
      <c r="S10" s="23"/>
      <c r="T10" s="23"/>
      <c r="U10" s="23"/>
      <c r="V10" s="23"/>
      <c r="W10" s="23"/>
      <c r="X10" s="23"/>
      <c r="Y10" s="23"/>
      <c r="Z10" s="23"/>
      <c r="AA10" s="23"/>
    </row>
    <row r="11" spans="1:27" x14ac:dyDescent="0.25">
      <c r="A11" t="s">
        <v>0</v>
      </c>
      <c r="B11" t="s">
        <v>1</v>
      </c>
      <c r="C11" t="s">
        <v>95</v>
      </c>
      <c r="D11" t="s">
        <v>90</v>
      </c>
      <c r="E11" t="s">
        <v>96</v>
      </c>
      <c r="F11" t="s">
        <v>2</v>
      </c>
      <c r="G11" t="s">
        <v>91</v>
      </c>
      <c r="H11" t="s">
        <v>97</v>
      </c>
      <c r="J11" t="s">
        <v>0</v>
      </c>
      <c r="K11" t="s">
        <v>1</v>
      </c>
      <c r="L11" t="s">
        <v>95</v>
      </c>
      <c r="M11" t="s">
        <v>90</v>
      </c>
      <c r="N11" t="s">
        <v>96</v>
      </c>
      <c r="O11" t="s">
        <v>2</v>
      </c>
      <c r="P11" t="s">
        <v>91</v>
      </c>
      <c r="Q11" t="s">
        <v>97</v>
      </c>
    </row>
    <row r="12" spans="1:27" x14ac:dyDescent="0.25">
      <c r="A12">
        <v>1.34</v>
      </c>
      <c r="B12">
        <v>8.59</v>
      </c>
      <c r="C12">
        <v>10.01</v>
      </c>
      <c r="D12">
        <v>9.44</v>
      </c>
      <c r="E12">
        <v>1.43</v>
      </c>
      <c r="F12">
        <v>0.28999999999999998</v>
      </c>
      <c r="G12">
        <v>510</v>
      </c>
      <c r="H12">
        <v>37</v>
      </c>
      <c r="J12">
        <v>1.4</v>
      </c>
      <c r="K12">
        <v>9.8000000000000007</v>
      </c>
      <c r="L12">
        <v>3.03</v>
      </c>
      <c r="M12">
        <v>9.1</v>
      </c>
      <c r="N12">
        <v>1.2</v>
      </c>
      <c r="O12">
        <v>0.23</v>
      </c>
      <c r="P12">
        <v>190</v>
      </c>
      <c r="Q12">
        <v>24</v>
      </c>
    </row>
    <row r="13" spans="1:27" x14ac:dyDescent="0.25">
      <c r="A13">
        <v>1.74</v>
      </c>
      <c r="B13">
        <v>9.9600000000000009</v>
      </c>
      <c r="C13">
        <v>11.27</v>
      </c>
      <c r="D13">
        <v>6.37</v>
      </c>
      <c r="E13">
        <v>0.78810000000000002</v>
      </c>
      <c r="F13">
        <v>0.15759999999999999</v>
      </c>
      <c r="G13">
        <v>390</v>
      </c>
      <c r="H13">
        <v>38.799999999999997</v>
      </c>
      <c r="J13">
        <v>1.6</v>
      </c>
      <c r="K13">
        <v>9.49</v>
      </c>
      <c r="L13">
        <v>2.95</v>
      </c>
      <c r="M13">
        <v>5.72</v>
      </c>
      <c r="N13">
        <v>0.8397</v>
      </c>
      <c r="O13">
        <v>0.16789999999999999</v>
      </c>
      <c r="P13">
        <v>160</v>
      </c>
      <c r="Q13">
        <v>40</v>
      </c>
    </row>
    <row r="14" spans="1:27" x14ac:dyDescent="0.25">
      <c r="A14">
        <v>1.68</v>
      </c>
      <c r="B14">
        <v>8.7899999999999991</v>
      </c>
      <c r="C14">
        <v>8.25</v>
      </c>
      <c r="D14">
        <v>6.81</v>
      </c>
      <c r="E14">
        <v>0.88939999999999997</v>
      </c>
      <c r="F14">
        <v>0.23599999999999999</v>
      </c>
      <c r="G14">
        <v>320</v>
      </c>
      <c r="H14">
        <v>37.299999999999997</v>
      </c>
      <c r="J14">
        <v>1.24</v>
      </c>
      <c r="K14">
        <v>8.75</v>
      </c>
      <c r="L14">
        <v>3.24</v>
      </c>
      <c r="M14">
        <v>5.85</v>
      </c>
      <c r="N14">
        <v>1.03</v>
      </c>
      <c r="O14">
        <v>0.18779999999999999</v>
      </c>
      <c r="P14">
        <v>240</v>
      </c>
      <c r="Q14">
        <v>20.100000000000001</v>
      </c>
    </row>
    <row r="15" spans="1:27" x14ac:dyDescent="0.25">
      <c r="A15" s="2">
        <f>AVERAGE(A12:A14)</f>
        <v>1.5866666666666667</v>
      </c>
      <c r="B15" s="2">
        <f t="shared" ref="B15:H15" si="4">AVERAGE(B12:B14)</f>
        <v>9.1133333333333333</v>
      </c>
      <c r="C15" s="2">
        <f t="shared" si="4"/>
        <v>9.8433333333333337</v>
      </c>
      <c r="D15" s="2">
        <f t="shared" si="4"/>
        <v>7.5399999999999991</v>
      </c>
      <c r="E15" s="2">
        <f t="shared" si="4"/>
        <v>1.0358333333333334</v>
      </c>
      <c r="F15" s="2">
        <f t="shared" si="4"/>
        <v>0.22786666666666666</v>
      </c>
      <c r="G15" s="2">
        <f t="shared" si="4"/>
        <v>406.66666666666669</v>
      </c>
      <c r="H15" s="2">
        <f t="shared" si="4"/>
        <v>37.699999999999996</v>
      </c>
      <c r="J15" s="1">
        <f>AVERAGE(J12:J14)</f>
        <v>1.4133333333333333</v>
      </c>
      <c r="K15" s="1">
        <f t="shared" ref="K15:Q15" si="5">AVERAGE(K12:K14)</f>
        <v>9.3466666666666658</v>
      </c>
      <c r="L15" s="1">
        <f t="shared" si="5"/>
        <v>3.0733333333333337</v>
      </c>
      <c r="M15" s="1">
        <f t="shared" si="5"/>
        <v>6.8900000000000006</v>
      </c>
      <c r="N15" s="1">
        <f t="shared" si="5"/>
        <v>1.0232333333333334</v>
      </c>
      <c r="O15" s="1">
        <f t="shared" si="5"/>
        <v>0.19523333333333334</v>
      </c>
      <c r="P15" s="1">
        <f t="shared" si="5"/>
        <v>196.66666666666666</v>
      </c>
      <c r="Q15" s="1">
        <f t="shared" si="5"/>
        <v>28.033333333333331</v>
      </c>
    </row>
    <row r="16" spans="1:27" x14ac:dyDescent="0.25">
      <c r="A16" s="1">
        <f>STDEV(A12:A14)</f>
        <v>0.21571586249817962</v>
      </c>
      <c r="B16" s="1">
        <f t="shared" ref="B16:H16" si="6">STDEV(B12:B14)</f>
        <v>0.7400225221797877</v>
      </c>
      <c r="C16" s="1">
        <f t="shared" si="6"/>
        <v>1.5168827684871664</v>
      </c>
      <c r="D16" s="1">
        <f t="shared" si="6"/>
        <v>1.6600903589865255</v>
      </c>
      <c r="E16" s="1">
        <f t="shared" si="6"/>
        <v>0.3450955568148239</v>
      </c>
      <c r="F16" s="1">
        <f t="shared" si="6"/>
        <v>6.6573668468346586E-2</v>
      </c>
      <c r="G16" s="1">
        <f t="shared" si="6"/>
        <v>96.090235369330543</v>
      </c>
      <c r="H16" s="1">
        <f t="shared" si="6"/>
        <v>0.96436507609929445</v>
      </c>
      <c r="J16" s="1">
        <f>STDEV(J12:J14)</f>
        <v>0.18036999011291568</v>
      </c>
      <c r="K16" s="1">
        <f t="shared" ref="K16:Q16" si="7">STDEV(K12:K14)</f>
        <v>0.53947505348563962</v>
      </c>
      <c r="L16" s="1">
        <f t="shared" si="7"/>
        <v>0.14977761292440656</v>
      </c>
      <c r="M16" s="1">
        <f t="shared" si="7"/>
        <v>1.9150195821453062</v>
      </c>
      <c r="N16" s="1">
        <f t="shared" si="7"/>
        <v>0.18024528657730074</v>
      </c>
      <c r="O16" s="1">
        <f t="shared" si="7"/>
        <v>3.1710303267760427E-2</v>
      </c>
      <c r="P16" s="1">
        <f t="shared" si="7"/>
        <v>40.414518843273832</v>
      </c>
      <c r="Q16" s="1">
        <f t="shared" si="7"/>
        <v>10.54529911066223</v>
      </c>
    </row>
    <row r="17" spans="1:28" x14ac:dyDescent="0.25">
      <c r="S17" t="s">
        <v>0</v>
      </c>
      <c r="U17" t="s">
        <v>99</v>
      </c>
      <c r="X17" t="s">
        <v>1</v>
      </c>
      <c r="Z17" t="s">
        <v>99</v>
      </c>
    </row>
    <row r="18" spans="1:28" x14ac:dyDescent="0.25">
      <c r="A18" t="s">
        <v>84</v>
      </c>
      <c r="J18" t="s">
        <v>89</v>
      </c>
      <c r="U18" t="s">
        <v>93</v>
      </c>
      <c r="V18" t="s">
        <v>94</v>
      </c>
      <c r="Z18" t="s">
        <v>93</v>
      </c>
      <c r="AA18" t="s">
        <v>94</v>
      </c>
    </row>
    <row r="19" spans="1:28" x14ac:dyDescent="0.25">
      <c r="A19" t="s">
        <v>0</v>
      </c>
      <c r="B19" t="s">
        <v>1</v>
      </c>
      <c r="C19" t="s">
        <v>95</v>
      </c>
      <c r="D19" t="s">
        <v>90</v>
      </c>
      <c r="E19" t="s">
        <v>96</v>
      </c>
      <c r="F19" t="s">
        <v>2</v>
      </c>
      <c r="G19" t="s">
        <v>91</v>
      </c>
      <c r="H19" t="s">
        <v>97</v>
      </c>
      <c r="J19" t="s">
        <v>0</v>
      </c>
      <c r="K19" t="s">
        <v>1</v>
      </c>
      <c r="L19" s="20" t="s">
        <v>95</v>
      </c>
      <c r="M19" t="s">
        <v>90</v>
      </c>
      <c r="N19" t="s">
        <v>96</v>
      </c>
      <c r="O19" t="s">
        <v>2</v>
      </c>
      <c r="P19" t="s">
        <v>91</v>
      </c>
      <c r="Q19" t="s">
        <v>97</v>
      </c>
      <c r="R19" t="s">
        <v>4</v>
      </c>
      <c r="S19" s="8">
        <v>2.2200000000000002</v>
      </c>
      <c r="T19" s="8">
        <v>0.311</v>
      </c>
      <c r="U19" s="8">
        <f>SUM(S19:T19)</f>
        <v>2.5310000000000001</v>
      </c>
      <c r="V19" s="8">
        <f>S19-T19</f>
        <v>1.9090000000000003</v>
      </c>
      <c r="W19" t="s">
        <v>4</v>
      </c>
      <c r="X19" s="8">
        <v>8.35</v>
      </c>
      <c r="Y19" s="8">
        <v>0.15</v>
      </c>
      <c r="Z19" s="8">
        <f>SUM(X19:Y19)</f>
        <v>8.5</v>
      </c>
      <c r="AA19" s="8">
        <f>X19-Y19</f>
        <v>8.1999999999999993</v>
      </c>
    </row>
    <row r="20" spans="1:28" x14ac:dyDescent="0.25">
      <c r="A20">
        <v>1.46</v>
      </c>
      <c r="B20">
        <v>9.4</v>
      </c>
      <c r="C20">
        <v>15.98</v>
      </c>
      <c r="D20">
        <v>8.5299999999999994</v>
      </c>
      <c r="E20">
        <v>0.49299999999999999</v>
      </c>
      <c r="F20">
        <v>0.24</v>
      </c>
      <c r="G20">
        <v>405</v>
      </c>
      <c r="H20">
        <v>47.4</v>
      </c>
      <c r="J20">
        <v>1.96</v>
      </c>
      <c r="K20">
        <v>8.9499999999999993</v>
      </c>
      <c r="L20">
        <v>4.01</v>
      </c>
      <c r="M20">
        <v>5.95</v>
      </c>
      <c r="N20">
        <v>0.43</v>
      </c>
      <c r="O20">
        <v>0.09</v>
      </c>
      <c r="P20">
        <v>60</v>
      </c>
      <c r="Q20">
        <v>26.4</v>
      </c>
      <c r="R20" t="s">
        <v>83</v>
      </c>
      <c r="S20" s="17">
        <v>1.587</v>
      </c>
      <c r="T20" s="17">
        <v>0.22</v>
      </c>
      <c r="U20" s="17">
        <f t="shared" ref="U20:U26" si="8">SUM(S20:T20)</f>
        <v>1.8069999999999999</v>
      </c>
      <c r="V20" s="17">
        <f t="shared" ref="V20:V26" si="9">S20-T20</f>
        <v>1.367</v>
      </c>
      <c r="W20" t="s">
        <v>83</v>
      </c>
      <c r="X20" s="8">
        <v>9.1129999999999995</v>
      </c>
      <c r="Y20">
        <v>0.74</v>
      </c>
      <c r="Z20" s="17">
        <f t="shared" ref="Z20:Z26" si="10">SUM(X20:Y20)</f>
        <v>9.8529999999999998</v>
      </c>
      <c r="AA20" s="8">
        <f t="shared" ref="AA20:AA26" si="11">X20-Y20</f>
        <v>8.3729999999999993</v>
      </c>
    </row>
    <row r="21" spans="1:28" x14ac:dyDescent="0.25">
      <c r="A21">
        <v>1.7</v>
      </c>
      <c r="B21">
        <v>9.7100000000000009</v>
      </c>
      <c r="C21">
        <v>16.93</v>
      </c>
      <c r="D21">
        <v>5.45</v>
      </c>
      <c r="E21">
        <v>0.47799999999999998</v>
      </c>
      <c r="F21">
        <v>9.5600000000000004E-2</v>
      </c>
      <c r="G21">
        <v>330</v>
      </c>
      <c r="H21">
        <v>51.5</v>
      </c>
      <c r="J21">
        <v>1.73</v>
      </c>
      <c r="K21">
        <v>9.09</v>
      </c>
      <c r="L21">
        <v>4.9400000000000004</v>
      </c>
      <c r="M21">
        <v>6.76</v>
      </c>
      <c r="N21">
        <v>0.41</v>
      </c>
      <c r="O21">
        <v>3.6499999999999998E-2</v>
      </c>
      <c r="P21">
        <v>95</v>
      </c>
      <c r="Q21">
        <v>31.1</v>
      </c>
      <c r="R21" t="s">
        <v>84</v>
      </c>
      <c r="S21" s="17">
        <v>1.48</v>
      </c>
      <c r="T21" s="17">
        <v>0.21</v>
      </c>
      <c r="U21" s="17">
        <f t="shared" si="8"/>
        <v>1.69</v>
      </c>
      <c r="V21" s="17">
        <f t="shared" si="9"/>
        <v>1.27</v>
      </c>
      <c r="W21" t="s">
        <v>84</v>
      </c>
      <c r="X21" s="17">
        <v>9.3800000000000008</v>
      </c>
      <c r="Y21" s="17">
        <v>0.35</v>
      </c>
      <c r="Z21" s="17">
        <f t="shared" si="10"/>
        <v>9.73</v>
      </c>
      <c r="AA21" s="17">
        <f t="shared" si="11"/>
        <v>9.0300000000000011</v>
      </c>
    </row>
    <row r="22" spans="1:28" x14ac:dyDescent="0.25">
      <c r="A22">
        <v>1.29</v>
      </c>
      <c r="B22">
        <v>9.02</v>
      </c>
      <c r="C22">
        <v>20</v>
      </c>
      <c r="D22">
        <v>5.96</v>
      </c>
      <c r="E22">
        <v>0.48</v>
      </c>
      <c r="F22">
        <v>9.6000000000000002E-2</v>
      </c>
      <c r="G22">
        <v>410</v>
      </c>
      <c r="H22">
        <v>36</v>
      </c>
      <c r="J22">
        <v>1.59</v>
      </c>
      <c r="K22">
        <v>8.39</v>
      </c>
      <c r="L22">
        <v>4.96</v>
      </c>
      <c r="M22">
        <v>6.36</v>
      </c>
      <c r="N22">
        <v>0.50600000000000001</v>
      </c>
      <c r="O22">
        <v>0.10100000000000001</v>
      </c>
      <c r="P22">
        <v>100</v>
      </c>
      <c r="Q22">
        <v>27.5</v>
      </c>
      <c r="R22" t="s">
        <v>85</v>
      </c>
      <c r="S22" s="17">
        <v>1.41</v>
      </c>
      <c r="T22" s="17">
        <v>0.19</v>
      </c>
      <c r="U22" s="17">
        <f t="shared" si="8"/>
        <v>1.5999999999999999</v>
      </c>
      <c r="V22" s="17">
        <f t="shared" si="9"/>
        <v>1.22</v>
      </c>
      <c r="W22" t="s">
        <v>85</v>
      </c>
      <c r="X22" s="17">
        <v>9.42</v>
      </c>
      <c r="Y22" s="17">
        <v>0.4</v>
      </c>
      <c r="Z22" s="17">
        <f t="shared" si="10"/>
        <v>9.82</v>
      </c>
      <c r="AA22" s="17">
        <f t="shared" si="11"/>
        <v>9.02</v>
      </c>
    </row>
    <row r="23" spans="1:28" x14ac:dyDescent="0.25">
      <c r="A23" s="1">
        <f>AVERAGE(A20:A22)</f>
        <v>1.4833333333333334</v>
      </c>
      <c r="B23" s="1">
        <f t="shared" ref="B23:H23" si="12">AVERAGE(B20:B22)</f>
        <v>9.3766666666666669</v>
      </c>
      <c r="C23" s="1">
        <f t="shared" si="12"/>
        <v>17.636666666666667</v>
      </c>
      <c r="D23" s="1">
        <f t="shared" si="12"/>
        <v>6.6466666666666674</v>
      </c>
      <c r="E23" s="1">
        <f t="shared" si="12"/>
        <v>0.48366666666666669</v>
      </c>
      <c r="F23" s="1">
        <f t="shared" si="12"/>
        <v>0.14386666666666667</v>
      </c>
      <c r="G23" s="1">
        <f t="shared" si="12"/>
        <v>381.66666666666669</v>
      </c>
      <c r="H23" s="1">
        <f t="shared" si="12"/>
        <v>44.966666666666669</v>
      </c>
      <c r="J23">
        <f>AVERAGE(J20:J22)</f>
        <v>1.76</v>
      </c>
      <c r="K23">
        <f t="shared" ref="K23:Q23" si="13">AVERAGE(K20:K22)</f>
        <v>8.81</v>
      </c>
      <c r="L23">
        <f t="shared" si="13"/>
        <v>4.6366666666666667</v>
      </c>
      <c r="M23">
        <f t="shared" si="13"/>
        <v>6.3566666666666665</v>
      </c>
      <c r="N23" s="3">
        <f t="shared" si="13"/>
        <v>0.44866666666666671</v>
      </c>
      <c r="O23" s="3">
        <f t="shared" si="13"/>
        <v>7.5833333333333336E-2</v>
      </c>
      <c r="P23" s="3">
        <f t="shared" si="13"/>
        <v>85</v>
      </c>
      <c r="Q23">
        <f t="shared" si="13"/>
        <v>28.333333333333332</v>
      </c>
      <c r="R23" t="s">
        <v>86</v>
      </c>
      <c r="S23" s="8">
        <v>1.72</v>
      </c>
      <c r="T23" s="8">
        <v>0.26</v>
      </c>
      <c r="U23" s="8">
        <f t="shared" si="8"/>
        <v>1.98</v>
      </c>
      <c r="V23" s="17">
        <f t="shared" si="9"/>
        <v>1.46</v>
      </c>
      <c r="W23" t="s">
        <v>86</v>
      </c>
      <c r="X23" s="17">
        <v>9.0399999999999991</v>
      </c>
      <c r="Y23" s="17">
        <v>0.44</v>
      </c>
      <c r="Z23" s="17">
        <f t="shared" si="10"/>
        <v>9.4799999999999986</v>
      </c>
      <c r="AA23" s="17">
        <f t="shared" si="11"/>
        <v>8.6</v>
      </c>
    </row>
    <row r="24" spans="1:28" x14ac:dyDescent="0.25">
      <c r="A24" s="1">
        <f>STDEV(A20:A22)</f>
        <v>0.20599352740640392</v>
      </c>
      <c r="B24" s="1">
        <f t="shared" ref="B24:H24" si="14">STDEV(B20:B22)</f>
        <v>0.34559128075420792</v>
      </c>
      <c r="C24" s="1">
        <f t="shared" si="14"/>
        <v>2.1011028849947668</v>
      </c>
      <c r="D24" s="1">
        <f t="shared" si="14"/>
        <v>1.6508280750378947</v>
      </c>
      <c r="E24" s="1">
        <f t="shared" si="14"/>
        <v>8.1445278152470855E-3</v>
      </c>
      <c r="F24" s="1">
        <f t="shared" si="14"/>
        <v>8.3254149045758286E-2</v>
      </c>
      <c r="G24" s="1">
        <f t="shared" si="14"/>
        <v>44.814432199162511</v>
      </c>
      <c r="H24" s="1">
        <f t="shared" si="14"/>
        <v>8.031396723692156</v>
      </c>
      <c r="J24" s="1">
        <f>STDEV(J20:J22)</f>
        <v>0.18681541692269399</v>
      </c>
      <c r="K24" s="1">
        <f t="shared" ref="K24:Q24" si="15">STDEV(K20:K22)</f>
        <v>0.37040518354904217</v>
      </c>
      <c r="L24" s="1">
        <f t="shared" si="15"/>
        <v>0.54280137558165198</v>
      </c>
      <c r="M24" s="1">
        <f t="shared" si="15"/>
        <v>0.40501028793517474</v>
      </c>
      <c r="N24" s="1">
        <f t="shared" si="15"/>
        <v>5.0649119768593556E-2</v>
      </c>
      <c r="O24" s="1">
        <f t="shared" si="15"/>
        <v>3.4504830579693238E-2</v>
      </c>
      <c r="P24" s="1">
        <f t="shared" si="15"/>
        <v>21.794494717703369</v>
      </c>
      <c r="Q24" s="1">
        <f t="shared" si="15"/>
        <v>2.4583192089989736</v>
      </c>
      <c r="R24" t="s">
        <v>87</v>
      </c>
      <c r="S24" s="17">
        <v>1.5</v>
      </c>
      <c r="T24" s="17">
        <v>0.1</v>
      </c>
      <c r="U24" s="17">
        <f t="shared" si="8"/>
        <v>1.6</v>
      </c>
      <c r="V24" s="17">
        <f t="shared" si="9"/>
        <v>1.4</v>
      </c>
      <c r="W24" t="s">
        <v>87</v>
      </c>
      <c r="X24" s="17">
        <v>9.4</v>
      </c>
      <c r="Y24" s="17">
        <v>0.8</v>
      </c>
      <c r="Z24" s="17">
        <f t="shared" si="10"/>
        <v>10.200000000000001</v>
      </c>
      <c r="AA24" s="17">
        <f t="shared" si="11"/>
        <v>8.6</v>
      </c>
    </row>
    <row r="25" spans="1:28" x14ac:dyDescent="0.25">
      <c r="R25" t="s">
        <v>88</v>
      </c>
      <c r="S25" s="17">
        <v>1.41</v>
      </c>
      <c r="T25" s="17">
        <v>0.18</v>
      </c>
      <c r="U25" s="17">
        <f t="shared" si="8"/>
        <v>1.5899999999999999</v>
      </c>
      <c r="V25" s="17">
        <f t="shared" si="9"/>
        <v>1.23</v>
      </c>
      <c r="W25" t="s">
        <v>88</v>
      </c>
      <c r="X25" s="17">
        <v>9.35</v>
      </c>
      <c r="Y25" s="17">
        <v>0.54</v>
      </c>
      <c r="Z25" s="17">
        <f t="shared" si="10"/>
        <v>9.89</v>
      </c>
      <c r="AA25" s="17">
        <f t="shared" si="11"/>
        <v>8.8099999999999987</v>
      </c>
    </row>
    <row r="26" spans="1:28" x14ac:dyDescent="0.25">
      <c r="A26" t="s">
        <v>85</v>
      </c>
      <c r="R26" t="s">
        <v>89</v>
      </c>
      <c r="S26" s="8">
        <v>1.76</v>
      </c>
      <c r="T26" s="8">
        <v>0.189</v>
      </c>
      <c r="U26" s="8">
        <f t="shared" si="8"/>
        <v>1.9490000000000001</v>
      </c>
      <c r="V26" s="17">
        <f t="shared" si="9"/>
        <v>1.571</v>
      </c>
      <c r="W26" t="s">
        <v>89</v>
      </c>
      <c r="X26" s="8">
        <v>8.81</v>
      </c>
      <c r="Y26" s="8">
        <v>0.37</v>
      </c>
      <c r="Z26" s="8">
        <f t="shared" si="10"/>
        <v>9.18</v>
      </c>
      <c r="AA26" s="8">
        <f t="shared" si="11"/>
        <v>8.4400000000000013</v>
      </c>
    </row>
    <row r="27" spans="1:28" ht="15.75" thickBot="1" x14ac:dyDescent="0.3">
      <c r="A27" t="s">
        <v>0</v>
      </c>
      <c r="B27" t="s">
        <v>1</v>
      </c>
      <c r="C27" t="s">
        <v>95</v>
      </c>
      <c r="D27" t="s">
        <v>90</v>
      </c>
      <c r="E27" t="s">
        <v>96</v>
      </c>
      <c r="F27" t="s">
        <v>2</v>
      </c>
      <c r="G27" t="s">
        <v>91</v>
      </c>
      <c r="H27" t="s">
        <v>97</v>
      </c>
      <c r="J27" s="19" t="s">
        <v>92</v>
      </c>
      <c r="K27" s="19"/>
      <c r="L27" s="19"/>
      <c r="M27" s="19"/>
      <c r="N27" s="19"/>
      <c r="O27" s="19"/>
      <c r="P27" s="19"/>
      <c r="Q27" s="19"/>
      <c r="R27" s="19"/>
    </row>
    <row r="28" spans="1:28" ht="15.75" thickTop="1" x14ac:dyDescent="0.25">
      <c r="A28">
        <v>1.35</v>
      </c>
      <c r="B28">
        <v>9.82</v>
      </c>
      <c r="C28">
        <v>2.4</v>
      </c>
      <c r="D28">
        <v>8.4</v>
      </c>
      <c r="E28">
        <v>1.33</v>
      </c>
      <c r="F28">
        <v>0.27</v>
      </c>
      <c r="G28">
        <v>150</v>
      </c>
      <c r="H28">
        <v>38</v>
      </c>
      <c r="K28" t="s">
        <v>4</v>
      </c>
      <c r="L28" t="s">
        <v>5</v>
      </c>
      <c r="M28" s="21" t="s">
        <v>6</v>
      </c>
      <c r="N28" s="21"/>
      <c r="O28" s="21"/>
      <c r="P28" s="22" t="s">
        <v>7</v>
      </c>
      <c r="Q28" s="22"/>
      <c r="R28" s="22"/>
      <c r="S28" s="4"/>
      <c r="T28" t="s">
        <v>82</v>
      </c>
      <c r="V28" t="s">
        <v>99</v>
      </c>
      <c r="Y28" t="s">
        <v>90</v>
      </c>
      <c r="AA28" t="s">
        <v>99</v>
      </c>
    </row>
    <row r="29" spans="1:28" x14ac:dyDescent="0.25">
      <c r="A29">
        <v>1.62</v>
      </c>
      <c r="B29">
        <v>9.42</v>
      </c>
      <c r="C29">
        <v>2.38</v>
      </c>
      <c r="D29">
        <v>5.7</v>
      </c>
      <c r="E29">
        <v>0.76219999999999999</v>
      </c>
      <c r="F29">
        <v>0.15240000000000001</v>
      </c>
      <c r="G29">
        <v>147</v>
      </c>
      <c r="H29">
        <v>41.6</v>
      </c>
      <c r="M29" t="s">
        <v>8</v>
      </c>
      <c r="N29" t="s">
        <v>9</v>
      </c>
      <c r="O29" t="s">
        <v>10</v>
      </c>
      <c r="P29" t="s">
        <v>8</v>
      </c>
      <c r="Q29" t="s">
        <v>9</v>
      </c>
      <c r="R29" t="s">
        <v>10</v>
      </c>
      <c r="V29" t="s">
        <v>93</v>
      </c>
      <c r="W29" t="s">
        <v>94</v>
      </c>
      <c r="AA29" t="s">
        <v>93</v>
      </c>
      <c r="AB29" t="s">
        <v>94</v>
      </c>
    </row>
    <row r="30" spans="1:28" x14ac:dyDescent="0.25">
      <c r="A30">
        <v>1.26</v>
      </c>
      <c r="B30">
        <v>9.0299999999999994</v>
      </c>
      <c r="C30">
        <v>3.07</v>
      </c>
      <c r="D30">
        <v>6.05</v>
      </c>
      <c r="E30">
        <v>0.93959999999999999</v>
      </c>
      <c r="F30">
        <v>0.214</v>
      </c>
      <c r="G30">
        <v>160</v>
      </c>
      <c r="H30">
        <v>30</v>
      </c>
      <c r="J30" s="5" t="s">
        <v>11</v>
      </c>
      <c r="K30" s="11" t="s">
        <v>12</v>
      </c>
      <c r="L30" s="5" t="s">
        <v>13</v>
      </c>
      <c r="M30" s="5" t="s">
        <v>14</v>
      </c>
      <c r="N30" s="5" t="s">
        <v>15</v>
      </c>
      <c r="O30" s="9" t="s">
        <v>16</v>
      </c>
      <c r="P30" s="5" t="s">
        <v>17</v>
      </c>
      <c r="Q30" s="5" t="s">
        <v>18</v>
      </c>
      <c r="R30" s="9" t="s">
        <v>19</v>
      </c>
      <c r="S30" t="s">
        <v>4</v>
      </c>
      <c r="T30" s="8">
        <v>115</v>
      </c>
      <c r="U30" s="8">
        <v>15</v>
      </c>
      <c r="V30" s="8">
        <f>SUM(T30:U30)</f>
        <v>130</v>
      </c>
      <c r="W30" s="8">
        <f>T30-U30</f>
        <v>100</v>
      </c>
      <c r="X30" t="s">
        <v>4</v>
      </c>
      <c r="Y30" s="8">
        <v>2.84</v>
      </c>
      <c r="Z30" s="8">
        <v>6.7000000000000004E-2</v>
      </c>
      <c r="AA30" s="8">
        <f>SUM(Y30:Z30)</f>
        <v>2.907</v>
      </c>
      <c r="AB30" s="8">
        <f>Y30-Z30</f>
        <v>2.7729999999999997</v>
      </c>
    </row>
    <row r="31" spans="1:28" x14ac:dyDescent="0.25">
      <c r="A31">
        <f>AVERAGE(A28:A30)</f>
        <v>1.4100000000000001</v>
      </c>
      <c r="B31" s="1">
        <f t="shared" ref="B31:H31" si="16">AVERAGE(B28:B30)</f>
        <v>9.4233333333333338</v>
      </c>
      <c r="C31">
        <f t="shared" si="16"/>
        <v>2.6166666666666667</v>
      </c>
      <c r="D31" s="1">
        <f t="shared" si="16"/>
        <v>6.7166666666666677</v>
      </c>
      <c r="E31">
        <f t="shared" si="16"/>
        <v>1.0105999999999999</v>
      </c>
      <c r="F31">
        <f t="shared" si="16"/>
        <v>0.21213333333333331</v>
      </c>
      <c r="G31">
        <f t="shared" si="16"/>
        <v>152.33333333333334</v>
      </c>
      <c r="H31">
        <f t="shared" si="16"/>
        <v>36.533333333333331</v>
      </c>
      <c r="J31" s="6" t="s">
        <v>1</v>
      </c>
      <c r="K31" s="10" t="s">
        <v>20</v>
      </c>
      <c r="L31" s="10" t="s">
        <v>21</v>
      </c>
      <c r="M31" s="6" t="s">
        <v>22</v>
      </c>
      <c r="N31" s="6" t="s">
        <v>23</v>
      </c>
      <c r="O31" s="6" t="s">
        <v>24</v>
      </c>
      <c r="P31" s="6" t="s">
        <v>25</v>
      </c>
      <c r="Q31" s="6" t="s">
        <v>26</v>
      </c>
      <c r="R31" s="10" t="s">
        <v>27</v>
      </c>
      <c r="S31" t="s">
        <v>83</v>
      </c>
      <c r="T31" s="16">
        <v>9.843</v>
      </c>
      <c r="U31" s="16">
        <v>1.52</v>
      </c>
      <c r="V31" s="16">
        <f t="shared" ref="V31:V37" si="17">SUM(T31:U31)</f>
        <v>11.363</v>
      </c>
      <c r="W31" s="16">
        <f t="shared" ref="W31:W37" si="18">T31-U31</f>
        <v>8.3230000000000004</v>
      </c>
      <c r="X31" t="s">
        <v>83</v>
      </c>
      <c r="Y31" s="15">
        <v>7.54</v>
      </c>
      <c r="Z31" s="15">
        <v>1.66</v>
      </c>
      <c r="AA31" s="15">
        <f t="shared" ref="AA31:AA37" si="19">SUM(Y31:Z31)</f>
        <v>9.1999999999999993</v>
      </c>
      <c r="AB31" s="15">
        <f t="shared" ref="AB31:AB37" si="20">Y31-Z31</f>
        <v>5.88</v>
      </c>
    </row>
    <row r="32" spans="1:28" x14ac:dyDescent="0.25">
      <c r="A32" s="1">
        <f>STDEV(A28:A30)</f>
        <v>0.18734993995195171</v>
      </c>
      <c r="B32" s="1">
        <f t="shared" ref="B32:H32" si="21">STDEV(B28:B30)</f>
        <v>0.39501054838236116</v>
      </c>
      <c r="C32" s="1">
        <f t="shared" si="21"/>
        <v>0.39272551907577113</v>
      </c>
      <c r="D32" s="1">
        <f t="shared" si="21"/>
        <v>1.4682756326157973</v>
      </c>
      <c r="E32" s="1">
        <f t="shared" si="21"/>
        <v>0.29048228861670711</v>
      </c>
      <c r="F32" s="1">
        <f t="shared" si="21"/>
        <v>5.8822218024597965E-2</v>
      </c>
      <c r="G32" s="1">
        <f t="shared" si="21"/>
        <v>6.8068592855540455</v>
      </c>
      <c r="H32" s="1">
        <f t="shared" si="21"/>
        <v>5.9374517541899898</v>
      </c>
      <c r="J32" s="6" t="s">
        <v>28</v>
      </c>
      <c r="K32" s="10" t="s">
        <v>29</v>
      </c>
      <c r="L32" s="6" t="s">
        <v>30</v>
      </c>
      <c r="M32" s="6" t="s">
        <v>31</v>
      </c>
      <c r="N32" s="6" t="s">
        <v>32</v>
      </c>
      <c r="O32" s="6" t="s">
        <v>33</v>
      </c>
      <c r="P32" s="6" t="s">
        <v>34</v>
      </c>
      <c r="Q32" s="6" t="s">
        <v>35</v>
      </c>
      <c r="R32" s="6" t="s">
        <v>36</v>
      </c>
      <c r="S32" t="s">
        <v>84</v>
      </c>
      <c r="T32" s="14">
        <v>17.64</v>
      </c>
      <c r="U32" s="14">
        <v>2.1</v>
      </c>
      <c r="V32" s="14">
        <f t="shared" si="17"/>
        <v>19.740000000000002</v>
      </c>
      <c r="W32" s="14">
        <f t="shared" si="18"/>
        <v>15.540000000000001</v>
      </c>
      <c r="X32" t="s">
        <v>84</v>
      </c>
      <c r="Y32" s="15">
        <v>6.65</v>
      </c>
      <c r="Z32" s="15">
        <v>1.65</v>
      </c>
      <c r="AA32" s="15">
        <f t="shared" si="19"/>
        <v>8.3000000000000007</v>
      </c>
      <c r="AB32" s="15">
        <f t="shared" si="20"/>
        <v>5</v>
      </c>
    </row>
    <row r="33" spans="1:28" x14ac:dyDescent="0.25">
      <c r="J33" s="6" t="s">
        <v>37</v>
      </c>
      <c r="K33" s="10" t="s">
        <v>38</v>
      </c>
      <c r="L33" s="6" t="s">
        <v>39</v>
      </c>
      <c r="M33" s="6" t="s">
        <v>40</v>
      </c>
      <c r="N33" s="6" t="s">
        <v>41</v>
      </c>
      <c r="O33" s="6" t="s">
        <v>42</v>
      </c>
      <c r="P33" s="6" t="s">
        <v>43</v>
      </c>
      <c r="Q33" s="6" t="s">
        <v>44</v>
      </c>
      <c r="R33" s="6" t="s">
        <v>45</v>
      </c>
      <c r="S33" t="s">
        <v>85</v>
      </c>
      <c r="T33" s="15">
        <v>2.6166999999999998</v>
      </c>
      <c r="U33" s="15">
        <v>0.39</v>
      </c>
      <c r="V33" s="15">
        <f t="shared" si="17"/>
        <v>3.0066999999999999</v>
      </c>
      <c r="W33" s="15">
        <f t="shared" si="18"/>
        <v>2.2266999999999997</v>
      </c>
      <c r="X33" t="s">
        <v>85</v>
      </c>
      <c r="Y33" s="15">
        <v>6.72</v>
      </c>
      <c r="Z33" s="15">
        <v>1.47</v>
      </c>
      <c r="AA33" s="15">
        <f t="shared" si="19"/>
        <v>8.19</v>
      </c>
      <c r="AB33" s="15">
        <f t="shared" si="20"/>
        <v>5.25</v>
      </c>
    </row>
    <row r="34" spans="1:28" x14ac:dyDescent="0.25">
      <c r="A34" t="s">
        <v>86</v>
      </c>
      <c r="J34" s="6" t="s">
        <v>46</v>
      </c>
      <c r="K34" s="10" t="s">
        <v>47</v>
      </c>
      <c r="L34" s="6" t="s">
        <v>48</v>
      </c>
      <c r="M34" s="6" t="s">
        <v>49</v>
      </c>
      <c r="N34" s="6" t="s">
        <v>50</v>
      </c>
      <c r="O34" s="6" t="s">
        <v>51</v>
      </c>
      <c r="P34" s="6" t="s">
        <v>52</v>
      </c>
      <c r="Q34" s="6" t="s">
        <v>53</v>
      </c>
      <c r="R34" s="6" t="s">
        <v>54</v>
      </c>
      <c r="S34" t="s">
        <v>86</v>
      </c>
      <c r="T34" s="14">
        <v>20.98</v>
      </c>
      <c r="U34" s="14">
        <v>4.25</v>
      </c>
      <c r="V34" s="14">
        <f t="shared" si="17"/>
        <v>25.23</v>
      </c>
      <c r="W34" s="14">
        <f t="shared" si="18"/>
        <v>16.73</v>
      </c>
      <c r="X34" t="s">
        <v>86</v>
      </c>
      <c r="Y34" s="15">
        <v>7.75</v>
      </c>
      <c r="Z34" s="15">
        <v>1.87</v>
      </c>
      <c r="AA34" s="15">
        <f t="shared" si="19"/>
        <v>9.620000000000001</v>
      </c>
      <c r="AB34" s="15">
        <f t="shared" si="20"/>
        <v>5.88</v>
      </c>
    </row>
    <row r="35" spans="1:28" x14ac:dyDescent="0.25">
      <c r="A35" t="s">
        <v>0</v>
      </c>
      <c r="B35" t="s">
        <v>1</v>
      </c>
      <c r="C35" t="s">
        <v>95</v>
      </c>
      <c r="D35" t="s">
        <v>90</v>
      </c>
      <c r="E35" t="s">
        <v>96</v>
      </c>
      <c r="F35" t="s">
        <v>2</v>
      </c>
      <c r="G35" t="s">
        <v>91</v>
      </c>
      <c r="H35" t="s">
        <v>97</v>
      </c>
      <c r="J35" s="6" t="s">
        <v>55</v>
      </c>
      <c r="K35" s="10" t="s">
        <v>56</v>
      </c>
      <c r="L35" s="6" t="s">
        <v>57</v>
      </c>
      <c r="M35" s="6" t="s">
        <v>58</v>
      </c>
      <c r="N35" s="6" t="s">
        <v>59</v>
      </c>
      <c r="O35" s="6" t="s">
        <v>60</v>
      </c>
      <c r="P35" s="6" t="s">
        <v>61</v>
      </c>
      <c r="Q35" s="6" t="s">
        <v>62</v>
      </c>
      <c r="R35" s="6" t="s">
        <v>63</v>
      </c>
      <c r="S35" t="s">
        <v>87</v>
      </c>
      <c r="T35" s="16">
        <v>7.7</v>
      </c>
      <c r="U35" s="16">
        <v>1.4</v>
      </c>
      <c r="V35" s="16">
        <f t="shared" si="17"/>
        <v>9.1</v>
      </c>
      <c r="W35" s="16">
        <f t="shared" si="18"/>
        <v>6.3000000000000007</v>
      </c>
      <c r="X35" t="s">
        <v>87</v>
      </c>
      <c r="Y35" s="15">
        <v>7.3</v>
      </c>
      <c r="Z35" s="15">
        <v>2.2999999999999998</v>
      </c>
      <c r="AA35" s="15">
        <f t="shared" si="19"/>
        <v>9.6</v>
      </c>
      <c r="AB35" s="15">
        <f t="shared" si="20"/>
        <v>5</v>
      </c>
    </row>
    <row r="36" spans="1:28" x14ac:dyDescent="0.25">
      <c r="A36">
        <v>1.9</v>
      </c>
      <c r="B36">
        <v>9</v>
      </c>
      <c r="C36">
        <v>19.579999999999998</v>
      </c>
      <c r="D36">
        <v>9.9</v>
      </c>
      <c r="E36">
        <v>1.2</v>
      </c>
      <c r="F36">
        <v>0.25</v>
      </c>
      <c r="G36">
        <v>94</v>
      </c>
      <c r="H36">
        <v>19.600000000000001</v>
      </c>
      <c r="J36" s="6" t="s">
        <v>64</v>
      </c>
      <c r="K36" s="10" t="s">
        <v>65</v>
      </c>
      <c r="L36" s="6" t="s">
        <v>66</v>
      </c>
      <c r="M36" s="6" t="s">
        <v>67</v>
      </c>
      <c r="N36" s="6" t="s">
        <v>68</v>
      </c>
      <c r="O36" s="6" t="s">
        <v>69</v>
      </c>
      <c r="P36" s="6" t="s">
        <v>70</v>
      </c>
      <c r="Q36" s="6" t="s">
        <v>71</v>
      </c>
      <c r="R36" s="6" t="s">
        <v>72</v>
      </c>
      <c r="S36" t="s">
        <v>88</v>
      </c>
      <c r="T36" s="15">
        <v>3.07</v>
      </c>
      <c r="U36" s="15">
        <v>0.15</v>
      </c>
      <c r="V36" s="15">
        <f t="shared" si="17"/>
        <v>3.2199999999999998</v>
      </c>
      <c r="W36" s="15">
        <f t="shared" si="18"/>
        <v>2.92</v>
      </c>
      <c r="X36" t="s">
        <v>88</v>
      </c>
      <c r="Y36" s="15">
        <v>6.89</v>
      </c>
      <c r="Z36" s="15">
        <v>1.92</v>
      </c>
      <c r="AA36" s="15">
        <f t="shared" si="19"/>
        <v>8.8099999999999987</v>
      </c>
      <c r="AB36" s="15">
        <f t="shared" si="20"/>
        <v>4.97</v>
      </c>
    </row>
    <row r="37" spans="1:28" x14ac:dyDescent="0.25">
      <c r="A37">
        <v>1.84</v>
      </c>
      <c r="B37">
        <v>9.49</v>
      </c>
      <c r="C37">
        <v>25.76</v>
      </c>
      <c r="D37">
        <v>6.65</v>
      </c>
      <c r="E37">
        <v>0.94310000000000005</v>
      </c>
      <c r="F37">
        <v>0.18859999999999999</v>
      </c>
      <c r="G37">
        <v>70</v>
      </c>
      <c r="H37">
        <v>27</v>
      </c>
      <c r="J37" s="7" t="s">
        <v>73</v>
      </c>
      <c r="K37" s="12" t="s">
        <v>74</v>
      </c>
      <c r="L37" s="7" t="s">
        <v>75</v>
      </c>
      <c r="M37" s="7" t="s">
        <v>76</v>
      </c>
      <c r="N37" s="7" t="s">
        <v>77</v>
      </c>
      <c r="O37" s="7" t="s">
        <v>78</v>
      </c>
      <c r="P37" s="7" t="s">
        <v>79</v>
      </c>
      <c r="Q37" s="7" t="s">
        <v>80</v>
      </c>
      <c r="R37" s="7" t="s">
        <v>81</v>
      </c>
      <c r="S37" t="s">
        <v>89</v>
      </c>
      <c r="T37" s="17">
        <v>4.6367000000000003</v>
      </c>
      <c r="U37" s="17">
        <v>0.54</v>
      </c>
      <c r="V37" s="17">
        <f t="shared" si="17"/>
        <v>5.1767000000000003</v>
      </c>
      <c r="W37" s="17">
        <f t="shared" si="18"/>
        <v>4.0967000000000002</v>
      </c>
      <c r="X37" t="s">
        <v>89</v>
      </c>
      <c r="Y37" s="15">
        <v>6.3567</v>
      </c>
      <c r="Z37" s="15">
        <v>0.41</v>
      </c>
      <c r="AA37" s="15">
        <f t="shared" si="19"/>
        <v>6.7667000000000002</v>
      </c>
      <c r="AB37" s="15">
        <f t="shared" si="20"/>
        <v>5.9466999999999999</v>
      </c>
    </row>
    <row r="38" spans="1:28" x14ac:dyDescent="0.25">
      <c r="A38">
        <v>1.43</v>
      </c>
      <c r="B38">
        <v>8.6199999999999992</v>
      </c>
      <c r="C38">
        <v>17.61</v>
      </c>
      <c r="D38">
        <v>6.68</v>
      </c>
      <c r="E38">
        <v>1.03</v>
      </c>
      <c r="F38">
        <v>0.112</v>
      </c>
      <c r="G38">
        <v>110</v>
      </c>
      <c r="H38">
        <v>16.8</v>
      </c>
    </row>
    <row r="39" spans="1:28" x14ac:dyDescent="0.25">
      <c r="A39" s="1">
        <f>AVERAGE(A36:A38)</f>
        <v>1.7233333333333334</v>
      </c>
      <c r="B39" s="1">
        <f t="shared" ref="B39:H39" si="22">AVERAGE(B36:B38)</f>
        <v>9.0366666666666671</v>
      </c>
      <c r="C39" s="1">
        <f t="shared" si="22"/>
        <v>20.983333333333334</v>
      </c>
      <c r="D39" s="1">
        <f t="shared" si="22"/>
        <v>7.7433333333333332</v>
      </c>
      <c r="E39" s="1">
        <f t="shared" si="22"/>
        <v>1.0576999999999999</v>
      </c>
      <c r="F39" s="1">
        <f t="shared" si="22"/>
        <v>0.18353333333333333</v>
      </c>
      <c r="G39" s="1">
        <f t="shared" si="22"/>
        <v>91.333333333333329</v>
      </c>
      <c r="H39" s="1">
        <f t="shared" si="22"/>
        <v>21.133333333333336</v>
      </c>
      <c r="L39" t="s">
        <v>99</v>
      </c>
      <c r="Q39" t="s">
        <v>99</v>
      </c>
      <c r="V39" t="s">
        <v>99</v>
      </c>
      <c r="AA39" t="s">
        <v>99</v>
      </c>
    </row>
    <row r="40" spans="1:28" x14ac:dyDescent="0.25">
      <c r="A40" s="1">
        <f>STDEV(A36:A38)</f>
        <v>0.25579940057266165</v>
      </c>
      <c r="B40" s="1">
        <f t="shared" ref="B40:H40" si="23">STDEV(B36:B38)</f>
        <v>0.43615746392023802</v>
      </c>
      <c r="C40" s="1">
        <f t="shared" si="23"/>
        <v>4.2523679677719946</v>
      </c>
      <c r="D40" s="1">
        <f t="shared" si="23"/>
        <v>1.8677883534633481</v>
      </c>
      <c r="E40" s="1">
        <f t="shared" si="23"/>
        <v>0.13067084602159931</v>
      </c>
      <c r="F40" s="1">
        <f t="shared" si="23"/>
        <v>6.9139376142205236E-2</v>
      </c>
      <c r="G40" s="1">
        <f t="shared" si="23"/>
        <v>20.132891827388679</v>
      </c>
      <c r="H40" s="1">
        <f t="shared" si="23"/>
        <v>5.2700411130590998</v>
      </c>
      <c r="J40" t="s">
        <v>46</v>
      </c>
      <c r="L40" t="s">
        <v>93</v>
      </c>
      <c r="M40" t="s">
        <v>94</v>
      </c>
      <c r="O40" s="18" t="s">
        <v>2</v>
      </c>
      <c r="Q40" t="s">
        <v>93</v>
      </c>
      <c r="R40" t="s">
        <v>94</v>
      </c>
      <c r="T40" t="s">
        <v>91</v>
      </c>
      <c r="V40" t="s">
        <v>93</v>
      </c>
      <c r="W40" t="s">
        <v>94</v>
      </c>
      <c r="Y40" t="s">
        <v>97</v>
      </c>
      <c r="AA40" t="s">
        <v>93</v>
      </c>
      <c r="AB40" t="s">
        <v>94</v>
      </c>
    </row>
    <row r="41" spans="1:28" x14ac:dyDescent="0.25">
      <c r="I41" t="s">
        <v>4</v>
      </c>
      <c r="J41" s="8">
        <v>1.03</v>
      </c>
      <c r="K41" s="8">
        <v>0.32</v>
      </c>
      <c r="L41" s="8">
        <f>SUM(J41:K41)</f>
        <v>1.35</v>
      </c>
      <c r="M41" s="8">
        <f>J41-K41</f>
        <v>0.71</v>
      </c>
      <c r="N41" t="s">
        <v>4</v>
      </c>
      <c r="O41" s="8">
        <v>0.2</v>
      </c>
      <c r="P41" s="8">
        <v>7.6999999999999999E-2</v>
      </c>
      <c r="Q41" s="8">
        <f>SUM(O41:P41)</f>
        <v>0.27700000000000002</v>
      </c>
      <c r="R41" s="8">
        <f>O41-P41</f>
        <v>0.12300000000000001</v>
      </c>
      <c r="S41" t="s">
        <v>4</v>
      </c>
      <c r="T41" s="8">
        <v>335</v>
      </c>
      <c r="U41" s="8">
        <v>8.66</v>
      </c>
      <c r="V41" s="8">
        <f>SUM(T41:U41)</f>
        <v>343.66</v>
      </c>
      <c r="W41" s="8">
        <f>T41-U41</f>
        <v>326.33999999999997</v>
      </c>
      <c r="X41" t="s">
        <v>4</v>
      </c>
      <c r="Y41" s="8">
        <v>48.8</v>
      </c>
      <c r="Z41" s="8">
        <v>16.600000000000001</v>
      </c>
      <c r="AA41" s="8">
        <f>SUM(Y41:Z41)</f>
        <v>65.400000000000006</v>
      </c>
      <c r="AB41" s="8">
        <f>Y41-Z41</f>
        <v>32.199999999999996</v>
      </c>
    </row>
    <row r="42" spans="1:28" x14ac:dyDescent="0.25">
      <c r="I42" t="s">
        <v>83</v>
      </c>
      <c r="J42" s="8">
        <v>1.036</v>
      </c>
      <c r="K42" s="8">
        <v>0.35</v>
      </c>
      <c r="L42" s="8">
        <f t="shared" ref="L42:L48" si="24">SUM(J42:K42)</f>
        <v>1.3860000000000001</v>
      </c>
      <c r="M42" s="8">
        <f t="shared" ref="M42:M48" si="25">J42-K42</f>
        <v>0.68600000000000005</v>
      </c>
      <c r="N42" t="s">
        <v>83</v>
      </c>
      <c r="O42" s="8">
        <v>0.22800000000000001</v>
      </c>
      <c r="P42" s="8">
        <v>7.0000000000000007E-2</v>
      </c>
      <c r="Q42" s="8">
        <f t="shared" ref="Q42:Q48" si="26">SUM(O42:P42)</f>
        <v>0.29800000000000004</v>
      </c>
      <c r="R42" s="8">
        <f t="shared" ref="R42:R48" si="27">O42-P42</f>
        <v>0.158</v>
      </c>
      <c r="S42" t="s">
        <v>83</v>
      </c>
      <c r="T42" s="8">
        <v>406.66699999999997</v>
      </c>
      <c r="U42" s="8">
        <v>96</v>
      </c>
      <c r="V42" s="8">
        <f t="shared" ref="V42:V48" si="28">SUM(T42:U42)</f>
        <v>502.66699999999997</v>
      </c>
      <c r="W42" s="8">
        <f t="shared" ref="W42:W48" si="29">T42-U42</f>
        <v>310.66699999999997</v>
      </c>
      <c r="X42" t="s">
        <v>83</v>
      </c>
      <c r="Y42" s="8">
        <v>37.700000000000003</v>
      </c>
      <c r="Z42" s="8">
        <v>0.96</v>
      </c>
      <c r="AA42" s="8">
        <f t="shared" ref="AA42:AA48" si="30">SUM(Y42:Z42)</f>
        <v>38.660000000000004</v>
      </c>
      <c r="AB42" s="8">
        <f t="shared" ref="AB42:AB48" si="31">Y42-Z42</f>
        <v>36.74</v>
      </c>
    </row>
    <row r="43" spans="1:28" x14ac:dyDescent="0.25">
      <c r="I43" t="s">
        <v>84</v>
      </c>
      <c r="J43" s="15">
        <v>0.48</v>
      </c>
      <c r="K43" s="15">
        <v>0.01</v>
      </c>
      <c r="L43" s="15">
        <f t="shared" si="24"/>
        <v>0.49</v>
      </c>
      <c r="M43" s="15">
        <f t="shared" si="25"/>
        <v>0.47</v>
      </c>
      <c r="N43" t="s">
        <v>84</v>
      </c>
      <c r="O43" s="8">
        <v>0.14000000000000001</v>
      </c>
      <c r="P43" s="8">
        <v>0.08</v>
      </c>
      <c r="Q43" s="8">
        <f t="shared" si="26"/>
        <v>0.22000000000000003</v>
      </c>
      <c r="R43" s="15">
        <f t="shared" si="27"/>
        <v>6.0000000000000012E-2</v>
      </c>
      <c r="S43" t="s">
        <v>84</v>
      </c>
      <c r="T43" s="8">
        <v>381.67</v>
      </c>
      <c r="U43" s="8">
        <v>44.8</v>
      </c>
      <c r="V43" s="8">
        <f t="shared" si="28"/>
        <v>426.47</v>
      </c>
      <c r="W43" s="8">
        <f t="shared" si="29"/>
        <v>336.87</v>
      </c>
      <c r="X43" t="s">
        <v>84</v>
      </c>
      <c r="Y43" s="8">
        <v>44.97</v>
      </c>
      <c r="Z43" s="8">
        <v>8.0299999999999994</v>
      </c>
      <c r="AA43" s="8">
        <f t="shared" si="30"/>
        <v>53</v>
      </c>
      <c r="AB43" s="8">
        <f t="shared" si="31"/>
        <v>36.94</v>
      </c>
    </row>
    <row r="44" spans="1:28" x14ac:dyDescent="0.25">
      <c r="I44" t="s">
        <v>85</v>
      </c>
      <c r="J44" s="8">
        <v>1.0105999999999999</v>
      </c>
      <c r="K44" s="8">
        <v>0.28999999999999998</v>
      </c>
      <c r="L44" s="8">
        <f t="shared" si="24"/>
        <v>1.3006</v>
      </c>
      <c r="M44" s="8">
        <f t="shared" si="25"/>
        <v>0.72059999999999991</v>
      </c>
      <c r="N44" t="s">
        <v>85</v>
      </c>
      <c r="O44" s="8">
        <v>0.21210000000000001</v>
      </c>
      <c r="P44" s="8">
        <v>0.06</v>
      </c>
      <c r="Q44" s="8">
        <f t="shared" si="26"/>
        <v>0.27210000000000001</v>
      </c>
      <c r="R44" s="8">
        <f t="shared" si="27"/>
        <v>0.15210000000000001</v>
      </c>
      <c r="S44" t="s">
        <v>85</v>
      </c>
      <c r="T44" s="15">
        <v>152.33000000000001</v>
      </c>
      <c r="U44" s="15">
        <v>6.81</v>
      </c>
      <c r="V44" s="15">
        <f t="shared" si="28"/>
        <v>159.14000000000001</v>
      </c>
      <c r="W44" s="15">
        <f t="shared" si="29"/>
        <v>145.52000000000001</v>
      </c>
      <c r="X44" t="s">
        <v>85</v>
      </c>
      <c r="Y44" s="8">
        <v>36.53</v>
      </c>
      <c r="Z44" s="8">
        <v>5.94</v>
      </c>
      <c r="AA44" s="8">
        <f t="shared" si="30"/>
        <v>42.47</v>
      </c>
      <c r="AB44" s="8">
        <f t="shared" si="31"/>
        <v>30.59</v>
      </c>
    </row>
    <row r="45" spans="1:28" x14ac:dyDescent="0.25">
      <c r="I45" t="s">
        <v>86</v>
      </c>
      <c r="J45" s="8">
        <v>1.06</v>
      </c>
      <c r="K45" s="8">
        <v>0.13</v>
      </c>
      <c r="L45" s="8">
        <f t="shared" si="24"/>
        <v>1.19</v>
      </c>
      <c r="M45" s="8">
        <f t="shared" si="25"/>
        <v>0.93</v>
      </c>
      <c r="N45" t="s">
        <v>86</v>
      </c>
      <c r="O45" s="8">
        <v>0.18</v>
      </c>
      <c r="P45" s="8">
        <v>7.0000000000000007E-2</v>
      </c>
      <c r="Q45" s="8">
        <f t="shared" si="26"/>
        <v>0.25</v>
      </c>
      <c r="R45" s="8">
        <f t="shared" si="27"/>
        <v>0.10999999999999999</v>
      </c>
      <c r="S45" t="s">
        <v>86</v>
      </c>
      <c r="T45" s="13">
        <v>91.33</v>
      </c>
      <c r="U45" s="13">
        <v>20.13</v>
      </c>
      <c r="V45" s="13">
        <f t="shared" si="28"/>
        <v>111.46</v>
      </c>
      <c r="W45" s="13">
        <f t="shared" si="29"/>
        <v>71.2</v>
      </c>
      <c r="X45" t="s">
        <v>86</v>
      </c>
      <c r="Y45" s="15">
        <v>21.13</v>
      </c>
      <c r="Z45" s="15">
        <v>5.27</v>
      </c>
      <c r="AA45" s="15">
        <f t="shared" si="30"/>
        <v>26.4</v>
      </c>
      <c r="AB45" s="15">
        <f t="shared" si="31"/>
        <v>15.86</v>
      </c>
    </row>
    <row r="46" spans="1:28" x14ac:dyDescent="0.25">
      <c r="I46" t="s">
        <v>87</v>
      </c>
      <c r="J46" s="15">
        <v>0.5</v>
      </c>
      <c r="K46" s="15">
        <v>0.2</v>
      </c>
      <c r="L46" s="15">
        <f t="shared" si="24"/>
        <v>0.7</v>
      </c>
      <c r="M46" s="15">
        <f t="shared" si="25"/>
        <v>0.3</v>
      </c>
      <c r="N46" t="s">
        <v>87</v>
      </c>
      <c r="O46" s="15">
        <v>0.1</v>
      </c>
      <c r="P46" s="15">
        <v>0</v>
      </c>
      <c r="Q46" s="15">
        <f t="shared" si="26"/>
        <v>0.1</v>
      </c>
      <c r="R46" s="15">
        <f t="shared" si="27"/>
        <v>0.1</v>
      </c>
      <c r="S46" t="s">
        <v>87</v>
      </c>
      <c r="T46" s="16">
        <v>216.7</v>
      </c>
      <c r="U46" s="16">
        <v>30.6</v>
      </c>
      <c r="V46" s="16">
        <f t="shared" si="28"/>
        <v>247.29999999999998</v>
      </c>
      <c r="W46" s="16">
        <f t="shared" si="29"/>
        <v>186.1</v>
      </c>
      <c r="X46" t="s">
        <v>87</v>
      </c>
      <c r="Y46" s="8">
        <v>33.200000000000003</v>
      </c>
      <c r="Z46" s="8">
        <v>6.2</v>
      </c>
      <c r="AA46" s="8">
        <f t="shared" si="30"/>
        <v>39.400000000000006</v>
      </c>
      <c r="AB46" s="15">
        <f t="shared" si="31"/>
        <v>27.000000000000004</v>
      </c>
    </row>
    <row r="47" spans="1:28" x14ac:dyDescent="0.25">
      <c r="I47" t="s">
        <v>88</v>
      </c>
      <c r="J47" s="8">
        <v>1.02</v>
      </c>
      <c r="K47" s="8">
        <v>0.18</v>
      </c>
      <c r="L47" s="8">
        <f t="shared" si="24"/>
        <v>1.2</v>
      </c>
      <c r="M47" s="8">
        <f t="shared" si="25"/>
        <v>0.84000000000000008</v>
      </c>
      <c r="N47" t="s">
        <v>88</v>
      </c>
      <c r="O47" s="8">
        <v>0.2</v>
      </c>
      <c r="P47" s="8">
        <v>0.03</v>
      </c>
      <c r="Q47" s="8">
        <f t="shared" si="26"/>
        <v>0.23</v>
      </c>
      <c r="R47" s="8">
        <f t="shared" si="27"/>
        <v>0.17</v>
      </c>
      <c r="S47" t="s">
        <v>88</v>
      </c>
      <c r="T47" s="15">
        <v>196.67</v>
      </c>
      <c r="U47" s="15">
        <v>40.4</v>
      </c>
      <c r="V47" s="16">
        <f t="shared" si="28"/>
        <v>237.07</v>
      </c>
      <c r="W47" s="15">
        <f t="shared" si="29"/>
        <v>156.26999999999998</v>
      </c>
      <c r="X47" t="s">
        <v>88</v>
      </c>
      <c r="Y47" s="8">
        <v>28.03</v>
      </c>
      <c r="Z47" s="8">
        <v>10.55</v>
      </c>
      <c r="AA47" s="8">
        <f t="shared" si="30"/>
        <v>38.58</v>
      </c>
      <c r="AB47" s="15">
        <f t="shared" si="31"/>
        <v>17.48</v>
      </c>
    </row>
    <row r="48" spans="1:28" x14ac:dyDescent="0.25">
      <c r="I48" t="s">
        <v>89</v>
      </c>
      <c r="J48" s="15">
        <v>0.4</v>
      </c>
      <c r="K48" s="15">
        <v>0.05</v>
      </c>
      <c r="L48" s="15">
        <f t="shared" si="24"/>
        <v>0.45</v>
      </c>
      <c r="M48" s="15">
        <f t="shared" si="25"/>
        <v>0.35000000000000003</v>
      </c>
      <c r="N48" t="s">
        <v>89</v>
      </c>
      <c r="O48" s="15">
        <v>0.1</v>
      </c>
      <c r="P48" s="15">
        <v>0.03</v>
      </c>
      <c r="Q48" s="8">
        <f t="shared" si="26"/>
        <v>0.13</v>
      </c>
      <c r="R48" s="15">
        <f t="shared" si="27"/>
        <v>7.0000000000000007E-2</v>
      </c>
      <c r="S48" t="s">
        <v>89</v>
      </c>
      <c r="T48" s="13">
        <v>85</v>
      </c>
      <c r="U48" s="13">
        <v>21.79</v>
      </c>
      <c r="V48" s="13">
        <f t="shared" si="28"/>
        <v>106.78999999999999</v>
      </c>
      <c r="W48" s="13">
        <f t="shared" si="29"/>
        <v>63.21</v>
      </c>
      <c r="X48" t="s">
        <v>89</v>
      </c>
      <c r="Y48" s="15">
        <v>28.33</v>
      </c>
      <c r="Z48" s="15">
        <v>2.46</v>
      </c>
      <c r="AA48" s="15">
        <f t="shared" si="30"/>
        <v>30.79</v>
      </c>
      <c r="AB48" s="15">
        <f t="shared" si="31"/>
        <v>25.869999999999997</v>
      </c>
    </row>
  </sheetData>
  <mergeCells count="3">
    <mergeCell ref="M28:O28"/>
    <mergeCell ref="P28:R28"/>
    <mergeCell ref="S4:AA10"/>
  </mergeCells>
  <conditionalFormatting sqref="O35:O37 K30:N37 P30:P37 Q31:Q37 O40">
    <cfRule type="colorScale" priority="2">
      <colorScale>
        <cfvo type="min"/>
        <cfvo type="max"/>
        <color rgb="FFFFFF00"/>
        <color rgb="FFFF0000"/>
      </colorScale>
    </cfRule>
  </conditionalFormatting>
  <conditionalFormatting sqref="R31:R37">
    <cfRule type="colorScale" priority="1">
      <colorScale>
        <cfvo type="min"/>
        <cfvo type="max"/>
        <color rgb="FFFFFF00"/>
        <color rgb="FFFF0000"/>
      </colorScale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LABGEN</cp:lastModifiedBy>
  <dcterms:created xsi:type="dcterms:W3CDTF">2019-08-22T16:43:16Z</dcterms:created>
  <dcterms:modified xsi:type="dcterms:W3CDTF">2019-09-12T22:29:33Z</dcterms:modified>
</cp:coreProperties>
</file>