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35" windowHeight="7860" activeTab="0"/>
  </bookViews>
  <sheets>
    <sheet name="PKA content 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<sst xmlns="http://schemas.openxmlformats.org/spreadsheetml/2006/main" count="40" uniqueCount="39">
  <si>
    <t>standard curve</t>
  </si>
  <si>
    <t>standard concentration</t>
  </si>
  <si>
    <t>200ng/ml</t>
  </si>
  <si>
    <t>100ng/ml</t>
  </si>
  <si>
    <t>50ng/ml</t>
  </si>
  <si>
    <t>25ng/ml</t>
  </si>
  <si>
    <t>12.5ng/ml</t>
  </si>
  <si>
    <t>0ng/ml</t>
  </si>
  <si>
    <t>OD450 repeat1</t>
  </si>
  <si>
    <t>OD450 repeat2</t>
  </si>
  <si>
    <t>OD450 repeat 3</t>
  </si>
  <si>
    <t xml:space="preserve">average of OD450 </t>
  </si>
  <si>
    <t>experiment group</t>
  </si>
  <si>
    <t xml:space="preserve">OD450(sample 1) </t>
  </si>
  <si>
    <t xml:space="preserve">OD450(sample 2) </t>
  </si>
  <si>
    <t>OD450(sample 3)</t>
  </si>
  <si>
    <t xml:space="preserve"> PKA concentration in sample 1(ng/ml)</t>
  </si>
  <si>
    <t xml:space="preserve"> PKA concentration in sample 2(ng/ml)</t>
  </si>
  <si>
    <t xml:space="preserve"> PKA concentration in sample 3(ng/ml)</t>
  </si>
  <si>
    <t>average of PKA concentration in sample</t>
  </si>
  <si>
    <t>stand deviation of PKA concentration in sample</t>
  </si>
  <si>
    <t>4d blank control</t>
  </si>
  <si>
    <t xml:space="preserve">4d acetone </t>
  </si>
  <si>
    <t>4d 0.5ug/L B(a)p</t>
  </si>
  <si>
    <t>4d 5ug/L B(a)p</t>
  </si>
  <si>
    <t>4d 10 ug/L B(a)p</t>
  </si>
  <si>
    <t>4d 50 ug/L B(a)p</t>
  </si>
  <si>
    <t>7d blank control</t>
  </si>
  <si>
    <t xml:space="preserve">7d acetone </t>
  </si>
  <si>
    <t>7d 0.5 ug/L B(a)p</t>
  </si>
  <si>
    <t>7d 5 ug/L B(a)p</t>
  </si>
  <si>
    <t>7d 10 ug/L B(a)p</t>
  </si>
  <si>
    <t>7d 50 ug/L B(a)p</t>
  </si>
  <si>
    <t>14d blank control</t>
  </si>
  <si>
    <t>14d acetone</t>
  </si>
  <si>
    <t>14d 0.5 ug/L B(a)p</t>
  </si>
  <si>
    <t>14d 5ug/L B(a)p</t>
  </si>
  <si>
    <t>14d 10 ug/L B(a)p</t>
  </si>
  <si>
    <t>14d 50 ug/L B(a)p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</si>
</sst>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Calibri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Calibri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standard curve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1325"/>
          <c:y val="0.1245"/>
          <c:w val="0.8325"/>
          <c:h val="0.739"/>
        </c:manualLayout>
      </c:layout>
      <c:scatterChart>
        <c:scatterStyle val="lineMarker"/>
        <c:varyColors val="0"/>
        <c:ser>
          <c:idx val="0"/>
          <c:order val="0"/>
          <c:tx>
            <c:strRef>
              <c:f>'PKA content '!$A$7</c:f>
              <c:strCache>
                <c:ptCount val="1"/>
                <c:pt idx="0">
                  <c:v>average of OD450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'PKA content '!$B$6:$G$6</c:f>
              <c:numCache>
                <c:ptCount val="6"/>
                <c:pt idx="0">
                  <c:v>200</c:v>
                </c:pt>
                <c:pt idx="1">
                  <c:v>100</c:v>
                </c:pt>
                <c:pt idx="2">
                  <c:v>50</c:v>
                </c:pt>
                <c:pt idx="3">
                  <c:v>25</c:v>
                </c:pt>
                <c:pt idx="4">
                  <c:v>12.5</c:v>
                </c:pt>
                <c:pt idx="5">
                  <c:v>0</c:v>
                </c:pt>
              </c:numCache>
            </c:numRef>
          </c:xVal>
          <c:yVal>
            <c:numRef>
              <c:f>'PKA content '!$B$7:$G$7</c:f>
              <c:numCache>
                <c:ptCount val="6"/>
                <c:pt idx="0">
                  <c:v>1.670333333333333</c:v>
                </c:pt>
                <c:pt idx="1">
                  <c:v>0.9269999999999999</c:v>
                </c:pt>
                <c:pt idx="2">
                  <c:v>0.5023333333333333</c:v>
                </c:pt>
                <c:pt idx="3">
                  <c:v>0.2826666666666667</c:v>
                </c:pt>
                <c:pt idx="4">
                  <c:v>0.17733333333333332</c:v>
                </c:pt>
                <c:pt idx="5">
                  <c:v>0.059</c:v>
                </c:pt>
              </c:numCache>
            </c:numRef>
          </c:yVal>
          <c:smooth val="0"/>
        </c:ser>
        <c:axId val="33327827"/>
        <c:axId val="31514988"/>
      </c:scatterChart>
      <c:valAx>
        <c:axId val="33327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standard concentration (ng/ml)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514988"/>
        <c:crosses val="autoZero"/>
        <c:crossBetween val="midCat"/>
        <c:dispUnits/>
      </c:valAx>
      <c:valAx>
        <c:axId val="31514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OD450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3278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57150</xdr:rowOff>
    </xdr:from>
    <xdr:to>
      <xdr:col>18</xdr:col>
      <xdr:colOff>476250</xdr:colOff>
      <xdr:row>27</xdr:row>
      <xdr:rowOff>0</xdr:rowOff>
    </xdr:to>
    <xdr:graphicFrame>
      <xdr:nvGraphicFramePr>
        <xdr:cNvPr id="1" name="Chart 11"/>
        <xdr:cNvGraphicFramePr/>
      </xdr:nvGraphicFramePr>
      <xdr:xfrm>
        <a:off x="10429875" y="228600"/>
        <a:ext cx="40005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SheetLayoutView="100" workbookViewId="0" topLeftCell="D1">
      <selection activeCell="J17" sqref="J17"/>
    </sheetView>
  </sheetViews>
  <sheetFormatPr defaultColWidth="9.00390625" defaultRowHeight="15"/>
  <cols>
    <col min="1" max="1" width="21.28125" style="0" customWidth="1"/>
    <col min="2" max="2" width="12.57421875" style="0" bestFit="1" customWidth="1"/>
    <col min="4" max="6" width="12.57421875" style="0" bestFit="1" customWidth="1"/>
    <col min="7" max="7" width="9.00390625" style="0" customWidth="1"/>
    <col min="8" max="10" width="12.57421875" style="0" bestFit="1" customWidth="1"/>
    <col min="11" max="11" width="12.140625" style="0" customWidth="1"/>
    <col min="12" max="12" width="15.8515625" style="0" customWidth="1"/>
  </cols>
  <sheetData>
    <row r="1" ht="13.5">
      <c r="A1" t="s">
        <v>0</v>
      </c>
    </row>
    <row r="2" spans="1:7" ht="13.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</row>
    <row r="3" spans="1:7" ht="13.5">
      <c r="A3" t="s">
        <v>8</v>
      </c>
      <c r="B3" s="1">
        <v>1.744</v>
      </c>
      <c r="C3" s="1">
        <v>1.029</v>
      </c>
      <c r="D3" s="1">
        <v>0.494</v>
      </c>
      <c r="E3" s="1">
        <v>0.288</v>
      </c>
      <c r="F3" s="1">
        <v>0.177</v>
      </c>
      <c r="G3" s="1">
        <v>0.061</v>
      </c>
    </row>
    <row r="4" spans="1:7" ht="13.5">
      <c r="A4" t="s">
        <v>9</v>
      </c>
      <c r="B4" s="1">
        <v>1.569</v>
      </c>
      <c r="C4" s="1">
        <v>0.7</v>
      </c>
      <c r="D4" s="1">
        <v>0.45</v>
      </c>
      <c r="E4" s="1">
        <v>0.266</v>
      </c>
      <c r="F4" s="1">
        <v>0.151</v>
      </c>
      <c r="G4" s="1">
        <v>0.048</v>
      </c>
    </row>
    <row r="5" spans="1:7" ht="13.5">
      <c r="A5" t="s">
        <v>10</v>
      </c>
      <c r="B5" s="1">
        <v>1.698</v>
      </c>
      <c r="C5" s="1">
        <v>1.052</v>
      </c>
      <c r="D5" s="1">
        <v>0.563</v>
      </c>
      <c r="E5" s="1">
        <v>0.294</v>
      </c>
      <c r="F5" s="1">
        <v>0.204</v>
      </c>
      <c r="G5" s="1">
        <v>0.068</v>
      </c>
    </row>
    <row r="6" spans="1:7" ht="13.5">
      <c r="A6" t="s">
        <v>1</v>
      </c>
      <c r="B6">
        <v>200</v>
      </c>
      <c r="C6">
        <v>100</v>
      </c>
      <c r="D6">
        <v>50</v>
      </c>
      <c r="E6">
        <v>25</v>
      </c>
      <c r="F6">
        <v>12.5</v>
      </c>
      <c r="G6">
        <v>0</v>
      </c>
    </row>
    <row r="7" spans="1:7" ht="13.5">
      <c r="A7" t="s">
        <v>11</v>
      </c>
      <c r="B7">
        <f aca="true" t="shared" si="0" ref="B7:G7">AVERAGE(B3:B5)</f>
        <v>1.670333333333333</v>
      </c>
      <c r="C7">
        <f t="shared" si="0"/>
        <v>0.9269999999999999</v>
      </c>
      <c r="D7">
        <f t="shared" si="0"/>
        <v>0.5023333333333333</v>
      </c>
      <c r="E7">
        <f t="shared" si="0"/>
        <v>0.2826666666666667</v>
      </c>
      <c r="F7">
        <f t="shared" si="0"/>
        <v>0.17733333333333332</v>
      </c>
      <c r="G7">
        <f t="shared" si="0"/>
        <v>0.059</v>
      </c>
    </row>
    <row r="15" spans="1:10" ht="13.5">
      <c r="A15" t="s">
        <v>12</v>
      </c>
      <c r="B15" t="s">
        <v>13</v>
      </c>
      <c r="C15" t="s">
        <v>14</v>
      </c>
      <c r="D15" t="s">
        <v>15</v>
      </c>
      <c r="E15" t="s">
        <v>16</v>
      </c>
      <c r="F15" t="s">
        <v>17</v>
      </c>
      <c r="G15" t="s">
        <v>18</v>
      </c>
      <c r="I15" t="s">
        <v>19</v>
      </c>
      <c r="J15" t="s">
        <v>20</v>
      </c>
    </row>
    <row r="16" spans="1:10" ht="13.5">
      <c r="A16" t="s">
        <v>21</v>
      </c>
      <c r="B16">
        <v>0.412</v>
      </c>
      <c r="C16">
        <v>0.404</v>
      </c>
      <c r="D16">
        <v>0.406</v>
      </c>
      <c r="E16">
        <f>(B16-0.19)/0.0108</f>
        <v>20.555555555555554</v>
      </c>
      <c r="F16">
        <f aca="true" t="shared" si="1" ref="F16:F21">(C16-0.19)/0.0108</f>
        <v>19.814814814814817</v>
      </c>
      <c r="G16">
        <f aca="true" t="shared" si="2" ref="G16:G21">(D16-0.19)/0.0108</f>
        <v>20</v>
      </c>
      <c r="H16" s="2"/>
      <c r="I16">
        <f>AVERAGE(E16:G16)</f>
        <v>20.123456790123456</v>
      </c>
      <c r="J16">
        <f>STDEV(E16:G16)</f>
        <v>0.38549370360483753</v>
      </c>
    </row>
    <row r="17" spans="1:10" ht="13.5">
      <c r="A17" t="s">
        <v>22</v>
      </c>
      <c r="B17">
        <v>0.418</v>
      </c>
      <c r="C17">
        <v>0.425</v>
      </c>
      <c r="D17">
        <v>0.45</v>
      </c>
      <c r="E17">
        <f>(B17-0.19)/0.0108</f>
        <v>21.111111111111107</v>
      </c>
      <c r="F17">
        <f t="shared" si="1"/>
        <v>21.759259259259256</v>
      </c>
      <c r="G17">
        <f t="shared" si="2"/>
        <v>24.074074074074073</v>
      </c>
      <c r="H17" s="2"/>
      <c r="I17">
        <f>AVERAGE(E17:G17)</f>
        <v>22.314814814814813</v>
      </c>
      <c r="J17">
        <f aca="true" t="shared" si="3" ref="J17:J33">STDEV(E17:G17)</f>
        <v>1.5576485038204384</v>
      </c>
    </row>
    <row r="18" spans="1:10" ht="13.5">
      <c r="A18" t="s">
        <v>23</v>
      </c>
      <c r="B18">
        <v>0.517</v>
      </c>
      <c r="C18">
        <v>0.553</v>
      </c>
      <c r="D18">
        <v>0.475</v>
      </c>
      <c r="E18">
        <f>(B18-0.19)/0.0108</f>
        <v>30.27777777777778</v>
      </c>
      <c r="F18">
        <f t="shared" si="1"/>
        <v>33.611111111111114</v>
      </c>
      <c r="G18">
        <f t="shared" si="2"/>
        <v>26.388888888888886</v>
      </c>
      <c r="I18">
        <f>AVERAGE(E18:G18)</f>
        <v>30.09259259259259</v>
      </c>
      <c r="J18">
        <f t="shared" si="3"/>
        <v>3.614670610359843</v>
      </c>
    </row>
    <row r="19" spans="1:10" ht="13.5">
      <c r="A19" t="s">
        <v>24</v>
      </c>
      <c r="B19">
        <v>0.61</v>
      </c>
      <c r="C19">
        <v>0.55</v>
      </c>
      <c r="D19">
        <v>0.52</v>
      </c>
      <c r="E19" s="2">
        <f>(B19-0.19)/0.0108</f>
        <v>38.888888888888886</v>
      </c>
      <c r="F19" s="3">
        <f t="shared" si="1"/>
        <v>33.333333333333336</v>
      </c>
      <c r="G19">
        <f t="shared" si="2"/>
        <v>30.555555555555557</v>
      </c>
      <c r="I19">
        <f>AVERAGE(E19:G19)</f>
        <v>34.25925925925926</v>
      </c>
      <c r="J19">
        <f t="shared" si="3"/>
        <v>4.243125643477627</v>
      </c>
    </row>
    <row r="20" spans="1:10" ht="13.5">
      <c r="A20" t="s">
        <v>25</v>
      </c>
      <c r="B20">
        <v>0.504</v>
      </c>
      <c r="C20">
        <v>0.53</v>
      </c>
      <c r="D20">
        <v>0.52</v>
      </c>
      <c r="E20" s="3">
        <f>(B20-0.19)/0.0108</f>
        <v>29.074074074074073</v>
      </c>
      <c r="F20" s="2">
        <f t="shared" si="1"/>
        <v>31.48148148148148</v>
      </c>
      <c r="G20">
        <f t="shared" si="2"/>
        <v>30.555555555555557</v>
      </c>
      <c r="I20">
        <f>AVERAGE(E20:E20,F20:G20)</f>
        <v>30.37037037037037</v>
      </c>
      <c r="J20">
        <f t="shared" si="3"/>
        <v>1.2143404674633342</v>
      </c>
    </row>
    <row r="21" spans="1:10" ht="13.5">
      <c r="A21" t="s">
        <v>26</v>
      </c>
      <c r="B21">
        <v>0.491</v>
      </c>
      <c r="C21">
        <v>0.466</v>
      </c>
      <c r="D21">
        <v>0.459</v>
      </c>
      <c r="E21" s="2">
        <f aca="true" t="shared" si="4" ref="E21:E33">(B21-0.19)/0.0108</f>
        <v>27.870370370370367</v>
      </c>
      <c r="F21">
        <f t="shared" si="1"/>
        <v>25.555555555555557</v>
      </c>
      <c r="G21">
        <f t="shared" si="2"/>
        <v>24.90740740740741</v>
      </c>
      <c r="I21">
        <f>AVERAGE(E21:G21)</f>
        <v>26.11111111111111</v>
      </c>
      <c r="J21">
        <f t="shared" si="3"/>
        <v>1.5576485038204344</v>
      </c>
    </row>
    <row r="22" spans="1:10" ht="13.5">
      <c r="A22" t="s">
        <v>27</v>
      </c>
      <c r="B22">
        <v>0.421</v>
      </c>
      <c r="C22">
        <v>0.403</v>
      </c>
      <c r="D22">
        <v>0.42</v>
      </c>
      <c r="E22">
        <f aca="true" t="shared" si="5" ref="E22">(B22-0.19)/0.0108</f>
        <v>21.388888888888886</v>
      </c>
      <c r="F22">
        <f aca="true" t="shared" si="6" ref="F22">(C22-0.19)/0.0108</f>
        <v>19.722222222222225</v>
      </c>
      <c r="G22">
        <f aca="true" t="shared" si="7" ref="G22">(D22-0.19)/0.0108</f>
        <v>21.296296296296294</v>
      </c>
      <c r="I22">
        <f aca="true" t="shared" si="8" ref="I22">AVERAGE(E22:G22)</f>
        <v>20.80246913580247</v>
      </c>
      <c r="J22">
        <f t="shared" si="3"/>
        <v>0.9366661052773745</v>
      </c>
    </row>
    <row r="23" spans="1:10" ht="13.5">
      <c r="A23" t="s">
        <v>28</v>
      </c>
      <c r="B23">
        <v>0.407</v>
      </c>
      <c r="C23">
        <v>0.428</v>
      </c>
      <c r="D23">
        <v>0.446</v>
      </c>
      <c r="E23">
        <f aca="true" t="shared" si="9" ref="E23">(B23-0.19)/0.0108</f>
        <v>20.092592592592588</v>
      </c>
      <c r="F23">
        <f aca="true" t="shared" si="10" ref="F23">(C23-0.19)/0.0108</f>
        <v>22.037037037037035</v>
      </c>
      <c r="G23">
        <f aca="true" t="shared" si="11" ref="G23">(D23-0.19)/0.0108</f>
        <v>23.703703703703702</v>
      </c>
      <c r="I23">
        <f aca="true" t="shared" si="12" ref="I23:I25">AVERAGE(E23:G23)</f>
        <v>21.94444444444444</v>
      </c>
      <c r="J23">
        <f t="shared" si="3"/>
        <v>1.8073353051799215</v>
      </c>
    </row>
    <row r="24" spans="1:10" ht="13.5">
      <c r="A24" t="s">
        <v>29</v>
      </c>
      <c r="B24">
        <v>0.485</v>
      </c>
      <c r="C24">
        <v>0.41</v>
      </c>
      <c r="D24">
        <v>0.453</v>
      </c>
      <c r="E24">
        <f t="shared" si="4"/>
        <v>27.314814814814813</v>
      </c>
      <c r="F24">
        <f aca="true" t="shared" si="13" ref="F19:F33">(C24-0.19)/0.0108</f>
        <v>20.370370370370367</v>
      </c>
      <c r="G24">
        <f aca="true" t="shared" si="14" ref="G19:G33">(D24-0.19)/0.0108</f>
        <v>24.35185185185185</v>
      </c>
      <c r="I24">
        <f t="shared" si="12"/>
        <v>24.01234567901234</v>
      </c>
      <c r="J24">
        <f t="shared" si="3"/>
        <v>3.4846485463445136</v>
      </c>
    </row>
    <row r="25" spans="1:10" ht="13.5">
      <c r="A25" t="s">
        <v>30</v>
      </c>
      <c r="B25">
        <v>0.483</v>
      </c>
      <c r="C25">
        <v>0.432</v>
      </c>
      <c r="D25">
        <v>0.464</v>
      </c>
      <c r="E25">
        <f t="shared" si="4"/>
        <v>27.129629629629626</v>
      </c>
      <c r="F25">
        <f t="shared" si="13"/>
        <v>22.407407407407405</v>
      </c>
      <c r="G25">
        <f t="shared" si="14"/>
        <v>25.37037037037037</v>
      </c>
      <c r="I25">
        <f t="shared" si="12"/>
        <v>24.969135802469136</v>
      </c>
      <c r="J25">
        <f t="shared" si="3"/>
        <v>2.386543015089297</v>
      </c>
    </row>
    <row r="26" spans="1:10" ht="13.5">
      <c r="A26" t="s">
        <v>31</v>
      </c>
      <c r="B26">
        <v>0.449</v>
      </c>
      <c r="C26">
        <v>0.419</v>
      </c>
      <c r="D26">
        <v>0.408</v>
      </c>
      <c r="E26">
        <f t="shared" si="4"/>
        <v>23.98148148148148</v>
      </c>
      <c r="F26">
        <f t="shared" si="13"/>
        <v>21.203703703703702</v>
      </c>
      <c r="G26">
        <f t="shared" si="14"/>
        <v>20.18518518518518</v>
      </c>
      <c r="I26">
        <f aca="true" t="shared" si="15" ref="I26:I33">AVERAGE(E26:G26)</f>
        <v>21.790123456790123</v>
      </c>
      <c r="J26">
        <f t="shared" si="3"/>
        <v>1.9649128447403732</v>
      </c>
    </row>
    <row r="27" spans="1:10" ht="13.5">
      <c r="A27" t="s">
        <v>32</v>
      </c>
      <c r="B27">
        <v>0.489</v>
      </c>
      <c r="C27">
        <v>0.451</v>
      </c>
      <c r="D27">
        <v>0.43</v>
      </c>
      <c r="E27">
        <f t="shared" si="4"/>
        <v>27.685185185185183</v>
      </c>
      <c r="F27">
        <f t="shared" si="13"/>
        <v>24.166666666666668</v>
      </c>
      <c r="G27">
        <f t="shared" si="14"/>
        <v>22.22222222222222</v>
      </c>
      <c r="I27">
        <f t="shared" si="15"/>
        <v>24.691358024691358</v>
      </c>
      <c r="J27">
        <f t="shared" si="3"/>
        <v>2.7690191132539352</v>
      </c>
    </row>
    <row r="28" spans="1:10" ht="13.5">
      <c r="A28" t="s">
        <v>33</v>
      </c>
      <c r="B28">
        <v>0.407</v>
      </c>
      <c r="C28">
        <v>0.434</v>
      </c>
      <c r="D28" s="2">
        <v>0.421</v>
      </c>
      <c r="E28">
        <f aca="true" t="shared" si="16" ref="E28">(B28-0.19)/0.0108</f>
        <v>20.092592592592588</v>
      </c>
      <c r="F28">
        <f aca="true" t="shared" si="17" ref="F28">(C28-0.19)/0.0108</f>
        <v>22.59259259259259</v>
      </c>
      <c r="G28">
        <f t="shared" si="14"/>
        <v>21.388888888888886</v>
      </c>
      <c r="I28">
        <f t="shared" si="15"/>
        <v>21.358024691358022</v>
      </c>
      <c r="J28">
        <f t="shared" si="3"/>
        <v>1.250285746946242</v>
      </c>
    </row>
    <row r="29" spans="1:10" ht="13.5">
      <c r="A29" t="s">
        <v>34</v>
      </c>
      <c r="B29">
        <v>0.403</v>
      </c>
      <c r="C29">
        <v>0.445</v>
      </c>
      <c r="D29">
        <v>0.409</v>
      </c>
      <c r="E29">
        <f aca="true" t="shared" si="18" ref="E29">(B29-0.19)/0.0108</f>
        <v>19.722222222222225</v>
      </c>
      <c r="F29">
        <f aca="true" t="shared" si="19" ref="F29">(C29-0.19)/0.0108</f>
        <v>23.61111111111111</v>
      </c>
      <c r="G29">
        <f aca="true" t="shared" si="20" ref="G29">(D29-0.19)/0.0108</f>
        <v>20.277777777777775</v>
      </c>
      <c r="I29">
        <f aca="true" t="shared" si="21" ref="I29">AVERAGE(E29:G29)</f>
        <v>21.203703703703706</v>
      </c>
      <c r="J29">
        <f t="shared" si="3"/>
        <v>2.103299387333434</v>
      </c>
    </row>
    <row r="30" spans="1:10" ht="13.5">
      <c r="A30" t="s">
        <v>35</v>
      </c>
      <c r="B30">
        <v>0.381</v>
      </c>
      <c r="C30">
        <v>0.472</v>
      </c>
      <c r="D30">
        <v>0.385</v>
      </c>
      <c r="E30">
        <f t="shared" si="4"/>
        <v>17.685185185185183</v>
      </c>
      <c r="F30">
        <f t="shared" si="13"/>
        <v>26.111111111111107</v>
      </c>
      <c r="G30">
        <f t="shared" si="14"/>
        <v>18.055555555555554</v>
      </c>
      <c r="I30">
        <f t="shared" si="15"/>
        <v>20.61728395061728</v>
      </c>
      <c r="J30">
        <f t="shared" si="3"/>
        <v>4.7613964553318615</v>
      </c>
    </row>
    <row r="31" spans="1:10" ht="13.5">
      <c r="A31" t="s">
        <v>36</v>
      </c>
      <c r="B31">
        <v>0.417</v>
      </c>
      <c r="C31">
        <v>0.415</v>
      </c>
      <c r="D31">
        <v>0.415</v>
      </c>
      <c r="E31">
        <f t="shared" si="4"/>
        <v>21.018518518518515</v>
      </c>
      <c r="F31">
        <f t="shared" si="13"/>
        <v>20.83333333333333</v>
      </c>
      <c r="G31">
        <f t="shared" si="14"/>
        <v>20.83333333333333</v>
      </c>
      <c r="I31">
        <f t="shared" si="15"/>
        <v>20.89506172839506</v>
      </c>
      <c r="J31">
        <f t="shared" si="3"/>
        <v>0.10691671651659836</v>
      </c>
    </row>
    <row r="32" spans="1:10" ht="13.5">
      <c r="A32" t="s">
        <v>37</v>
      </c>
      <c r="B32">
        <v>0.451</v>
      </c>
      <c r="C32">
        <v>0.461</v>
      </c>
      <c r="D32">
        <v>0.425</v>
      </c>
      <c r="E32">
        <f t="shared" si="4"/>
        <v>24.166666666666668</v>
      </c>
      <c r="F32">
        <f t="shared" si="13"/>
        <v>25.09259259259259</v>
      </c>
      <c r="G32">
        <f t="shared" si="14"/>
        <v>21.759259259259256</v>
      </c>
      <c r="I32">
        <f t="shared" si="15"/>
        <v>23.67283950617284</v>
      </c>
      <c r="J32">
        <f t="shared" si="3"/>
        <v>1.7206617116995515</v>
      </c>
    </row>
    <row r="33" spans="1:10" ht="13.5">
      <c r="A33" t="s">
        <v>38</v>
      </c>
      <c r="B33">
        <v>0.439</v>
      </c>
      <c r="C33">
        <v>0.456</v>
      </c>
      <c r="D33">
        <v>0.472</v>
      </c>
      <c r="E33">
        <f t="shared" si="4"/>
        <v>23.055555555555554</v>
      </c>
      <c r="F33">
        <f t="shared" si="13"/>
        <v>24.62962962962963</v>
      </c>
      <c r="G33">
        <f t="shared" si="14"/>
        <v>26.111111111111107</v>
      </c>
      <c r="I33">
        <f t="shared" si="15"/>
        <v>24.598765432098762</v>
      </c>
      <c r="J33">
        <f t="shared" si="3"/>
        <v>1.5280115795662415</v>
      </c>
    </row>
    <row r="36" ht="15">
      <c r="A36" s="4"/>
    </row>
    <row r="37" ht="15">
      <c r="A37" s="4"/>
    </row>
    <row r="38" ht="15">
      <c r="A38" s="4"/>
    </row>
    <row r="39" ht="15">
      <c r="A39" s="4"/>
    </row>
    <row r="40" ht="15">
      <c r="A40" s="4"/>
    </row>
    <row r="41" ht="15">
      <c r="A41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欢</cp:lastModifiedBy>
  <dcterms:created xsi:type="dcterms:W3CDTF">2019-09-06T09:22:00Z</dcterms:created>
  <dcterms:modified xsi:type="dcterms:W3CDTF">2019-10-08T03:31:31Z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