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inglu/Desktop/peer j/一修/上传/"/>
    </mc:Choice>
  </mc:AlternateContent>
  <xr:revisionPtr revIDLastSave="0" documentId="13_ncr:1_{8DFDD5AB-8F0C-E449-9E14-699B729F8CDB}" xr6:coauthVersionLast="45" xr6:coauthVersionMax="45" xr10:uidLastSave="{00000000-0000-0000-0000-000000000000}"/>
  <bookViews>
    <workbookView xWindow="1560" yWindow="460" windowWidth="28800" windowHeight="16560" xr2:uid="{F0A3499D-88B2-EA40-8199-47800BEFCC00}"/>
  </bookViews>
  <sheets>
    <sheet name="body weight" sheetId="1" r:id="rId1"/>
    <sheet name="food intake" sheetId="2" r:id="rId2"/>
    <sheet name="serum biochemistry" sheetId="3" r:id="rId3"/>
    <sheet name="liver histology " sheetId="4" r:id="rId4"/>
    <sheet name="tissue qPCR" sheetId="7" r:id="rId5"/>
    <sheet name=" LX-2 qPCR-1" sheetId="11" r:id="rId6"/>
    <sheet name=" LX-2 qPCR-2" sheetId="8" r:id="rId7"/>
  </sheets>
  <definedNames>
    <definedName name="OLE_LINK198" localSheetId="3">'liver histology 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1" l="1"/>
  <c r="H31" i="11"/>
  <c r="I30" i="11"/>
  <c r="I26" i="11"/>
  <c r="H24" i="11"/>
  <c r="H19" i="11"/>
  <c r="I18" i="11"/>
  <c r="H13" i="11"/>
  <c r="H12" i="11"/>
  <c r="M12" i="11" s="1"/>
  <c r="I6" i="11"/>
  <c r="I24" i="11" l="1"/>
  <c r="I25" i="11"/>
  <c r="M24" i="11"/>
  <c r="H25" i="11"/>
  <c r="J4" i="11"/>
  <c r="J5" i="11"/>
  <c r="J6" i="11"/>
  <c r="J12" i="11"/>
  <c r="J13" i="11"/>
  <c r="J14" i="11"/>
  <c r="J18" i="11"/>
  <c r="J19" i="11"/>
  <c r="J20" i="11"/>
  <c r="J24" i="11"/>
  <c r="J25" i="11"/>
  <c r="J32" i="11"/>
  <c r="J31" i="11"/>
  <c r="H4" i="11"/>
  <c r="M4" i="11" s="1"/>
  <c r="H5" i="11"/>
  <c r="H14" i="11"/>
  <c r="H15" i="11" s="1"/>
  <c r="H18" i="11"/>
  <c r="M18" i="11" s="1"/>
  <c r="I20" i="11"/>
  <c r="I31" i="11"/>
  <c r="H32" i="11"/>
  <c r="I4" i="11"/>
  <c r="I5" i="11"/>
  <c r="I12" i="11"/>
  <c r="I13" i="11"/>
  <c r="I14" i="11"/>
  <c r="J30" i="11"/>
  <c r="H6" i="11"/>
  <c r="I19" i="11"/>
  <c r="H20" i="11"/>
  <c r="H30" i="11"/>
  <c r="M30" i="11" s="1"/>
  <c r="J26" i="11"/>
  <c r="H26" i="11"/>
  <c r="N18" i="8"/>
  <c r="M4" i="8"/>
  <c r="H4" i="8"/>
  <c r="J32" i="8"/>
  <c r="I32" i="8"/>
  <c r="H32" i="8"/>
  <c r="J31" i="8"/>
  <c r="I31" i="8"/>
  <c r="H31" i="8"/>
  <c r="J30" i="8"/>
  <c r="I30" i="8"/>
  <c r="H30" i="8"/>
  <c r="J26" i="8"/>
  <c r="I26" i="8"/>
  <c r="H26" i="8"/>
  <c r="J25" i="8"/>
  <c r="I25" i="8"/>
  <c r="H25" i="8"/>
  <c r="J24" i="8"/>
  <c r="I24" i="8"/>
  <c r="H24" i="8"/>
  <c r="J20" i="8"/>
  <c r="I20" i="8"/>
  <c r="H20" i="8"/>
  <c r="J19" i="8"/>
  <c r="I19" i="8"/>
  <c r="H19" i="8"/>
  <c r="J18" i="8"/>
  <c r="I18" i="8"/>
  <c r="H18" i="8"/>
  <c r="J14" i="8"/>
  <c r="I14" i="8"/>
  <c r="H14" i="8"/>
  <c r="J13" i="8"/>
  <c r="J15" i="8" s="1"/>
  <c r="I13" i="8"/>
  <c r="H13" i="8"/>
  <c r="J12" i="8"/>
  <c r="I12" i="8"/>
  <c r="H12" i="8"/>
  <c r="H15" i="8" s="1"/>
  <c r="J6" i="8"/>
  <c r="I6" i="8"/>
  <c r="H6" i="8"/>
  <c r="J5" i="8"/>
  <c r="I5" i="8"/>
  <c r="H5" i="8"/>
  <c r="J4" i="8"/>
  <c r="I4" i="8"/>
  <c r="I15" i="11" l="1"/>
  <c r="N26" i="11" s="1"/>
  <c r="J15" i="11"/>
  <c r="O12" i="11" s="1"/>
  <c r="M25" i="11"/>
  <c r="M26" i="11"/>
  <c r="M20" i="11"/>
  <c r="M19" i="11"/>
  <c r="M13" i="11"/>
  <c r="M14" i="11"/>
  <c r="M32" i="11"/>
  <c r="M31" i="11"/>
  <c r="M5" i="11"/>
  <c r="M6" i="11"/>
  <c r="M13" i="8"/>
  <c r="M6" i="8"/>
  <c r="M32" i="8"/>
  <c r="M30" i="8"/>
  <c r="M25" i="8"/>
  <c r="M20" i="8"/>
  <c r="M18" i="8"/>
  <c r="M14" i="8"/>
  <c r="M12" i="8"/>
  <c r="M5" i="8"/>
  <c r="O30" i="8"/>
  <c r="O14" i="8"/>
  <c r="O12" i="8"/>
  <c r="O5" i="8"/>
  <c r="O31" i="8"/>
  <c r="O26" i="8"/>
  <c r="O24" i="8"/>
  <c r="O19" i="8"/>
  <c r="O13" i="8"/>
  <c r="O6" i="8"/>
  <c r="O4" i="8"/>
  <c r="O20" i="8"/>
  <c r="N6" i="8"/>
  <c r="M24" i="8"/>
  <c r="M31" i="8"/>
  <c r="N4" i="8"/>
  <c r="N13" i="8"/>
  <c r="M19" i="8"/>
  <c r="M26" i="8"/>
  <c r="O18" i="8"/>
  <c r="O25" i="8"/>
  <c r="O32" i="8"/>
  <c r="I15" i="8"/>
  <c r="N24" i="11" l="1"/>
  <c r="N18" i="11"/>
  <c r="N25" i="11"/>
  <c r="N31" i="11"/>
  <c r="N6" i="11"/>
  <c r="N19" i="11"/>
  <c r="N30" i="11"/>
  <c r="N20" i="11"/>
  <c r="N32" i="11"/>
  <c r="N14" i="11"/>
  <c r="N4" i="11"/>
  <c r="N13" i="11"/>
  <c r="O19" i="11"/>
  <c r="O25" i="11"/>
  <c r="O30" i="11"/>
  <c r="O4" i="11"/>
  <c r="O32" i="11"/>
  <c r="O20" i="11"/>
  <c r="O26" i="11"/>
  <c r="O13" i="11"/>
  <c r="O6" i="11"/>
  <c r="O18" i="11"/>
  <c r="O31" i="11"/>
  <c r="O14" i="11"/>
  <c r="N5" i="11"/>
  <c r="O5" i="11"/>
  <c r="N12" i="11"/>
  <c r="O24" i="11"/>
  <c r="N32" i="8"/>
  <c r="N30" i="8"/>
  <c r="N25" i="8"/>
  <c r="N20" i="8"/>
  <c r="N14" i="8"/>
  <c r="N12" i="8"/>
  <c r="N5" i="8"/>
  <c r="N31" i="8"/>
  <c r="N26" i="8"/>
  <c r="N24" i="8"/>
  <c r="N19" i="8"/>
  <c r="Q20" i="7" l="1"/>
  <c r="Q21" i="7"/>
  <c r="Q23" i="7"/>
  <c r="Q24" i="7"/>
  <c r="Q25" i="7"/>
  <c r="Q28" i="7"/>
  <c r="Q29" i="7"/>
  <c r="Q30" i="7"/>
  <c r="Q19" i="7"/>
  <c r="P20" i="7"/>
  <c r="P21" i="7"/>
  <c r="P23" i="7"/>
  <c r="P24" i="7"/>
  <c r="P25" i="7"/>
  <c r="P28" i="7"/>
  <c r="P29" i="7"/>
  <c r="P30" i="7"/>
  <c r="P19" i="7"/>
  <c r="O20" i="7"/>
  <c r="O21" i="7"/>
  <c r="O23" i="7"/>
  <c r="O24" i="7"/>
  <c r="O25" i="7"/>
  <c r="O28" i="7"/>
  <c r="O29" i="7"/>
  <c r="O30" i="7"/>
  <c r="O19" i="7"/>
  <c r="N20" i="7"/>
  <c r="N21" i="7"/>
  <c r="N23" i="7"/>
  <c r="N24" i="7"/>
  <c r="N25" i="7"/>
  <c r="N28" i="7"/>
  <c r="N29" i="7"/>
  <c r="N30" i="7"/>
  <c r="N19" i="7"/>
  <c r="M20" i="7"/>
  <c r="M21" i="7"/>
  <c r="M23" i="7"/>
  <c r="M24" i="7"/>
  <c r="M25" i="7"/>
  <c r="M28" i="7"/>
  <c r="M29" i="7"/>
  <c r="M30" i="7"/>
  <c r="M19" i="7"/>
  <c r="L20" i="7"/>
  <c r="L21" i="7"/>
  <c r="L23" i="7"/>
  <c r="L24" i="7"/>
  <c r="L25" i="7"/>
  <c r="L28" i="7"/>
  <c r="L29" i="7"/>
  <c r="L30" i="7"/>
  <c r="L19" i="7"/>
  <c r="K20" i="7"/>
  <c r="K19" i="7"/>
  <c r="K21" i="7"/>
  <c r="K23" i="7"/>
  <c r="K24" i="7"/>
  <c r="K25" i="7"/>
  <c r="K28" i="7"/>
  <c r="K29" i="7"/>
  <c r="K30" i="7"/>
  <c r="J20" i="7"/>
  <c r="J21" i="7"/>
  <c r="J23" i="7"/>
  <c r="J24" i="7"/>
  <c r="J25" i="7"/>
  <c r="J28" i="7"/>
  <c r="J29" i="7"/>
  <c r="J30" i="7"/>
  <c r="J19" i="7"/>
  <c r="I20" i="7"/>
  <c r="I21" i="7"/>
  <c r="I23" i="7"/>
  <c r="I24" i="7"/>
  <c r="I25" i="7"/>
  <c r="I28" i="7"/>
  <c r="I29" i="7"/>
  <c r="I30" i="7"/>
  <c r="I19" i="7"/>
  <c r="H20" i="7"/>
  <c r="H21" i="7"/>
  <c r="H23" i="7"/>
  <c r="H24" i="7"/>
  <c r="H25" i="7"/>
  <c r="H28" i="7"/>
  <c r="H29" i="7"/>
  <c r="H30" i="7"/>
  <c r="H19" i="7"/>
  <c r="G20" i="7"/>
  <c r="G21" i="7"/>
  <c r="G23" i="7"/>
  <c r="G24" i="7"/>
  <c r="G25" i="7"/>
  <c r="G28" i="7"/>
  <c r="G29" i="7"/>
  <c r="G30" i="7"/>
  <c r="G19" i="7"/>
  <c r="F20" i="7"/>
  <c r="F21" i="7"/>
  <c r="F23" i="7"/>
  <c r="F24" i="7"/>
  <c r="F25" i="7"/>
  <c r="F28" i="7"/>
  <c r="F29" i="7"/>
  <c r="F30" i="7"/>
  <c r="F19" i="7"/>
  <c r="E29" i="7"/>
  <c r="E30" i="7"/>
  <c r="E20" i="7"/>
  <c r="E21" i="7"/>
  <c r="E23" i="7"/>
  <c r="E24" i="7"/>
  <c r="E25" i="7"/>
  <c r="E28" i="7"/>
  <c r="E19" i="7"/>
  <c r="P10" i="7"/>
  <c r="Q10" i="7"/>
  <c r="F10" i="7"/>
  <c r="G10" i="7"/>
  <c r="H10" i="7"/>
  <c r="I10" i="7"/>
  <c r="J10" i="7"/>
  <c r="K10" i="7"/>
  <c r="L10" i="7"/>
  <c r="M10" i="7"/>
  <c r="N10" i="7"/>
  <c r="O10" i="7"/>
  <c r="E10" i="7"/>
  <c r="F16" i="4" l="1"/>
  <c r="F15" i="4"/>
  <c r="F11" i="4"/>
  <c r="F10" i="4"/>
  <c r="J30" i="1"/>
  <c r="O30" i="1"/>
  <c r="P30" i="1"/>
  <c r="K30" i="1"/>
  <c r="E30" i="1"/>
  <c r="F30" i="1"/>
  <c r="D30" i="1"/>
  <c r="B30" i="1" l="1"/>
  <c r="F14" i="4" l="1"/>
  <c r="F13" i="4"/>
  <c r="F12" i="4"/>
  <c r="F9" i="4"/>
  <c r="F8" i="4"/>
  <c r="F7" i="4"/>
  <c r="F2" i="4"/>
  <c r="C30" i="1" l="1"/>
  <c r="G30" i="1"/>
  <c r="H30" i="1"/>
  <c r="I30" i="1"/>
  <c r="L30" i="1"/>
  <c r="M30" i="1"/>
  <c r="N30" i="1"/>
</calcChain>
</file>

<file path=xl/sharedStrings.xml><?xml version="1.0" encoding="utf-8"?>
<sst xmlns="http://schemas.openxmlformats.org/spreadsheetml/2006/main" count="133" uniqueCount="81">
  <si>
    <t>control</t>
  </si>
  <si>
    <t>control</t>
    <phoneticPr fontId="2" type="noConversion"/>
  </si>
  <si>
    <t>model</t>
  </si>
  <si>
    <t>model</t>
    <phoneticPr fontId="2" type="noConversion"/>
  </si>
  <si>
    <t>GS-0976(3mg/kg/day)</t>
    <phoneticPr fontId="2" type="noConversion"/>
  </si>
  <si>
    <t xml:space="preserve">         group   day</t>
  </si>
  <si>
    <t>GS-0976 (3mg/kg/day)</t>
    <phoneticPr fontId="2" type="noConversion"/>
  </si>
  <si>
    <t>body weight (g)</t>
    <phoneticPr fontId="2" type="noConversion"/>
  </si>
  <si>
    <t>liver weight(g)</t>
    <phoneticPr fontId="2" type="noConversion"/>
  </si>
  <si>
    <t>ALT (U/L)</t>
    <phoneticPr fontId="2" type="noConversion"/>
  </si>
  <si>
    <t>AST(U/L)</t>
    <phoneticPr fontId="2" type="noConversion"/>
  </si>
  <si>
    <t>liver weight/liver</t>
    <phoneticPr fontId="2" type="noConversion"/>
  </si>
  <si>
    <t>fibrosis area %</t>
    <phoneticPr fontId="2" type="noConversion"/>
  </si>
  <si>
    <r>
      <t>con-1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0165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</si>
  <si>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con-2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0119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</si>
  <si>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con-3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0168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</si>
  <si>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mo-1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0178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</si>
  <si>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mo-2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0108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</si>
  <si>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mo-3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0164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</si>
  <si>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gs-1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0404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</si>
  <si>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gs-2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0113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</si>
  <si>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gs-3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0282</t>
    </r>
    <r>
      <rPr>
        <sz val="12"/>
        <color theme="1"/>
        <rFont val="等线"/>
        <family val="2"/>
        <charset val="134"/>
      </rPr>
      <t>）</t>
    </r>
    <phoneticPr fontId="2" type="noConversion"/>
  </si>
  <si>
    <t xml:space="preserve">         group          day</t>
    <phoneticPr fontId="2" type="noConversion"/>
  </si>
  <si>
    <t>NAS score</t>
    <phoneticPr fontId="5" type="noConversion"/>
  </si>
  <si>
    <t>aSMA</t>
  </si>
  <si>
    <t>CTGF</t>
  </si>
  <si>
    <r>
      <t>con-1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0165</t>
    </r>
    <r>
      <rPr>
        <sz val="12"/>
        <color rgb="FF000000"/>
        <rFont val="等线"/>
        <family val="4"/>
        <charset val="134"/>
      </rPr>
      <t>）</t>
    </r>
  </si>
  <si>
    <r>
      <t>con-2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0119</t>
    </r>
    <r>
      <rPr>
        <sz val="12"/>
        <color rgb="FF000000"/>
        <rFont val="等线"/>
        <family val="4"/>
        <charset val="134"/>
      </rPr>
      <t>）</t>
    </r>
  </si>
  <si>
    <r>
      <t>con-3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0168</t>
    </r>
    <r>
      <rPr>
        <sz val="12"/>
        <color rgb="FF000000"/>
        <rFont val="等线"/>
        <family val="4"/>
        <charset val="134"/>
      </rPr>
      <t>）</t>
    </r>
  </si>
  <si>
    <r>
      <t>mo-1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0178</t>
    </r>
    <r>
      <rPr>
        <sz val="12"/>
        <color rgb="FF000000"/>
        <rFont val="等线"/>
        <family val="4"/>
        <charset val="134"/>
      </rPr>
      <t>）</t>
    </r>
  </si>
  <si>
    <r>
      <t>mo-2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0108</t>
    </r>
    <r>
      <rPr>
        <sz val="12"/>
        <color rgb="FF000000"/>
        <rFont val="等线"/>
        <family val="4"/>
        <charset val="134"/>
      </rPr>
      <t>）</t>
    </r>
  </si>
  <si>
    <r>
      <t>mo-3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0164</t>
    </r>
    <r>
      <rPr>
        <sz val="12"/>
        <color rgb="FF000000"/>
        <rFont val="等线"/>
        <family val="4"/>
        <charset val="134"/>
      </rPr>
      <t>）</t>
    </r>
  </si>
  <si>
    <r>
      <t>gs-1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0404</t>
    </r>
    <r>
      <rPr>
        <sz val="12"/>
        <color rgb="FF000000"/>
        <rFont val="等线"/>
        <family val="4"/>
        <charset val="134"/>
      </rPr>
      <t>）</t>
    </r>
  </si>
  <si>
    <r>
      <t>gs-2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0113</t>
    </r>
    <r>
      <rPr>
        <sz val="12"/>
        <color rgb="FF000000"/>
        <rFont val="等线"/>
        <family val="4"/>
        <charset val="134"/>
      </rPr>
      <t>）</t>
    </r>
  </si>
  <si>
    <r>
      <t>gs-3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0282</t>
    </r>
    <r>
      <rPr>
        <sz val="12"/>
        <color rgb="FF000000"/>
        <rFont val="等线"/>
        <family val="4"/>
        <charset val="134"/>
      </rPr>
      <t>）</t>
    </r>
  </si>
  <si>
    <t>HDL(mmol/L)</t>
  </si>
  <si>
    <t>LDL(mmol/L)</t>
  </si>
  <si>
    <t>steatosis score</t>
    <phoneticPr fontId="2" type="noConversion"/>
  </si>
  <si>
    <t>lobular inflammation score</t>
    <phoneticPr fontId="2" type="noConversion"/>
  </si>
  <si>
    <t>ballooning score</t>
    <phoneticPr fontId="2" type="noConversion"/>
  </si>
  <si>
    <r>
      <t>food intake (g)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average weight per mouse per day</t>
    </r>
    <r>
      <rPr>
        <sz val="12"/>
        <color rgb="FF000000"/>
        <rFont val="等线"/>
        <family val="4"/>
        <charset val="134"/>
      </rPr>
      <t>）</t>
    </r>
    <phoneticPr fontId="2" type="noConversion"/>
  </si>
  <si>
    <t>con-4（0120）</t>
  </si>
  <si>
    <t>con-4（0120）</t>
    <phoneticPr fontId="2" type="noConversion"/>
  </si>
  <si>
    <r>
      <t>con-5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0296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</si>
  <si>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mo-4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0111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</si>
  <si>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mo-5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"/>
        <family val="2"/>
      </rPr>
      <t>0173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</si>
  <si>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gs-4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 (正文)"/>
        <family val="3"/>
        <charset val="134"/>
      </rPr>
      <t>0437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</si>
  <si>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gs-5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Calibri (正文)"/>
      </rPr>
      <t>0499</t>
    </r>
    <r>
      <rPr>
        <sz val="12"/>
        <color theme="1"/>
        <rFont val="等线"/>
        <family val="2"/>
        <charset val="134"/>
      </rPr>
      <t>）</t>
    </r>
    <phoneticPr fontId="2" type="noConversion"/>
  </si>
  <si>
    <r>
      <t>con-5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"/>
        <family val="2"/>
      </rPr>
      <t>0296</t>
    </r>
    <r>
      <rPr>
        <sz val="12"/>
        <color rgb="FF000000"/>
        <rFont val="等线"/>
        <family val="4"/>
        <charset val="134"/>
      </rPr>
      <t>）</t>
    </r>
  </si>
  <si>
    <r>
      <t>gs-4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 (正文)"/>
      </rPr>
      <t>0437</t>
    </r>
    <r>
      <rPr>
        <sz val="12"/>
        <color rgb="FF000000"/>
        <rFont val="等线"/>
        <family val="4"/>
        <charset val="134"/>
      </rPr>
      <t>）</t>
    </r>
  </si>
  <si>
    <r>
      <t>gs-5</t>
    </r>
    <r>
      <rPr>
        <sz val="12"/>
        <color rgb="FF000000"/>
        <rFont val="等线"/>
        <family val="4"/>
        <charset val="134"/>
      </rPr>
      <t>（</t>
    </r>
    <r>
      <rPr>
        <sz val="12"/>
        <color rgb="FF000000"/>
        <rFont val="Calibri (正文)"/>
      </rPr>
      <t>0499</t>
    </r>
    <r>
      <rPr>
        <sz val="12"/>
        <color rgb="FF000000"/>
        <rFont val="等线"/>
        <family val="4"/>
        <charset val="134"/>
      </rPr>
      <t>）</t>
    </r>
  </si>
  <si>
    <t>2^-(ΔCT)</t>
  </si>
  <si>
    <t>Adipor2</t>
    <phoneticPr fontId="2" type="noConversion"/>
  </si>
  <si>
    <t>Cse1f</t>
  </si>
  <si>
    <t>Lipc</t>
  </si>
  <si>
    <t>Dbi</t>
  </si>
  <si>
    <t> Fabp1</t>
  </si>
  <si>
    <t>Adam8</t>
  </si>
  <si>
    <t>Col1a2</t>
  </si>
  <si>
    <t xml:space="preserve">model </t>
    <phoneticPr fontId="2" type="noConversion"/>
  </si>
  <si>
    <t>average</t>
  </si>
  <si>
    <t>average</t>
    <phoneticPr fontId="2" type="noConversion"/>
  </si>
  <si>
    <t>2^-(ΔΔCT)</t>
    <phoneticPr fontId="2" type="noConversion"/>
  </si>
  <si>
    <t>Ccr1</t>
    <phoneticPr fontId="2" type="noConversion"/>
  </si>
  <si>
    <t>Itgb2</t>
    <phoneticPr fontId="2" type="noConversion"/>
  </si>
  <si>
    <t>Itgam</t>
    <phoneticPr fontId="2" type="noConversion"/>
  </si>
  <si>
    <t>Sulf2</t>
    <phoneticPr fontId="2" type="noConversion"/>
  </si>
  <si>
    <t>Col3a1</t>
    <phoneticPr fontId="2" type="noConversion"/>
  </si>
  <si>
    <t>Mmp12</t>
    <phoneticPr fontId="2" type="noConversion"/>
  </si>
  <si>
    <t xml:space="preserve">control </t>
  </si>
  <si>
    <t>COL1A2</t>
  </si>
  <si>
    <t>COL3A1</t>
  </si>
  <si>
    <t>SUIF2</t>
  </si>
  <si>
    <t>ΔCT</t>
  </si>
  <si>
    <t>2^(-ΔCT)</t>
  </si>
  <si>
    <t>2^(-ΔΔCT)</t>
  </si>
  <si>
    <t>Model</t>
  </si>
  <si>
    <t>GS0976-8.25uM</t>
  </si>
  <si>
    <t>GS0976-17.5uM</t>
  </si>
  <si>
    <t>GS0976-35uM</t>
  </si>
  <si>
    <t>COL1A1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</si>
</sst>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"/>
    <numFmt numFmtId="177" formatCode="###0.00;\-###0.00"/>
    <numFmt numFmtId="178" formatCode="0.0000_ "/>
    <numFmt numFmtId="179" formatCode="0.0000"/>
    <numFmt numFmtId="180" formatCode="0_ "/>
    <numFmt numFmtId="181" formatCode="0.0000_);[Red]\(0.0000\)"/>
    <numFmt numFmtId="182" formatCode="0.000000_);[Red]\(0.000000\)"/>
    <numFmt numFmtId="183" formatCode="0.000000000"/>
  </numFmts>
  <fonts count="16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</font>
    <font>
      <sz val="9"/>
      <name val="等线"/>
      <family val="2"/>
      <charset val="134"/>
      <scheme val="minor"/>
    </font>
    <font>
      <sz val="12"/>
      <name val="Arial"/>
      <family val="2"/>
    </font>
    <font>
      <sz val="12"/>
      <color rgb="FF000000"/>
      <name val="等线"/>
      <family val="4"/>
      <charset val="134"/>
      <scheme val="minor"/>
    </font>
    <font>
      <sz val="9"/>
      <name val="等线"/>
      <family val="3"/>
      <charset val="134"/>
      <scheme val="minor"/>
    </font>
    <font>
      <sz val="12"/>
      <color rgb="FF000000"/>
      <name val="等线"/>
      <family val="4"/>
      <charset val="134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8.25"/>
      <name val="Microsoft Sans Serif"/>
      <family val="2"/>
    </font>
    <font>
      <sz val="12"/>
      <color theme="1"/>
      <name val="Calibri (正文)"/>
      <family val="3"/>
      <charset val="134"/>
    </font>
    <font>
      <sz val="12"/>
      <color theme="1"/>
      <name val="Calibri (正文)"/>
    </font>
    <font>
      <sz val="12"/>
      <color rgb="FF000000"/>
      <name val="Calibri (正文)"/>
    </font>
    <font>
      <sz val="12"/>
      <color rgb="FFFF0000"/>
      <name val="等线"/>
      <family val="2"/>
      <charset val="134"/>
      <scheme val="minor"/>
    </font>
    <font>
      <sz val="12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  <protection locked="0"/>
    </xf>
  </cellStyleXfs>
  <cellXfs count="122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>
      <alignment vertical="center"/>
    </xf>
    <xf numFmtId="0" fontId="7" fillId="0" borderId="9" xfId="0" applyFont="1" applyBorder="1">
      <alignment vertical="center"/>
    </xf>
    <xf numFmtId="49" fontId="7" fillId="0" borderId="9" xfId="0" applyNumberFormat="1" applyFont="1" applyBorder="1">
      <alignment vertical="center"/>
    </xf>
    <xf numFmtId="49" fontId="7" fillId="0" borderId="7" xfId="0" applyNumberFormat="1" applyFont="1" applyBorder="1">
      <alignment vertical="center"/>
    </xf>
    <xf numFmtId="49" fontId="7" fillId="0" borderId="11" xfId="0" applyNumberFormat="1" applyFont="1" applyBorder="1">
      <alignment vertical="center"/>
    </xf>
    <xf numFmtId="0" fontId="8" fillId="0" borderId="14" xfId="0" applyFont="1" applyBorder="1" applyAlignment="1">
      <alignment horizontal="left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15" xfId="0" applyFont="1" applyFill="1" applyBorder="1" applyAlignment="1">
      <alignment horizontal="left"/>
    </xf>
    <xf numFmtId="0" fontId="7" fillId="0" borderId="7" xfId="0" applyFont="1" applyBorder="1" applyAlignment="1"/>
    <xf numFmtId="0" fontId="7" fillId="0" borderId="0" xfId="0" applyFont="1">
      <alignment vertical="center"/>
    </xf>
    <xf numFmtId="0" fontId="8" fillId="0" borderId="10" xfId="0" applyFont="1" applyBorder="1" applyAlignment="1"/>
    <xf numFmtId="176" fontId="7" fillId="0" borderId="10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/>
    <xf numFmtId="0" fontId="8" fillId="0" borderId="0" xfId="0" applyFont="1" applyBorder="1" applyAlignment="1"/>
    <xf numFmtId="0" fontId="8" fillId="0" borderId="15" xfId="0" applyFont="1" applyBorder="1" applyAlignment="1">
      <alignment horizontal="left"/>
    </xf>
    <xf numFmtId="0" fontId="8" fillId="0" borderId="7" xfId="0" applyFont="1" applyBorder="1" applyAlignment="1"/>
    <xf numFmtId="0" fontId="7" fillId="0" borderId="11" xfId="0" applyFont="1" applyBorder="1" applyAlignment="1">
      <alignment vertical="center"/>
    </xf>
    <xf numFmtId="49" fontId="7" fillId="0" borderId="14" xfId="0" applyNumberFormat="1" applyFont="1" applyBorder="1">
      <alignment vertical="center"/>
    </xf>
    <xf numFmtId="0" fontId="9" fillId="0" borderId="3" xfId="0" applyFont="1" applyBorder="1" applyAlignment="1"/>
    <xf numFmtId="0" fontId="9" fillId="0" borderId="5" xfId="0" applyFont="1" applyBorder="1" applyAlignment="1"/>
    <xf numFmtId="0" fontId="9" fillId="0" borderId="8" xfId="0" applyFont="1" applyBorder="1" applyAlignment="1"/>
    <xf numFmtId="0" fontId="8" fillId="0" borderId="16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7" fillId="0" borderId="18" xfId="0" applyFont="1" applyBorder="1" applyAlignment="1">
      <alignment vertical="center"/>
    </xf>
    <xf numFmtId="0" fontId="7" fillId="0" borderId="16" xfId="0" applyFont="1" applyBorder="1" applyAlignment="1"/>
    <xf numFmtId="0" fontId="9" fillId="0" borderId="14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176" fontId="3" fillId="0" borderId="0" xfId="0" applyNumberFormat="1" applyFont="1" applyBorder="1" applyAlignment="1"/>
    <xf numFmtId="0" fontId="8" fillId="0" borderId="5" xfId="0" applyFont="1" applyBorder="1" applyAlignment="1"/>
    <xf numFmtId="0" fontId="7" fillId="0" borderId="18" xfId="0" applyFont="1" applyBorder="1">
      <alignment vertical="center"/>
    </xf>
    <xf numFmtId="0" fontId="8" fillId="0" borderId="3" xfId="0" applyFont="1" applyBorder="1" applyAlignment="1"/>
    <xf numFmtId="0" fontId="7" fillId="0" borderId="18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>
      <alignment vertical="center"/>
    </xf>
    <xf numFmtId="0" fontId="7" fillId="0" borderId="0" xfId="0" applyFont="1" applyBorder="1" applyAlignment="1"/>
    <xf numFmtId="176" fontId="7" fillId="0" borderId="0" xfId="0" applyNumberFormat="1" applyFont="1" applyBorder="1">
      <alignment vertical="center"/>
    </xf>
    <xf numFmtId="49" fontId="7" fillId="0" borderId="10" xfId="0" applyNumberFormat="1" applyFont="1" applyBorder="1">
      <alignment vertical="center"/>
    </xf>
    <xf numFmtId="0" fontId="7" fillId="0" borderId="5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18" xfId="0" applyFont="1" applyBorder="1" applyAlignment="1"/>
    <xf numFmtId="0" fontId="3" fillId="0" borderId="18" xfId="0" applyFont="1" applyBorder="1" applyAlignment="1"/>
    <xf numFmtId="176" fontId="7" fillId="0" borderId="18" xfId="0" applyNumberFormat="1" applyFont="1" applyBorder="1">
      <alignment vertical="center"/>
    </xf>
    <xf numFmtId="176" fontId="7" fillId="0" borderId="18" xfId="0" applyNumberFormat="1" applyFont="1" applyFill="1" applyBorder="1">
      <alignment vertical="center"/>
    </xf>
    <xf numFmtId="49" fontId="9" fillId="0" borderId="0" xfId="0" applyNumberFormat="1" applyFont="1" applyBorder="1">
      <alignment vertical="center"/>
    </xf>
    <xf numFmtId="0" fontId="8" fillId="0" borderId="4" xfId="0" applyFont="1" applyFill="1" applyBorder="1" applyAlignment="1"/>
    <xf numFmtId="49" fontId="9" fillId="0" borderId="9" xfId="0" applyNumberFormat="1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/>
    <xf numFmtId="0" fontId="8" fillId="0" borderId="4" xfId="0" applyFont="1" applyBorder="1" applyAlignment="1"/>
    <xf numFmtId="0" fontId="3" fillId="0" borderId="5" xfId="0" applyFont="1" applyBorder="1" applyAlignment="1"/>
    <xf numFmtId="0" fontId="8" fillId="0" borderId="6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8" fillId="0" borderId="15" xfId="0" applyFont="1" applyFill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8" fillId="0" borderId="14" xfId="0" applyFont="1" applyFill="1" applyBorder="1" applyAlignment="1"/>
    <xf numFmtId="0" fontId="9" fillId="0" borderId="15" xfId="0" applyFont="1" applyBorder="1" applyAlignment="1"/>
    <xf numFmtId="0" fontId="7" fillId="0" borderId="15" xfId="0" applyFont="1" applyFill="1" applyBorder="1" applyAlignment="1"/>
    <xf numFmtId="49" fontId="7" fillId="0" borderId="4" xfId="0" applyNumberFormat="1" applyFont="1" applyBorder="1">
      <alignment vertic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6" xfId="0" applyFont="1" applyFill="1" applyBorder="1" applyAlignment="1"/>
    <xf numFmtId="0" fontId="7" fillId="0" borderId="7" xfId="0" applyFont="1" applyFill="1" applyBorder="1" applyAlignment="1"/>
    <xf numFmtId="49" fontId="9" fillId="0" borderId="14" xfId="0" applyNumberFormat="1" applyFont="1" applyBorder="1">
      <alignment vertical="center"/>
    </xf>
    <xf numFmtId="49" fontId="9" fillId="0" borderId="15" xfId="0" applyNumberFormat="1" applyFont="1" applyBorder="1">
      <alignment vertical="center"/>
    </xf>
    <xf numFmtId="0" fontId="4" fillId="0" borderId="0" xfId="0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80" fontId="4" fillId="0" borderId="0" xfId="0" applyNumberFormat="1" applyFont="1" applyFill="1">
      <alignment vertical="center"/>
    </xf>
    <xf numFmtId="180" fontId="4" fillId="0" borderId="0" xfId="0" applyNumberFormat="1" applyFont="1">
      <alignment vertical="center"/>
    </xf>
    <xf numFmtId="178" fontId="0" fillId="0" borderId="0" xfId="0" applyNumberFormat="1" applyFill="1">
      <alignment vertical="center"/>
    </xf>
    <xf numFmtId="0" fontId="14" fillId="0" borderId="0" xfId="0" applyFont="1">
      <alignment vertical="center"/>
    </xf>
    <xf numFmtId="178" fontId="14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49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77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</cellXfs>
  <cellStyles count="2">
    <cellStyle name="Normal" xfId="1" xr:uid="{E3B05B15-7224-E842-86B6-A1EF5458D037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6BF8-FA80-A74C-BDFE-BE23907B0D4C}">
  <dimension ref="A1:Q34"/>
  <sheetViews>
    <sheetView tabSelected="1" topLeftCell="A7" workbookViewId="0">
      <selection activeCell="D38" sqref="D38"/>
    </sheetView>
  </sheetViews>
  <sheetFormatPr baseColWidth="10" defaultRowHeight="16"/>
  <cols>
    <col min="1" max="1" width="15.33203125" customWidth="1"/>
    <col min="2" max="2" width="14.83203125" bestFit="1" customWidth="1"/>
    <col min="3" max="3" width="14.6640625" bestFit="1" customWidth="1"/>
    <col min="4" max="4" width="14.83203125" bestFit="1" customWidth="1"/>
    <col min="5" max="6" width="14.83203125" customWidth="1"/>
    <col min="7" max="7" width="14.83203125" bestFit="1" customWidth="1"/>
    <col min="8" max="8" width="14.6640625" bestFit="1" customWidth="1"/>
    <col min="9" max="9" width="14.83203125" bestFit="1" customWidth="1"/>
    <col min="10" max="11" width="14.83203125" customWidth="1"/>
    <col min="12" max="12" width="11.5" customWidth="1"/>
    <col min="13" max="13" width="12" customWidth="1"/>
    <col min="14" max="17" width="12.6640625" customWidth="1"/>
  </cols>
  <sheetData>
    <row r="1" spans="1:17" ht="27" customHeight="1">
      <c r="A1" s="7"/>
      <c r="B1" s="105" t="s">
        <v>7</v>
      </c>
      <c r="C1" s="105"/>
      <c r="D1" s="105"/>
      <c r="E1" s="106"/>
      <c r="F1" s="106"/>
      <c r="G1" s="105"/>
      <c r="H1" s="105"/>
      <c r="I1" s="105"/>
      <c r="J1" s="106"/>
      <c r="K1" s="106"/>
      <c r="L1" s="105"/>
      <c r="M1" s="105"/>
      <c r="N1" s="105"/>
      <c r="O1" s="50"/>
      <c r="P1" s="44"/>
      <c r="Q1" s="44"/>
    </row>
    <row r="2" spans="1:17" ht="26" customHeight="1">
      <c r="A2" s="107" t="s">
        <v>22</v>
      </c>
      <c r="B2" s="109" t="s">
        <v>1</v>
      </c>
      <c r="C2" s="105"/>
      <c r="D2" s="105"/>
      <c r="E2" s="105"/>
      <c r="F2" s="110"/>
      <c r="G2" s="109" t="s">
        <v>3</v>
      </c>
      <c r="H2" s="105"/>
      <c r="I2" s="105"/>
      <c r="J2" s="106"/>
      <c r="K2" s="110"/>
      <c r="L2" s="109" t="s">
        <v>4</v>
      </c>
      <c r="M2" s="105"/>
      <c r="N2" s="105"/>
      <c r="O2" s="106"/>
      <c r="P2" s="110"/>
      <c r="Q2" s="44"/>
    </row>
    <row r="3" spans="1:17">
      <c r="A3" s="108"/>
      <c r="B3" s="8" t="s">
        <v>13</v>
      </c>
      <c r="C3" s="9" t="s">
        <v>14</v>
      </c>
      <c r="D3" s="48" t="s">
        <v>15</v>
      </c>
      <c r="E3" s="48" t="s">
        <v>42</v>
      </c>
      <c r="F3" s="10" t="s">
        <v>43</v>
      </c>
      <c r="G3" s="9" t="s">
        <v>16</v>
      </c>
      <c r="H3" s="9" t="s">
        <v>17</v>
      </c>
      <c r="I3" s="9" t="s">
        <v>18</v>
      </c>
      <c r="J3" s="48" t="s">
        <v>44</v>
      </c>
      <c r="K3" s="9" t="s">
        <v>45</v>
      </c>
      <c r="L3" s="8" t="s">
        <v>19</v>
      </c>
      <c r="M3" s="9" t="s">
        <v>20</v>
      </c>
      <c r="N3" s="10" t="s">
        <v>21</v>
      </c>
      <c r="O3" s="10" t="s">
        <v>46</v>
      </c>
      <c r="P3" s="10" t="s">
        <v>47</v>
      </c>
      <c r="Q3" s="45"/>
    </row>
    <row r="4" spans="1:17">
      <c r="A4" s="11">
        <v>1</v>
      </c>
      <c r="B4" s="12">
        <v>26.2</v>
      </c>
      <c r="C4" s="13">
        <v>25.7</v>
      </c>
      <c r="D4" s="13">
        <v>24.4</v>
      </c>
      <c r="E4" s="51">
        <v>26.6</v>
      </c>
      <c r="F4" s="52">
        <v>27.5</v>
      </c>
      <c r="G4" s="55">
        <v>29.1</v>
      </c>
      <c r="H4" s="51">
        <v>29</v>
      </c>
      <c r="I4" s="51">
        <v>25.8</v>
      </c>
      <c r="J4" s="51">
        <v>26.5</v>
      </c>
      <c r="K4" s="52">
        <v>25.4</v>
      </c>
      <c r="L4" s="51">
        <v>30.2</v>
      </c>
      <c r="M4" s="51">
        <v>27.3</v>
      </c>
      <c r="N4" s="51">
        <v>27.6</v>
      </c>
      <c r="O4" s="51">
        <v>25.3</v>
      </c>
      <c r="P4" s="52">
        <v>28.6</v>
      </c>
      <c r="Q4" s="13"/>
    </row>
    <row r="5" spans="1:17">
      <c r="A5" s="11">
        <v>4</v>
      </c>
      <c r="B5" s="12">
        <v>26.3</v>
      </c>
      <c r="C5" s="13">
        <v>27.4</v>
      </c>
      <c r="D5" s="13">
        <v>25.4</v>
      </c>
      <c r="E5" s="13">
        <v>27.9</v>
      </c>
      <c r="F5" s="14">
        <v>27.2</v>
      </c>
      <c r="G5" s="12">
        <v>28.5</v>
      </c>
      <c r="H5" s="13">
        <v>28.1</v>
      </c>
      <c r="I5" s="13">
        <v>26.9</v>
      </c>
      <c r="J5" s="13">
        <v>27.5</v>
      </c>
      <c r="K5" s="14">
        <v>26.1</v>
      </c>
      <c r="L5" s="13">
        <v>28.9</v>
      </c>
      <c r="M5" s="13">
        <v>27.4</v>
      </c>
      <c r="N5" s="13">
        <v>28.2</v>
      </c>
      <c r="O5" s="13">
        <v>25.3</v>
      </c>
      <c r="P5" s="14">
        <v>28.1</v>
      </c>
      <c r="Q5" s="13"/>
    </row>
    <row r="6" spans="1:17">
      <c r="A6" s="11">
        <v>8</v>
      </c>
      <c r="B6" s="12">
        <v>26.4</v>
      </c>
      <c r="C6" s="13">
        <v>27.3</v>
      </c>
      <c r="D6" s="13">
        <v>26.3</v>
      </c>
      <c r="E6" s="13">
        <v>27.7</v>
      </c>
      <c r="F6" s="14">
        <v>27.6</v>
      </c>
      <c r="G6" s="12">
        <v>27.4</v>
      </c>
      <c r="H6" s="13">
        <v>26.9</v>
      </c>
      <c r="I6" s="13">
        <v>26</v>
      </c>
      <c r="J6" s="13">
        <v>26.2</v>
      </c>
      <c r="K6" s="14">
        <v>25.8</v>
      </c>
      <c r="L6" s="13">
        <v>28.6</v>
      </c>
      <c r="M6" s="13">
        <v>26.7</v>
      </c>
      <c r="N6" s="13">
        <v>27.4</v>
      </c>
      <c r="O6" s="13">
        <v>24.9</v>
      </c>
      <c r="P6" s="14">
        <v>27.9</v>
      </c>
      <c r="Q6" s="13"/>
    </row>
    <row r="7" spans="1:17">
      <c r="A7" s="11">
        <v>11</v>
      </c>
      <c r="B7" s="12">
        <v>27.6</v>
      </c>
      <c r="C7" s="13">
        <v>27.4</v>
      </c>
      <c r="D7" s="13">
        <v>26</v>
      </c>
      <c r="E7" s="13">
        <v>28</v>
      </c>
      <c r="F7" s="14">
        <v>28.1</v>
      </c>
      <c r="G7" s="12">
        <v>26.6</v>
      </c>
      <c r="H7" s="13">
        <v>26</v>
      </c>
      <c r="I7" s="13">
        <v>24.9</v>
      </c>
      <c r="J7" s="13">
        <v>25.4</v>
      </c>
      <c r="K7" s="14">
        <v>24.8</v>
      </c>
      <c r="L7" s="13">
        <v>27.6</v>
      </c>
      <c r="M7" s="13">
        <v>25.5</v>
      </c>
      <c r="N7" s="13">
        <v>26.4</v>
      </c>
      <c r="O7" s="13">
        <v>24.3</v>
      </c>
      <c r="P7" s="14">
        <v>26.6</v>
      </c>
      <c r="Q7" s="13"/>
    </row>
    <row r="8" spans="1:17">
      <c r="A8" s="11">
        <v>15</v>
      </c>
      <c r="B8" s="12">
        <v>27.6</v>
      </c>
      <c r="C8" s="13">
        <v>26.7</v>
      </c>
      <c r="D8" s="13">
        <v>25.8</v>
      </c>
      <c r="E8" s="13">
        <v>27.5</v>
      </c>
      <c r="F8" s="14">
        <v>27.8</v>
      </c>
      <c r="G8" s="12">
        <v>26.2</v>
      </c>
      <c r="H8" s="13">
        <v>25.2</v>
      </c>
      <c r="I8" s="13">
        <v>23.9</v>
      </c>
      <c r="J8" s="13">
        <v>24.6</v>
      </c>
      <c r="K8" s="14">
        <v>23.4</v>
      </c>
      <c r="L8" s="13">
        <v>26.6</v>
      </c>
      <c r="M8" s="13">
        <v>24.6</v>
      </c>
      <c r="N8" s="13">
        <v>25.5</v>
      </c>
      <c r="O8" s="13">
        <v>23</v>
      </c>
      <c r="P8" s="14">
        <v>25.6</v>
      </c>
      <c r="Q8" s="13"/>
    </row>
    <row r="9" spans="1:17">
      <c r="A9" s="11">
        <v>18</v>
      </c>
      <c r="B9" s="12">
        <v>27.7</v>
      </c>
      <c r="C9" s="13">
        <v>28.3</v>
      </c>
      <c r="D9" s="13">
        <v>26.6</v>
      </c>
      <c r="E9" s="13">
        <v>28</v>
      </c>
      <c r="F9" s="14">
        <v>28.1</v>
      </c>
      <c r="G9" s="12">
        <v>25.8</v>
      </c>
      <c r="H9" s="13">
        <v>25.2</v>
      </c>
      <c r="I9" s="13">
        <v>23.9</v>
      </c>
      <c r="J9" s="13">
        <v>24.6</v>
      </c>
      <c r="K9" s="14">
        <v>23.8</v>
      </c>
      <c r="L9" s="13">
        <v>27.5</v>
      </c>
      <c r="M9" s="13">
        <v>25.1</v>
      </c>
      <c r="N9" s="13">
        <v>25.4</v>
      </c>
      <c r="O9" s="13">
        <v>23.9</v>
      </c>
      <c r="P9" s="14">
        <v>26.1</v>
      </c>
      <c r="Q9" s="13"/>
    </row>
    <row r="10" spans="1:17">
      <c r="A10" s="11">
        <v>22</v>
      </c>
      <c r="B10" s="12">
        <v>27.6</v>
      </c>
      <c r="C10" s="13">
        <v>28.5</v>
      </c>
      <c r="D10" s="13">
        <v>26.3</v>
      </c>
      <c r="E10" s="13">
        <v>27.9</v>
      </c>
      <c r="F10" s="14">
        <v>28.5</v>
      </c>
      <c r="G10" s="12">
        <v>26.1</v>
      </c>
      <c r="H10" s="13">
        <v>24.8</v>
      </c>
      <c r="I10" s="13">
        <v>24.2</v>
      </c>
      <c r="J10" s="13">
        <v>25</v>
      </c>
      <c r="K10" s="14">
        <v>24.2</v>
      </c>
      <c r="L10" s="13">
        <v>27.6</v>
      </c>
      <c r="M10" s="13">
        <v>25.2</v>
      </c>
      <c r="N10" s="13">
        <v>25.6</v>
      </c>
      <c r="O10" s="13">
        <v>23.8</v>
      </c>
      <c r="P10" s="14">
        <v>26.4</v>
      </c>
      <c r="Q10" s="13"/>
    </row>
    <row r="11" spans="1:17">
      <c r="A11" s="11">
        <v>25</v>
      </c>
      <c r="B11" s="12">
        <v>27.9</v>
      </c>
      <c r="C11" s="13">
        <v>28.8</v>
      </c>
      <c r="D11" s="13">
        <v>26.2</v>
      </c>
      <c r="E11" s="13">
        <v>28.5</v>
      </c>
      <c r="F11" s="14">
        <v>28.7</v>
      </c>
      <c r="G11" s="12">
        <v>25.9</v>
      </c>
      <c r="H11" s="13">
        <v>24.6</v>
      </c>
      <c r="I11" s="13">
        <v>24</v>
      </c>
      <c r="J11" s="13">
        <v>24.5</v>
      </c>
      <c r="K11" s="14">
        <v>24.2</v>
      </c>
      <c r="L11" s="13">
        <v>27.6</v>
      </c>
      <c r="M11" s="13">
        <v>25.7</v>
      </c>
      <c r="N11" s="13">
        <v>25.1</v>
      </c>
      <c r="O11" s="13">
        <v>23.9</v>
      </c>
      <c r="P11" s="14">
        <v>26.1</v>
      </c>
      <c r="Q11" s="13"/>
    </row>
    <row r="12" spans="1:17">
      <c r="A12" s="11">
        <v>29</v>
      </c>
      <c r="B12" s="12">
        <v>28.3</v>
      </c>
      <c r="C12" s="13">
        <v>29.3</v>
      </c>
      <c r="D12" s="13">
        <v>27</v>
      </c>
      <c r="E12" s="13">
        <v>29.1</v>
      </c>
      <c r="F12" s="14">
        <v>29.1</v>
      </c>
      <c r="G12" s="12">
        <v>27.3</v>
      </c>
      <c r="H12" s="13">
        <v>24.3</v>
      </c>
      <c r="I12" s="13">
        <v>23.7</v>
      </c>
      <c r="J12" s="13">
        <v>24.3</v>
      </c>
      <c r="K12" s="14">
        <v>23.8</v>
      </c>
      <c r="L12" s="13">
        <v>28.1</v>
      </c>
      <c r="M12" s="13">
        <v>25.8</v>
      </c>
      <c r="N12" s="13">
        <v>25.7</v>
      </c>
      <c r="O12" s="13">
        <v>23.9</v>
      </c>
      <c r="P12" s="14">
        <v>26</v>
      </c>
      <c r="Q12" s="13"/>
    </row>
    <row r="13" spans="1:17">
      <c r="A13" s="11">
        <v>32</v>
      </c>
      <c r="B13" s="12">
        <v>30.2</v>
      </c>
      <c r="C13" s="13">
        <v>28.6</v>
      </c>
      <c r="D13" s="13">
        <v>26</v>
      </c>
      <c r="E13" s="13">
        <v>27.5</v>
      </c>
      <c r="F13" s="14">
        <v>28.2</v>
      </c>
      <c r="G13" s="12">
        <v>26.8</v>
      </c>
      <c r="H13" s="13">
        <v>24.8</v>
      </c>
      <c r="I13" s="13">
        <v>23.7</v>
      </c>
      <c r="J13" s="13">
        <v>24.9</v>
      </c>
      <c r="K13" s="14">
        <v>24.4</v>
      </c>
      <c r="L13" s="13">
        <v>29.8</v>
      </c>
      <c r="M13" s="13">
        <v>27.3</v>
      </c>
      <c r="N13" s="13">
        <v>26.3</v>
      </c>
      <c r="O13" s="13">
        <v>24.6</v>
      </c>
      <c r="P13" s="14">
        <v>26.6</v>
      </c>
      <c r="Q13" s="13"/>
    </row>
    <row r="14" spans="1:17">
      <c r="A14" s="11">
        <v>36</v>
      </c>
      <c r="B14" s="12">
        <v>27.7</v>
      </c>
      <c r="C14" s="13">
        <v>28.4</v>
      </c>
      <c r="D14" s="13">
        <v>26.2</v>
      </c>
      <c r="E14" s="13">
        <v>28.2</v>
      </c>
      <c r="F14" s="14">
        <v>29.4</v>
      </c>
      <c r="G14" s="12">
        <v>26</v>
      </c>
      <c r="H14" s="13">
        <v>24.7</v>
      </c>
      <c r="I14" s="13">
        <v>24.3</v>
      </c>
      <c r="J14" s="13">
        <v>24.2</v>
      </c>
      <c r="K14" s="14">
        <v>24.1</v>
      </c>
      <c r="L14" s="13">
        <v>29.1</v>
      </c>
      <c r="M14" s="13">
        <v>26.9</v>
      </c>
      <c r="N14" s="13">
        <v>25.9</v>
      </c>
      <c r="O14" s="13">
        <v>24.1</v>
      </c>
      <c r="P14" s="14">
        <v>26.1</v>
      </c>
      <c r="Q14" s="13"/>
    </row>
    <row r="15" spans="1:17">
      <c r="A15" s="11">
        <v>39</v>
      </c>
      <c r="B15" s="12">
        <v>27.7</v>
      </c>
      <c r="C15" s="13">
        <v>29.1</v>
      </c>
      <c r="D15" s="13">
        <v>26.7</v>
      </c>
      <c r="E15" s="13">
        <v>29</v>
      </c>
      <c r="F15" s="14">
        <v>29.1</v>
      </c>
      <c r="G15" s="12">
        <v>26.2</v>
      </c>
      <c r="H15" s="13">
        <v>23.7</v>
      </c>
      <c r="I15" s="13">
        <v>22.7</v>
      </c>
      <c r="J15" s="13">
        <v>23.9</v>
      </c>
      <c r="K15" s="14">
        <v>22.5</v>
      </c>
      <c r="L15" s="13">
        <v>28.1</v>
      </c>
      <c r="M15" s="13">
        <v>26.9</v>
      </c>
      <c r="N15" s="13">
        <v>26.2</v>
      </c>
      <c r="O15" s="13">
        <v>24.7</v>
      </c>
      <c r="P15" s="14">
        <v>23.3</v>
      </c>
      <c r="Q15" s="13"/>
    </row>
    <row r="16" spans="1:17">
      <c r="A16" s="11">
        <v>43</v>
      </c>
      <c r="B16" s="12">
        <v>27.6</v>
      </c>
      <c r="C16" s="13">
        <v>29.6</v>
      </c>
      <c r="D16" s="13">
        <v>26.9</v>
      </c>
      <c r="E16" s="13">
        <v>29.1</v>
      </c>
      <c r="F16" s="14">
        <v>29.1</v>
      </c>
      <c r="G16" s="12">
        <v>25.9</v>
      </c>
      <c r="H16" s="13">
        <v>23.9</v>
      </c>
      <c r="I16" s="13">
        <v>23.3</v>
      </c>
      <c r="J16" s="13">
        <v>21.9</v>
      </c>
      <c r="K16" s="14">
        <v>21.2</v>
      </c>
      <c r="L16" s="13">
        <v>27.6</v>
      </c>
      <c r="M16" s="13">
        <v>25</v>
      </c>
      <c r="N16" s="13">
        <v>25.2</v>
      </c>
      <c r="O16" s="13">
        <v>24.3</v>
      </c>
      <c r="P16" s="14">
        <v>22.5</v>
      </c>
      <c r="Q16" s="13"/>
    </row>
    <row r="17" spans="1:17">
      <c r="A17" s="11">
        <v>46</v>
      </c>
      <c r="B17" s="12">
        <v>28.2</v>
      </c>
      <c r="C17" s="13">
        <v>30</v>
      </c>
      <c r="D17" s="13">
        <v>27</v>
      </c>
      <c r="E17" s="13">
        <v>29.5</v>
      </c>
      <c r="F17" s="14">
        <v>29.6</v>
      </c>
      <c r="G17" s="12">
        <v>26.1</v>
      </c>
      <c r="H17" s="13">
        <v>24.2</v>
      </c>
      <c r="I17" s="13">
        <v>23.7</v>
      </c>
      <c r="J17" s="13">
        <v>22.9</v>
      </c>
      <c r="K17" s="14">
        <v>22.3</v>
      </c>
      <c r="L17" s="13">
        <v>28.5</v>
      </c>
      <c r="M17" s="13">
        <v>26</v>
      </c>
      <c r="N17" s="13">
        <v>26</v>
      </c>
      <c r="O17" s="13">
        <v>24.4</v>
      </c>
      <c r="P17" s="14">
        <v>24.3</v>
      </c>
      <c r="Q17" s="13"/>
    </row>
    <row r="18" spans="1:17">
      <c r="A18" s="11">
        <v>50</v>
      </c>
      <c r="B18" s="12">
        <v>28.5</v>
      </c>
      <c r="C18" s="13">
        <v>30</v>
      </c>
      <c r="D18" s="13">
        <v>27.2</v>
      </c>
      <c r="E18" s="13">
        <v>29.7</v>
      </c>
      <c r="F18" s="14">
        <v>28.9</v>
      </c>
      <c r="G18" s="12">
        <v>26.3</v>
      </c>
      <c r="H18" s="13">
        <v>24.4</v>
      </c>
      <c r="I18" s="13">
        <v>23.3</v>
      </c>
      <c r="J18" s="13">
        <v>23.4</v>
      </c>
      <c r="K18" s="14">
        <v>23</v>
      </c>
      <c r="L18" s="13">
        <v>28.5</v>
      </c>
      <c r="M18" s="13">
        <v>25.7</v>
      </c>
      <c r="N18" s="13">
        <v>25.8</v>
      </c>
      <c r="O18" s="13">
        <v>24</v>
      </c>
      <c r="P18" s="14">
        <v>24.8</v>
      </c>
      <c r="Q18" s="13"/>
    </row>
    <row r="19" spans="1:17">
      <c r="A19" s="11">
        <v>53</v>
      </c>
      <c r="B19" s="12">
        <v>28.3</v>
      </c>
      <c r="C19" s="13">
        <v>30</v>
      </c>
      <c r="D19" s="13">
        <v>26.9</v>
      </c>
      <c r="E19" s="13">
        <v>29.3</v>
      </c>
      <c r="F19" s="14">
        <v>29.4</v>
      </c>
      <c r="G19" s="12">
        <v>26.1</v>
      </c>
      <c r="H19" s="13">
        <v>24.3</v>
      </c>
      <c r="I19" s="13">
        <v>23.4</v>
      </c>
      <c r="J19" s="13">
        <v>23.5</v>
      </c>
      <c r="K19" s="14">
        <v>22.9</v>
      </c>
      <c r="L19" s="13">
        <v>28.6</v>
      </c>
      <c r="M19" s="13">
        <v>26.2</v>
      </c>
      <c r="N19" s="13">
        <v>25.9</v>
      </c>
      <c r="O19" s="13">
        <v>24.2</v>
      </c>
      <c r="P19" s="14">
        <v>24.8</v>
      </c>
      <c r="Q19" s="13"/>
    </row>
    <row r="20" spans="1:17">
      <c r="A20" s="11">
        <v>57</v>
      </c>
      <c r="B20" s="12">
        <v>28.6</v>
      </c>
      <c r="C20" s="13">
        <v>29.8</v>
      </c>
      <c r="D20" s="13">
        <v>26.8</v>
      </c>
      <c r="E20" s="13">
        <v>29.3</v>
      </c>
      <c r="F20" s="14">
        <v>29.3</v>
      </c>
      <c r="G20" s="12">
        <v>26.7</v>
      </c>
      <c r="H20" s="13">
        <v>24.4</v>
      </c>
      <c r="I20" s="13">
        <v>23.4</v>
      </c>
      <c r="J20" s="13">
        <v>24.1</v>
      </c>
      <c r="K20" s="14">
        <v>23.6</v>
      </c>
      <c r="L20" s="13">
        <v>29.1</v>
      </c>
      <c r="M20" s="13">
        <v>27</v>
      </c>
      <c r="N20" s="13">
        <v>26.3</v>
      </c>
      <c r="O20" s="13">
        <v>24.6</v>
      </c>
      <c r="P20" s="14">
        <v>24.5</v>
      </c>
      <c r="Q20" s="13"/>
    </row>
    <row r="21" spans="1:17">
      <c r="A21" s="11">
        <v>60</v>
      </c>
      <c r="B21" s="12">
        <v>28.5</v>
      </c>
      <c r="C21" s="13">
        <v>30.1</v>
      </c>
      <c r="D21" s="13">
        <v>27</v>
      </c>
      <c r="E21" s="13">
        <v>29.5</v>
      </c>
      <c r="F21" s="14">
        <v>29.6</v>
      </c>
      <c r="G21" s="12">
        <v>26</v>
      </c>
      <c r="H21" s="13">
        <v>24.8</v>
      </c>
      <c r="I21" s="13">
        <v>23.8</v>
      </c>
      <c r="J21" s="13">
        <v>22.9</v>
      </c>
      <c r="K21" s="14">
        <v>23.8</v>
      </c>
      <c r="L21" s="13">
        <v>29.7</v>
      </c>
      <c r="M21" s="13">
        <v>26.6</v>
      </c>
      <c r="N21" s="13">
        <v>26.5</v>
      </c>
      <c r="O21" s="13">
        <v>24.9</v>
      </c>
      <c r="P21" s="14">
        <v>24.4</v>
      </c>
      <c r="Q21" s="13"/>
    </row>
    <row r="22" spans="1:17">
      <c r="A22" s="11">
        <v>64</v>
      </c>
      <c r="B22" s="12">
        <v>28.7</v>
      </c>
      <c r="C22" s="13">
        <v>30.4</v>
      </c>
      <c r="D22" s="13">
        <v>27.4</v>
      </c>
      <c r="E22" s="13">
        <v>30.2</v>
      </c>
      <c r="F22" s="14">
        <v>29.6</v>
      </c>
      <c r="G22" s="12">
        <v>27.5</v>
      </c>
      <c r="H22" s="13">
        <v>25.3</v>
      </c>
      <c r="I22" s="13">
        <v>24.1</v>
      </c>
      <c r="J22" s="13">
        <v>24.3</v>
      </c>
      <c r="K22" s="14">
        <v>24</v>
      </c>
      <c r="L22" s="13">
        <v>30.4</v>
      </c>
      <c r="M22" s="13">
        <v>27.5</v>
      </c>
      <c r="N22" s="13">
        <v>26.9</v>
      </c>
      <c r="O22" s="13">
        <v>25.4</v>
      </c>
      <c r="P22" s="14">
        <v>25.4</v>
      </c>
      <c r="Q22" s="13"/>
    </row>
    <row r="23" spans="1:17">
      <c r="A23" s="11">
        <v>67</v>
      </c>
      <c r="B23" s="12">
        <v>28.6</v>
      </c>
      <c r="C23" s="13">
        <v>30.6</v>
      </c>
      <c r="D23" s="13">
        <v>27.2</v>
      </c>
      <c r="E23" s="13">
        <v>30.4</v>
      </c>
      <c r="F23" s="14">
        <v>29.8</v>
      </c>
      <c r="G23" s="12">
        <v>27.5</v>
      </c>
      <c r="H23" s="13">
        <v>25.4</v>
      </c>
      <c r="I23" s="13">
        <v>24.2</v>
      </c>
      <c r="J23" s="13">
        <v>24.9</v>
      </c>
      <c r="K23" s="14">
        <v>24.2</v>
      </c>
      <c r="L23" s="13">
        <v>30.2</v>
      </c>
      <c r="M23" s="13">
        <v>27</v>
      </c>
      <c r="N23" s="13">
        <v>26.3</v>
      </c>
      <c r="O23" s="13">
        <v>25.1</v>
      </c>
      <c r="P23" s="14">
        <v>25.3</v>
      </c>
      <c r="Q23" s="13"/>
    </row>
    <row r="24" spans="1:17">
      <c r="A24" s="11">
        <v>71</v>
      </c>
      <c r="B24" s="12">
        <v>28.9</v>
      </c>
      <c r="C24" s="13">
        <v>29.5</v>
      </c>
      <c r="D24" s="13">
        <v>26.8</v>
      </c>
      <c r="E24" s="13">
        <v>29.8</v>
      </c>
      <c r="F24" s="14">
        <v>30</v>
      </c>
      <c r="G24" s="12">
        <v>27.9</v>
      </c>
      <c r="H24" s="13">
        <v>25.6</v>
      </c>
      <c r="I24" s="13">
        <v>24.8</v>
      </c>
      <c r="J24" s="13">
        <v>25</v>
      </c>
      <c r="K24" s="14">
        <v>24.4</v>
      </c>
      <c r="L24" s="13">
        <v>30.6</v>
      </c>
      <c r="M24" s="13">
        <v>26.6</v>
      </c>
      <c r="N24" s="13">
        <v>26.8</v>
      </c>
      <c r="O24" s="13">
        <v>25.5</v>
      </c>
      <c r="P24" s="14">
        <v>25.6</v>
      </c>
      <c r="Q24" s="13"/>
    </row>
    <row r="25" spans="1:17">
      <c r="A25" s="11">
        <v>74</v>
      </c>
      <c r="B25" s="12">
        <v>29</v>
      </c>
      <c r="C25" s="13">
        <v>31.1</v>
      </c>
      <c r="D25" s="13">
        <v>27.6</v>
      </c>
      <c r="E25" s="13">
        <v>30.7</v>
      </c>
      <c r="F25" s="14">
        <v>29.9</v>
      </c>
      <c r="G25" s="12">
        <v>27.6</v>
      </c>
      <c r="H25" s="13">
        <v>25.2</v>
      </c>
      <c r="I25" s="13">
        <v>24.7</v>
      </c>
      <c r="J25" s="13">
        <v>24.7</v>
      </c>
      <c r="K25" s="14">
        <v>24.7</v>
      </c>
      <c r="L25" s="13">
        <v>30.6</v>
      </c>
      <c r="M25" s="13">
        <v>27</v>
      </c>
      <c r="N25" s="13">
        <v>26.8</v>
      </c>
      <c r="O25" s="13">
        <v>25.2</v>
      </c>
      <c r="P25" s="14">
        <v>25.9</v>
      </c>
      <c r="Q25" s="13"/>
    </row>
    <row r="26" spans="1:17">
      <c r="A26" s="11">
        <v>78</v>
      </c>
      <c r="B26" s="12">
        <v>29.7</v>
      </c>
      <c r="C26" s="13">
        <v>31.1</v>
      </c>
      <c r="D26" s="13">
        <v>27.7</v>
      </c>
      <c r="E26" s="13">
        <v>30.3</v>
      </c>
      <c r="F26" s="14">
        <v>30.3</v>
      </c>
      <c r="G26" s="12">
        <v>27.7</v>
      </c>
      <c r="H26" s="13">
        <v>25.4</v>
      </c>
      <c r="I26" s="13">
        <v>24.9</v>
      </c>
      <c r="J26" s="13">
        <v>25</v>
      </c>
      <c r="K26" s="14">
        <v>24.8</v>
      </c>
      <c r="L26" s="13">
        <v>30.3</v>
      </c>
      <c r="M26" s="13">
        <v>27.2</v>
      </c>
      <c r="N26" s="13">
        <v>27.1</v>
      </c>
      <c r="O26" s="13">
        <v>25.5</v>
      </c>
      <c r="P26" s="14">
        <v>26.2</v>
      </c>
      <c r="Q26" s="13"/>
    </row>
    <row r="27" spans="1:17">
      <c r="A27" s="15">
        <v>81</v>
      </c>
      <c r="B27" s="16">
        <v>27.1</v>
      </c>
      <c r="C27" s="16">
        <v>28.7</v>
      </c>
      <c r="D27" s="16">
        <v>30.5</v>
      </c>
      <c r="E27" s="53">
        <v>29</v>
      </c>
      <c r="F27" s="54">
        <v>28.2</v>
      </c>
      <c r="G27" s="56">
        <v>27.3</v>
      </c>
      <c r="H27" s="53">
        <v>24.4</v>
      </c>
      <c r="I27" s="53">
        <v>24.2</v>
      </c>
      <c r="J27" s="53">
        <v>24</v>
      </c>
      <c r="K27" s="54">
        <v>23.9</v>
      </c>
      <c r="L27" s="53">
        <v>29</v>
      </c>
      <c r="M27" s="53">
        <v>26.8</v>
      </c>
      <c r="N27" s="53">
        <v>26.6</v>
      </c>
      <c r="O27" s="53">
        <v>24.4</v>
      </c>
      <c r="P27" s="54">
        <v>25.4</v>
      </c>
      <c r="Q27" s="46"/>
    </row>
    <row r="28" spans="1:1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>
      <c r="A29" s="7" t="s">
        <v>8</v>
      </c>
      <c r="B29" s="18">
        <v>1.25</v>
      </c>
      <c r="C29" s="18">
        <v>1.32</v>
      </c>
      <c r="D29" s="57">
        <v>1.27</v>
      </c>
      <c r="E29" s="58">
        <v>1.43</v>
      </c>
      <c r="F29" s="58">
        <v>1.23</v>
      </c>
      <c r="G29" s="57">
        <v>2.42</v>
      </c>
      <c r="H29" s="57">
        <v>1.91</v>
      </c>
      <c r="I29" s="57">
        <v>1.82</v>
      </c>
      <c r="J29" s="58">
        <v>1.88</v>
      </c>
      <c r="K29" s="58">
        <v>1.94</v>
      </c>
      <c r="L29" s="57">
        <v>1.6</v>
      </c>
      <c r="M29" s="57">
        <v>1.83</v>
      </c>
      <c r="N29" s="57">
        <v>1.1499999999999999</v>
      </c>
      <c r="O29" s="58">
        <v>1.23</v>
      </c>
      <c r="P29" s="58">
        <v>1.24</v>
      </c>
      <c r="Q29" s="23"/>
    </row>
    <row r="30" spans="1:17">
      <c r="A30" s="7" t="s">
        <v>11</v>
      </c>
      <c r="B30" s="19">
        <f>B29/B27</f>
        <v>4.6125461254612546E-2</v>
      </c>
      <c r="C30" s="19">
        <f t="shared" ref="C30:P30" si="0">C29/C27</f>
        <v>4.5993031358885023E-2</v>
      </c>
      <c r="D30" s="59">
        <f>D29/D27</f>
        <v>4.1639344262295083E-2</v>
      </c>
      <c r="E30" s="59">
        <f t="shared" ref="E30:F30" si="1">E29/E27</f>
        <v>4.9310344827586207E-2</v>
      </c>
      <c r="F30" s="59">
        <f t="shared" si="1"/>
        <v>4.3617021276595745E-2</v>
      </c>
      <c r="G30" s="59">
        <f t="shared" si="0"/>
        <v>8.8644688644688635E-2</v>
      </c>
      <c r="H30" s="59">
        <f t="shared" si="0"/>
        <v>7.8278688524590162E-2</v>
      </c>
      <c r="I30" s="59">
        <f t="shared" si="0"/>
        <v>7.5206611570247939E-2</v>
      </c>
      <c r="J30" s="60">
        <f>J29/J27</f>
        <v>7.8333333333333324E-2</v>
      </c>
      <c r="K30" s="60">
        <f t="shared" si="0"/>
        <v>8.117154811715481E-2</v>
      </c>
      <c r="L30" s="59">
        <f t="shared" si="0"/>
        <v>5.5172413793103454E-2</v>
      </c>
      <c r="M30" s="59">
        <f t="shared" si="0"/>
        <v>6.8283582089552236E-2</v>
      </c>
      <c r="N30" s="59">
        <f t="shared" si="0"/>
        <v>4.3233082706766915E-2</v>
      </c>
      <c r="O30" s="59">
        <f t="shared" si="0"/>
        <v>5.0409836065573775E-2</v>
      </c>
      <c r="P30" s="59">
        <f t="shared" si="0"/>
        <v>4.8818897637795275E-2</v>
      </c>
      <c r="Q30" s="47"/>
    </row>
    <row r="32" spans="1:17">
      <c r="A32" s="4"/>
      <c r="B32" s="4"/>
      <c r="C32" s="4"/>
    </row>
    <row r="33" spans="1:17">
      <c r="A33" s="4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>
      <c r="A34" s="4"/>
      <c r="B34" s="4"/>
      <c r="C34" s="4"/>
    </row>
  </sheetData>
  <mergeCells count="5">
    <mergeCell ref="B1:N1"/>
    <mergeCell ref="A2:A3"/>
    <mergeCell ref="B2:F2"/>
    <mergeCell ref="G2:K2"/>
    <mergeCell ref="L2:P2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B8B2-4CDE-4F43-ADEA-A2CE6EE90C2C}">
  <dimension ref="A1:N53"/>
  <sheetViews>
    <sheetView workbookViewId="0">
      <selection activeCell="G24" sqref="G24"/>
    </sheetView>
  </sheetViews>
  <sheetFormatPr baseColWidth="10" defaultRowHeight="16"/>
  <cols>
    <col min="2" max="2" width="14.83203125" customWidth="1"/>
    <col min="3" max="3" width="14.5" customWidth="1"/>
    <col min="4" max="4" width="21.1640625" customWidth="1"/>
  </cols>
  <sheetData>
    <row r="1" spans="1:4" ht="25" customHeight="1">
      <c r="A1" s="20"/>
      <c r="B1" s="32" t="s">
        <v>40</v>
      </c>
      <c r="C1" s="32"/>
      <c r="D1" s="32"/>
    </row>
    <row r="2" spans="1:4" ht="16" customHeight="1">
      <c r="A2" s="111" t="s">
        <v>5</v>
      </c>
      <c r="B2" s="113" t="s">
        <v>0</v>
      </c>
      <c r="C2" s="115" t="s">
        <v>2</v>
      </c>
      <c r="D2" s="113" t="s">
        <v>6</v>
      </c>
    </row>
    <row r="3" spans="1:4">
      <c r="A3" s="112"/>
      <c r="B3" s="114"/>
      <c r="C3" s="116"/>
      <c r="D3" s="114"/>
    </row>
    <row r="4" spans="1:4">
      <c r="A4" s="21">
        <v>4</v>
      </c>
      <c r="B4" s="31">
        <v>2.9</v>
      </c>
      <c r="C4" s="22">
        <v>2.2999999999999998</v>
      </c>
      <c r="D4" s="31">
        <v>2.2999999999999998</v>
      </c>
    </row>
    <row r="5" spans="1:4">
      <c r="A5" s="11">
        <v>8</v>
      </c>
      <c r="B5" s="32">
        <v>3.4</v>
      </c>
      <c r="C5" s="23">
        <v>2</v>
      </c>
      <c r="D5" s="32">
        <v>2.1</v>
      </c>
    </row>
    <row r="6" spans="1:4">
      <c r="A6" s="11">
        <v>11</v>
      </c>
      <c r="B6" s="32">
        <v>4</v>
      </c>
      <c r="C6" s="23">
        <v>2.1</v>
      </c>
      <c r="D6" s="32">
        <v>1.8</v>
      </c>
    </row>
    <row r="7" spans="1:4">
      <c r="A7" s="11">
        <v>15</v>
      </c>
      <c r="B7" s="32">
        <v>3.4</v>
      </c>
      <c r="C7" s="23">
        <v>2.4</v>
      </c>
      <c r="D7" s="32">
        <v>2</v>
      </c>
    </row>
    <row r="8" spans="1:4">
      <c r="A8" s="11">
        <v>18</v>
      </c>
      <c r="B8" s="32">
        <v>3.5</v>
      </c>
      <c r="C8" s="23">
        <v>2.5</v>
      </c>
      <c r="D8" s="32">
        <v>2.5</v>
      </c>
    </row>
    <row r="9" spans="1:4">
      <c r="A9" s="11">
        <v>22</v>
      </c>
      <c r="B9" s="32">
        <v>3.3</v>
      </c>
      <c r="C9" s="23">
        <v>2.2999999999999998</v>
      </c>
      <c r="D9" s="32">
        <v>2.5</v>
      </c>
    </row>
    <row r="10" spans="1:4">
      <c r="A10" s="11">
        <v>25</v>
      </c>
      <c r="B10" s="32">
        <v>3.2</v>
      </c>
      <c r="C10" s="23">
        <v>2.2999999999999998</v>
      </c>
      <c r="D10" s="32">
        <v>2.4</v>
      </c>
    </row>
    <row r="11" spans="1:4">
      <c r="A11" s="11">
        <v>29</v>
      </c>
      <c r="B11" s="32">
        <v>3</v>
      </c>
      <c r="C11" s="23">
        <v>2.2999999999999998</v>
      </c>
      <c r="D11" s="32">
        <v>2.5</v>
      </c>
    </row>
    <row r="12" spans="1:4">
      <c r="A12" s="11">
        <v>32</v>
      </c>
      <c r="B12" s="32">
        <v>3</v>
      </c>
      <c r="C12" s="23">
        <v>2.4</v>
      </c>
      <c r="D12" s="32">
        <v>2.7</v>
      </c>
    </row>
    <row r="13" spans="1:4">
      <c r="A13" s="11">
        <v>36</v>
      </c>
      <c r="B13" s="32">
        <v>3</v>
      </c>
      <c r="C13" s="23">
        <v>2.5</v>
      </c>
      <c r="D13" s="32">
        <v>2.4</v>
      </c>
    </row>
    <row r="14" spans="1:4">
      <c r="A14" s="11">
        <v>39</v>
      </c>
      <c r="B14" s="32">
        <v>3.7</v>
      </c>
      <c r="C14" s="23">
        <v>2.6</v>
      </c>
      <c r="D14" s="32">
        <v>2.7</v>
      </c>
    </row>
    <row r="15" spans="1:4">
      <c r="A15" s="11">
        <v>43</v>
      </c>
      <c r="B15" s="32">
        <v>3.5</v>
      </c>
      <c r="C15" s="23">
        <v>2.4</v>
      </c>
      <c r="D15" s="32">
        <v>2.6</v>
      </c>
    </row>
    <row r="16" spans="1:4">
      <c r="A16" s="11">
        <v>46</v>
      </c>
      <c r="B16" s="32">
        <v>3.6</v>
      </c>
      <c r="C16" s="23">
        <v>2.2999999999999998</v>
      </c>
      <c r="D16" s="32">
        <v>2.5</v>
      </c>
    </row>
    <row r="17" spans="1:4">
      <c r="A17" s="11">
        <v>50</v>
      </c>
      <c r="B17" s="32">
        <v>3.5</v>
      </c>
      <c r="C17" s="23">
        <v>2.2000000000000002</v>
      </c>
      <c r="D17" s="32">
        <v>2.2999999999999998</v>
      </c>
    </row>
    <row r="18" spans="1:4">
      <c r="A18" s="11">
        <v>53</v>
      </c>
      <c r="B18" s="32">
        <v>3.7</v>
      </c>
      <c r="C18" s="23">
        <v>2.2999999999999998</v>
      </c>
      <c r="D18" s="32">
        <v>2.6</v>
      </c>
    </row>
    <row r="19" spans="1:4">
      <c r="A19" s="11">
        <v>57</v>
      </c>
      <c r="B19" s="32">
        <v>3.7</v>
      </c>
      <c r="C19" s="23">
        <v>2</v>
      </c>
      <c r="D19" s="32">
        <v>2.5</v>
      </c>
    </row>
    <row r="20" spans="1:4">
      <c r="A20" s="11">
        <v>67</v>
      </c>
      <c r="B20" s="32">
        <v>4</v>
      </c>
      <c r="C20" s="23">
        <v>2.4</v>
      </c>
      <c r="D20" s="32">
        <v>2.2000000000000002</v>
      </c>
    </row>
    <row r="21" spans="1:4">
      <c r="A21" s="11">
        <v>71</v>
      </c>
      <c r="B21" s="32">
        <v>3.9</v>
      </c>
      <c r="C21" s="23">
        <v>2.2000000000000002</v>
      </c>
      <c r="D21" s="32">
        <v>2.2999999999999998</v>
      </c>
    </row>
    <row r="22" spans="1:4">
      <c r="A22" s="11">
        <v>74</v>
      </c>
      <c r="B22" s="32">
        <v>4.0999999999999996</v>
      </c>
      <c r="C22" s="23">
        <v>2</v>
      </c>
      <c r="D22" s="32">
        <v>2.4</v>
      </c>
    </row>
    <row r="23" spans="1:4">
      <c r="A23" s="11">
        <v>78</v>
      </c>
      <c r="B23" s="32">
        <v>3.8</v>
      </c>
      <c r="C23" s="23">
        <v>1.9</v>
      </c>
      <c r="D23" s="32">
        <v>2.2000000000000002</v>
      </c>
    </row>
    <row r="24" spans="1:4">
      <c r="A24" s="24">
        <v>81</v>
      </c>
      <c r="B24" s="33">
        <v>4.2</v>
      </c>
      <c r="C24" s="25">
        <v>2.2999999999999998</v>
      </c>
      <c r="D24" s="33">
        <v>2.1</v>
      </c>
    </row>
    <row r="25" spans="1:4">
      <c r="A25" s="5"/>
      <c r="B25" s="6"/>
      <c r="C25" s="6"/>
      <c r="D25" s="6"/>
    </row>
    <row r="26" spans="1:4">
      <c r="A26" s="5"/>
      <c r="B26" s="6"/>
      <c r="C26" s="6"/>
      <c r="D26" s="6"/>
    </row>
    <row r="29" spans="1:4">
      <c r="A29" s="1"/>
    </row>
    <row r="30" spans="1:4">
      <c r="A30" s="1"/>
    </row>
    <row r="31" spans="1:4">
      <c r="A31" s="1"/>
    </row>
    <row r="32" spans="1:4">
      <c r="A32" s="1"/>
    </row>
    <row r="33" spans="1:14">
      <c r="A33" s="1"/>
      <c r="H33" s="2"/>
      <c r="I33" s="2"/>
      <c r="J33" s="2"/>
      <c r="K33" s="2"/>
      <c r="L33" s="2"/>
      <c r="M33" s="2"/>
      <c r="N33" s="2"/>
    </row>
    <row r="34" spans="1:14">
      <c r="A34" s="1"/>
      <c r="H34" s="2"/>
      <c r="I34" s="2"/>
      <c r="J34" s="2"/>
      <c r="K34" s="2"/>
      <c r="L34" s="2"/>
      <c r="M34" s="2"/>
      <c r="N34" s="2"/>
    </row>
    <row r="35" spans="1:14">
      <c r="A35" s="1"/>
      <c r="H35" s="2"/>
      <c r="I35" s="2"/>
      <c r="J35" s="2"/>
      <c r="K35" s="2"/>
      <c r="L35" s="2"/>
      <c r="M35" s="2"/>
      <c r="N35" s="2"/>
    </row>
    <row r="36" spans="1:14">
      <c r="A36" s="1"/>
      <c r="H36" s="2"/>
      <c r="I36" s="2"/>
      <c r="J36" s="2"/>
      <c r="K36" s="2"/>
      <c r="L36" s="2"/>
      <c r="M36" s="2"/>
      <c r="N36" s="2"/>
    </row>
    <row r="37" spans="1:14">
      <c r="A37" s="1"/>
      <c r="H37" s="2"/>
      <c r="I37" s="2"/>
      <c r="J37" s="2"/>
      <c r="K37" s="2"/>
      <c r="L37" s="2"/>
      <c r="M37" s="2"/>
      <c r="N37" s="2"/>
    </row>
    <row r="38" spans="1:14">
      <c r="A38" s="1"/>
      <c r="H38" s="2"/>
      <c r="I38" s="2"/>
      <c r="J38" s="2"/>
      <c r="K38" s="2"/>
      <c r="L38" s="2"/>
      <c r="M38" s="2"/>
      <c r="N38" s="2"/>
    </row>
    <row r="39" spans="1:14">
      <c r="A39" s="1"/>
      <c r="H39" s="2"/>
      <c r="I39" s="2"/>
      <c r="J39" s="2"/>
      <c r="K39" s="2"/>
      <c r="L39" s="2"/>
      <c r="M39" s="2"/>
      <c r="N39" s="2"/>
    </row>
    <row r="40" spans="1:14">
      <c r="A40" s="1"/>
      <c r="H40" s="2"/>
      <c r="I40" s="2"/>
      <c r="J40" s="2"/>
      <c r="K40" s="2"/>
      <c r="L40" s="2"/>
      <c r="M40" s="2"/>
      <c r="N40" s="2"/>
    </row>
    <row r="41" spans="1:14">
      <c r="A41" s="1"/>
      <c r="H41" s="2"/>
      <c r="I41" s="2"/>
      <c r="J41" s="2"/>
      <c r="K41" s="2"/>
      <c r="L41" s="2"/>
      <c r="M41" s="2"/>
      <c r="N41" s="2"/>
    </row>
    <row r="42" spans="1:14">
      <c r="A42" s="1"/>
      <c r="H42" s="2"/>
      <c r="I42" s="2"/>
      <c r="J42" s="2"/>
      <c r="K42" s="2"/>
      <c r="L42" s="2"/>
      <c r="M42" s="2"/>
      <c r="N42" s="2"/>
    </row>
    <row r="43" spans="1:14">
      <c r="A43" s="1"/>
      <c r="H43" s="2"/>
      <c r="I43" s="2"/>
      <c r="J43" s="2"/>
      <c r="K43" s="2"/>
      <c r="L43" s="2"/>
      <c r="M43" s="2"/>
      <c r="N43" s="2"/>
    </row>
    <row r="44" spans="1:14">
      <c r="A44" s="1"/>
      <c r="H44" s="2"/>
      <c r="I44" s="2"/>
      <c r="J44" s="2"/>
      <c r="K44" s="2"/>
      <c r="L44" s="2"/>
      <c r="M44" s="2"/>
      <c r="N44" s="2"/>
    </row>
    <row r="45" spans="1:14">
      <c r="A45" s="1"/>
      <c r="H45" s="2"/>
      <c r="I45" s="2"/>
      <c r="J45" s="2"/>
      <c r="K45" s="2"/>
      <c r="L45" s="2"/>
      <c r="M45" s="2"/>
      <c r="N45" s="2"/>
    </row>
    <row r="46" spans="1:14">
      <c r="A46" s="1"/>
      <c r="H46" s="2"/>
      <c r="I46" s="2"/>
      <c r="J46" s="2"/>
      <c r="K46" s="2"/>
      <c r="L46" s="2"/>
      <c r="M46" s="2"/>
      <c r="N46" s="2"/>
    </row>
    <row r="47" spans="1:14">
      <c r="A47" s="1"/>
      <c r="H47" s="2"/>
      <c r="I47" s="2"/>
      <c r="J47" s="2"/>
      <c r="K47" s="2"/>
      <c r="L47" s="2"/>
      <c r="M47" s="2"/>
      <c r="N47" s="2"/>
    </row>
    <row r="48" spans="1:14">
      <c r="A48" s="1"/>
      <c r="H48" s="2"/>
      <c r="I48" s="2"/>
      <c r="J48" s="2"/>
      <c r="K48" s="2"/>
      <c r="L48" s="2"/>
      <c r="M48" s="2"/>
      <c r="N48" s="2"/>
    </row>
    <row r="49" spans="1:14">
      <c r="A49" s="1"/>
      <c r="H49" s="2"/>
      <c r="I49" s="2"/>
      <c r="J49" s="2"/>
      <c r="K49" s="2"/>
      <c r="L49" s="2"/>
      <c r="M49" s="2"/>
      <c r="N49" s="2"/>
    </row>
    <row r="50" spans="1:14">
      <c r="H50" s="2"/>
      <c r="I50" s="2"/>
      <c r="J50" s="2"/>
      <c r="K50" s="2"/>
      <c r="L50" s="2"/>
      <c r="M50" s="2"/>
      <c r="N50" s="2"/>
    </row>
    <row r="51" spans="1:14">
      <c r="H51" s="2"/>
      <c r="I51" s="2"/>
      <c r="J51" s="2"/>
      <c r="K51" s="2"/>
      <c r="L51" s="2"/>
      <c r="M51" s="2"/>
      <c r="N51" s="2"/>
    </row>
    <row r="52" spans="1:14">
      <c r="H52" s="2"/>
      <c r="I52" s="2"/>
      <c r="J52" s="2"/>
      <c r="K52" s="2"/>
      <c r="L52" s="2"/>
      <c r="M52" s="2"/>
      <c r="N52" s="2"/>
    </row>
    <row r="53" spans="1:14">
      <c r="H53" s="2"/>
      <c r="I53" s="2"/>
      <c r="J53" s="2"/>
      <c r="K53" s="2"/>
      <c r="L53" s="2"/>
      <c r="M53" s="2"/>
      <c r="N53" s="2"/>
    </row>
  </sheetData>
  <mergeCells count="4">
    <mergeCell ref="A2:A3"/>
    <mergeCell ref="B2:B3"/>
    <mergeCell ref="C2:C3"/>
    <mergeCell ref="D2:D3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1948-7FD6-3D4D-AEFA-9DA064B344A8}">
  <dimension ref="A1:L16"/>
  <sheetViews>
    <sheetView workbookViewId="0">
      <selection activeCell="H29" sqref="H29"/>
    </sheetView>
  </sheetViews>
  <sheetFormatPr baseColWidth="10" defaultRowHeight="16"/>
  <cols>
    <col min="2" max="2" width="12.33203125" customWidth="1"/>
    <col min="5" max="5" width="13" customWidth="1"/>
    <col min="6" max="6" width="13.5" customWidth="1"/>
  </cols>
  <sheetData>
    <row r="1" spans="1:12" ht="31" customHeight="1">
      <c r="A1" s="41"/>
      <c r="B1" s="41"/>
      <c r="C1" s="64" t="s">
        <v>9</v>
      </c>
      <c r="D1" s="65" t="s">
        <v>10</v>
      </c>
      <c r="E1" s="65" t="s">
        <v>35</v>
      </c>
      <c r="F1" s="66" t="s">
        <v>36</v>
      </c>
      <c r="G1" s="2"/>
    </row>
    <row r="2" spans="1:12">
      <c r="A2" s="117" t="s">
        <v>1</v>
      </c>
      <c r="B2" s="63" t="s">
        <v>26</v>
      </c>
      <c r="C2" s="31">
        <v>28</v>
      </c>
      <c r="D2" s="22">
        <v>92</v>
      </c>
      <c r="E2" s="31">
        <v>1.96</v>
      </c>
      <c r="F2" s="42">
        <v>0.3</v>
      </c>
      <c r="G2" s="2"/>
    </row>
    <row r="3" spans="1:12">
      <c r="A3" s="117"/>
      <c r="B3" s="63" t="s">
        <v>27</v>
      </c>
      <c r="C3" s="32">
        <v>152</v>
      </c>
      <c r="D3" s="23">
        <v>207</v>
      </c>
      <c r="E3" s="32">
        <v>2.73</v>
      </c>
      <c r="F3" s="40">
        <v>0.65</v>
      </c>
    </row>
    <row r="4" spans="1:12">
      <c r="A4" s="117"/>
      <c r="B4" s="63" t="s">
        <v>28</v>
      </c>
      <c r="C4" s="32">
        <v>24</v>
      </c>
      <c r="D4" s="23">
        <v>82</v>
      </c>
      <c r="E4" s="32">
        <v>2.12</v>
      </c>
      <c r="F4" s="40">
        <v>0.36</v>
      </c>
      <c r="K4" s="2"/>
      <c r="L4" s="2"/>
    </row>
    <row r="5" spans="1:12">
      <c r="A5" s="117"/>
      <c r="B5" s="8" t="s">
        <v>42</v>
      </c>
      <c r="C5" s="32">
        <v>98</v>
      </c>
      <c r="D5" s="4">
        <v>142</v>
      </c>
      <c r="E5" s="74">
        <v>1.88</v>
      </c>
      <c r="F5" s="69">
        <v>0.43</v>
      </c>
      <c r="I5" s="2"/>
      <c r="J5" s="2"/>
      <c r="K5" s="2"/>
      <c r="L5" s="2"/>
    </row>
    <row r="6" spans="1:12">
      <c r="A6" s="117"/>
      <c r="B6" s="48" t="s">
        <v>43</v>
      </c>
      <c r="C6" s="76">
        <v>39</v>
      </c>
      <c r="D6" s="4">
        <v>166</v>
      </c>
      <c r="E6" s="74">
        <v>1.75</v>
      </c>
      <c r="F6" s="69">
        <v>0.31</v>
      </c>
      <c r="I6" s="2"/>
      <c r="J6" s="2"/>
      <c r="K6" s="2"/>
      <c r="L6" s="2"/>
    </row>
    <row r="7" spans="1:12">
      <c r="A7" s="117" t="s">
        <v>3</v>
      </c>
      <c r="B7" s="63" t="s">
        <v>29</v>
      </c>
      <c r="C7" s="67">
        <v>662</v>
      </c>
      <c r="D7" s="31">
        <v>544</v>
      </c>
      <c r="E7" s="22">
        <v>0.2</v>
      </c>
      <c r="F7" s="31">
        <v>0.18</v>
      </c>
      <c r="I7" s="2"/>
      <c r="J7" s="2"/>
    </row>
    <row r="8" spans="1:12">
      <c r="A8" s="117"/>
      <c r="B8" s="63" t="s">
        <v>30</v>
      </c>
      <c r="C8" s="68">
        <v>348</v>
      </c>
      <c r="D8" s="32">
        <v>411</v>
      </c>
      <c r="E8" s="23">
        <v>0.32</v>
      </c>
      <c r="F8" s="32">
        <v>0.13</v>
      </c>
    </row>
    <row r="9" spans="1:12">
      <c r="A9" s="117"/>
      <c r="B9" s="63" t="s">
        <v>31</v>
      </c>
      <c r="C9" s="68">
        <v>441</v>
      </c>
      <c r="D9" s="32">
        <v>480</v>
      </c>
      <c r="E9" s="23">
        <v>0.32</v>
      </c>
      <c r="F9" s="32">
        <v>0.16</v>
      </c>
    </row>
    <row r="10" spans="1:12">
      <c r="A10" s="117"/>
      <c r="B10" s="48" t="s">
        <v>44</v>
      </c>
      <c r="C10" s="68">
        <v>391</v>
      </c>
      <c r="D10" s="74">
        <v>464</v>
      </c>
      <c r="E10" s="4">
        <v>0.52</v>
      </c>
      <c r="F10" s="74">
        <v>0.12</v>
      </c>
    </row>
    <row r="11" spans="1:12">
      <c r="A11" s="117"/>
      <c r="B11" s="9" t="s">
        <v>45</v>
      </c>
      <c r="C11" s="62">
        <v>593</v>
      </c>
      <c r="D11" s="74">
        <v>395</v>
      </c>
      <c r="E11" s="4">
        <v>0.64</v>
      </c>
      <c r="F11" s="74">
        <v>0.18</v>
      </c>
    </row>
    <row r="12" spans="1:12">
      <c r="A12" s="118" t="s">
        <v>4</v>
      </c>
      <c r="B12" s="63" t="s">
        <v>32</v>
      </c>
      <c r="C12" s="67">
        <v>281</v>
      </c>
      <c r="D12" s="31">
        <v>348</v>
      </c>
      <c r="E12" s="22">
        <v>1.27</v>
      </c>
      <c r="F12" s="31">
        <v>0.15</v>
      </c>
    </row>
    <row r="13" spans="1:12">
      <c r="A13" s="118"/>
      <c r="B13" s="63" t="s">
        <v>33</v>
      </c>
      <c r="C13" s="68">
        <v>175</v>
      </c>
      <c r="D13" s="32">
        <v>240</v>
      </c>
      <c r="E13" s="23">
        <v>0.77</v>
      </c>
      <c r="F13" s="32">
        <v>0.1</v>
      </c>
    </row>
    <row r="14" spans="1:12">
      <c r="A14" s="118"/>
      <c r="B14" s="63" t="s">
        <v>34</v>
      </c>
      <c r="C14" s="68">
        <v>245</v>
      </c>
      <c r="D14" s="32">
        <v>279</v>
      </c>
      <c r="E14" s="23">
        <v>0.83</v>
      </c>
      <c r="F14" s="32">
        <v>0.08</v>
      </c>
    </row>
    <row r="15" spans="1:12">
      <c r="A15" s="118"/>
      <c r="B15" s="48" t="s">
        <v>46</v>
      </c>
      <c r="C15" s="68">
        <v>237</v>
      </c>
      <c r="D15" s="74">
        <v>214</v>
      </c>
      <c r="E15" s="4">
        <v>0.92</v>
      </c>
      <c r="F15" s="74">
        <v>0.1</v>
      </c>
    </row>
    <row r="16" spans="1:12">
      <c r="A16" s="118"/>
      <c r="B16" s="48" t="s">
        <v>47</v>
      </c>
      <c r="C16" s="70">
        <v>253</v>
      </c>
      <c r="D16" s="75">
        <v>311</v>
      </c>
      <c r="E16" s="71">
        <v>1.28</v>
      </c>
      <c r="F16" s="75">
        <v>0.13</v>
      </c>
    </row>
  </sheetData>
  <mergeCells count="3">
    <mergeCell ref="A2:A6"/>
    <mergeCell ref="A7:A11"/>
    <mergeCell ref="A12:A16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6DBF-4381-774F-8156-DB8B39819AA9}">
  <dimension ref="A1:K37"/>
  <sheetViews>
    <sheetView workbookViewId="0">
      <selection activeCell="K12" sqref="K12"/>
    </sheetView>
  </sheetViews>
  <sheetFormatPr baseColWidth="10" defaultRowHeight="16"/>
  <cols>
    <col min="1" max="1" width="12.5" customWidth="1"/>
    <col min="2" max="2" width="14.5" customWidth="1"/>
    <col min="4" max="4" width="12" customWidth="1"/>
    <col min="5" max="5" width="10.5" customWidth="1"/>
    <col min="7" max="7" width="14" customWidth="1"/>
  </cols>
  <sheetData>
    <row r="1" spans="1:11" ht="31" customHeight="1">
      <c r="A1" s="109"/>
      <c r="B1" s="105"/>
      <c r="C1" s="43" t="s">
        <v>37</v>
      </c>
      <c r="D1" s="43" t="s">
        <v>38</v>
      </c>
      <c r="E1" s="43" t="s">
        <v>39</v>
      </c>
      <c r="F1" s="34" t="s">
        <v>23</v>
      </c>
      <c r="G1" s="26" t="s">
        <v>12</v>
      </c>
    </row>
    <row r="2" spans="1:11">
      <c r="A2" s="120" t="s">
        <v>1</v>
      </c>
      <c r="B2" s="27" t="s">
        <v>13</v>
      </c>
      <c r="C2" s="35">
        <v>0</v>
      </c>
      <c r="D2" s="35">
        <v>0</v>
      </c>
      <c r="E2" s="35">
        <v>0</v>
      </c>
      <c r="F2" s="31">
        <f t="shared" ref="F2" si="0">C2+D2+E2</f>
        <v>0</v>
      </c>
      <c r="G2" s="28">
        <v>0.7</v>
      </c>
    </row>
    <row r="3" spans="1:11">
      <c r="A3" s="109"/>
      <c r="B3" s="27" t="s">
        <v>14</v>
      </c>
      <c r="C3" s="36">
        <v>0</v>
      </c>
      <c r="D3" s="36">
        <v>0</v>
      </c>
      <c r="E3" s="36">
        <v>0</v>
      </c>
      <c r="F3" s="32">
        <v>0</v>
      </c>
      <c r="G3" s="29">
        <v>0.59</v>
      </c>
      <c r="J3" s="2"/>
      <c r="K3" s="2"/>
    </row>
    <row r="4" spans="1:11">
      <c r="A4" s="109"/>
      <c r="B4" s="27" t="s">
        <v>15</v>
      </c>
      <c r="C4" s="36">
        <v>0</v>
      </c>
      <c r="D4" s="36">
        <v>0</v>
      </c>
      <c r="E4" s="37">
        <v>0</v>
      </c>
      <c r="F4" s="32">
        <v>0</v>
      </c>
      <c r="G4" s="29">
        <v>0.64</v>
      </c>
      <c r="J4" s="2"/>
      <c r="K4" s="2"/>
    </row>
    <row r="5" spans="1:11">
      <c r="A5" s="109"/>
      <c r="B5" s="85" t="s">
        <v>41</v>
      </c>
      <c r="C5" s="29">
        <v>0</v>
      </c>
      <c r="D5" s="36">
        <v>0</v>
      </c>
      <c r="E5" s="36">
        <v>0</v>
      </c>
      <c r="F5" s="32">
        <v>0</v>
      </c>
      <c r="G5" s="69">
        <v>0.75</v>
      </c>
      <c r="J5" s="2"/>
      <c r="K5" s="2"/>
    </row>
    <row r="6" spans="1:11">
      <c r="A6" s="109"/>
      <c r="B6" s="86" t="s">
        <v>48</v>
      </c>
      <c r="C6" s="30">
        <v>0</v>
      </c>
      <c r="D6" s="77">
        <v>0</v>
      </c>
      <c r="E6" s="38">
        <v>0</v>
      </c>
      <c r="F6" s="33">
        <v>0</v>
      </c>
      <c r="G6" s="72">
        <v>0.71</v>
      </c>
    </row>
    <row r="7" spans="1:11">
      <c r="A7" s="109" t="s">
        <v>3</v>
      </c>
      <c r="B7" s="27" t="s">
        <v>16</v>
      </c>
      <c r="C7" s="35">
        <v>3</v>
      </c>
      <c r="D7" s="35">
        <v>3</v>
      </c>
      <c r="E7" s="35">
        <v>0</v>
      </c>
      <c r="F7" s="31">
        <f t="shared" ref="F7:F13" si="1">C7+D7+E7</f>
        <v>6</v>
      </c>
      <c r="G7" s="28">
        <v>6.09</v>
      </c>
    </row>
    <row r="8" spans="1:11">
      <c r="A8" s="109"/>
      <c r="B8" s="27" t="s">
        <v>17</v>
      </c>
      <c r="C8" s="37">
        <v>3</v>
      </c>
      <c r="D8" s="37">
        <v>3</v>
      </c>
      <c r="E8" s="37">
        <v>0</v>
      </c>
      <c r="F8" s="32">
        <f t="shared" si="1"/>
        <v>6</v>
      </c>
      <c r="G8" s="29">
        <v>5.3</v>
      </c>
    </row>
    <row r="9" spans="1:11">
      <c r="A9" s="109"/>
      <c r="B9" s="27" t="s">
        <v>18</v>
      </c>
      <c r="C9" s="37">
        <v>3</v>
      </c>
      <c r="D9" s="37">
        <v>3</v>
      </c>
      <c r="E9" s="37">
        <v>0</v>
      </c>
      <c r="F9" s="32">
        <f>C9+D9+E9</f>
        <v>6</v>
      </c>
      <c r="G9" s="29">
        <v>7.01</v>
      </c>
    </row>
    <row r="10" spans="1:11">
      <c r="A10" s="109"/>
      <c r="B10" s="85" t="s">
        <v>41</v>
      </c>
      <c r="C10" s="49">
        <v>3</v>
      </c>
      <c r="D10" s="37">
        <v>3</v>
      </c>
      <c r="E10" s="37">
        <v>0</v>
      </c>
      <c r="F10" s="32">
        <f t="shared" ref="F10" si="2">C10+D10+E10</f>
        <v>6</v>
      </c>
      <c r="G10" s="69">
        <v>5.08</v>
      </c>
    </row>
    <row r="11" spans="1:11">
      <c r="A11" s="109"/>
      <c r="B11" s="86" t="s">
        <v>48</v>
      </c>
      <c r="C11" s="49">
        <v>3</v>
      </c>
      <c r="D11" s="37">
        <v>3</v>
      </c>
      <c r="E11" s="37">
        <v>0</v>
      </c>
      <c r="F11" s="32">
        <f>C11+D11+E11</f>
        <v>6</v>
      </c>
      <c r="G11" s="69">
        <v>6.11</v>
      </c>
    </row>
    <row r="12" spans="1:11">
      <c r="A12" s="121" t="s">
        <v>6</v>
      </c>
      <c r="B12" s="79" t="s">
        <v>19</v>
      </c>
      <c r="C12" s="80">
        <v>2</v>
      </c>
      <c r="D12" s="35">
        <v>3</v>
      </c>
      <c r="E12" s="81">
        <v>0</v>
      </c>
      <c r="F12" s="31">
        <f t="shared" si="1"/>
        <v>5</v>
      </c>
      <c r="G12" s="28">
        <v>3.85</v>
      </c>
    </row>
    <row r="13" spans="1:11">
      <c r="A13" s="121"/>
      <c r="B13" s="79" t="s">
        <v>20</v>
      </c>
      <c r="C13" s="82">
        <v>1</v>
      </c>
      <c r="D13" s="37">
        <v>2</v>
      </c>
      <c r="E13" s="46">
        <v>1</v>
      </c>
      <c r="F13" s="32">
        <f t="shared" si="1"/>
        <v>4</v>
      </c>
      <c r="G13" s="29">
        <v>5.49</v>
      </c>
    </row>
    <row r="14" spans="1:11">
      <c r="A14" s="121"/>
      <c r="B14" s="79" t="s">
        <v>21</v>
      </c>
      <c r="C14" s="82">
        <v>2</v>
      </c>
      <c r="D14" s="37">
        <v>2</v>
      </c>
      <c r="E14" s="46">
        <v>0</v>
      </c>
      <c r="F14" s="32">
        <f>C14+D14+E14</f>
        <v>4</v>
      </c>
      <c r="G14" s="29">
        <v>3.7</v>
      </c>
    </row>
    <row r="15" spans="1:11">
      <c r="A15" s="121"/>
      <c r="B15" s="85" t="s">
        <v>49</v>
      </c>
      <c r="C15" s="46">
        <v>2</v>
      </c>
      <c r="D15" s="37">
        <v>3</v>
      </c>
      <c r="E15" s="46">
        <v>0</v>
      </c>
      <c r="F15" s="32">
        <f>C15+D15+E15</f>
        <v>5</v>
      </c>
      <c r="G15" s="69">
        <v>4.99</v>
      </c>
    </row>
    <row r="16" spans="1:11">
      <c r="A16" s="121"/>
      <c r="B16" s="86" t="s">
        <v>50</v>
      </c>
      <c r="C16" s="83">
        <v>2</v>
      </c>
      <c r="D16" s="78">
        <v>2</v>
      </c>
      <c r="E16" s="84">
        <v>0</v>
      </c>
      <c r="F16" s="73">
        <f>C16+D16+E16</f>
        <v>4</v>
      </c>
      <c r="G16" s="72">
        <v>5.0199999999999996</v>
      </c>
    </row>
    <row r="17" spans="1:5">
      <c r="E17" s="3"/>
    </row>
    <row r="18" spans="1:5">
      <c r="E18" s="3"/>
    </row>
    <row r="19" spans="1:5">
      <c r="E19" s="3"/>
    </row>
    <row r="23" spans="1:5">
      <c r="A23" s="116"/>
      <c r="B23" s="61"/>
    </row>
    <row r="24" spans="1:5">
      <c r="A24" s="116"/>
      <c r="B24" s="61"/>
    </row>
    <row r="25" spans="1:5">
      <c r="A25" s="116"/>
      <c r="B25" s="61"/>
    </row>
    <row r="26" spans="1:5">
      <c r="A26" s="116"/>
      <c r="B26" s="61"/>
    </row>
    <row r="27" spans="1:5">
      <c r="A27" s="116"/>
      <c r="B27" s="61"/>
    </row>
    <row r="28" spans="1:5">
      <c r="A28" s="116"/>
      <c r="B28" s="61"/>
    </row>
    <row r="29" spans="1:5">
      <c r="A29" s="116"/>
      <c r="B29" s="61"/>
    </row>
    <row r="30" spans="1:5">
      <c r="A30" s="116"/>
      <c r="B30" s="61"/>
    </row>
    <row r="31" spans="1:5">
      <c r="A31" s="116"/>
      <c r="B31" s="61"/>
    </row>
    <row r="32" spans="1:5">
      <c r="A32" s="116"/>
      <c r="B32" s="61"/>
    </row>
    <row r="33" spans="1:2">
      <c r="A33" s="119"/>
      <c r="B33" s="61"/>
    </row>
    <row r="34" spans="1:2">
      <c r="A34" s="119"/>
      <c r="B34" s="61"/>
    </row>
    <row r="35" spans="1:2">
      <c r="A35" s="119"/>
      <c r="B35" s="61"/>
    </row>
    <row r="36" spans="1:2">
      <c r="A36" s="119"/>
      <c r="B36" s="61"/>
    </row>
    <row r="37" spans="1:2">
      <c r="A37" s="119"/>
      <c r="B37" s="61"/>
    </row>
  </sheetData>
  <mergeCells count="7">
    <mergeCell ref="A1:B1"/>
    <mergeCell ref="A23:A27"/>
    <mergeCell ref="A28:A32"/>
    <mergeCell ref="A33:A37"/>
    <mergeCell ref="A2:A6"/>
    <mergeCell ref="A7:A11"/>
    <mergeCell ref="A12:A16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8446-A90B-B24E-A396-8869C8AC41C0}">
  <dimension ref="A2:Q42"/>
  <sheetViews>
    <sheetView workbookViewId="0">
      <selection activeCell="B33" sqref="B33"/>
    </sheetView>
  </sheetViews>
  <sheetFormatPr baseColWidth="10" defaultRowHeight="16"/>
  <cols>
    <col min="1" max="1" width="10.5" customWidth="1"/>
    <col min="5" max="8" width="12.5" bestFit="1" customWidth="1"/>
    <col min="9" max="9" width="13.6640625" bestFit="1" customWidth="1"/>
    <col min="10" max="17" width="12.5" bestFit="1" customWidth="1"/>
  </cols>
  <sheetData>
    <row r="2" spans="1:17"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58</v>
      </c>
    </row>
    <row r="3" spans="1:17">
      <c r="A3" t="s">
        <v>1</v>
      </c>
      <c r="B3">
        <v>1</v>
      </c>
      <c r="D3" t="s">
        <v>51</v>
      </c>
      <c r="E3" s="89">
        <v>0.16912007183916097</v>
      </c>
      <c r="F3" s="89">
        <v>0.40019661733409939</v>
      </c>
      <c r="G3" s="89">
        <v>0.12435745507709678</v>
      </c>
      <c r="H3" s="89">
        <v>4.5604559658463497</v>
      </c>
      <c r="I3" s="89">
        <v>12.240315754565682</v>
      </c>
      <c r="J3" s="89">
        <v>3.7635409026476395E-4</v>
      </c>
      <c r="K3" s="89">
        <v>1.9656989465437228E-3</v>
      </c>
      <c r="L3" s="89">
        <v>4.439674289379969E-3</v>
      </c>
      <c r="M3" s="89">
        <v>2.4328581037827944E-3</v>
      </c>
      <c r="N3" s="89">
        <v>3.4583309394256466E-3</v>
      </c>
      <c r="O3" s="89">
        <v>1.1503817643993112E-2</v>
      </c>
      <c r="P3" s="89">
        <v>1.8046041134299782E-4</v>
      </c>
      <c r="Q3" s="89">
        <v>1.8933210356574273E-2</v>
      </c>
    </row>
    <row r="4" spans="1:17">
      <c r="B4">
        <v>2</v>
      </c>
      <c r="E4" s="89">
        <v>0.1677626347736213</v>
      </c>
      <c r="F4" s="89">
        <v>0.41722725199157557</v>
      </c>
      <c r="G4" s="89">
        <v>0.12256096890894527</v>
      </c>
      <c r="H4" s="89">
        <v>4.4118669300224624</v>
      </c>
      <c r="I4" s="89">
        <v>12.588303051490058</v>
      </c>
      <c r="J4" s="89">
        <v>4.1947917056242665E-4</v>
      </c>
      <c r="K4" s="89">
        <v>1.8986844457194543E-3</v>
      </c>
      <c r="L4" s="89">
        <v>4.470521631053959E-3</v>
      </c>
      <c r="M4" s="89">
        <v>2.5128460455403983E-3</v>
      </c>
      <c r="N4" s="89">
        <v>3.345435861439516E-3</v>
      </c>
      <c r="O4" s="89">
        <v>1.1354783788029869E-2</v>
      </c>
      <c r="P4" s="89">
        <v>2.2315787915473E-4</v>
      </c>
      <c r="Q4" s="89">
        <v>1.5858795804512826E-2</v>
      </c>
    </row>
    <row r="5" spans="1:17">
      <c r="B5">
        <v>3</v>
      </c>
      <c r="E5" s="89">
        <v>0.17198739737128893</v>
      </c>
      <c r="F5" s="89">
        <v>0.40978313314245307</v>
      </c>
      <c r="G5" s="89">
        <v>0.13823761810171561</v>
      </c>
      <c r="H5" s="89">
        <v>4.5307316599674454</v>
      </c>
      <c r="I5" s="89">
        <v>12.885810355672557</v>
      </c>
      <c r="J5" s="89">
        <v>3.3822785981549487E-4</v>
      </c>
      <c r="K5" s="89">
        <v>1.8848816772534145E-3</v>
      </c>
      <c r="L5" s="89">
        <v>4.7214981357903574E-3</v>
      </c>
      <c r="M5" s="89">
        <v>2.6466972889730473E-3</v>
      </c>
      <c r="N5" s="89">
        <v>3.5017908701125864E-3</v>
      </c>
      <c r="O5" s="89">
        <v>1.1333621652655154E-2</v>
      </c>
      <c r="P5" s="89">
        <v>2.0396316936463905E-4</v>
      </c>
      <c r="Q5" s="89">
        <v>1.7175199724789862E-2</v>
      </c>
    </row>
    <row r="7" spans="1:17">
      <c r="A7" t="s">
        <v>59</v>
      </c>
      <c r="B7">
        <v>1</v>
      </c>
      <c r="D7" s="91" t="s">
        <v>51</v>
      </c>
      <c r="E7" s="90">
        <v>4.6800000000000001E-2</v>
      </c>
      <c r="F7" s="90">
        <v>3.32E-2</v>
      </c>
      <c r="G7" s="90">
        <v>4.2599999999999999E-2</v>
      </c>
      <c r="H7" s="90">
        <v>1.1951000000000001</v>
      </c>
      <c r="I7" s="90">
        <v>4.6021999999999998</v>
      </c>
      <c r="J7" s="90">
        <v>9.7999999999999997E-3</v>
      </c>
      <c r="K7" s="90">
        <v>5.4999999999999997E-3</v>
      </c>
      <c r="L7" s="90">
        <v>3.09E-2</v>
      </c>
      <c r="M7" s="90">
        <v>9.1000000000000004E-3</v>
      </c>
      <c r="N7" s="90">
        <v>8.0999999999999996E-3</v>
      </c>
      <c r="O7" s="90">
        <v>2.3199999999999998E-2</v>
      </c>
      <c r="P7" s="90">
        <v>0.10589999999999999</v>
      </c>
      <c r="Q7" s="90">
        <v>0.06</v>
      </c>
    </row>
    <row r="8" spans="1:17">
      <c r="B8">
        <v>2</v>
      </c>
      <c r="D8" s="90"/>
      <c r="E8" s="90">
        <v>4.7199999999999999E-2</v>
      </c>
      <c r="F8" s="90">
        <v>3.0800000000000001E-2</v>
      </c>
      <c r="G8" s="90">
        <v>3.8300000000000001E-2</v>
      </c>
      <c r="H8" s="90">
        <v>0.87739999999999996</v>
      </c>
      <c r="I8" s="90">
        <v>3.3410000000000002</v>
      </c>
      <c r="J8" s="90">
        <v>1.0999999999999999E-2</v>
      </c>
      <c r="K8" s="90">
        <v>5.7000000000000002E-3</v>
      </c>
      <c r="L8" s="90">
        <v>2.58E-2</v>
      </c>
      <c r="M8" s="90">
        <v>9.7000000000000003E-3</v>
      </c>
      <c r="N8" s="90">
        <v>7.7999999999999996E-3</v>
      </c>
      <c r="O8" s="90">
        <v>2.7099999999999999E-2</v>
      </c>
      <c r="P8" s="90">
        <v>0.106</v>
      </c>
      <c r="Q8" s="90">
        <v>7.3499999999999996E-2</v>
      </c>
    </row>
    <row r="9" spans="1:17">
      <c r="B9">
        <v>3</v>
      </c>
      <c r="D9" s="90"/>
      <c r="E9" s="90">
        <v>5.4699999999999999E-2</v>
      </c>
      <c r="F9" s="90">
        <v>2.7400000000000001E-2</v>
      </c>
      <c r="G9" s="90">
        <v>3.6999999999999998E-2</v>
      </c>
      <c r="H9" s="90">
        <v>0.75129999999999997</v>
      </c>
      <c r="I9" s="90">
        <v>2.2400000000000002</v>
      </c>
      <c r="J9" s="90">
        <v>1.3100000000000001E-2</v>
      </c>
      <c r="K9" s="90">
        <v>6.1999999999999998E-3</v>
      </c>
      <c r="L9" s="90">
        <v>2.81E-2</v>
      </c>
      <c r="M9" s="90">
        <v>1.0999999999999999E-2</v>
      </c>
      <c r="N9" s="90">
        <v>8.3000000000000001E-3</v>
      </c>
      <c r="O9" s="90">
        <v>2.87E-2</v>
      </c>
      <c r="P9" s="90">
        <v>0.1192</v>
      </c>
      <c r="Q9" s="90">
        <v>6.7400000000000002E-2</v>
      </c>
    </row>
    <row r="10" spans="1:17">
      <c r="A10" s="90"/>
      <c r="B10" s="90"/>
      <c r="C10" s="90"/>
      <c r="D10" s="87" t="s">
        <v>61</v>
      </c>
      <c r="E10" s="99">
        <f>AVERAGE(E7:E9)</f>
        <v>4.9566666666666669E-2</v>
      </c>
      <c r="F10" s="99">
        <f t="shared" ref="F10:O10" si="0">AVERAGE(F7:F9)</f>
        <v>3.046666666666667E-2</v>
      </c>
      <c r="G10" s="99">
        <f t="shared" si="0"/>
        <v>3.9300000000000002E-2</v>
      </c>
      <c r="H10" s="99">
        <f t="shared" si="0"/>
        <v>0.94126666666666658</v>
      </c>
      <c r="I10" s="99">
        <f t="shared" si="0"/>
        <v>3.3943999999999996</v>
      </c>
      <c r="J10" s="99">
        <f t="shared" si="0"/>
        <v>1.1299999999999999E-2</v>
      </c>
      <c r="K10" s="99">
        <f t="shared" si="0"/>
        <v>5.7999999999999996E-3</v>
      </c>
      <c r="L10" s="99">
        <f t="shared" si="0"/>
        <v>2.8266666666666666E-2</v>
      </c>
      <c r="M10" s="99">
        <f t="shared" si="0"/>
        <v>9.9333333333333339E-3</v>
      </c>
      <c r="N10" s="99">
        <f t="shared" si="0"/>
        <v>8.0666666666666664E-3</v>
      </c>
      <c r="O10" s="99">
        <f t="shared" si="0"/>
        <v>2.6333333333333334E-2</v>
      </c>
      <c r="P10" s="99">
        <f>AVERAGE(P7:P9)</f>
        <v>0.11036666666666665</v>
      </c>
      <c r="Q10" s="99">
        <f t="shared" ref="Q10" si="1">AVERAGE(Q7:Q9)</f>
        <v>6.6966666666666674E-2</v>
      </c>
    </row>
    <row r="11" spans="1:17">
      <c r="A11" s="90"/>
      <c r="B11" s="90"/>
      <c r="C11" s="90"/>
    </row>
    <row r="12" spans="1:17" ht="16" customHeight="1">
      <c r="A12" s="92" t="s">
        <v>6</v>
      </c>
      <c r="B12" s="94">
        <v>1</v>
      </c>
      <c r="C12" s="90"/>
      <c r="D12" s="91" t="s">
        <v>51</v>
      </c>
      <c r="E12" s="96">
        <v>6.3336113755662948E-2</v>
      </c>
      <c r="F12" s="96">
        <v>6.5674268182500453E-2</v>
      </c>
      <c r="G12" s="96">
        <v>8.0873499915643243E-2</v>
      </c>
      <c r="H12" s="96">
        <v>2.8685341843914585</v>
      </c>
      <c r="I12" s="96">
        <v>7.0078183535962424</v>
      </c>
      <c r="J12" s="96">
        <v>6.2298145342655036E-3</v>
      </c>
      <c r="K12" s="96">
        <v>4.7945553511043529E-3</v>
      </c>
      <c r="L12" s="96">
        <v>2.3445680970663539E-2</v>
      </c>
      <c r="M12" s="96">
        <v>5.9720091848364061E-3</v>
      </c>
      <c r="N12" s="96">
        <v>4.438406688138035E-3</v>
      </c>
      <c r="O12" s="96">
        <v>2.314628839257727E-2</v>
      </c>
      <c r="P12" s="96">
        <v>9.0878205242016577E-2</v>
      </c>
      <c r="Q12" s="96">
        <v>5.3864478168718095E-2</v>
      </c>
    </row>
    <row r="13" spans="1:17">
      <c r="A13" s="92"/>
      <c r="B13" s="95">
        <v>2</v>
      </c>
      <c r="C13" s="87"/>
      <c r="E13" s="96">
        <v>7.684696520807216E-2</v>
      </c>
      <c r="F13" s="96">
        <v>7.1278673812216031E-2</v>
      </c>
      <c r="G13" s="96">
        <v>8.142615578296318E-2</v>
      </c>
      <c r="H13" s="96">
        <v>2.9842412851168612</v>
      </c>
      <c r="I13" s="96">
        <v>9.4107635456093881</v>
      </c>
      <c r="J13" s="96">
        <v>6.3661344153221498E-3</v>
      </c>
      <c r="K13" s="96">
        <v>4.0217468257034584E-3</v>
      </c>
      <c r="L13" s="96">
        <v>2.2455677826244018E-2</v>
      </c>
      <c r="M13" s="96">
        <v>6.2767735604297228E-3</v>
      </c>
      <c r="N13" s="96">
        <v>4.8554131946023094E-3</v>
      </c>
      <c r="O13" s="96">
        <v>2.1156208621101361E-2</v>
      </c>
      <c r="P13" s="96">
        <v>8.959242021600429E-2</v>
      </c>
      <c r="Q13" s="96">
        <v>5.229596025395318E-2</v>
      </c>
    </row>
    <row r="14" spans="1:17">
      <c r="A14" s="92"/>
      <c r="B14" s="94">
        <v>3</v>
      </c>
      <c r="E14" s="88">
        <v>7.4037567212797986E-2</v>
      </c>
      <c r="F14" s="88">
        <v>8.3376321775187501E-2</v>
      </c>
      <c r="G14" s="88">
        <v>9.3455762201210213E-2</v>
      </c>
      <c r="H14" s="88">
        <v>3.0834741240682431</v>
      </c>
      <c r="I14" s="88">
        <v>9.7235471728511307</v>
      </c>
      <c r="J14" s="88">
        <v>5.9971804564847627E-3</v>
      </c>
      <c r="K14" s="88">
        <v>3.6624480521926482E-3</v>
      </c>
      <c r="L14" s="88">
        <v>2.0537036738282867E-2</v>
      </c>
      <c r="M14" s="88">
        <v>6.9985462831157978E-3</v>
      </c>
      <c r="N14" s="88">
        <v>4.8044732350253447E-3</v>
      </c>
      <c r="O14" s="88">
        <v>2.1368719311840416E-2</v>
      </c>
      <c r="P14" s="88">
        <v>8.1163093833688804E-2</v>
      </c>
      <c r="Q14" s="88">
        <v>5.9444623616013201E-2</v>
      </c>
    </row>
    <row r="15" spans="1:17">
      <c r="A15" s="92"/>
    </row>
    <row r="16" spans="1:17">
      <c r="A16" s="92"/>
    </row>
    <row r="19" spans="3:17">
      <c r="C19" t="s">
        <v>1</v>
      </c>
      <c r="D19" t="s">
        <v>62</v>
      </c>
      <c r="E19">
        <f>E3/$E$10</f>
        <v>3.4119718595661257</v>
      </c>
      <c r="F19">
        <f>F3/$F$10</f>
        <v>13.135556367640023</v>
      </c>
      <c r="G19">
        <f>G3/$G$10</f>
        <v>3.1643118340228185</v>
      </c>
      <c r="H19">
        <f>H3/$H$10</f>
        <v>4.8450201492807743</v>
      </c>
      <c r="I19">
        <f>I3/$I$10</f>
        <v>3.60603221616948</v>
      </c>
      <c r="J19">
        <f>J3/$J$10</f>
        <v>3.3305671704846371E-2</v>
      </c>
      <c r="K19">
        <f>K3/$K$10</f>
        <v>0.33891361147305571</v>
      </c>
      <c r="L19">
        <f>L3/$L$10</f>
        <v>0.15706394891674419</v>
      </c>
      <c r="M19">
        <f>M3/$M$10</f>
        <v>0.24491860105195914</v>
      </c>
      <c r="N19">
        <f>N3/$N$10</f>
        <v>0.42871871149904711</v>
      </c>
      <c r="O19">
        <f>O3/$O$10</f>
        <v>0.43685383458201688</v>
      </c>
      <c r="P19">
        <f>P3/$P$10</f>
        <v>1.6350988644789899E-3</v>
      </c>
      <c r="Q19">
        <f>Q3/$Q$10</f>
        <v>0.28272588884879446</v>
      </c>
    </row>
    <row r="20" spans="3:17">
      <c r="E20">
        <f t="shared" ref="E20:E30" si="2">E4/$E$10</f>
        <v>3.3845857721645185</v>
      </c>
      <c r="F20">
        <f t="shared" ref="F20:F30" si="3">F4/$F$10</f>
        <v>13.694548752458715</v>
      </c>
      <c r="G20">
        <f t="shared" ref="G20:G30" si="4">G4/$G$10</f>
        <v>3.1185997177848668</v>
      </c>
      <c r="H20">
        <f t="shared" ref="H20:H30" si="5">H4/$H$10</f>
        <v>4.6871594270371091</v>
      </c>
      <c r="I20">
        <f t="shared" ref="I20:I30" si="6">I4/$I$10</f>
        <v>3.7085502744196499</v>
      </c>
      <c r="J20">
        <f t="shared" ref="J20:J30" si="7">J4/$J$10</f>
        <v>3.7122050492250147E-2</v>
      </c>
      <c r="K20">
        <f>K4/$K$10</f>
        <v>0.32735938719300939</v>
      </c>
      <c r="L20">
        <f t="shared" ref="L20:L30" si="8">L4/$L$10</f>
        <v>0.15815524638162592</v>
      </c>
      <c r="M20">
        <f t="shared" ref="M20:M30" si="9">M4/$M$10</f>
        <v>0.25297107841010719</v>
      </c>
      <c r="N20">
        <f t="shared" ref="N20:N30" si="10">N4/$N$10</f>
        <v>0.41472345389746068</v>
      </c>
      <c r="O20">
        <f t="shared" ref="O20:O30" si="11">O4/$O$10</f>
        <v>0.4311943210644254</v>
      </c>
      <c r="P20">
        <f t="shared" ref="P20:P30" si="12">P4/$P$10</f>
        <v>2.0219680986535492E-3</v>
      </c>
      <c r="Q20">
        <f t="shared" ref="Q20:Q30" si="13">Q4/$Q$10</f>
        <v>0.23681626388023133</v>
      </c>
    </row>
    <row r="21" spans="3:17">
      <c r="E21">
        <f t="shared" si="2"/>
        <v>3.4698197183178667</v>
      </c>
      <c r="F21">
        <f t="shared" si="3"/>
        <v>13.450212247564103</v>
      </c>
      <c r="G21">
        <f t="shared" si="4"/>
        <v>3.5174966438095576</v>
      </c>
      <c r="H21">
        <f t="shared" si="5"/>
        <v>4.8134411006099365</v>
      </c>
      <c r="I21">
        <f t="shared" si="6"/>
        <v>3.7961967816617248</v>
      </c>
      <c r="J21">
        <f t="shared" si="7"/>
        <v>2.9931669010220787E-2</v>
      </c>
      <c r="K21">
        <f t="shared" ref="K21:K30" si="14">K5/$K$10</f>
        <v>0.32497959952645078</v>
      </c>
      <c r="L21">
        <f t="shared" si="8"/>
        <v>0.16703413216239474</v>
      </c>
      <c r="M21">
        <f t="shared" si="9"/>
        <v>0.26644603580265575</v>
      </c>
      <c r="N21">
        <f t="shared" si="10"/>
        <v>0.43410630621230412</v>
      </c>
      <c r="O21">
        <f t="shared" si="11"/>
        <v>0.43039069567044891</v>
      </c>
      <c r="P21">
        <f t="shared" si="12"/>
        <v>1.8480504623796957E-3</v>
      </c>
      <c r="Q21">
        <f t="shared" si="13"/>
        <v>0.25647386348616019</v>
      </c>
    </row>
    <row r="23" spans="3:17">
      <c r="C23" t="s">
        <v>59</v>
      </c>
      <c r="D23" t="s">
        <v>62</v>
      </c>
      <c r="E23">
        <f t="shared" si="2"/>
        <v>0.94418291862811032</v>
      </c>
      <c r="F23">
        <f t="shared" si="3"/>
        <v>1.0897155361050328</v>
      </c>
      <c r="G23">
        <f t="shared" si="4"/>
        <v>1.083969465648855</v>
      </c>
      <c r="H23">
        <f t="shared" si="5"/>
        <v>1.2696720730929953</v>
      </c>
      <c r="I23">
        <f t="shared" si="6"/>
        <v>1.3558213528164036</v>
      </c>
      <c r="J23">
        <f t="shared" si="7"/>
        <v>0.86725663716814161</v>
      </c>
      <c r="K23">
        <f t="shared" si="14"/>
        <v>0.94827586206896552</v>
      </c>
      <c r="L23">
        <f t="shared" si="8"/>
        <v>1.0931603773584906</v>
      </c>
      <c r="M23">
        <f t="shared" si="9"/>
        <v>0.91610738255033553</v>
      </c>
      <c r="N23">
        <f t="shared" si="10"/>
        <v>1.0041322314049586</v>
      </c>
      <c r="O23">
        <f t="shared" si="11"/>
        <v>0.88101265822784802</v>
      </c>
      <c r="P23">
        <f t="shared" si="12"/>
        <v>0.9595288432497735</v>
      </c>
      <c r="Q23">
        <f t="shared" si="13"/>
        <v>0.89596814335490282</v>
      </c>
    </row>
    <row r="24" spans="3:17">
      <c r="D24" s="97"/>
      <c r="E24">
        <f t="shared" si="2"/>
        <v>0.95225285810356419</v>
      </c>
      <c r="F24">
        <f t="shared" si="3"/>
        <v>1.010940919037199</v>
      </c>
      <c r="G24">
        <f t="shared" si="4"/>
        <v>0.97455470737913485</v>
      </c>
      <c r="H24">
        <f t="shared" si="5"/>
        <v>0.93214816913379139</v>
      </c>
      <c r="I24">
        <f t="shared" si="6"/>
        <v>0.98426820645769519</v>
      </c>
      <c r="J24">
        <f t="shared" si="7"/>
        <v>0.97345132743362828</v>
      </c>
      <c r="K24">
        <f t="shared" si="14"/>
        <v>0.98275862068965525</v>
      </c>
      <c r="L24">
        <f t="shared" si="8"/>
        <v>0.91273584905660377</v>
      </c>
      <c r="M24">
        <f t="shared" si="9"/>
        <v>0.97651006711409394</v>
      </c>
      <c r="N24">
        <f t="shared" si="10"/>
        <v>0.96694214876033058</v>
      </c>
      <c r="O24">
        <f t="shared" si="11"/>
        <v>1.0291139240506328</v>
      </c>
      <c r="P24">
        <f t="shared" si="12"/>
        <v>0.96043491392328606</v>
      </c>
      <c r="Q24">
        <f t="shared" si="13"/>
        <v>1.097560975609756</v>
      </c>
    </row>
    <row r="25" spans="3:17">
      <c r="D25" s="97"/>
      <c r="E25">
        <f t="shared" si="2"/>
        <v>1.1035642232683254</v>
      </c>
      <c r="F25">
        <f t="shared" si="3"/>
        <v>0.89934354485776802</v>
      </c>
      <c r="G25">
        <f t="shared" si="4"/>
        <v>0.94147582697201004</v>
      </c>
      <c r="H25">
        <f t="shared" si="5"/>
        <v>0.79817975777321348</v>
      </c>
      <c r="I25">
        <f t="shared" si="6"/>
        <v>0.65991044072590166</v>
      </c>
      <c r="J25">
        <f t="shared" si="7"/>
        <v>1.1592920353982301</v>
      </c>
      <c r="K25">
        <f t="shared" si="14"/>
        <v>1.0689655172413794</v>
      </c>
      <c r="L25">
        <f t="shared" si="8"/>
        <v>0.99410377358490565</v>
      </c>
      <c r="M25">
        <f t="shared" si="9"/>
        <v>1.1073825503355703</v>
      </c>
      <c r="N25">
        <f t="shared" si="10"/>
        <v>1.0289256198347108</v>
      </c>
      <c r="O25">
        <f t="shared" si="11"/>
        <v>1.089873417721519</v>
      </c>
      <c r="P25">
        <f t="shared" si="12"/>
        <v>1.0800362428269406</v>
      </c>
      <c r="Q25">
        <f t="shared" si="13"/>
        <v>1.0064708810353409</v>
      </c>
    </row>
    <row r="26" spans="3:17">
      <c r="C26" s="90"/>
      <c r="D26" s="97"/>
    </row>
    <row r="27" spans="3:17">
      <c r="C27" s="90"/>
      <c r="D27" s="97"/>
    </row>
    <row r="28" spans="3:17">
      <c r="C28" s="93" t="s">
        <v>6</v>
      </c>
      <c r="D28" t="s">
        <v>62</v>
      </c>
      <c r="E28">
        <f t="shared" si="2"/>
        <v>1.2777965115466634</v>
      </c>
      <c r="F28">
        <f t="shared" si="3"/>
        <v>2.1556105530361198</v>
      </c>
      <c r="G28">
        <f t="shared" si="4"/>
        <v>2.0578498706270545</v>
      </c>
      <c r="H28">
        <f t="shared" si="5"/>
        <v>3.047525516387271</v>
      </c>
      <c r="I28">
        <f t="shared" si="6"/>
        <v>2.0645234367181957</v>
      </c>
      <c r="J28">
        <f t="shared" si="7"/>
        <v>0.55131102073146054</v>
      </c>
      <c r="K28">
        <f t="shared" si="14"/>
        <v>0.82664747432833674</v>
      </c>
      <c r="L28">
        <f t="shared" si="8"/>
        <v>0.82944626075460637</v>
      </c>
      <c r="M28">
        <f t="shared" si="9"/>
        <v>0.60120897833923548</v>
      </c>
      <c r="N28">
        <f t="shared" si="10"/>
        <v>0.55021570514107876</v>
      </c>
      <c r="O28">
        <f t="shared" si="11"/>
        <v>0.878972976933314</v>
      </c>
      <c r="P28">
        <f t="shared" si="12"/>
        <v>0.82342076631244265</v>
      </c>
      <c r="Q28">
        <f t="shared" si="13"/>
        <v>0.80434760829345076</v>
      </c>
    </row>
    <row r="29" spans="3:17">
      <c r="D29" s="97"/>
      <c r="E29">
        <f>E13/$E$10</f>
        <v>1.5503758952536413</v>
      </c>
      <c r="F29">
        <f t="shared" si="3"/>
        <v>2.3395625977751431</v>
      </c>
      <c r="G29">
        <f t="shared" si="4"/>
        <v>2.0719123608896481</v>
      </c>
      <c r="H29">
        <f t="shared" si="5"/>
        <v>3.1704525304025015</v>
      </c>
      <c r="I29">
        <f t="shared" si="6"/>
        <v>2.7724379995314012</v>
      </c>
      <c r="J29">
        <f t="shared" si="7"/>
        <v>0.56337472701965929</v>
      </c>
      <c r="K29">
        <f t="shared" si="14"/>
        <v>0.69340462512128598</v>
      </c>
      <c r="L29">
        <f t="shared" si="8"/>
        <v>0.79442256460768934</v>
      </c>
      <c r="M29">
        <f t="shared" si="9"/>
        <v>0.63188995574795859</v>
      </c>
      <c r="N29">
        <f t="shared" si="10"/>
        <v>0.60191072660359213</v>
      </c>
      <c r="O29">
        <f t="shared" si="11"/>
        <v>0.80340032738359601</v>
      </c>
      <c r="P29">
        <f t="shared" si="12"/>
        <v>0.81177064526732978</v>
      </c>
      <c r="Q29">
        <f t="shared" si="13"/>
        <v>0.78092524022827037</v>
      </c>
    </row>
    <row r="30" spans="3:17">
      <c r="E30">
        <f t="shared" si="2"/>
        <v>1.4936967157928309</v>
      </c>
      <c r="F30">
        <f t="shared" si="3"/>
        <v>2.7366407584853665</v>
      </c>
      <c r="G30">
        <f t="shared" si="4"/>
        <v>2.3780092163157813</v>
      </c>
      <c r="H30">
        <f t="shared" si="5"/>
        <v>3.2758773185794778</v>
      </c>
      <c r="I30">
        <f t="shared" si="6"/>
        <v>2.8645849554711087</v>
      </c>
      <c r="J30">
        <f t="shared" si="7"/>
        <v>0.53072393420219144</v>
      </c>
      <c r="K30">
        <f t="shared" si="14"/>
        <v>0.63145656072287037</v>
      </c>
      <c r="L30">
        <f t="shared" si="8"/>
        <v>0.726546111024158</v>
      </c>
      <c r="M30">
        <f t="shared" si="9"/>
        <v>0.70455163923984532</v>
      </c>
      <c r="N30">
        <f t="shared" si="10"/>
        <v>0.59559585558165429</v>
      </c>
      <c r="O30">
        <f t="shared" si="11"/>
        <v>0.81147035361419295</v>
      </c>
      <c r="P30">
        <f t="shared" si="12"/>
        <v>0.73539499094251415</v>
      </c>
      <c r="Q30">
        <f t="shared" si="13"/>
        <v>0.88767481756117261</v>
      </c>
    </row>
    <row r="32" spans="3:17">
      <c r="D32" s="97"/>
      <c r="E32" s="98"/>
    </row>
    <row r="33" spans="4:5">
      <c r="D33" s="97"/>
      <c r="E33" s="97"/>
    </row>
    <row r="34" spans="4:5">
      <c r="D34" s="97"/>
      <c r="E34" s="97"/>
    </row>
    <row r="35" spans="4:5">
      <c r="D35" s="97"/>
      <c r="E35" s="97"/>
    </row>
    <row r="36" spans="4:5">
      <c r="D36" s="98"/>
      <c r="E36" s="98"/>
    </row>
    <row r="37" spans="4:5">
      <c r="D37" s="98"/>
      <c r="E37" s="98"/>
    </row>
    <row r="38" spans="4:5">
      <c r="D38" s="98"/>
      <c r="E38" s="98"/>
    </row>
    <row r="39" spans="4:5">
      <c r="D39" s="98"/>
      <c r="E39" s="98"/>
    </row>
    <row r="40" spans="4:5">
      <c r="D40" s="98"/>
      <c r="E40" s="98"/>
    </row>
    <row r="41" spans="4:5">
      <c r="D41" s="98"/>
      <c r="E41" s="98"/>
    </row>
    <row r="42" spans="4:5">
      <c r="D42" s="98"/>
      <c r="E42" s="98"/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EED96-6E53-8349-AA20-72A001FA367B}">
  <dimension ref="A2:O32"/>
  <sheetViews>
    <sheetView topLeftCell="A8" zoomScaleNormal="100" workbookViewId="0">
      <selection activeCell="K40" sqref="K40"/>
    </sheetView>
  </sheetViews>
  <sheetFormatPr baseColWidth="10" defaultRowHeight="16"/>
  <cols>
    <col min="13" max="13" width="13.6640625" bestFit="1" customWidth="1"/>
  </cols>
  <sheetData>
    <row r="2" spans="1:15">
      <c r="A2" t="s">
        <v>69</v>
      </c>
    </row>
    <row r="3" spans="1:15">
      <c r="C3" s="100" t="s">
        <v>24</v>
      </c>
      <c r="D3" s="100" t="s">
        <v>80</v>
      </c>
      <c r="E3" s="100" t="s">
        <v>25</v>
      </c>
      <c r="H3" s="100" t="s">
        <v>24</v>
      </c>
      <c r="I3" s="100" t="s">
        <v>80</v>
      </c>
      <c r="J3" s="100" t="s">
        <v>25</v>
      </c>
      <c r="M3" s="100" t="s">
        <v>24</v>
      </c>
      <c r="N3" s="100" t="s">
        <v>80</v>
      </c>
      <c r="O3" s="100" t="s">
        <v>25</v>
      </c>
    </row>
    <row r="4" spans="1:15">
      <c r="A4">
        <v>1</v>
      </c>
      <c r="B4" t="s">
        <v>73</v>
      </c>
      <c r="C4">
        <v>8.2799999999999976</v>
      </c>
      <c r="D4">
        <v>6.1699999999999982</v>
      </c>
      <c r="E4">
        <v>5.91</v>
      </c>
      <c r="G4" t="s">
        <v>74</v>
      </c>
      <c r="H4" s="88">
        <f>2^(-C4)</f>
        <v>3.2171524112014627E-3</v>
      </c>
      <c r="I4" s="88">
        <f t="shared" ref="I4" si="0">2^(-D4)</f>
        <v>1.3888166893227675E-2</v>
      </c>
      <c r="J4" s="88">
        <f>2^(-E4)</f>
        <v>1.663078410083375E-2</v>
      </c>
      <c r="L4" t="s">
        <v>75</v>
      </c>
      <c r="M4">
        <f>H4/H12</f>
        <v>0.21315872294198954</v>
      </c>
      <c r="N4">
        <f>I4/$I$15</f>
        <v>0.15745341656598705</v>
      </c>
      <c r="O4">
        <f>J4/$J$15</f>
        <v>0.34117501965007418</v>
      </c>
    </row>
    <row r="5" spans="1:15">
      <c r="A5">
        <v>2</v>
      </c>
      <c r="C5">
        <v>9.4199999999999982</v>
      </c>
      <c r="D5">
        <v>5.4799999999999969</v>
      </c>
      <c r="E5">
        <v>6.0399999999999991</v>
      </c>
      <c r="H5" s="88">
        <f t="shared" ref="H5:H6" si="1">2^(-C5)</f>
        <v>1.4598137193700591E-3</v>
      </c>
      <c r="I5" s="88">
        <f>2^(-D5)</f>
        <v>2.2405550750247354E-2</v>
      </c>
      <c r="J5" s="88">
        <f>2^(-E5)</f>
        <v>1.5197733553316977E-2</v>
      </c>
      <c r="M5">
        <f>H5/$H$15</f>
        <v>0.58026483314050104</v>
      </c>
      <c r="N5">
        <f>I5/$I$15</f>
        <v>0.25401700186864445</v>
      </c>
      <c r="O5">
        <f>J5/$J$15</f>
        <v>0.31177646298887179</v>
      </c>
    </row>
    <row r="6" spans="1:15">
      <c r="A6">
        <v>3</v>
      </c>
      <c r="C6">
        <v>9.6000000000000014</v>
      </c>
      <c r="D6">
        <v>5.4400000000000013</v>
      </c>
      <c r="E6">
        <v>6.0500000000000007</v>
      </c>
      <c r="H6" s="88">
        <f t="shared" si="1"/>
        <v>1.2885819441141534E-3</v>
      </c>
      <c r="I6" s="88">
        <f>2^(-D6)</f>
        <v>2.3035456520173442E-2</v>
      </c>
      <c r="J6" s="88">
        <f>2^(-E6)</f>
        <v>1.5092755139450711E-2</v>
      </c>
      <c r="M6">
        <f>H6/$H$15</f>
        <v>0.51220150685521593</v>
      </c>
      <c r="N6">
        <f>I6/$I$15</f>
        <v>0.2611583918268725</v>
      </c>
      <c r="O6">
        <f>J6/$J$15</f>
        <v>0.309622865648151</v>
      </c>
    </row>
    <row r="11" spans="1:15">
      <c r="A11" t="s">
        <v>76</v>
      </c>
    </row>
    <row r="12" spans="1:15">
      <c r="A12">
        <v>1</v>
      </c>
      <c r="C12">
        <v>6.0500000000000007</v>
      </c>
      <c r="D12">
        <v>3.8699999999999974</v>
      </c>
      <c r="E12">
        <v>4.6699999999999982</v>
      </c>
      <c r="H12" s="88">
        <f>2^(-C12)</f>
        <v>1.5092755139450711E-2</v>
      </c>
      <c r="I12" s="88">
        <f t="shared" ref="I12:J13" si="2">2^(-D12)</f>
        <v>6.839335632879634E-2</v>
      </c>
      <c r="J12" s="88">
        <f t="shared" si="2"/>
        <v>3.9281667953807185E-2</v>
      </c>
      <c r="M12" s="104">
        <f>H12/H12</f>
        <v>1</v>
      </c>
      <c r="N12">
        <f>I12/$I$15</f>
        <v>0.77539157666913983</v>
      </c>
      <c r="O12">
        <f>J12/$J$15</f>
        <v>0.80585038893962779</v>
      </c>
    </row>
    <row r="13" spans="1:15">
      <c r="A13">
        <v>2</v>
      </c>
      <c r="C13">
        <v>8.66</v>
      </c>
      <c r="D13">
        <v>3.3900000000000006</v>
      </c>
      <c r="E13">
        <v>4.2100000000000009</v>
      </c>
      <c r="H13" s="88">
        <f t="shared" ref="H13:I14" si="3">2^(-C13)</f>
        <v>2.4721808475982039E-3</v>
      </c>
      <c r="I13" s="88">
        <f>2^(-D13)</f>
        <v>9.5391200560034903E-2</v>
      </c>
      <c r="J13" s="88">
        <f t="shared" si="2"/>
        <v>5.4033576956741533E-2</v>
      </c>
      <c r="M13">
        <f>H13/$H$15</f>
        <v>0.98267305478108546</v>
      </c>
      <c r="N13">
        <f>I13/$I$15</f>
        <v>1.0814724905007354</v>
      </c>
      <c r="O13">
        <f>J13/$J$15</f>
        <v>1.1084809091506329</v>
      </c>
    </row>
    <row r="14" spans="1:15">
      <c r="A14">
        <v>3</v>
      </c>
      <c r="C14">
        <v>8.61</v>
      </c>
      <c r="D14">
        <v>3.3099999999999987</v>
      </c>
      <c r="E14">
        <v>4.240000000000002</v>
      </c>
      <c r="H14" s="88">
        <f t="shared" si="3"/>
        <v>2.5593621169108676E-3</v>
      </c>
      <c r="I14" s="88">
        <f t="shared" si="3"/>
        <v>0.10083021990276587</v>
      </c>
      <c r="J14" s="88">
        <f>2^(-E14)</f>
        <v>5.292158202265787E-2</v>
      </c>
      <c r="M14">
        <f>H14/$H$15</f>
        <v>1.0173269452189146</v>
      </c>
      <c r="N14">
        <f>I14/$I$15</f>
        <v>1.1431359328301247</v>
      </c>
      <c r="O14">
        <f>J14/$J$15</f>
        <v>1.0856687019097395</v>
      </c>
    </row>
    <row r="15" spans="1:15">
      <c r="H15" s="88">
        <f>AVERAGE(H13:H14)</f>
        <v>2.5157714822545358E-3</v>
      </c>
      <c r="I15" s="88">
        <f t="shared" ref="I15:J15" si="4">AVERAGE(I12:I14)</f>
        <v>8.8204925597199044E-2</v>
      </c>
      <c r="J15" s="88">
        <f t="shared" si="4"/>
        <v>4.8745608977735527E-2</v>
      </c>
    </row>
    <row r="17" spans="1:15">
      <c r="A17" t="s">
        <v>77</v>
      </c>
    </row>
    <row r="18" spans="1:15">
      <c r="A18">
        <v>1</v>
      </c>
      <c r="B18" s="103"/>
      <c r="C18">
        <v>6.2299999999999969</v>
      </c>
      <c r="D18">
        <v>4.5499999999999972</v>
      </c>
      <c r="E18">
        <v>6.0299999999999976</v>
      </c>
      <c r="G18" s="89"/>
      <c r="H18" s="88">
        <f>2^(-C18)</f>
        <v>1.3322420183874355E-2</v>
      </c>
      <c r="I18" s="88">
        <f t="shared" ref="I18:J20" si="5">2^(-D18)</f>
        <v>4.2688758023574955E-2</v>
      </c>
      <c r="J18" s="88">
        <f t="shared" si="5"/>
        <v>1.5303442149795768E-2</v>
      </c>
      <c r="M18">
        <f>H18/H12</f>
        <v>0.88270299629065696</v>
      </c>
      <c r="N18">
        <f>I18/$I$15</f>
        <v>0.48397249625853705</v>
      </c>
      <c r="O18">
        <f>J18/$J$15</f>
        <v>0.31394503978369803</v>
      </c>
    </row>
    <row r="19" spans="1:15">
      <c r="A19">
        <v>2</v>
      </c>
      <c r="C19">
        <v>9</v>
      </c>
      <c r="D19">
        <v>4.34</v>
      </c>
      <c r="E19">
        <v>5.32</v>
      </c>
      <c r="G19" s="88"/>
      <c r="H19" s="88">
        <f t="shared" ref="H19:H20" si="6">2^(-C19)</f>
        <v>1.953125E-3</v>
      </c>
      <c r="I19" s="88">
        <f t="shared" si="5"/>
        <v>4.9377581991461091E-2</v>
      </c>
      <c r="J19" s="88">
        <f t="shared" si="5"/>
        <v>2.5033433674675688E-2</v>
      </c>
      <c r="M19">
        <f>H19/$H$15</f>
        <v>0.77635230933204069</v>
      </c>
      <c r="N19">
        <f>I19/$I$15</f>
        <v>0.5598052677573947</v>
      </c>
      <c r="O19">
        <f>J19/$J$15</f>
        <v>0.51355258862618103</v>
      </c>
    </row>
    <row r="20" spans="1:15">
      <c r="A20">
        <v>3</v>
      </c>
      <c r="C20">
        <v>9.129999999999999</v>
      </c>
      <c r="D20">
        <v>4.3599999999999994</v>
      </c>
      <c r="E20">
        <v>4.9800000000000004</v>
      </c>
      <c r="H20" s="88">
        <f t="shared" si="6"/>
        <v>1.7848270512293E-3</v>
      </c>
      <c r="I20" s="88">
        <f t="shared" si="5"/>
        <v>4.8697786228781272E-2</v>
      </c>
      <c r="J20" s="88">
        <f t="shared" si="5"/>
        <v>3.1686233743438402E-2</v>
      </c>
      <c r="M20">
        <f>H20/$H$15</f>
        <v>0.70945515672584381</v>
      </c>
      <c r="N20">
        <f>I20/$I$15</f>
        <v>0.55209826321000466</v>
      </c>
      <c r="O20">
        <f>J20/$J$15</f>
        <v>0.65003257540409509</v>
      </c>
    </row>
    <row r="21" spans="1:15">
      <c r="H21" s="88"/>
      <c r="I21" s="88"/>
      <c r="J21" s="88"/>
    </row>
    <row r="22" spans="1:15">
      <c r="H22" s="88"/>
      <c r="I22" s="88"/>
      <c r="J22" s="88"/>
    </row>
    <row r="23" spans="1:15">
      <c r="A23" t="s">
        <v>78</v>
      </c>
      <c r="H23" s="88"/>
      <c r="I23" s="88"/>
      <c r="J23" s="88"/>
    </row>
    <row r="24" spans="1:15">
      <c r="A24">
        <v>1</v>
      </c>
      <c r="B24" s="103"/>
      <c r="C24">
        <v>6.9099999999999984</v>
      </c>
      <c r="D24">
        <v>4.9099999999999984</v>
      </c>
      <c r="E24">
        <v>6.33</v>
      </c>
      <c r="H24" s="88">
        <f t="shared" ref="H24:J26" si="7">2^(-C24)</f>
        <v>8.315392050416882E-3</v>
      </c>
      <c r="I24" s="88">
        <f t="shared" si="7"/>
        <v>3.3261568201667528E-2</v>
      </c>
      <c r="J24" s="88">
        <f t="shared" si="7"/>
        <v>1.2430257558670608E-2</v>
      </c>
      <c r="M24">
        <f>H24/H12</f>
        <v>0.55095255793830589</v>
      </c>
      <c r="N24">
        <f>I24/$I$15</f>
        <v>0.37709422661452541</v>
      </c>
      <c r="O24">
        <f>J24/$J$15</f>
        <v>0.25500261088846193</v>
      </c>
    </row>
    <row r="25" spans="1:15">
      <c r="A25">
        <v>2</v>
      </c>
      <c r="C25">
        <v>9.1400000000000023</v>
      </c>
      <c r="D25">
        <v>4.3200000000000021</v>
      </c>
      <c r="E25">
        <v>5.0700000000000021</v>
      </c>
      <c r="H25" s="88">
        <f t="shared" si="7"/>
        <v>1.7724983502288281E-3</v>
      </c>
      <c r="I25" s="88">
        <f t="shared" si="7"/>
        <v>5.0066867349351313E-2</v>
      </c>
      <c r="J25" s="88">
        <f t="shared" si="7"/>
        <v>2.9769937438873004E-2</v>
      </c>
      <c r="M25">
        <f>H25/$H$15</f>
        <v>0.70455459199354009</v>
      </c>
      <c r="N25">
        <f>I25/$I$15</f>
        <v>0.56761985807900495</v>
      </c>
      <c r="O25">
        <f>J25/$J$15</f>
        <v>0.61072039232231912</v>
      </c>
    </row>
    <row r="26" spans="1:15">
      <c r="A26">
        <v>3</v>
      </c>
      <c r="C26">
        <v>9.009999999999998</v>
      </c>
      <c r="D26">
        <v>4.4399999999999977</v>
      </c>
      <c r="E26">
        <v>5.0499999999999972</v>
      </c>
      <c r="H26" s="88">
        <f t="shared" si="7"/>
        <v>1.939633780150464E-3</v>
      </c>
      <c r="I26" s="88">
        <f t="shared" si="7"/>
        <v>4.6070913040346995E-2</v>
      </c>
      <c r="J26" s="88">
        <f t="shared" si="7"/>
        <v>3.0185510278901491E-2</v>
      </c>
      <c r="M26">
        <f>H26/$H$15</f>
        <v>0.77098965221286331</v>
      </c>
      <c r="N26">
        <f>I26/$I$15</f>
        <v>0.52231678365374623</v>
      </c>
      <c r="O26">
        <f>J26/$J$15</f>
        <v>0.61924573129630345</v>
      </c>
    </row>
    <row r="27" spans="1:15">
      <c r="H27" s="88"/>
      <c r="I27" s="88"/>
      <c r="J27" s="88"/>
    </row>
    <row r="28" spans="1:15">
      <c r="H28" s="88"/>
      <c r="I28" s="88"/>
      <c r="J28" s="88"/>
    </row>
    <row r="29" spans="1:15">
      <c r="A29" t="s">
        <v>79</v>
      </c>
      <c r="H29" s="88"/>
      <c r="I29" s="88"/>
      <c r="J29" s="88"/>
    </row>
    <row r="30" spans="1:15">
      <c r="A30">
        <v>1</v>
      </c>
      <c r="B30" s="103"/>
      <c r="C30">
        <v>6.82</v>
      </c>
      <c r="D30">
        <v>4.629999999999999</v>
      </c>
      <c r="E30">
        <v>6.18</v>
      </c>
      <c r="H30" s="88">
        <f>2^(-C30)</f>
        <v>8.8506553538734243E-3</v>
      </c>
      <c r="I30" s="88">
        <f t="shared" ref="I30:J32" si="8">2^(-D30)</f>
        <v>4.0386025957421676E-2</v>
      </c>
      <c r="J30" s="88">
        <f t="shared" si="8"/>
        <v>1.3792234317041484E-2</v>
      </c>
      <c r="M30">
        <f>H30/H12</f>
        <v>0.58641747461593929</v>
      </c>
      <c r="N30">
        <f>I30/$I$15</f>
        <v>0.45786588089026331</v>
      </c>
      <c r="O30">
        <f>J30/$J$15</f>
        <v>0.2829431123394327</v>
      </c>
    </row>
    <row r="31" spans="1:15">
      <c r="A31">
        <v>2</v>
      </c>
      <c r="C31">
        <v>9.5100000000000016</v>
      </c>
      <c r="D31">
        <v>4.3900000000000006</v>
      </c>
      <c r="E31">
        <v>4.9899999999999984</v>
      </c>
      <c r="H31" s="88">
        <f>2^(-C31)</f>
        <v>1.3715281989628864E-3</v>
      </c>
      <c r="I31" s="88">
        <f t="shared" si="8"/>
        <v>4.7695600280017472E-2</v>
      </c>
      <c r="J31" s="88">
        <f t="shared" si="8"/>
        <v>3.14673609392725E-2</v>
      </c>
      <c r="M31">
        <f>H31/$H$15</f>
        <v>0.54517201130437198</v>
      </c>
      <c r="N31">
        <f>I31/$I$15</f>
        <v>0.5407362452503679</v>
      </c>
      <c r="O31">
        <f>J31/$J$15</f>
        <v>0.64554247242341689</v>
      </c>
    </row>
    <row r="32" spans="1:15">
      <c r="A32">
        <v>3</v>
      </c>
      <c r="C32">
        <v>9.379999999999999</v>
      </c>
      <c r="D32">
        <v>4.4699999999999989</v>
      </c>
      <c r="E32">
        <v>5.129999999999999</v>
      </c>
      <c r="H32" s="88">
        <f t="shared" ref="H32" si="9">2^(-C32)</f>
        <v>1.5008546692265754E-3</v>
      </c>
      <c r="I32" s="88">
        <f t="shared" si="8"/>
        <v>4.5122787360078041E-2</v>
      </c>
      <c r="J32" s="88">
        <f t="shared" si="8"/>
        <v>2.8557232819668793E-2</v>
      </c>
      <c r="M32">
        <f>H32/$H$15</f>
        <v>0.59657829807402396</v>
      </c>
      <c r="N32">
        <f>I32/$I$15</f>
        <v>0.51156765968079809</v>
      </c>
      <c r="O32">
        <f>J32/$J$15</f>
        <v>0.58584215929505079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BA5E-245D-E344-87E0-DBF25406AB01}">
  <dimension ref="A2:O32"/>
  <sheetViews>
    <sheetView workbookViewId="0">
      <selection activeCell="M34" sqref="M34"/>
    </sheetView>
  </sheetViews>
  <sheetFormatPr baseColWidth="10" defaultRowHeight="16"/>
  <cols>
    <col min="8" max="8" width="12.1640625" bestFit="1" customWidth="1"/>
    <col min="9" max="9" width="11.83203125" customWidth="1"/>
  </cols>
  <sheetData>
    <row r="2" spans="1:15">
      <c r="A2" t="s">
        <v>69</v>
      </c>
    </row>
    <row r="3" spans="1:15">
      <c r="C3" s="100" t="s">
        <v>70</v>
      </c>
      <c r="D3" s="100" t="s">
        <v>71</v>
      </c>
      <c r="E3" s="100" t="s">
        <v>72</v>
      </c>
      <c r="H3" s="100" t="s">
        <v>70</v>
      </c>
      <c r="I3" s="100" t="s">
        <v>71</v>
      </c>
      <c r="J3" s="100" t="s">
        <v>72</v>
      </c>
      <c r="M3" s="100" t="s">
        <v>70</v>
      </c>
      <c r="N3" s="100" t="s">
        <v>71</v>
      </c>
      <c r="O3" s="100" t="s">
        <v>72</v>
      </c>
    </row>
    <row r="4" spans="1:15">
      <c r="A4">
        <v>1</v>
      </c>
      <c r="B4" t="s">
        <v>73</v>
      </c>
      <c r="C4" s="101">
        <v>12.95476841178283</v>
      </c>
      <c r="D4" s="101">
        <v>9.0810454948906951</v>
      </c>
      <c r="E4" s="101">
        <v>18.088911430740762</v>
      </c>
      <c r="G4" t="s">
        <v>74</v>
      </c>
      <c r="H4" s="102">
        <f>2^(-C4)</f>
        <v>1.259581058651896E-4</v>
      </c>
      <c r="I4" s="102">
        <f t="shared" ref="I4:J6" si="0">2^(-D4)</f>
        <v>1.8464302818183946E-3</v>
      </c>
      <c r="J4" s="102">
        <f t="shared" si="0"/>
        <v>3.5867001457818134E-6</v>
      </c>
      <c r="L4" t="s">
        <v>75</v>
      </c>
      <c r="M4">
        <f>H4/$H$15</f>
        <v>0.22128476856233853</v>
      </c>
      <c r="N4">
        <f>I4/$I$15</f>
        <v>0.68928289702230439</v>
      </c>
      <c r="O4">
        <f>J4/$J$15</f>
        <v>0.38004991853389986</v>
      </c>
    </row>
    <row r="5" spans="1:15">
      <c r="A5">
        <v>2</v>
      </c>
      <c r="C5" s="101">
        <v>12.548342790829736</v>
      </c>
      <c r="D5" s="101">
        <v>8.6044188514424675</v>
      </c>
      <c r="E5" s="101">
        <v>17.866586026070866</v>
      </c>
      <c r="H5" s="102">
        <f t="shared" ref="H5:H6" si="1">2^(-C5)</f>
        <v>1.6694461852214581E-4</v>
      </c>
      <c r="I5" s="102">
        <f t="shared" si="0"/>
        <v>2.569282332223268E-3</v>
      </c>
      <c r="J5" s="102">
        <f t="shared" si="0"/>
        <v>4.1842891285688795E-6</v>
      </c>
      <c r="M5">
        <f t="shared" ref="M5:M6" si="2">H5/$H$15</f>
        <v>0.29329038428014725</v>
      </c>
      <c r="N5">
        <f>I5/$I$15</f>
        <v>0.95912766740318212</v>
      </c>
      <c r="O5">
        <f t="shared" ref="O5:O6" si="3">J5/$J$15</f>
        <v>0.44337097549264248</v>
      </c>
    </row>
    <row r="6" spans="1:15">
      <c r="A6">
        <v>3</v>
      </c>
      <c r="C6" s="101">
        <v>12.689290762309934</v>
      </c>
      <c r="D6" s="101">
        <v>8.6513150072177041</v>
      </c>
      <c r="E6" s="101">
        <v>18.185228411194338</v>
      </c>
      <c r="H6" s="102">
        <f t="shared" si="1"/>
        <v>1.5140592012227296E-4</v>
      </c>
      <c r="I6" s="102">
        <f>2^(-D6)</f>
        <v>2.4871082086698991E-3</v>
      </c>
      <c r="J6" s="102">
        <f t="shared" si="0"/>
        <v>3.3550637002540471E-6</v>
      </c>
      <c r="M6">
        <f t="shared" si="2"/>
        <v>0.26599180547446105</v>
      </c>
      <c r="N6">
        <f t="shared" ref="N6" si="4">I6/$I$15</f>
        <v>0.92845160099500246</v>
      </c>
      <c r="O6">
        <f t="shared" si="3"/>
        <v>0.35550551597049002</v>
      </c>
    </row>
    <row r="7" spans="1:15">
      <c r="C7" s="101"/>
      <c r="D7" s="101"/>
      <c r="E7" s="101"/>
      <c r="H7" s="102"/>
      <c r="I7" s="102"/>
      <c r="J7" s="102"/>
    </row>
    <row r="8" spans="1:15">
      <c r="C8" s="101"/>
      <c r="D8" s="101"/>
      <c r="E8" s="101"/>
      <c r="H8" s="102"/>
      <c r="I8" s="102"/>
      <c r="J8" s="102"/>
    </row>
    <row r="9" spans="1:15">
      <c r="C9" s="101"/>
      <c r="D9" s="101"/>
      <c r="E9" s="101"/>
      <c r="H9" s="102"/>
      <c r="I9" s="102"/>
      <c r="J9" s="102"/>
    </row>
    <row r="10" spans="1:15">
      <c r="C10" s="101"/>
      <c r="D10" s="101"/>
      <c r="E10" s="101"/>
      <c r="H10" s="102"/>
      <c r="I10" s="102"/>
      <c r="J10" s="102"/>
    </row>
    <row r="11" spans="1:15">
      <c r="A11" t="s">
        <v>76</v>
      </c>
      <c r="C11" s="101"/>
      <c r="D11" s="101"/>
      <c r="E11" s="101"/>
      <c r="H11" s="102"/>
      <c r="I11" s="102"/>
      <c r="J11" s="102"/>
    </row>
    <row r="12" spans="1:15">
      <c r="A12">
        <v>1</v>
      </c>
      <c r="C12" s="101">
        <v>11.045735044273702</v>
      </c>
      <c r="D12" s="101">
        <v>8.8829622531180981</v>
      </c>
      <c r="E12" s="101">
        <v>16.536200203136247</v>
      </c>
      <c r="H12" s="102">
        <f t="shared" ref="H12:J32" si="5">2^(-C12)</f>
        <v>4.7304496850769287E-4</v>
      </c>
      <c r="I12" s="102">
        <f t="shared" si="5"/>
        <v>2.118175358668325E-3</v>
      </c>
      <c r="J12" s="102">
        <f t="shared" si="5"/>
        <v>1.0522228400134026E-5</v>
      </c>
      <c r="M12">
        <f>H12/$H$15</f>
        <v>0.83105129008400536</v>
      </c>
      <c r="N12">
        <f>I12/$I$15</f>
        <v>0.79072687552887633</v>
      </c>
      <c r="O12">
        <f>J12/$J$15</f>
        <v>1.1149446242304557</v>
      </c>
    </row>
    <row r="13" spans="1:15">
      <c r="A13">
        <v>2</v>
      </c>
      <c r="C13" s="101">
        <v>10.467551287055631</v>
      </c>
      <c r="D13" s="101">
        <v>8.247409434682698</v>
      </c>
      <c r="E13" s="101">
        <v>16.551027542415582</v>
      </c>
      <c r="H13" s="102">
        <f>2^(-C13)</f>
        <v>7.0624125209871303E-4</v>
      </c>
      <c r="I13" s="102">
        <f t="shared" si="5"/>
        <v>3.2906551622311742E-3</v>
      </c>
      <c r="J13" s="102">
        <f t="shared" si="5"/>
        <v>1.0414639718636671E-5</v>
      </c>
      <c r="M13">
        <f t="shared" ref="M13:M14" si="6">H13/$H$15</f>
        <v>1.2407334243903578</v>
      </c>
      <c r="N13">
        <f t="shared" ref="N13:N14" si="7">I13/$I$15</f>
        <v>1.2284202364198404</v>
      </c>
      <c r="O13">
        <f t="shared" ref="O13:O14" si="8">J13/$J$15</f>
        <v>1.1035444324172849</v>
      </c>
    </row>
    <row r="14" spans="1:15">
      <c r="A14">
        <v>3</v>
      </c>
      <c r="C14" s="101">
        <v>10.886213107483227</v>
      </c>
      <c r="D14" s="101">
        <v>8.57210494155043</v>
      </c>
      <c r="E14" s="101">
        <v>17.048834280696994</v>
      </c>
      <c r="H14" s="102">
        <f t="shared" si="5"/>
        <v>5.2835195101550174E-4</v>
      </c>
      <c r="I14" s="102">
        <f t="shared" si="5"/>
        <v>2.6274791995140891E-3</v>
      </c>
      <c r="J14" s="102">
        <f>2^(-E14)</f>
        <v>7.3754664262652737E-6</v>
      </c>
      <c r="M14">
        <f t="shared" si="6"/>
        <v>0.92821528552563659</v>
      </c>
      <c r="N14">
        <f t="shared" si="7"/>
        <v>0.98085288805128301</v>
      </c>
      <c r="O14">
        <f t="shared" si="8"/>
        <v>0.78151094335225924</v>
      </c>
    </row>
    <row r="15" spans="1:15">
      <c r="C15" s="101"/>
      <c r="D15" s="101"/>
      <c r="E15" s="101"/>
      <c r="G15" t="s">
        <v>60</v>
      </c>
      <c r="H15" s="102">
        <f>AVERAGE(H12:H14)</f>
        <v>5.6921272387396927E-4</v>
      </c>
      <c r="I15" s="102">
        <f>AVERAGE(I12:I14)</f>
        <v>2.6787699068045296E-3</v>
      </c>
      <c r="J15" s="102">
        <f>AVERAGE(J12:J14)</f>
        <v>9.437444848345324E-6</v>
      </c>
    </row>
    <row r="16" spans="1:15">
      <c r="H16" s="102"/>
      <c r="I16" s="102"/>
      <c r="J16" s="102"/>
    </row>
    <row r="17" spans="1:15">
      <c r="A17" t="s">
        <v>77</v>
      </c>
      <c r="H17" s="102"/>
      <c r="I17" s="102"/>
      <c r="J17" s="102"/>
    </row>
    <row r="18" spans="1:15">
      <c r="A18">
        <v>1</v>
      </c>
      <c r="C18" s="88">
        <v>12.066471015204735</v>
      </c>
      <c r="D18" s="88">
        <v>9.2167447363021342</v>
      </c>
      <c r="E18" s="88">
        <v>17.369409691929405</v>
      </c>
      <c r="H18" s="102">
        <f t="shared" si="5"/>
        <v>2.3314724213450115E-4</v>
      </c>
      <c r="I18" s="102">
        <f t="shared" si="5"/>
        <v>1.6806735758611629E-3</v>
      </c>
      <c r="J18" s="102">
        <f t="shared" si="5"/>
        <v>5.9059079775064826E-6</v>
      </c>
      <c r="M18">
        <f>H18/$H$15</f>
        <v>0.40959597766497369</v>
      </c>
      <c r="N18">
        <f>I18/$I$15</f>
        <v>0.62740497852837873</v>
      </c>
      <c r="O18">
        <f>J18/$J$15</f>
        <v>0.62579523085022015</v>
      </c>
    </row>
    <row r="19" spans="1:15">
      <c r="A19">
        <v>2</v>
      </c>
      <c r="C19" s="88">
        <v>11.781120435435636</v>
      </c>
      <c r="D19" s="88">
        <v>9.0866666561592027</v>
      </c>
      <c r="E19" s="88">
        <v>16.703812908406103</v>
      </c>
      <c r="H19" s="102">
        <f t="shared" si="5"/>
        <v>2.8413803087712103E-4</v>
      </c>
      <c r="I19" s="102">
        <f t="shared" si="5"/>
        <v>1.839250047355324E-3</v>
      </c>
      <c r="J19" s="102">
        <f t="shared" si="5"/>
        <v>9.3680947072709977E-6</v>
      </c>
      <c r="M19">
        <f t="shared" ref="M19:M20" si="9">H19/$H$15</f>
        <v>0.49917723016331011</v>
      </c>
      <c r="N19">
        <f t="shared" ref="N19" si="10">I19/$I$15</f>
        <v>0.68660247477146774</v>
      </c>
      <c r="O19">
        <f>J19/$J$15</f>
        <v>0.9926515977376561</v>
      </c>
    </row>
    <row r="20" spans="1:15">
      <c r="A20">
        <v>3</v>
      </c>
      <c r="C20" s="88">
        <v>11.849100549100998</v>
      </c>
      <c r="D20" s="88">
        <v>8.5532226763939381</v>
      </c>
      <c r="E20" s="88">
        <v>17.452518554505566</v>
      </c>
      <c r="H20" s="102">
        <f t="shared" si="5"/>
        <v>2.7105992453575387E-4</v>
      </c>
      <c r="I20" s="102">
        <f t="shared" si="5"/>
        <v>2.662094173017944E-3</v>
      </c>
      <c r="J20" s="102">
        <f t="shared" si="5"/>
        <v>5.5753022339173906E-6</v>
      </c>
      <c r="M20">
        <f t="shared" si="9"/>
        <v>0.47620145012037696</v>
      </c>
      <c r="N20">
        <f>I20/$I$15</f>
        <v>0.9937748539939073</v>
      </c>
      <c r="O20">
        <f>J20/$J$15</f>
        <v>0.59076395396312309</v>
      </c>
    </row>
    <row r="21" spans="1:15">
      <c r="C21" s="88"/>
      <c r="D21" s="88"/>
      <c r="E21" s="88"/>
      <c r="H21" s="102"/>
      <c r="I21" s="102"/>
      <c r="J21" s="102"/>
    </row>
    <row r="22" spans="1:15">
      <c r="C22" s="88"/>
      <c r="D22" s="88"/>
      <c r="E22" s="88"/>
      <c r="H22" s="102"/>
      <c r="I22" s="102"/>
      <c r="J22" s="102"/>
    </row>
    <row r="23" spans="1:15">
      <c r="A23" t="s">
        <v>78</v>
      </c>
      <c r="C23" s="88"/>
      <c r="D23" s="88"/>
      <c r="E23" s="88"/>
      <c r="H23" s="102"/>
      <c r="I23" s="102"/>
      <c r="J23" s="102"/>
    </row>
    <row r="24" spans="1:15">
      <c r="A24">
        <v>1</v>
      </c>
      <c r="C24" s="88">
        <v>12.375806779863931</v>
      </c>
      <c r="D24" s="88">
        <v>9.5970147059033994</v>
      </c>
      <c r="E24" s="88">
        <v>17.357601885886396</v>
      </c>
      <c r="H24" s="102">
        <f t="shared" si="5"/>
        <v>1.8815290963195165E-4</v>
      </c>
      <c r="I24" s="102">
        <f t="shared" si="5"/>
        <v>1.2912511005859814E-3</v>
      </c>
      <c r="J24" s="102">
        <f t="shared" si="5"/>
        <v>5.954443511440176E-6</v>
      </c>
      <c r="M24">
        <f>H24/$H$15</f>
        <v>0.33054937414507102</v>
      </c>
      <c r="N24">
        <f>I24/$I$15</f>
        <v>0.48203135973193695</v>
      </c>
      <c r="O24">
        <f>J24/$J$15</f>
        <v>0.63093809893725361</v>
      </c>
    </row>
    <row r="25" spans="1:15">
      <c r="A25">
        <v>2</v>
      </c>
      <c r="C25" s="88">
        <v>11.968192669720629</v>
      </c>
      <c r="D25" s="88">
        <v>8.9764004290875654</v>
      </c>
      <c r="E25" s="88">
        <v>17.794601599304695</v>
      </c>
      <c r="H25" s="102">
        <f t="shared" si="5"/>
        <v>2.495830068255519E-4</v>
      </c>
      <c r="I25" s="102">
        <f t="shared" si="5"/>
        <v>1.9853369145391092E-3</v>
      </c>
      <c r="J25" s="102">
        <f t="shared" si="5"/>
        <v>4.3983638971568094E-6</v>
      </c>
      <c r="M25">
        <f t="shared" ref="M25:M26" si="11">H25/$H$15</f>
        <v>0.43847053369947619</v>
      </c>
      <c r="N25">
        <f t="shared" ref="N25:N26" si="12">I25/$I$15</f>
        <v>0.74113753088535783</v>
      </c>
      <c r="O25">
        <f t="shared" ref="O25:O26" si="13">J25/$J$15</f>
        <v>0.46605452724081126</v>
      </c>
    </row>
    <row r="26" spans="1:15">
      <c r="A26">
        <v>3</v>
      </c>
      <c r="C26" s="88">
        <v>12.061276722147866</v>
      </c>
      <c r="D26" s="88">
        <v>9.3086571303604693</v>
      </c>
      <c r="E26" s="88">
        <v>18.388915596691433</v>
      </c>
      <c r="H26" s="102">
        <f t="shared" si="5"/>
        <v>2.3398818065348422E-4</v>
      </c>
      <c r="I26" s="102">
        <f t="shared" si="5"/>
        <v>1.5769393281306453E-3</v>
      </c>
      <c r="J26" s="102">
        <f>2^(-E26)</f>
        <v>2.9132973759234718E-6</v>
      </c>
      <c r="M26">
        <f t="shared" si="11"/>
        <v>0.4110733489248074</v>
      </c>
      <c r="N26">
        <f t="shared" si="12"/>
        <v>0.58868039547739881</v>
      </c>
      <c r="O26">
        <f t="shared" si="13"/>
        <v>0.30869556566831358</v>
      </c>
    </row>
    <row r="27" spans="1:15">
      <c r="C27" s="88"/>
      <c r="D27" s="88"/>
      <c r="E27" s="88"/>
      <c r="H27" s="102"/>
      <c r="I27" s="102"/>
      <c r="J27" s="102"/>
    </row>
    <row r="28" spans="1:15">
      <c r="C28" s="88"/>
      <c r="D28" s="88"/>
      <c r="E28" s="88"/>
      <c r="H28" s="102"/>
      <c r="I28" s="102"/>
      <c r="J28" s="102"/>
    </row>
    <row r="29" spans="1:15">
      <c r="A29" t="s">
        <v>79</v>
      </c>
      <c r="C29" s="88"/>
      <c r="D29" s="88"/>
      <c r="E29" s="88"/>
      <c r="H29" s="102"/>
      <c r="I29" s="102"/>
      <c r="J29" s="102"/>
    </row>
    <row r="30" spans="1:15">
      <c r="A30">
        <v>1</v>
      </c>
      <c r="C30" s="88">
        <v>11.985484247393668</v>
      </c>
      <c r="D30" s="88">
        <v>9.8488560981549007</v>
      </c>
      <c r="E30" s="88">
        <v>17.430065169820033</v>
      </c>
      <c r="H30" s="102">
        <f t="shared" si="5"/>
        <v>2.4660945815631802E-4</v>
      </c>
      <c r="I30" s="102">
        <f t="shared" si="5"/>
        <v>1.084423427807502E-3</v>
      </c>
      <c r="J30" s="102">
        <f t="shared" si="5"/>
        <v>5.6627522004458388E-6</v>
      </c>
      <c r="M30">
        <f>H30/$H$15</f>
        <v>0.43324656637668624</v>
      </c>
      <c r="N30">
        <f>I30/$I$15</f>
        <v>0.40482141637207536</v>
      </c>
      <c r="O30">
        <f>J30/$J$15</f>
        <v>0.60003022973307174</v>
      </c>
    </row>
    <row r="31" spans="1:15">
      <c r="A31">
        <v>2</v>
      </c>
      <c r="C31" s="88">
        <v>12.305551938927401</v>
      </c>
      <c r="D31" s="88">
        <v>9.7242979196163688</v>
      </c>
      <c r="E31" s="88">
        <v>17.39857655531036</v>
      </c>
      <c r="H31" s="102">
        <f t="shared" si="5"/>
        <v>1.9754213952442E-4</v>
      </c>
      <c r="I31" s="102">
        <f t="shared" si="5"/>
        <v>1.1822100294336441E-3</v>
      </c>
      <c r="J31" s="102">
        <f t="shared" si="5"/>
        <v>5.7877075057479988E-6</v>
      </c>
      <c r="M31">
        <f t="shared" ref="M31:M32" si="14">H31/$H$15</f>
        <v>0.34704449011606825</v>
      </c>
      <c r="N31">
        <f t="shared" ref="N31:N32" si="15">I31/$I$15</f>
        <v>0.44132570939767174</v>
      </c>
      <c r="O31">
        <f>J31/$J$15</f>
        <v>0.61327060435884428</v>
      </c>
    </row>
    <row r="32" spans="1:15">
      <c r="A32">
        <v>3</v>
      </c>
      <c r="C32" s="88">
        <v>12.215812633269493</v>
      </c>
      <c r="D32" s="88">
        <v>9.6860322362479643</v>
      </c>
      <c r="E32" s="88">
        <v>17.690619667783995</v>
      </c>
      <c r="H32" s="102">
        <f t="shared" si="5"/>
        <v>2.1021997300139591E-4</v>
      </c>
      <c r="I32" s="102">
        <f t="shared" si="5"/>
        <v>1.2139862223640311E-3</v>
      </c>
      <c r="J32" s="102">
        <f t="shared" si="5"/>
        <v>4.7270787575357923E-6</v>
      </c>
      <c r="M32">
        <f t="shared" si="14"/>
        <v>0.36931706580744184</v>
      </c>
      <c r="N32">
        <f t="shared" si="15"/>
        <v>0.45318794245086158</v>
      </c>
      <c r="O32">
        <f t="shared" ref="O32" si="16">J32/$J$15</f>
        <v>0.50088544447119021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body weight</vt:lpstr>
      <vt:lpstr>food intake</vt:lpstr>
      <vt:lpstr>serum biochemistry</vt:lpstr>
      <vt:lpstr>liver histology </vt:lpstr>
      <vt:lpstr>tissue qPCR</vt:lpstr>
      <vt:lpstr> LX-2 qPCR-1</vt:lpstr>
      <vt:lpstr> LX-2 qPCR-2</vt:lpstr>
      <vt:lpstr>'liver histology '!OLE_LINK198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2019-08-12T01:47:44Z</dcterms:created>
  <dcterms:modified xsi:type="dcterms:W3CDTF">2019-10-17T12:01:55Z</dcterms:modified>
</cp:coreProperties>
</file>