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ICULO HISTOMORFOMETRIA\PeerJ\"/>
    </mc:Choice>
  </mc:AlternateContent>
  <bookViews>
    <workbookView xWindow="0" yWindow="0" windowWidth="21600" windowHeight="9735" firstSheet="1" activeTab="1"/>
  </bookViews>
  <sheets>
    <sheet name="Todos" sheetId="1" r:id="rId1"/>
    <sheet name="Premolares" sheetId="2" r:id="rId2"/>
    <sheet name="Third molar" sheetId="3" r:id="rId3"/>
    <sheet name="Supernum" sheetId="5" r:id="rId4"/>
    <sheet name="Deciduos" sheetId="6" r:id="rId5"/>
    <sheet name="Hoja1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5" l="1"/>
  <c r="J32" i="7" l="1"/>
  <c r="J33" i="7"/>
  <c r="J34" i="7"/>
  <c r="J35" i="7"/>
  <c r="Y35" i="7"/>
  <c r="X35" i="7"/>
  <c r="Y34" i="7"/>
  <c r="X34" i="7"/>
  <c r="Y33" i="7"/>
  <c r="X33" i="7"/>
  <c r="Y32" i="7"/>
  <c r="X32" i="7"/>
  <c r="M35" i="7" l="1"/>
  <c r="N35" i="7"/>
  <c r="O35" i="7"/>
  <c r="L35" i="7"/>
  <c r="I35" i="7"/>
  <c r="K35" i="7"/>
  <c r="H35" i="7"/>
  <c r="U34" i="7"/>
  <c r="V34" i="7"/>
  <c r="W34" i="7"/>
  <c r="T34" i="7"/>
  <c r="Q34" i="7"/>
  <c r="R34" i="7"/>
  <c r="S34" i="7"/>
  <c r="P34" i="7"/>
  <c r="M34" i="7"/>
  <c r="N34" i="7"/>
  <c r="O34" i="7"/>
  <c r="L34" i="7"/>
  <c r="I34" i="7"/>
  <c r="K34" i="7"/>
  <c r="H34" i="7"/>
  <c r="U33" i="7"/>
  <c r="V33" i="7"/>
  <c r="W33" i="7"/>
  <c r="T33" i="7"/>
  <c r="U32" i="7"/>
  <c r="V32" i="7"/>
  <c r="W32" i="7"/>
  <c r="T32" i="7"/>
  <c r="S33" i="7"/>
  <c r="Q33" i="7"/>
  <c r="R33" i="7"/>
  <c r="P33" i="7"/>
  <c r="M33" i="7"/>
  <c r="N33" i="7"/>
  <c r="O33" i="7"/>
  <c r="L33" i="7"/>
  <c r="I33" i="7"/>
  <c r="K33" i="7"/>
  <c r="H33" i="7"/>
  <c r="T30" i="7"/>
  <c r="P30" i="7"/>
  <c r="G35" i="7"/>
  <c r="G34" i="7"/>
  <c r="G33" i="7"/>
  <c r="Q32" i="7"/>
  <c r="R32" i="7"/>
  <c r="S32" i="7"/>
  <c r="P32" i="7"/>
  <c r="M32" i="7"/>
  <c r="N32" i="7"/>
  <c r="O32" i="7"/>
  <c r="L32" i="7"/>
  <c r="I32" i="7"/>
  <c r="K32" i="7"/>
  <c r="H32" i="7"/>
  <c r="L4" i="6" l="1"/>
  <c r="L3" i="6"/>
  <c r="L4" i="5"/>
  <c r="L5" i="5"/>
  <c r="L6" i="5"/>
  <c r="L3" i="5"/>
  <c r="L4" i="3"/>
  <c r="L5" i="3"/>
  <c r="L6" i="3"/>
  <c r="L3" i="3"/>
  <c r="L3" i="2" l="1"/>
  <c r="L4" i="2"/>
  <c r="L5" i="2"/>
  <c r="L6" i="2"/>
  <c r="D15" i="2"/>
  <c r="E18" i="2"/>
  <c r="G18" i="2"/>
  <c r="D18" i="2"/>
  <c r="E15" i="6" l="1"/>
  <c r="D15" i="6"/>
  <c r="E15" i="5"/>
  <c r="F15" i="5"/>
  <c r="G15" i="5"/>
  <c r="D15" i="5"/>
  <c r="E15" i="3"/>
  <c r="F15" i="3"/>
  <c r="G15" i="3"/>
  <c r="D15" i="3"/>
  <c r="E15" i="2"/>
  <c r="F15" i="2"/>
  <c r="G15" i="2"/>
  <c r="E14" i="6"/>
  <c r="D14" i="6"/>
  <c r="E14" i="5"/>
  <c r="F14" i="5"/>
  <c r="G14" i="5"/>
  <c r="D14" i="5"/>
  <c r="E14" i="3"/>
  <c r="F14" i="3"/>
  <c r="G14" i="3"/>
  <c r="D14" i="3"/>
  <c r="E14" i="2"/>
  <c r="F14" i="2"/>
  <c r="G14" i="2"/>
  <c r="D14" i="2"/>
</calcChain>
</file>

<file path=xl/sharedStrings.xml><?xml version="1.0" encoding="utf-8"?>
<sst xmlns="http://schemas.openxmlformats.org/spreadsheetml/2006/main" count="422" uniqueCount="103">
  <si>
    <t>Folio</t>
  </si>
  <si>
    <t>Coronal</t>
  </si>
  <si>
    <t>Cervical</t>
  </si>
  <si>
    <t>Media</t>
  </si>
  <si>
    <t xml:space="preserve">Apical </t>
  </si>
  <si>
    <t>18-4040</t>
  </si>
  <si>
    <t>18-4041</t>
  </si>
  <si>
    <t>18-4042</t>
  </si>
  <si>
    <t>18-4043</t>
  </si>
  <si>
    <t>18-4044</t>
  </si>
  <si>
    <t>1818-4484</t>
  </si>
  <si>
    <t>1818-4486</t>
  </si>
  <si>
    <t>1818-4487</t>
  </si>
  <si>
    <t>1818-4488</t>
  </si>
  <si>
    <t>1818-4489</t>
  </si>
  <si>
    <t xml:space="preserve">Premolares </t>
  </si>
  <si>
    <t>1818-4479</t>
  </si>
  <si>
    <t>1818-4480</t>
  </si>
  <si>
    <t>1818-4481</t>
  </si>
  <si>
    <t>1818-4482</t>
  </si>
  <si>
    <t>1818-4483</t>
  </si>
  <si>
    <t>1818-4485</t>
  </si>
  <si>
    <t>1818-4490</t>
  </si>
  <si>
    <t>1818-4491</t>
  </si>
  <si>
    <t>1818-4492</t>
  </si>
  <si>
    <t>1818-4493</t>
  </si>
  <si>
    <t>18-4754</t>
  </si>
  <si>
    <t>18-4755</t>
  </si>
  <si>
    <t>18-4756</t>
  </si>
  <si>
    <t>18-4757</t>
  </si>
  <si>
    <t>18-4758</t>
  </si>
  <si>
    <t>18-4759</t>
  </si>
  <si>
    <t>18-4760</t>
  </si>
  <si>
    <t>18-4761</t>
  </si>
  <si>
    <t>18-4762</t>
  </si>
  <si>
    <t>18-4763</t>
  </si>
  <si>
    <t>Deciduos</t>
  </si>
  <si>
    <t>18-5030</t>
  </si>
  <si>
    <t>18-5031</t>
  </si>
  <si>
    <t>18-5032</t>
  </si>
  <si>
    <t>18-5033</t>
  </si>
  <si>
    <t>18-5034</t>
  </si>
  <si>
    <t>18-5035</t>
  </si>
  <si>
    <t>18-5036</t>
  </si>
  <si>
    <t>18-5037</t>
  </si>
  <si>
    <t>18-5038</t>
  </si>
  <si>
    <t>18-5039</t>
  </si>
  <si>
    <t>Supernumerarios</t>
  </si>
  <si>
    <t xml:space="preserve">Media </t>
  </si>
  <si>
    <t>SD</t>
  </si>
  <si>
    <t>Medio</t>
  </si>
  <si>
    <t>Apical</t>
  </si>
  <si>
    <t>Edad [años]</t>
  </si>
  <si>
    <t>Cuenta</t>
  </si>
  <si>
    <t>Suma de cuadrados</t>
  </si>
  <si>
    <t>Grados de libertad</t>
  </si>
  <si>
    <t>F</t>
  </si>
  <si>
    <t>Total</t>
  </si>
  <si>
    <t>Premolar</t>
  </si>
  <si>
    <t>Premolares</t>
  </si>
  <si>
    <t>R2</t>
  </si>
  <si>
    <t>sd</t>
  </si>
  <si>
    <t>NA</t>
  </si>
  <si>
    <t>Variance</t>
  </si>
  <si>
    <t>average</t>
  </si>
  <si>
    <t>F value</t>
  </si>
  <si>
    <t>Critic Value F</t>
  </si>
  <si>
    <t>deciduos coronal</t>
  </si>
  <si>
    <t>Tercer molar cervical</t>
  </si>
  <si>
    <t>Premolar apical</t>
  </si>
  <si>
    <t>tercer molar medio</t>
  </si>
  <si>
    <t>Key code</t>
  </si>
  <si>
    <r>
      <t>Cellular density (céll/mm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</si>
  <si>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Middle</t>
  </si>
  <si>
    <t>Third molars</t>
  </si>
  <si>
    <t>Supernumerary</t>
  </si>
  <si>
    <t>undetermined</t>
  </si>
  <si>
    <t>Undetermined</t>
  </si>
  <si>
    <t>Average</t>
  </si>
  <si>
    <t>Groups</t>
  </si>
  <si>
    <t>Sum</t>
  </si>
  <si>
    <t>Summary</t>
  </si>
  <si>
    <t>Variance analysis of a factor</t>
  </si>
  <si>
    <t>Age (years)</t>
  </si>
  <si>
    <t>VARIANCE ANALYSIS</t>
  </si>
  <si>
    <t>Origin of the variations</t>
  </si>
  <si>
    <t>Probability</t>
  </si>
  <si>
    <t>Critical value for F</t>
  </si>
  <si>
    <t>Average square</t>
  </si>
  <si>
    <t>Degree</t>
  </si>
  <si>
    <t>Between groups</t>
  </si>
  <si>
    <t>Within the groups</t>
  </si>
  <si>
    <t>It is significant given that F is much greater than the critical value 4.41</t>
  </si>
  <si>
    <r>
      <t>Cellular density (cells/mm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</si>
  <si>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Third molar</t>
  </si>
  <si>
    <t>Cell density (cell/mm2)</t>
  </si>
  <si>
    <r>
      <t>Cell density  (cells/mm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</si>
  <si>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Supernumeray</t>
  </si>
  <si>
    <t> Degrees of freedom</t>
  </si>
  <si>
    <t>ANALISIS OF VARIANCE</t>
  </si>
  <si>
    <t xml:space="preserve">One-factor analysis of variance </t>
  </si>
  <si>
    <t>ANALYSIS OF VARIANCE</t>
  </si>
  <si>
    <t>Sum of squares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</si>
</sst>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0" fontId="0" fillId="0" borderId="0" xfId="0" applyFill="1" applyBorder="1" applyAlignment="1"/>
    <xf numFmtId="0" fontId="0" fillId="0" borderId="5" xfId="0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5" borderId="7" xfId="0" applyFill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9" xfId="0" applyBorder="1"/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0" xfId="0" applyBorder="1"/>
    <xf numFmtId="0" fontId="0" fillId="7" borderId="1" xfId="0" applyFill="1" applyBorder="1"/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/>
    <xf numFmtId="2" fontId="0" fillId="0" borderId="1" xfId="0" applyNumberFormat="1" applyBorder="1" applyAlignment="1">
      <alignment horizontal="center"/>
    </xf>
    <xf numFmtId="0" fontId="0" fillId="8" borderId="1" xfId="0" applyFill="1" applyBorder="1"/>
    <xf numFmtId="0" fontId="0" fillId="8" borderId="10" xfId="0" applyFill="1" applyBorder="1"/>
    <xf numFmtId="0" fontId="5" fillId="0" borderId="0" xfId="0" applyFon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Premolares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Premolares!$J$2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Premolares!$I$3:$I$6</c:f>
              <c:strCache>
                <c:ptCount val="4"/>
                <c:pt idx="0">
                  <c:v>Coronal</c:v>
                </c:pt>
                <c:pt idx="1">
                  <c:v>Cervical</c:v>
                </c:pt>
                <c:pt idx="2">
                  <c:v>Medio</c:v>
                </c:pt>
                <c:pt idx="3">
                  <c:v>Apical</c:v>
                </c:pt>
              </c:strCache>
            </c:strRef>
          </c:cat>
          <c:val>
            <c:numRef>
              <c:f>Premolares!$J$3:$J$6</c:f>
              <c:numCache>
                <c:formatCode>General</c:formatCode>
                <c:ptCount val="4"/>
                <c:pt idx="0">
                  <c:v>40.9</c:v>
                </c:pt>
                <c:pt idx="1">
                  <c:v>36.799999999999997</c:v>
                </c:pt>
                <c:pt idx="2">
                  <c:v>25.8</c:v>
                </c:pt>
                <c:pt idx="3">
                  <c:v>51.6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E2-A546-A06F-0779AD93BEDC}"/>
            </c:ext>
          </c:extLst>
        </c:ser>
        <c:ser>
          <c:idx val="1"/>
          <c:order val="1"/>
          <c:tx>
            <c:strRef>
              <c:f>Premolares!$K$2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Premolares!$I$3:$I$6</c:f>
              <c:strCache>
                <c:ptCount val="4"/>
                <c:pt idx="0">
                  <c:v>Coronal</c:v>
                </c:pt>
                <c:pt idx="1">
                  <c:v>Cervical</c:v>
                </c:pt>
                <c:pt idx="2">
                  <c:v>Medio</c:v>
                </c:pt>
                <c:pt idx="3">
                  <c:v>Apical</c:v>
                </c:pt>
              </c:strCache>
            </c:strRef>
          </c:cat>
          <c:val>
            <c:numRef>
              <c:f>Premolares!$K$3:$K$6</c:f>
              <c:numCache>
                <c:formatCode>General</c:formatCode>
                <c:ptCount val="4"/>
                <c:pt idx="0">
                  <c:v>7.5</c:v>
                </c:pt>
                <c:pt idx="1">
                  <c:v>9.1</c:v>
                </c:pt>
                <c:pt idx="2">
                  <c:v>8.1</c:v>
                </c:pt>
                <c:pt idx="3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E2-A546-A06F-0779AD93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733672"/>
        <c:axId val="533919528"/>
      </c:barChart>
      <c:catAx>
        <c:axId val="41573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919528"/>
        <c:crosses val="autoZero"/>
        <c:auto val="1"/>
        <c:lblAlgn val="ctr"/>
        <c:lblOffset val="100"/>
        <c:noMultiLvlLbl val="0"/>
      </c:catAx>
      <c:valAx>
        <c:axId val="53391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573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'Third molar'!$G$3</c:f>
              <c:strCache>
                <c:ptCount val="1"/>
                <c:pt idx="0">
                  <c:v>Apical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060608048993876"/>
                  <c:y val="-0.126485491396908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'Third molar'!$C$4:$C$13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25</c:v>
                </c:pt>
              </c:numCache>
            </c:numRef>
          </c:xVal>
          <c:yVal>
            <c:numRef>
              <c:f>'Third molar'!$G$4:$G$13</c:f>
              <c:numCache>
                <c:formatCode>General</c:formatCode>
                <c:ptCount val="10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30</c:v>
                </c:pt>
                <c:pt idx="4">
                  <c:v>34</c:v>
                </c:pt>
                <c:pt idx="5">
                  <c:v>30</c:v>
                </c:pt>
                <c:pt idx="6">
                  <c:v>30</c:v>
                </c:pt>
                <c:pt idx="7">
                  <c:v>32</c:v>
                </c:pt>
                <c:pt idx="8">
                  <c:v>28</c:v>
                </c:pt>
                <c:pt idx="9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65-0D4B-BB08-F7B3B536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70400"/>
        <c:axId val="532170792"/>
      </c:scatterChart>
      <c:valAx>
        <c:axId val="5321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170792"/>
        <c:crosses val="autoZero"/>
        <c:crossBetween val="midCat"/>
      </c:valAx>
      <c:valAx>
        <c:axId val="532170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17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Supernumerary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Supernum!$J$2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Supernum!$I$3:$I$6</c:f>
              <c:strCache>
                <c:ptCount val="4"/>
                <c:pt idx="0">
                  <c:v>Coronal</c:v>
                </c:pt>
                <c:pt idx="1">
                  <c:v>Cervical</c:v>
                </c:pt>
                <c:pt idx="2">
                  <c:v>Medio</c:v>
                </c:pt>
                <c:pt idx="3">
                  <c:v>Apical</c:v>
                </c:pt>
              </c:strCache>
            </c:strRef>
          </c:cat>
          <c:val>
            <c:numRef>
              <c:f>Supernum!$J$3:$J$6</c:f>
              <c:numCache>
                <c:formatCode>General</c:formatCode>
                <c:ptCount val="4"/>
                <c:pt idx="0">
                  <c:v>39.700000000000003</c:v>
                </c:pt>
                <c:pt idx="1">
                  <c:v>38.5</c:v>
                </c:pt>
                <c:pt idx="2">
                  <c:v>24.9</c:v>
                </c:pt>
                <c:pt idx="3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A1-A248-93A9-AB294A90AD18}"/>
            </c:ext>
          </c:extLst>
        </c:ser>
        <c:ser>
          <c:idx val="1"/>
          <c:order val="1"/>
          <c:tx>
            <c:strRef>
              <c:f>Supernum!$K$2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Supernum!$I$3:$I$6</c:f>
              <c:strCache>
                <c:ptCount val="4"/>
                <c:pt idx="0">
                  <c:v>Coronal</c:v>
                </c:pt>
                <c:pt idx="1">
                  <c:v>Cervical</c:v>
                </c:pt>
                <c:pt idx="2">
                  <c:v>Medio</c:v>
                </c:pt>
                <c:pt idx="3">
                  <c:v>Apical</c:v>
                </c:pt>
              </c:strCache>
            </c:strRef>
          </c:cat>
          <c:val>
            <c:numRef>
              <c:f>Supernum!$K$3:$K$6</c:f>
              <c:numCache>
                <c:formatCode>General</c:formatCode>
                <c:ptCount val="4"/>
                <c:pt idx="0">
                  <c:v>12.6</c:v>
                </c:pt>
                <c:pt idx="1">
                  <c:v>10.199999999999999</c:v>
                </c:pt>
                <c:pt idx="2">
                  <c:v>5.7</c:v>
                </c:pt>
                <c:pt idx="3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A1-A248-93A9-AB294A90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171576"/>
        <c:axId val="350356664"/>
      </c:barChart>
      <c:catAx>
        <c:axId val="53217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0356664"/>
        <c:crosses val="autoZero"/>
        <c:auto val="1"/>
        <c:lblAlgn val="ctr"/>
        <c:lblOffset val="100"/>
        <c:noMultiLvlLbl val="0"/>
      </c:catAx>
      <c:valAx>
        <c:axId val="35035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17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Supernum!$D$3</c:f>
              <c:strCache>
                <c:ptCount val="1"/>
                <c:pt idx="0">
                  <c:v>Coronal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314456065481186"/>
                  <c:y val="-0.343474157787287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Supernum!$C$4:$C$13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10</c:v>
                </c:pt>
                <c:pt idx="9">
                  <c:v>8</c:v>
                </c:pt>
              </c:numCache>
            </c:numRef>
          </c:xVal>
          <c:yVal>
            <c:numRef>
              <c:f>Supernum!$D$4:$D$13</c:f>
              <c:numCache>
                <c:formatCode>General</c:formatCode>
                <c:ptCount val="10"/>
                <c:pt idx="0">
                  <c:v>45</c:v>
                </c:pt>
                <c:pt idx="1">
                  <c:v>31</c:v>
                </c:pt>
                <c:pt idx="2">
                  <c:v>57</c:v>
                </c:pt>
                <c:pt idx="3">
                  <c:v>47</c:v>
                </c:pt>
                <c:pt idx="4">
                  <c:v>50</c:v>
                </c:pt>
                <c:pt idx="5">
                  <c:v>46</c:v>
                </c:pt>
                <c:pt idx="6">
                  <c:v>26</c:v>
                </c:pt>
                <c:pt idx="7">
                  <c:v>46</c:v>
                </c:pt>
                <c:pt idx="8">
                  <c:v>33</c:v>
                </c:pt>
                <c:pt idx="9">
                  <c:v>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F9-C84F-99D5-B6EAF09BB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57448"/>
        <c:axId val="350357840"/>
      </c:scatterChart>
      <c:valAx>
        <c:axId val="35035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0357840"/>
        <c:crosses val="autoZero"/>
        <c:crossBetween val="midCat"/>
      </c:valAx>
      <c:valAx>
        <c:axId val="350357840"/>
        <c:scaling>
          <c:orientation val="minMax"/>
          <c:max val="9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0357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Supernum!$E$3</c:f>
              <c:strCache>
                <c:ptCount val="1"/>
                <c:pt idx="0">
                  <c:v>Cervical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995947715766228"/>
                  <c:y val="-0.392057573985442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Supernum!$C$4:$C$13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10</c:v>
                </c:pt>
                <c:pt idx="9">
                  <c:v>8</c:v>
                </c:pt>
              </c:numCache>
            </c:numRef>
          </c:xVal>
          <c:yVal>
            <c:numRef>
              <c:f>Supernum!$E$4:$E$13</c:f>
              <c:numCache>
                <c:formatCode>General</c:formatCode>
                <c:ptCount val="10"/>
                <c:pt idx="0">
                  <c:v>56</c:v>
                </c:pt>
                <c:pt idx="1">
                  <c:v>41</c:v>
                </c:pt>
                <c:pt idx="2">
                  <c:v>32</c:v>
                </c:pt>
                <c:pt idx="3">
                  <c:v>51</c:v>
                </c:pt>
                <c:pt idx="4">
                  <c:v>27</c:v>
                </c:pt>
                <c:pt idx="5">
                  <c:v>38</c:v>
                </c:pt>
                <c:pt idx="6">
                  <c:v>30</c:v>
                </c:pt>
                <c:pt idx="7">
                  <c:v>46</c:v>
                </c:pt>
                <c:pt idx="8">
                  <c:v>38</c:v>
                </c:pt>
                <c:pt idx="9">
                  <c:v>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B7-E14F-908A-A943B7B7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303376"/>
        <c:axId val="422303768"/>
      </c:scatterChart>
      <c:valAx>
        <c:axId val="42230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303768"/>
        <c:crosses val="autoZero"/>
        <c:crossBetween val="midCat"/>
      </c:valAx>
      <c:valAx>
        <c:axId val="422303768"/>
        <c:scaling>
          <c:orientation val="minMax"/>
          <c:max val="9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30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Supernum!$F$3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52537182852145"/>
                  <c:y val="-0.485332458442694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Supernum!$C$4:$C$13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10</c:v>
                </c:pt>
                <c:pt idx="9">
                  <c:v>8</c:v>
                </c:pt>
              </c:numCache>
            </c:numRef>
          </c:xVal>
          <c:yVal>
            <c:numRef>
              <c:f>Supernum!$F$4:$F$13</c:f>
              <c:numCache>
                <c:formatCode>General</c:formatCode>
                <c:ptCount val="10"/>
                <c:pt idx="0">
                  <c:v>26</c:v>
                </c:pt>
                <c:pt idx="1">
                  <c:v>28</c:v>
                </c:pt>
                <c:pt idx="2">
                  <c:v>23</c:v>
                </c:pt>
                <c:pt idx="3">
                  <c:v>36</c:v>
                </c:pt>
                <c:pt idx="4">
                  <c:v>22</c:v>
                </c:pt>
                <c:pt idx="5">
                  <c:v>27</c:v>
                </c:pt>
                <c:pt idx="6">
                  <c:v>25</c:v>
                </c:pt>
                <c:pt idx="7">
                  <c:v>28</c:v>
                </c:pt>
                <c:pt idx="8">
                  <c:v>19</c:v>
                </c:pt>
                <c:pt idx="9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2E-9242-A6DA-469C86992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304552"/>
        <c:axId val="422304944"/>
      </c:scatterChart>
      <c:valAx>
        <c:axId val="42230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304944"/>
        <c:crosses val="autoZero"/>
        <c:crossBetween val="midCat"/>
      </c:valAx>
      <c:valAx>
        <c:axId val="422304944"/>
        <c:scaling>
          <c:orientation val="minMax"/>
          <c:max val="9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30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Supernum!$G$3</c:f>
              <c:strCache>
                <c:ptCount val="1"/>
                <c:pt idx="0">
                  <c:v>Apical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95603674540683"/>
                  <c:y val="-0.212000583260425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Supernum!$C$4:$C$13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10</c:v>
                </c:pt>
                <c:pt idx="9">
                  <c:v>8</c:v>
                </c:pt>
              </c:numCache>
            </c:numRef>
          </c:xVal>
          <c:yVal>
            <c:numRef>
              <c:f>Supernum!$G$4:$G$13</c:f>
              <c:numCache>
                <c:formatCode>General</c:formatCode>
                <c:ptCount val="10"/>
                <c:pt idx="0">
                  <c:v>63</c:v>
                </c:pt>
                <c:pt idx="1">
                  <c:v>57</c:v>
                </c:pt>
                <c:pt idx="2">
                  <c:v>59</c:v>
                </c:pt>
                <c:pt idx="3">
                  <c:v>82</c:v>
                </c:pt>
                <c:pt idx="4">
                  <c:v>59</c:v>
                </c:pt>
                <c:pt idx="5">
                  <c:v>65</c:v>
                </c:pt>
                <c:pt idx="6">
                  <c:v>49</c:v>
                </c:pt>
                <c:pt idx="7">
                  <c:v>53</c:v>
                </c:pt>
                <c:pt idx="8">
                  <c:v>72</c:v>
                </c:pt>
                <c:pt idx="9">
                  <c:v>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56-7E49-9F4A-0DE5DA97A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38504"/>
        <c:axId val="525938896"/>
      </c:scatterChart>
      <c:valAx>
        <c:axId val="52593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5938896"/>
        <c:crosses val="autoZero"/>
        <c:crossBetween val="midCat"/>
      </c:valAx>
      <c:valAx>
        <c:axId val="52593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59385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Supernum!$G$3</c:f>
              <c:strCache>
                <c:ptCount val="1"/>
                <c:pt idx="0">
                  <c:v>Apical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Supernum!$C$4:$C$13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10</c:v>
                </c:pt>
                <c:pt idx="9">
                  <c:v>8</c:v>
                </c:pt>
              </c:numCache>
            </c:numRef>
          </c:xVal>
          <c:yVal>
            <c:numRef>
              <c:f>Supernum!$G$4:$G$13</c:f>
              <c:numCache>
                <c:formatCode>General</c:formatCode>
                <c:ptCount val="10"/>
                <c:pt idx="0">
                  <c:v>63</c:v>
                </c:pt>
                <c:pt idx="1">
                  <c:v>57</c:v>
                </c:pt>
                <c:pt idx="2">
                  <c:v>59</c:v>
                </c:pt>
                <c:pt idx="3">
                  <c:v>82</c:v>
                </c:pt>
                <c:pt idx="4">
                  <c:v>59</c:v>
                </c:pt>
                <c:pt idx="5">
                  <c:v>65</c:v>
                </c:pt>
                <c:pt idx="6">
                  <c:v>49</c:v>
                </c:pt>
                <c:pt idx="7">
                  <c:v>53</c:v>
                </c:pt>
                <c:pt idx="8">
                  <c:v>72</c:v>
                </c:pt>
                <c:pt idx="9">
                  <c:v>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2C-F640-B511-F331EFFCF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39680"/>
        <c:axId val="600478248"/>
      </c:scatterChart>
      <c:valAx>
        <c:axId val="52593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_tradnl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[years]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00478248"/>
        <c:crosses val="autoZero"/>
        <c:crossBetween val="midCat"/>
      </c:valAx>
      <c:valAx>
        <c:axId val="600478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_tradnl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[Cell/mm</a:t>
                </a:r>
                <a:r>
                  <a:rPr lang="es-ES_tradnl" b="1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s-ES_tradnl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491360985925219E-2"/>
              <c:y val="0.282162172183957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259396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Deciduos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Deciduos!$J$2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Deciduos!$I$3:$I$4</c:f>
              <c:strCache>
                <c:ptCount val="2"/>
                <c:pt idx="0">
                  <c:v>Coronal</c:v>
                </c:pt>
                <c:pt idx="1">
                  <c:v>Cervical</c:v>
                </c:pt>
              </c:strCache>
            </c:strRef>
          </c:cat>
          <c:val>
            <c:numRef>
              <c:f>Deciduos!$J$3:$J$4</c:f>
              <c:numCache>
                <c:formatCode>General</c:formatCode>
                <c:ptCount val="2"/>
                <c:pt idx="0">
                  <c:v>47.3</c:v>
                </c:pt>
                <c:pt idx="1">
                  <c:v>46.8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3E-6041-8CAB-4786B6C123CC}"/>
            </c:ext>
          </c:extLst>
        </c:ser>
        <c:ser>
          <c:idx val="1"/>
          <c:order val="1"/>
          <c:tx>
            <c:strRef>
              <c:f>Deciduos!$K$2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Deciduos!$I$3:$I$4</c:f>
              <c:strCache>
                <c:ptCount val="2"/>
                <c:pt idx="0">
                  <c:v>Coronal</c:v>
                </c:pt>
                <c:pt idx="1">
                  <c:v>Cervical</c:v>
                </c:pt>
              </c:strCache>
            </c:strRef>
          </c:cat>
          <c:val>
            <c:numRef>
              <c:f>Deciduos!$K$3:$K$4</c:f>
              <c:numCache>
                <c:formatCode>General</c:formatCode>
                <c:ptCount val="2"/>
                <c:pt idx="0">
                  <c:v>14.7</c:v>
                </c:pt>
                <c:pt idx="1">
                  <c:v>14.7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3E-6041-8CAB-4786B6C12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479032"/>
        <c:axId val="600479424"/>
      </c:barChart>
      <c:catAx>
        <c:axId val="60047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0479424"/>
        <c:crosses val="autoZero"/>
        <c:auto val="1"/>
        <c:lblAlgn val="ctr"/>
        <c:lblOffset val="100"/>
        <c:noMultiLvlLbl val="0"/>
      </c:catAx>
      <c:valAx>
        <c:axId val="60047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047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Deciduos!$D$3</c:f>
              <c:strCache>
                <c:ptCount val="1"/>
                <c:pt idx="0">
                  <c:v>Coronal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734558180227471"/>
                  <c:y val="0.362261227763196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Deciduos!$C$4:$C$13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Deciduos!$D$4:$D$13</c:f>
              <c:numCache>
                <c:formatCode>General</c:formatCode>
                <c:ptCount val="10"/>
                <c:pt idx="0">
                  <c:v>29</c:v>
                </c:pt>
                <c:pt idx="1">
                  <c:v>42</c:v>
                </c:pt>
                <c:pt idx="2">
                  <c:v>42</c:v>
                </c:pt>
                <c:pt idx="3">
                  <c:v>61</c:v>
                </c:pt>
                <c:pt idx="4">
                  <c:v>44</c:v>
                </c:pt>
                <c:pt idx="5">
                  <c:v>72</c:v>
                </c:pt>
                <c:pt idx="6">
                  <c:v>35</c:v>
                </c:pt>
                <c:pt idx="7">
                  <c:v>38</c:v>
                </c:pt>
                <c:pt idx="8">
                  <c:v>41</c:v>
                </c:pt>
                <c:pt idx="9">
                  <c:v>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C4-254F-9E0A-F546227A3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070896"/>
        <c:axId val="527071288"/>
      </c:scatterChart>
      <c:valAx>
        <c:axId val="52707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7071288"/>
        <c:crosses val="autoZero"/>
        <c:crossBetween val="midCat"/>
      </c:valAx>
      <c:valAx>
        <c:axId val="527071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7070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Deciduos!$E$3</c:f>
              <c:strCache>
                <c:ptCount val="1"/>
                <c:pt idx="0">
                  <c:v>Cervical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8623359580052491E-2"/>
                  <c:y val="0.360132691746864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Deciduos!$C$4:$C$13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Deciduos!$E$4:$E$13</c:f>
              <c:numCache>
                <c:formatCode>General</c:formatCode>
                <c:ptCount val="10"/>
                <c:pt idx="0">
                  <c:v>18</c:v>
                </c:pt>
                <c:pt idx="1">
                  <c:v>36</c:v>
                </c:pt>
                <c:pt idx="2">
                  <c:v>33</c:v>
                </c:pt>
                <c:pt idx="3">
                  <c:v>51</c:v>
                </c:pt>
                <c:pt idx="4">
                  <c:v>62</c:v>
                </c:pt>
                <c:pt idx="5">
                  <c:v>67</c:v>
                </c:pt>
                <c:pt idx="6">
                  <c:v>57</c:v>
                </c:pt>
                <c:pt idx="7">
                  <c:v>45</c:v>
                </c:pt>
                <c:pt idx="8">
                  <c:v>45</c:v>
                </c:pt>
                <c:pt idx="9">
                  <c:v>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6E-B243-871A-67B4951E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072072"/>
        <c:axId val="527072464"/>
      </c:scatterChart>
      <c:valAx>
        <c:axId val="52707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7072464"/>
        <c:crosses val="autoZero"/>
        <c:crossBetween val="midCat"/>
      </c:valAx>
      <c:valAx>
        <c:axId val="527072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707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437729658792651"/>
                  <c:y val="-0.274489647127442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Premolares!$C$4:$C$13</c:f>
              <c:numCache>
                <c:formatCode>General</c:formatCode>
                <c:ptCount val="10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13</c:v>
                </c:pt>
                <c:pt idx="5">
                  <c:v>24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22</c:v>
                </c:pt>
              </c:numCache>
            </c:numRef>
          </c:xVal>
          <c:yVal>
            <c:numRef>
              <c:f>Premolares!$D$4:$D$13</c:f>
              <c:numCache>
                <c:formatCode>General</c:formatCode>
                <c:ptCount val="10"/>
                <c:pt idx="0">
                  <c:v>58</c:v>
                </c:pt>
                <c:pt idx="1">
                  <c:v>45</c:v>
                </c:pt>
                <c:pt idx="2">
                  <c:v>41</c:v>
                </c:pt>
                <c:pt idx="3">
                  <c:v>34</c:v>
                </c:pt>
                <c:pt idx="4">
                  <c:v>41</c:v>
                </c:pt>
                <c:pt idx="5">
                  <c:v>42</c:v>
                </c:pt>
                <c:pt idx="6">
                  <c:v>38</c:v>
                </c:pt>
                <c:pt idx="7">
                  <c:v>33</c:v>
                </c:pt>
                <c:pt idx="8">
                  <c:v>33</c:v>
                </c:pt>
                <c:pt idx="9">
                  <c:v>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73-1642-807F-E1C56AFF9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20312"/>
        <c:axId val="533920704"/>
      </c:scatterChart>
      <c:valAx>
        <c:axId val="53392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920704"/>
        <c:crosses val="autoZero"/>
        <c:crossBetween val="midCat"/>
      </c:valAx>
      <c:valAx>
        <c:axId val="53392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920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Deciduos!$D$3</c:f>
              <c:strCache>
                <c:ptCount val="1"/>
                <c:pt idx="0">
                  <c:v>Coronal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Deciduos!$C$4:$C$13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Deciduos!$D$4:$D$13</c:f>
              <c:numCache>
                <c:formatCode>General</c:formatCode>
                <c:ptCount val="10"/>
                <c:pt idx="0">
                  <c:v>29</c:v>
                </c:pt>
                <c:pt idx="1">
                  <c:v>42</c:v>
                </c:pt>
                <c:pt idx="2">
                  <c:v>42</c:v>
                </c:pt>
                <c:pt idx="3">
                  <c:v>61</c:v>
                </c:pt>
                <c:pt idx="4">
                  <c:v>44</c:v>
                </c:pt>
                <c:pt idx="5">
                  <c:v>72</c:v>
                </c:pt>
                <c:pt idx="6">
                  <c:v>35</c:v>
                </c:pt>
                <c:pt idx="7">
                  <c:v>38</c:v>
                </c:pt>
                <c:pt idx="8">
                  <c:v>41</c:v>
                </c:pt>
                <c:pt idx="9">
                  <c:v>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C2-CC41-A6EC-5945C85E3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92400"/>
        <c:axId val="533792792"/>
      </c:scatterChart>
      <c:valAx>
        <c:axId val="533792400"/>
        <c:scaling>
          <c:orientation val="minMax"/>
          <c:max val="10"/>
          <c:min val="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792792"/>
        <c:crosses val="autoZero"/>
        <c:crossBetween val="midCat"/>
      </c:valAx>
      <c:valAx>
        <c:axId val="533792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79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'Third molar'!$E$3</c:f>
              <c:strCache>
                <c:ptCount val="1"/>
                <c:pt idx="0">
                  <c:v>Cervical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'Third molar'!$C$4:$C$13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25</c:v>
                </c:pt>
              </c:numCache>
            </c:numRef>
          </c:xVal>
          <c:yVal>
            <c:numRef>
              <c:f>'Third molar'!$E$4:$E$13</c:f>
              <c:numCache>
                <c:formatCode>General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21</c:v>
                </c:pt>
                <c:pt idx="3">
                  <c:v>21</c:v>
                </c:pt>
                <c:pt idx="4">
                  <c:v>27</c:v>
                </c:pt>
                <c:pt idx="5">
                  <c:v>17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  <c:pt idx="9">
                  <c:v>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48-0B48-8A53-B21545082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93576"/>
        <c:axId val="597784704"/>
      </c:scatterChart>
      <c:valAx>
        <c:axId val="533793576"/>
        <c:scaling>
          <c:orientation val="minMax"/>
          <c:max val="25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7784704"/>
        <c:crosses val="autoZero"/>
        <c:crossBetween val="midCat"/>
      </c:valAx>
      <c:valAx>
        <c:axId val="597784704"/>
        <c:scaling>
          <c:orientation val="minMax"/>
          <c:max val="7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[cell/mm2]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7935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Premolares!$G$3</c:f>
              <c:strCache>
                <c:ptCount val="1"/>
                <c:pt idx="0">
                  <c:v>Apical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Premolares!$C$4:$C$13</c:f>
              <c:numCache>
                <c:formatCode>General</c:formatCode>
                <c:ptCount val="10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13</c:v>
                </c:pt>
                <c:pt idx="5">
                  <c:v>24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22</c:v>
                </c:pt>
              </c:numCache>
            </c:numRef>
          </c:xVal>
          <c:yVal>
            <c:numRef>
              <c:f>Premolares!$G$4:$G$13</c:f>
              <c:numCache>
                <c:formatCode>General</c:formatCode>
                <c:ptCount val="10"/>
                <c:pt idx="0">
                  <c:v>52</c:v>
                </c:pt>
                <c:pt idx="1">
                  <c:v>54</c:v>
                </c:pt>
                <c:pt idx="2">
                  <c:v>54</c:v>
                </c:pt>
                <c:pt idx="3">
                  <c:v>31</c:v>
                </c:pt>
                <c:pt idx="4">
                  <c:v>45</c:v>
                </c:pt>
                <c:pt idx="5">
                  <c:v>65</c:v>
                </c:pt>
                <c:pt idx="6">
                  <c:v>55</c:v>
                </c:pt>
                <c:pt idx="7">
                  <c:v>48</c:v>
                </c:pt>
                <c:pt idx="8">
                  <c:v>66</c:v>
                </c:pt>
                <c:pt idx="9">
                  <c:v>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6A-1B42-BBFC-852544CB7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785488"/>
        <c:axId val="597785880"/>
      </c:scatterChart>
      <c:valAx>
        <c:axId val="597785488"/>
        <c:scaling>
          <c:orientation val="minMax"/>
          <c:max val="25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7785880"/>
        <c:crosses val="autoZero"/>
        <c:crossBetween val="midCat"/>
      </c:valAx>
      <c:valAx>
        <c:axId val="59778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[cell/mm2]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77854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'Third molar'!$F$3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'Third molar'!$C$4:$C$13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25</c:v>
                </c:pt>
              </c:numCache>
            </c:numRef>
          </c:xVal>
          <c:yVal>
            <c:numRef>
              <c:f>'Third molar'!$F$4:$F$13</c:f>
              <c:numCache>
                <c:formatCode>General</c:formatCode>
                <c:ptCount val="10"/>
                <c:pt idx="0">
                  <c:v>15</c:v>
                </c:pt>
                <c:pt idx="1">
                  <c:v>6</c:v>
                </c:pt>
                <c:pt idx="2">
                  <c:v>13</c:v>
                </c:pt>
                <c:pt idx="3">
                  <c:v>22</c:v>
                </c:pt>
                <c:pt idx="4">
                  <c:v>16</c:v>
                </c:pt>
                <c:pt idx="5">
                  <c:v>8</c:v>
                </c:pt>
                <c:pt idx="6">
                  <c:v>9</c:v>
                </c:pt>
                <c:pt idx="7">
                  <c:v>5</c:v>
                </c:pt>
                <c:pt idx="8">
                  <c:v>15</c:v>
                </c:pt>
                <c:pt idx="9">
                  <c:v>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15-DC4D-B523-05CCAF73B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93168"/>
        <c:axId val="530593560"/>
      </c:scatterChart>
      <c:valAx>
        <c:axId val="530593168"/>
        <c:scaling>
          <c:orientation val="minMax"/>
          <c:max val="25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593560"/>
        <c:crosses val="autoZero"/>
        <c:crossBetween val="midCat"/>
      </c:valAx>
      <c:valAx>
        <c:axId val="530593560"/>
        <c:scaling>
          <c:orientation val="minMax"/>
          <c:max val="7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[cell/mm2]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5931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Premolares!$E$3</c:f>
              <c:strCache>
                <c:ptCount val="1"/>
                <c:pt idx="0">
                  <c:v>Cervical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48079615048119"/>
                  <c:y val="-0.135403178769320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Premolares!$C$4:$C$13</c:f>
              <c:numCache>
                <c:formatCode>General</c:formatCode>
                <c:ptCount val="10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13</c:v>
                </c:pt>
                <c:pt idx="5">
                  <c:v>24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22</c:v>
                </c:pt>
              </c:numCache>
            </c:numRef>
          </c:xVal>
          <c:yVal>
            <c:numRef>
              <c:f>Premolares!$E$4:$E$13</c:f>
              <c:numCache>
                <c:formatCode>General</c:formatCode>
                <c:ptCount val="10"/>
                <c:pt idx="0">
                  <c:v>30</c:v>
                </c:pt>
                <c:pt idx="1">
                  <c:v>46</c:v>
                </c:pt>
                <c:pt idx="2">
                  <c:v>32</c:v>
                </c:pt>
                <c:pt idx="3">
                  <c:v>46</c:v>
                </c:pt>
                <c:pt idx="4">
                  <c:v>21</c:v>
                </c:pt>
                <c:pt idx="5">
                  <c:v>42</c:v>
                </c:pt>
                <c:pt idx="6">
                  <c:v>40</c:v>
                </c:pt>
                <c:pt idx="7">
                  <c:v>44</c:v>
                </c:pt>
                <c:pt idx="8">
                  <c:v>42</c:v>
                </c:pt>
                <c:pt idx="9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DC-1D43-B329-EF42AAA74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144544"/>
        <c:axId val="534144936"/>
      </c:scatterChart>
      <c:valAx>
        <c:axId val="5341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144936"/>
        <c:crosses val="autoZero"/>
        <c:crossBetween val="midCat"/>
      </c:valAx>
      <c:valAx>
        <c:axId val="53414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14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Premolares!$F$3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748162366130827"/>
                  <c:y val="-0.201707859434237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Premolares!$C$4:$C$13</c:f>
              <c:numCache>
                <c:formatCode>General</c:formatCode>
                <c:ptCount val="10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13</c:v>
                </c:pt>
                <c:pt idx="5">
                  <c:v>24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22</c:v>
                </c:pt>
              </c:numCache>
            </c:numRef>
          </c:xVal>
          <c:yVal>
            <c:numRef>
              <c:f>Premolares!$F$4:$F$13</c:f>
              <c:numCache>
                <c:formatCode>General</c:formatCode>
                <c:ptCount val="10"/>
                <c:pt idx="0">
                  <c:v>19</c:v>
                </c:pt>
                <c:pt idx="1">
                  <c:v>29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28</c:v>
                </c:pt>
                <c:pt idx="6">
                  <c:v>38</c:v>
                </c:pt>
                <c:pt idx="7">
                  <c:v>32</c:v>
                </c:pt>
                <c:pt idx="8">
                  <c:v>37</c:v>
                </c:pt>
                <c:pt idx="9">
                  <c:v>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28-124A-98C3-65D9809A0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145720"/>
        <c:axId val="534146112"/>
      </c:scatterChart>
      <c:valAx>
        <c:axId val="53414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146112"/>
        <c:crosses val="autoZero"/>
        <c:crossBetween val="midCat"/>
      </c:valAx>
      <c:valAx>
        <c:axId val="53414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145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Premolares!$G$3</c:f>
              <c:strCache>
                <c:ptCount val="1"/>
                <c:pt idx="0">
                  <c:v>Apical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70301837270341"/>
                  <c:y val="-4.67129629629629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Premolares!$C$4:$C$13</c:f>
              <c:numCache>
                <c:formatCode>General</c:formatCode>
                <c:ptCount val="10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13</c:v>
                </c:pt>
                <c:pt idx="5">
                  <c:v>24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22</c:v>
                </c:pt>
              </c:numCache>
            </c:numRef>
          </c:xVal>
          <c:yVal>
            <c:numRef>
              <c:f>Premolares!$G$4:$G$13</c:f>
              <c:numCache>
                <c:formatCode>General</c:formatCode>
                <c:ptCount val="10"/>
                <c:pt idx="0">
                  <c:v>52</c:v>
                </c:pt>
                <c:pt idx="1">
                  <c:v>54</c:v>
                </c:pt>
                <c:pt idx="2">
                  <c:v>54</c:v>
                </c:pt>
                <c:pt idx="3">
                  <c:v>31</c:v>
                </c:pt>
                <c:pt idx="4">
                  <c:v>45</c:v>
                </c:pt>
                <c:pt idx="5">
                  <c:v>65</c:v>
                </c:pt>
                <c:pt idx="6">
                  <c:v>55</c:v>
                </c:pt>
                <c:pt idx="7">
                  <c:v>48</c:v>
                </c:pt>
                <c:pt idx="8">
                  <c:v>66</c:v>
                </c:pt>
                <c:pt idx="9">
                  <c:v>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0D-BD43-9113-2D6C61D54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482736"/>
        <c:axId val="600483128"/>
      </c:scatterChart>
      <c:valAx>
        <c:axId val="60048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0483128"/>
        <c:crosses val="autoZero"/>
        <c:crossBetween val="midCat"/>
      </c:valAx>
      <c:valAx>
        <c:axId val="600483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0482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Third molar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'Third molar'!$J$2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'Third molar'!$I$3:$I$6</c:f>
              <c:strCache>
                <c:ptCount val="4"/>
                <c:pt idx="0">
                  <c:v>Coronal</c:v>
                </c:pt>
                <c:pt idx="1">
                  <c:v>Cervical</c:v>
                </c:pt>
                <c:pt idx="2">
                  <c:v>Medio</c:v>
                </c:pt>
                <c:pt idx="3">
                  <c:v>Apical</c:v>
                </c:pt>
              </c:strCache>
            </c:strRef>
          </c:cat>
          <c:val>
            <c:numRef>
              <c:f>'Third molar'!$J$3:$J$6</c:f>
              <c:numCache>
                <c:formatCode>General</c:formatCode>
                <c:ptCount val="4"/>
                <c:pt idx="0">
                  <c:v>19.2</c:v>
                </c:pt>
                <c:pt idx="1">
                  <c:v>19.399999999999999</c:v>
                </c:pt>
                <c:pt idx="2">
                  <c:v>12.2</c:v>
                </c:pt>
                <c:pt idx="3">
                  <c:v>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DB-E941-A8A3-3D708252489B}"/>
            </c:ext>
          </c:extLst>
        </c:ser>
        <c:ser>
          <c:idx val="1"/>
          <c:order val="1"/>
          <c:tx>
            <c:strRef>
              <c:f>'Third molar'!$K$2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'Third molar'!$I$3:$I$6</c:f>
              <c:strCache>
                <c:ptCount val="4"/>
                <c:pt idx="0">
                  <c:v>Coronal</c:v>
                </c:pt>
                <c:pt idx="1">
                  <c:v>Cervical</c:v>
                </c:pt>
                <c:pt idx="2">
                  <c:v>Medio</c:v>
                </c:pt>
                <c:pt idx="3">
                  <c:v>Apical</c:v>
                </c:pt>
              </c:strCache>
            </c:strRef>
          </c:cat>
          <c:val>
            <c:numRef>
              <c:f>'Third molar'!$K$3:$K$6</c:f>
              <c:numCache>
                <c:formatCode>General</c:formatCode>
                <c:ptCount val="4"/>
                <c:pt idx="0">
                  <c:v>4.4000000000000004</c:v>
                </c:pt>
                <c:pt idx="1">
                  <c:v>4.4000000000000004</c:v>
                </c:pt>
                <c:pt idx="2">
                  <c:v>5.2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DB-E941-A8A3-3D7082524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483912"/>
        <c:axId val="521240672"/>
      </c:barChart>
      <c:catAx>
        <c:axId val="60048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240672"/>
        <c:crosses val="autoZero"/>
        <c:auto val="1"/>
        <c:lblAlgn val="ctr"/>
        <c:lblOffset val="100"/>
        <c:noMultiLvlLbl val="0"/>
      </c:catAx>
      <c:valAx>
        <c:axId val="52124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048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'Third molar'!$D$3</c:f>
              <c:strCache>
                <c:ptCount val="1"/>
                <c:pt idx="0">
                  <c:v>Coronal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16163604549433"/>
                  <c:y val="-0.203098571011956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'Third molar'!$C$4:$C$13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25</c:v>
                </c:pt>
              </c:numCache>
            </c:numRef>
          </c:xVal>
          <c:yVal>
            <c:numRef>
              <c:f>'Third molar'!$D$4:$D$13</c:f>
              <c:numCache>
                <c:formatCode>General</c:formatCode>
                <c:ptCount val="10"/>
                <c:pt idx="0">
                  <c:v>22</c:v>
                </c:pt>
                <c:pt idx="1">
                  <c:v>23</c:v>
                </c:pt>
                <c:pt idx="2">
                  <c:v>18</c:v>
                </c:pt>
                <c:pt idx="3">
                  <c:v>17</c:v>
                </c:pt>
                <c:pt idx="4">
                  <c:v>23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21</c:v>
                </c:pt>
                <c:pt idx="9">
                  <c:v>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9C-5D48-8B78-82896CD7E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241456"/>
        <c:axId val="521241848"/>
      </c:scatterChart>
      <c:valAx>
        <c:axId val="52124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241848"/>
        <c:crosses val="autoZero"/>
        <c:crossBetween val="midCat"/>
      </c:valAx>
      <c:valAx>
        <c:axId val="521241848"/>
        <c:scaling>
          <c:orientation val="minMax"/>
          <c:max val="4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24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'Third molar'!$E$3</c:f>
              <c:strCache>
                <c:ptCount val="1"/>
                <c:pt idx="0">
                  <c:v>Cervical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093941382327209"/>
                  <c:y val="-0.100723242927967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'Third molar'!$C$4:$C$13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25</c:v>
                </c:pt>
              </c:numCache>
            </c:numRef>
          </c:xVal>
          <c:yVal>
            <c:numRef>
              <c:f>'Third molar'!$E$4:$E$13</c:f>
              <c:numCache>
                <c:formatCode>General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21</c:v>
                </c:pt>
                <c:pt idx="3">
                  <c:v>21</c:v>
                </c:pt>
                <c:pt idx="4">
                  <c:v>27</c:v>
                </c:pt>
                <c:pt idx="5">
                  <c:v>17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  <c:pt idx="9">
                  <c:v>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95-1248-B397-08C98E6D1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21264"/>
        <c:axId val="349021656"/>
      </c:scatterChart>
      <c:valAx>
        <c:axId val="34902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21656"/>
        <c:crosses val="autoZero"/>
        <c:crossBetween val="midCat"/>
      </c:valAx>
      <c:valAx>
        <c:axId val="349021656"/>
        <c:scaling>
          <c:orientation val="minMax"/>
          <c:max val="4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2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'Third molar'!$F$3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860608048993872"/>
                  <c:y val="-0.382704141149023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'Third molar'!$C$4:$C$13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25</c:v>
                </c:pt>
              </c:numCache>
            </c:numRef>
          </c:xVal>
          <c:yVal>
            <c:numRef>
              <c:f>'Third molar'!$F$4:$F$13</c:f>
              <c:numCache>
                <c:formatCode>General</c:formatCode>
                <c:ptCount val="10"/>
                <c:pt idx="0">
                  <c:v>15</c:v>
                </c:pt>
                <c:pt idx="1">
                  <c:v>6</c:v>
                </c:pt>
                <c:pt idx="2">
                  <c:v>13</c:v>
                </c:pt>
                <c:pt idx="3">
                  <c:v>22</c:v>
                </c:pt>
                <c:pt idx="4">
                  <c:v>16</c:v>
                </c:pt>
                <c:pt idx="5">
                  <c:v>8</c:v>
                </c:pt>
                <c:pt idx="6">
                  <c:v>9</c:v>
                </c:pt>
                <c:pt idx="7">
                  <c:v>5</c:v>
                </c:pt>
                <c:pt idx="8">
                  <c:v>15</c:v>
                </c:pt>
                <c:pt idx="9">
                  <c:v>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11-AF4E-8AB5-85363FECE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22440"/>
        <c:axId val="349022832"/>
      </c:scatterChart>
      <c:valAx>
        <c:axId val="34902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22832"/>
        <c:crosses val="autoZero"/>
        <c:crossBetween val="midCat"/>
      </c:valAx>
      <c:valAx>
        <c:axId val="349022832"/>
        <c:scaling>
          <c:orientation val="minMax"/>
          <c:max val="4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22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407987</xdr:colOff>
      <xdr:row>7</xdr:row>
      <xdr:rowOff>9525</xdr:rowOff>
    </xdr:from>
    <xdr:to>
      <xdr:col>12</xdr:col>
      <xdr:colOff>479425</xdr:colOff>
      <xdr:row>19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120650</xdr:colOff>
      <xdr:row>18</xdr:row>
      <xdr:rowOff>165100</xdr:rowOff>
    </xdr:from>
    <xdr:to>
      <xdr:col>18</xdr:col>
      <xdr:colOff>565150</xdr:colOff>
      <xdr:row>33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CDA7DF5-0F0B-CC44-8576-21311038A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158750</xdr:colOff>
      <xdr:row>33</xdr:row>
      <xdr:rowOff>88900</xdr:rowOff>
    </xdr:from>
    <xdr:to>
      <xdr:col>18</xdr:col>
      <xdr:colOff>603250</xdr:colOff>
      <xdr:row>47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EB94C4F0-E8EA-534A-8A6E-1EBE6B8792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591971</xdr:colOff>
      <xdr:row>18</xdr:row>
      <xdr:rowOff>135341</xdr:rowOff>
    </xdr:from>
    <xdr:to>
      <xdr:col>24</xdr:col>
      <xdr:colOff>58761</xdr:colOff>
      <xdr:row>33</xdr:row>
      <xdr:rowOff>16302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F7C5042A-F803-5047-BD4B-CD1B810F9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671015</xdr:colOff>
      <xdr:row>33</xdr:row>
      <xdr:rowOff>59519</xdr:rowOff>
    </xdr:from>
    <xdr:to>
      <xdr:col>24</xdr:col>
      <xdr:colOff>125105</xdr:colOff>
      <xdr:row>47</xdr:row>
      <xdr:rowOff>73167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6F097AB-44DC-0542-B1A8-C385C45F9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242887</xdr:colOff>
      <xdr:row>7</xdr:row>
      <xdr:rowOff>28575</xdr:rowOff>
    </xdr:from>
    <xdr:to>
      <xdr:col>12</xdr:col>
      <xdr:colOff>552450</xdr:colOff>
      <xdr:row>19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21</xdr:row>
      <xdr:rowOff>0</xdr:rowOff>
    </xdr:from>
    <xdr:to>
      <xdr:col>6</xdr:col>
      <xdr:colOff>457200</xdr:colOff>
      <xdr:row>35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57759A7-425E-8E48-87DC-D917CF68C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482600</xdr:colOff>
      <xdr:row>21</xdr:row>
      <xdr:rowOff>0</xdr:rowOff>
    </xdr:from>
    <xdr:to>
      <xdr:col>12</xdr:col>
      <xdr:colOff>101600</xdr:colOff>
      <xdr:row>35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C9B97A7C-2A78-0843-9D40-81F7D7F9B3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812800</xdr:colOff>
      <xdr:row>35</xdr:row>
      <xdr:rowOff>101600</xdr:rowOff>
    </xdr:from>
    <xdr:to>
      <xdr:col>6</xdr:col>
      <xdr:colOff>431800</xdr:colOff>
      <xdr:row>49</xdr:row>
      <xdr:rowOff>177800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A651F5FA-16FF-6F45-B06E-24DFD8B7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444500</xdr:colOff>
      <xdr:row>35</xdr:row>
      <xdr:rowOff>127000</xdr:rowOff>
    </xdr:from>
    <xdr:to>
      <xdr:col>12</xdr:col>
      <xdr:colOff>63500</xdr:colOff>
      <xdr:row>50</xdr:row>
      <xdr:rowOff>12700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7A4232A9-4207-A844-9090-665FE638C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242886</xdr:colOff>
      <xdr:row>7</xdr:row>
      <xdr:rowOff>85724</xdr:rowOff>
    </xdr:from>
    <xdr:to>
      <xdr:col>12</xdr:col>
      <xdr:colOff>552449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22</xdr:row>
      <xdr:rowOff>0</xdr:rowOff>
    </xdr:from>
    <xdr:to>
      <xdr:col>6</xdr:col>
      <xdr:colOff>38100</xdr:colOff>
      <xdr:row>36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7BEAFA1-6C78-1E49-90A4-840EE8A1D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22</xdr:row>
      <xdr:rowOff>12700</xdr:rowOff>
    </xdr:from>
    <xdr:to>
      <xdr:col>11</xdr:col>
      <xdr:colOff>495300</xdr:colOff>
      <xdr:row>36</xdr:row>
      <xdr:rowOff>88900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D07251B3-5B7C-9B4A-BB8A-97D1D9A4E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388056</xdr:colOff>
      <xdr:row>36</xdr:row>
      <xdr:rowOff>67733</xdr:rowOff>
    </xdr:from>
    <xdr:to>
      <xdr:col>5</xdr:col>
      <xdr:colOff>797278</xdr:colOff>
      <xdr:row>50</xdr:row>
      <xdr:rowOff>45155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E5399FBC-6356-D946-901E-D4F329E61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7056</xdr:colOff>
      <xdr:row>36</xdr:row>
      <xdr:rowOff>95955</xdr:rowOff>
    </xdr:from>
    <xdr:to>
      <xdr:col>11</xdr:col>
      <xdr:colOff>416278</xdr:colOff>
      <xdr:row>50</xdr:row>
      <xdr:rowOff>73377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F008EB51-DC58-AE4D-B6E1-4F54877B0F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826627</xdr:colOff>
      <xdr:row>53</xdr:row>
      <xdr:rowOff>0</xdr:rowOff>
    </xdr:from>
    <xdr:to>
      <xdr:col>11</xdr:col>
      <xdr:colOff>409222</xdr:colOff>
      <xdr:row>66</xdr:row>
      <xdr:rowOff>165291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47A796E1-F3B2-2245-81B5-A9216A15D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338137</xdr:colOff>
      <xdr:row>7</xdr:row>
      <xdr:rowOff>66674</xdr:rowOff>
    </xdr:from>
    <xdr:to>
      <xdr:col>11</xdr:col>
      <xdr:colOff>676275</xdr:colOff>
      <xdr:row>18</xdr:row>
      <xdr:rowOff>157161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20</xdr:row>
      <xdr:rowOff>101600</xdr:rowOff>
    </xdr:from>
    <xdr:to>
      <xdr:col>6</xdr:col>
      <xdr:colOff>647700</xdr:colOff>
      <xdr:row>34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FB20526-4F04-4343-AFD8-115F13D11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660400</xdr:colOff>
      <xdr:row>20</xdr:row>
      <xdr:rowOff>101600</xdr:rowOff>
    </xdr:from>
    <xdr:to>
      <xdr:col>11</xdr:col>
      <xdr:colOff>457200</xdr:colOff>
      <xdr:row>34</xdr:row>
      <xdr:rowOff>177800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15A76590-429D-F84A-B07A-91AD3E7783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60732</xdr:rowOff>
    </xdr:from>
    <xdr:to>
      <xdr:col>5</xdr:col>
      <xdr:colOff>496446</xdr:colOff>
      <xdr:row>53</xdr:row>
      <xdr:rowOff>21000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21E5DB83-A614-FE49-8186-5076D772D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160620</xdr:colOff>
      <xdr:row>67</xdr:row>
      <xdr:rowOff>15488</xdr:rowOff>
    </xdr:from>
    <xdr:to>
      <xdr:col>24</xdr:col>
      <xdr:colOff>263076</xdr:colOff>
      <xdr:row>81</xdr:row>
      <xdr:rowOff>102344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75662E40-8C81-0B40-BD16-CBD596688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171237</xdr:colOff>
      <xdr:row>51</xdr:row>
      <xdr:rowOff>156965</xdr:rowOff>
    </xdr:from>
    <xdr:to>
      <xdr:col>24</xdr:col>
      <xdr:colOff>238605</xdr:colOff>
      <xdr:row>66</xdr:row>
      <xdr:rowOff>153807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750239D7-2AD2-524F-842A-CF915693D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154878</xdr:colOff>
      <xdr:row>81</xdr:row>
      <xdr:rowOff>139391</xdr:rowOff>
    </xdr:from>
    <xdr:to>
      <xdr:col>24</xdr:col>
      <xdr:colOff>258553</xdr:colOff>
      <xdr:row>96</xdr:row>
      <xdr:rowOff>40739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8AF49EDD-66FB-9446-BF7B-0AAD38DF4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125" workbookViewId="0">
      <selection activeCell="G30" sqref="G30"/>
    </sheetView>
  </sheetViews>
  <sheetFormatPr baseColWidth="10" defaultRowHeight="15" x14ac:dyDescent="0.25"/>
  <cols>
    <col min="5" max="5" width="15.85546875" customWidth="1"/>
    <col min="6" max="6" width="15.140625" customWidth="1"/>
  </cols>
  <sheetData>
    <row r="1" spans="1:6" x14ac:dyDescent="0.25">
      <c r="A1" s="7" t="s">
        <v>71</v>
      </c>
      <c r="B1" s="7" t="s">
        <v>0</v>
      </c>
      <c r="C1" s="45" t="s">
        <v>72</v>
      </c>
      <c r="D1" s="45"/>
      <c r="E1" s="45"/>
      <c r="F1" s="45"/>
    </row>
    <row r="2" spans="1:6" x14ac:dyDescent="0.25">
      <c r="A2" s="42" t="s">
        <v>15</v>
      </c>
      <c r="B2" s="43"/>
      <c r="C2" s="43"/>
      <c r="D2" s="43"/>
      <c r="E2" s="43"/>
      <c r="F2" s="44"/>
    </row>
    <row r="3" spans="1:6" x14ac:dyDescent="0.25">
      <c r="A3" s="2"/>
      <c r="B3" s="2"/>
      <c r="C3" s="1" t="s">
        <v>1</v>
      </c>
      <c r="D3" s="1" t="s">
        <v>2</v>
      </c>
      <c r="E3" s="1" t="s">
        <v>73</v>
      </c>
      <c r="F3" s="1" t="s">
        <v>4</v>
      </c>
    </row>
    <row r="4" spans="1:6" x14ac:dyDescent="0.25">
      <c r="A4" s="1" t="s">
        <v>5</v>
      </c>
      <c r="B4" s="1">
        <v>10</v>
      </c>
      <c r="C4" s="1">
        <v>58</v>
      </c>
      <c r="D4" s="1">
        <v>30</v>
      </c>
      <c r="E4" s="1">
        <v>19</v>
      </c>
      <c r="F4" s="1">
        <v>52</v>
      </c>
    </row>
    <row r="5" spans="1:6" x14ac:dyDescent="0.25">
      <c r="A5" s="1" t="s">
        <v>6</v>
      </c>
      <c r="B5" s="1">
        <v>11</v>
      </c>
      <c r="C5" s="1">
        <v>45</v>
      </c>
      <c r="D5" s="1">
        <v>46</v>
      </c>
      <c r="E5" s="1">
        <v>29</v>
      </c>
      <c r="F5" s="1">
        <v>54</v>
      </c>
    </row>
    <row r="6" spans="1:6" x14ac:dyDescent="0.25">
      <c r="A6" s="1" t="s">
        <v>7</v>
      </c>
      <c r="B6" s="1">
        <v>16</v>
      </c>
      <c r="C6" s="1">
        <v>41</v>
      </c>
      <c r="D6" s="1">
        <v>32</v>
      </c>
      <c r="E6" s="1">
        <v>16</v>
      </c>
      <c r="F6" s="1">
        <v>54</v>
      </c>
    </row>
    <row r="7" spans="1:6" x14ac:dyDescent="0.25">
      <c r="A7" s="1" t="s">
        <v>8</v>
      </c>
      <c r="B7" s="1">
        <v>19</v>
      </c>
      <c r="C7" s="1">
        <v>34</v>
      </c>
      <c r="D7" s="1">
        <v>46</v>
      </c>
      <c r="E7" s="1">
        <v>19</v>
      </c>
      <c r="F7" s="1">
        <v>31</v>
      </c>
    </row>
    <row r="8" spans="1:6" x14ac:dyDescent="0.25">
      <c r="A8" s="1" t="s">
        <v>9</v>
      </c>
      <c r="B8" s="1">
        <v>20</v>
      </c>
      <c r="C8" s="1">
        <v>41</v>
      </c>
      <c r="D8" s="1">
        <v>21</v>
      </c>
      <c r="E8" s="1">
        <v>19</v>
      </c>
      <c r="F8" s="1">
        <v>45</v>
      </c>
    </row>
    <row r="9" spans="1:6" x14ac:dyDescent="0.25">
      <c r="A9" s="1" t="s">
        <v>10</v>
      </c>
      <c r="B9" s="1">
        <v>30</v>
      </c>
      <c r="C9" s="1">
        <v>42</v>
      </c>
      <c r="D9" s="1">
        <v>42</v>
      </c>
      <c r="E9" s="1">
        <v>28</v>
      </c>
      <c r="F9" s="1">
        <v>65</v>
      </c>
    </row>
    <row r="10" spans="1:6" x14ac:dyDescent="0.25">
      <c r="A10" s="1" t="s">
        <v>11</v>
      </c>
      <c r="B10" s="1">
        <v>39</v>
      </c>
      <c r="C10" s="1">
        <v>38</v>
      </c>
      <c r="D10" s="1">
        <v>40</v>
      </c>
      <c r="E10" s="1">
        <v>38</v>
      </c>
      <c r="F10" s="1">
        <v>55</v>
      </c>
    </row>
    <row r="11" spans="1:6" x14ac:dyDescent="0.25">
      <c r="A11" s="1" t="s">
        <v>12</v>
      </c>
      <c r="B11" s="1">
        <v>40</v>
      </c>
      <c r="C11" s="1">
        <v>33</v>
      </c>
      <c r="D11" s="1">
        <v>44</v>
      </c>
      <c r="E11" s="1">
        <v>32</v>
      </c>
      <c r="F11" s="1">
        <v>48</v>
      </c>
    </row>
    <row r="12" spans="1:6" x14ac:dyDescent="0.25">
      <c r="A12" s="1" t="s">
        <v>13</v>
      </c>
      <c r="B12" s="1">
        <v>41</v>
      </c>
      <c r="C12" s="1">
        <v>33</v>
      </c>
      <c r="D12" s="1">
        <v>42</v>
      </c>
      <c r="E12" s="1">
        <v>37</v>
      </c>
      <c r="F12" s="1">
        <v>66</v>
      </c>
    </row>
    <row r="13" spans="1:6" x14ac:dyDescent="0.25">
      <c r="A13" s="1" t="s">
        <v>14</v>
      </c>
      <c r="B13" s="1">
        <v>42</v>
      </c>
      <c r="C13" s="1">
        <v>44</v>
      </c>
      <c r="D13" s="1">
        <v>25</v>
      </c>
      <c r="E13" s="1">
        <v>21</v>
      </c>
      <c r="F13" s="1">
        <v>46</v>
      </c>
    </row>
    <row r="14" spans="1:6" x14ac:dyDescent="0.25">
      <c r="A14" s="46" t="s">
        <v>74</v>
      </c>
      <c r="B14" s="46"/>
      <c r="C14" s="46"/>
      <c r="D14" s="46"/>
      <c r="E14" s="46"/>
      <c r="F14" s="46"/>
    </row>
    <row r="15" spans="1:6" x14ac:dyDescent="0.25">
      <c r="A15" s="3" t="s">
        <v>16</v>
      </c>
      <c r="B15" s="3">
        <v>12</v>
      </c>
      <c r="C15" s="1">
        <v>22</v>
      </c>
      <c r="D15" s="1">
        <v>17</v>
      </c>
      <c r="E15" s="1">
        <v>15</v>
      </c>
      <c r="F15" s="1">
        <v>30</v>
      </c>
    </row>
    <row r="16" spans="1:6" x14ac:dyDescent="0.25">
      <c r="A16" s="3" t="s">
        <v>17</v>
      </c>
      <c r="B16" s="3">
        <v>13</v>
      </c>
      <c r="C16" s="1">
        <v>23</v>
      </c>
      <c r="D16" s="1">
        <v>16</v>
      </c>
      <c r="E16" s="1">
        <v>6</v>
      </c>
      <c r="F16" s="1">
        <v>32</v>
      </c>
    </row>
    <row r="17" spans="1:6" x14ac:dyDescent="0.25">
      <c r="A17" s="3" t="s">
        <v>18</v>
      </c>
      <c r="B17" s="3">
        <v>14</v>
      </c>
      <c r="C17" s="1">
        <v>18</v>
      </c>
      <c r="D17" s="1">
        <v>21</v>
      </c>
      <c r="E17" s="1">
        <v>13</v>
      </c>
      <c r="F17" s="1">
        <v>27</v>
      </c>
    </row>
    <row r="18" spans="1:6" x14ac:dyDescent="0.25">
      <c r="A18" s="3" t="s">
        <v>19</v>
      </c>
      <c r="B18" s="3">
        <v>15</v>
      </c>
      <c r="C18" s="1">
        <v>17</v>
      </c>
      <c r="D18" s="1">
        <v>21</v>
      </c>
      <c r="E18" s="1">
        <v>22</v>
      </c>
      <c r="F18" s="1">
        <v>30</v>
      </c>
    </row>
    <row r="19" spans="1:6" x14ac:dyDescent="0.25">
      <c r="A19" s="3" t="s">
        <v>20</v>
      </c>
      <c r="B19" s="3">
        <v>22</v>
      </c>
      <c r="C19" s="1">
        <v>23</v>
      </c>
      <c r="D19" s="1">
        <v>27</v>
      </c>
      <c r="E19" s="1">
        <v>16</v>
      </c>
      <c r="F19" s="1">
        <v>34</v>
      </c>
    </row>
    <row r="20" spans="1:6" x14ac:dyDescent="0.25">
      <c r="A20" s="3" t="s">
        <v>21</v>
      </c>
      <c r="B20" s="3">
        <v>38</v>
      </c>
      <c r="C20" s="1">
        <v>18</v>
      </c>
      <c r="D20" s="1">
        <v>17</v>
      </c>
      <c r="E20" s="1">
        <v>8</v>
      </c>
      <c r="F20" s="1">
        <v>30</v>
      </c>
    </row>
    <row r="21" spans="1:6" x14ac:dyDescent="0.25">
      <c r="A21" s="3" t="s">
        <v>22</v>
      </c>
      <c r="B21" s="3">
        <v>47</v>
      </c>
      <c r="C21" s="1">
        <v>11</v>
      </c>
      <c r="D21" s="1">
        <v>11</v>
      </c>
      <c r="E21" s="1">
        <v>9</v>
      </c>
      <c r="F21" s="1">
        <v>30</v>
      </c>
    </row>
    <row r="22" spans="1:6" x14ac:dyDescent="0.25">
      <c r="A22" s="3" t="s">
        <v>23</v>
      </c>
      <c r="B22" s="3">
        <v>48</v>
      </c>
      <c r="C22" s="1">
        <v>25</v>
      </c>
      <c r="D22" s="1">
        <v>19</v>
      </c>
      <c r="E22" s="1">
        <v>5</v>
      </c>
      <c r="F22" s="1">
        <v>32</v>
      </c>
    </row>
    <row r="23" spans="1:6" x14ac:dyDescent="0.25">
      <c r="A23" s="3" t="s">
        <v>24</v>
      </c>
      <c r="B23" s="3">
        <v>50</v>
      </c>
      <c r="C23" s="1">
        <v>21</v>
      </c>
      <c r="D23" s="1">
        <v>23</v>
      </c>
      <c r="E23" s="1">
        <v>15</v>
      </c>
      <c r="F23" s="1">
        <v>28</v>
      </c>
    </row>
    <row r="24" spans="1:6" x14ac:dyDescent="0.25">
      <c r="A24" s="3" t="s">
        <v>25</v>
      </c>
      <c r="B24" s="3">
        <v>52</v>
      </c>
      <c r="C24" s="1">
        <v>14</v>
      </c>
      <c r="D24" s="1">
        <v>22</v>
      </c>
      <c r="E24" s="1">
        <v>13</v>
      </c>
      <c r="F24" s="1">
        <v>30</v>
      </c>
    </row>
    <row r="25" spans="1:6" x14ac:dyDescent="0.25">
      <c r="A25" s="46" t="s">
        <v>75</v>
      </c>
      <c r="B25" s="46"/>
      <c r="C25" s="46"/>
      <c r="D25" s="46"/>
      <c r="E25" s="46"/>
      <c r="F25" s="46"/>
    </row>
    <row r="26" spans="1:6" x14ac:dyDescent="0.25">
      <c r="A26" s="1" t="s">
        <v>26</v>
      </c>
      <c r="B26" s="1">
        <v>17</v>
      </c>
      <c r="C26" s="1">
        <v>45</v>
      </c>
      <c r="D26" s="1">
        <v>56</v>
      </c>
      <c r="E26" s="1">
        <v>26</v>
      </c>
      <c r="F26" s="1">
        <v>63</v>
      </c>
    </row>
    <row r="27" spans="1:6" x14ac:dyDescent="0.25">
      <c r="A27" s="1" t="s">
        <v>27</v>
      </c>
      <c r="B27" s="1">
        <v>18</v>
      </c>
      <c r="C27" s="1">
        <v>31</v>
      </c>
      <c r="D27" s="1">
        <v>41</v>
      </c>
      <c r="E27" s="1">
        <v>28</v>
      </c>
      <c r="F27" s="1">
        <v>57</v>
      </c>
    </row>
    <row r="28" spans="1:6" x14ac:dyDescent="0.25">
      <c r="A28" s="1" t="s">
        <v>28</v>
      </c>
      <c r="B28" s="1">
        <v>28</v>
      </c>
      <c r="C28" s="1">
        <v>57</v>
      </c>
      <c r="D28" s="1">
        <v>32</v>
      </c>
      <c r="E28" s="1">
        <v>23</v>
      </c>
      <c r="F28" s="1">
        <v>59</v>
      </c>
    </row>
    <row r="29" spans="1:6" x14ac:dyDescent="0.25">
      <c r="A29" s="1" t="s">
        <v>29</v>
      </c>
      <c r="B29" s="1">
        <v>29</v>
      </c>
      <c r="C29" s="1">
        <v>47</v>
      </c>
      <c r="D29" s="1">
        <v>51</v>
      </c>
      <c r="E29" s="1">
        <v>36</v>
      </c>
      <c r="F29" s="1">
        <v>82</v>
      </c>
    </row>
    <row r="30" spans="1:6" x14ac:dyDescent="0.25">
      <c r="A30" s="1" t="s">
        <v>30</v>
      </c>
      <c r="B30" s="1">
        <v>32</v>
      </c>
      <c r="C30" s="1">
        <v>50</v>
      </c>
      <c r="D30" s="1">
        <v>27</v>
      </c>
      <c r="E30" s="1">
        <v>22</v>
      </c>
      <c r="F30" s="1">
        <v>59</v>
      </c>
    </row>
    <row r="31" spans="1:6" x14ac:dyDescent="0.25">
      <c r="A31" s="1" t="s">
        <v>31</v>
      </c>
      <c r="B31" s="1">
        <v>33</v>
      </c>
      <c r="C31" s="1">
        <v>46</v>
      </c>
      <c r="D31" s="1">
        <v>38</v>
      </c>
      <c r="E31" s="1">
        <v>27</v>
      </c>
      <c r="F31" s="1">
        <v>65</v>
      </c>
    </row>
    <row r="32" spans="1:6" x14ac:dyDescent="0.25">
      <c r="A32" s="1" t="s">
        <v>32</v>
      </c>
      <c r="B32" s="1">
        <v>34</v>
      </c>
      <c r="C32" s="1">
        <v>26</v>
      </c>
      <c r="D32" s="1">
        <v>30</v>
      </c>
      <c r="E32" s="1">
        <v>25</v>
      </c>
      <c r="F32" s="1">
        <v>49</v>
      </c>
    </row>
    <row r="33" spans="1:6" x14ac:dyDescent="0.25">
      <c r="A33" s="1" t="s">
        <v>33</v>
      </c>
      <c r="B33" s="1">
        <v>35</v>
      </c>
      <c r="C33" s="1">
        <v>46</v>
      </c>
      <c r="D33" s="1">
        <v>46</v>
      </c>
      <c r="E33" s="1">
        <v>28</v>
      </c>
      <c r="F33" s="1">
        <v>53</v>
      </c>
    </row>
    <row r="34" spans="1:6" x14ac:dyDescent="0.25">
      <c r="A34" s="1" t="s">
        <v>34</v>
      </c>
      <c r="B34" s="1">
        <v>37</v>
      </c>
      <c r="C34" s="1">
        <v>33</v>
      </c>
      <c r="D34" s="1">
        <v>38</v>
      </c>
      <c r="E34" s="1">
        <v>19</v>
      </c>
      <c r="F34" s="1">
        <v>72</v>
      </c>
    </row>
    <row r="35" spans="1:6" x14ac:dyDescent="0.25">
      <c r="A35" s="1" t="s">
        <v>35</v>
      </c>
      <c r="B35" s="1">
        <v>46</v>
      </c>
      <c r="C35" s="1">
        <v>16</v>
      </c>
      <c r="D35" s="1">
        <v>26</v>
      </c>
      <c r="E35" s="4">
        <v>15</v>
      </c>
      <c r="F35" s="1">
        <v>51</v>
      </c>
    </row>
    <row r="36" spans="1:6" x14ac:dyDescent="0.25">
      <c r="A36" s="42" t="s">
        <v>36</v>
      </c>
      <c r="B36" s="43"/>
      <c r="C36" s="43"/>
      <c r="D36" s="43"/>
      <c r="E36" s="43"/>
      <c r="F36" s="44"/>
    </row>
    <row r="37" spans="1:6" x14ac:dyDescent="0.25">
      <c r="A37" s="1" t="s">
        <v>37</v>
      </c>
      <c r="B37" s="1">
        <v>5</v>
      </c>
      <c r="C37" s="1">
        <v>29</v>
      </c>
      <c r="D37" s="1">
        <v>18</v>
      </c>
      <c r="E37" s="1" t="s">
        <v>77</v>
      </c>
      <c r="F37" s="1" t="s">
        <v>77</v>
      </c>
    </row>
    <row r="38" spans="1:6" x14ac:dyDescent="0.25">
      <c r="A38" s="1" t="s">
        <v>38</v>
      </c>
      <c r="B38" s="1">
        <v>9</v>
      </c>
      <c r="C38" s="1">
        <v>42</v>
      </c>
      <c r="D38" s="1">
        <v>36</v>
      </c>
      <c r="E38" s="1" t="s">
        <v>77</v>
      </c>
      <c r="F38" s="1" t="s">
        <v>77</v>
      </c>
    </row>
    <row r="39" spans="1:6" x14ac:dyDescent="0.25">
      <c r="A39" s="1" t="s">
        <v>39</v>
      </c>
      <c r="B39" s="1">
        <v>21</v>
      </c>
      <c r="C39" s="1">
        <v>42</v>
      </c>
      <c r="D39" s="1">
        <v>33</v>
      </c>
      <c r="E39" s="1" t="s">
        <v>77</v>
      </c>
      <c r="F39" s="1" t="s">
        <v>77</v>
      </c>
    </row>
    <row r="40" spans="1:6" x14ac:dyDescent="0.25">
      <c r="A40" s="1" t="s">
        <v>40</v>
      </c>
      <c r="B40" s="1">
        <v>23</v>
      </c>
      <c r="C40" s="1">
        <v>61</v>
      </c>
      <c r="D40" s="1">
        <v>51</v>
      </c>
      <c r="E40" s="1" t="s">
        <v>77</v>
      </c>
      <c r="F40" s="1" t="s">
        <v>77</v>
      </c>
    </row>
    <row r="41" spans="1:6" x14ac:dyDescent="0.25">
      <c r="A41" s="1" t="s">
        <v>41</v>
      </c>
      <c r="B41" s="1">
        <v>24</v>
      </c>
      <c r="C41" s="1">
        <v>44</v>
      </c>
      <c r="D41" s="1">
        <v>62</v>
      </c>
      <c r="E41" s="1" t="s">
        <v>77</v>
      </c>
      <c r="F41" s="1" t="s">
        <v>77</v>
      </c>
    </row>
    <row r="42" spans="1:6" x14ac:dyDescent="0.25">
      <c r="A42" s="1" t="s">
        <v>42</v>
      </c>
      <c r="B42" s="1">
        <v>25</v>
      </c>
      <c r="C42" s="1">
        <v>72</v>
      </c>
      <c r="D42" s="1">
        <v>67</v>
      </c>
      <c r="E42" s="1" t="s">
        <v>77</v>
      </c>
      <c r="F42" s="1" t="s">
        <v>77</v>
      </c>
    </row>
    <row r="43" spans="1:6" x14ac:dyDescent="0.25">
      <c r="A43" s="1" t="s">
        <v>43</v>
      </c>
      <c r="B43" s="1">
        <v>26</v>
      </c>
      <c r="C43" s="1">
        <v>35</v>
      </c>
      <c r="D43" s="1">
        <v>57</v>
      </c>
      <c r="E43" s="1" t="s">
        <v>77</v>
      </c>
      <c r="F43" s="1" t="s">
        <v>77</v>
      </c>
    </row>
    <row r="44" spans="1:6" x14ac:dyDescent="0.25">
      <c r="A44" s="1" t="s">
        <v>44</v>
      </c>
      <c r="B44" s="1">
        <v>36</v>
      </c>
      <c r="C44" s="1">
        <v>38</v>
      </c>
      <c r="D44" s="1">
        <v>45</v>
      </c>
      <c r="E44" s="1" t="s">
        <v>77</v>
      </c>
      <c r="F44" s="1" t="s">
        <v>77</v>
      </c>
    </row>
    <row r="45" spans="1:6" x14ac:dyDescent="0.25">
      <c r="A45" s="1" t="s">
        <v>45</v>
      </c>
      <c r="B45" s="1">
        <v>44</v>
      </c>
      <c r="C45" s="1">
        <v>41</v>
      </c>
      <c r="D45" s="1">
        <v>45</v>
      </c>
      <c r="E45" s="1" t="s">
        <v>77</v>
      </c>
      <c r="F45" s="1" t="s">
        <v>77</v>
      </c>
    </row>
    <row r="46" spans="1:6" x14ac:dyDescent="0.25">
      <c r="A46" s="1" t="s">
        <v>46</v>
      </c>
      <c r="B46" s="1">
        <v>45</v>
      </c>
      <c r="C46" s="1">
        <v>69</v>
      </c>
      <c r="D46" s="1">
        <v>54</v>
      </c>
      <c r="E46" s="1" t="s">
        <v>77</v>
      </c>
      <c r="F46" s="1" t="s">
        <v>77</v>
      </c>
    </row>
  </sheetData>
  <mergeCells count="5">
    <mergeCell ref="A36:F36"/>
    <mergeCell ref="C1:F1"/>
    <mergeCell ref="A2:F2"/>
    <mergeCell ref="A14:F14"/>
    <mergeCell ref="A25:F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="90" workbookViewId="0">
      <selection activeCell="P14" sqref="P14"/>
    </sheetView>
  </sheetViews>
  <sheetFormatPr baseColWidth="10" defaultRowHeight="15" x14ac:dyDescent="0.25"/>
  <cols>
    <col min="4" max="4" width="12.42578125" bestFit="1" customWidth="1"/>
    <col min="5" max="8" width="11" bestFit="1" customWidth="1"/>
    <col min="9" max="9" width="12.28515625" bestFit="1" customWidth="1"/>
    <col min="10" max="11" width="11" bestFit="1" customWidth="1"/>
    <col min="12" max="12" width="12.85546875" bestFit="1" customWidth="1"/>
    <col min="15" max="18" width="11" bestFit="1" customWidth="1"/>
    <col min="19" max="19" width="12.28515625" bestFit="1" customWidth="1"/>
    <col min="20" max="20" width="11" bestFit="1" customWidth="1"/>
  </cols>
  <sheetData>
    <row r="1" spans="1:20" x14ac:dyDescent="0.25">
      <c r="A1" s="7" t="s">
        <v>71</v>
      </c>
      <c r="B1" s="7" t="s">
        <v>0</v>
      </c>
      <c r="C1" s="7"/>
      <c r="D1" s="47" t="s">
        <v>93</v>
      </c>
      <c r="E1" s="48"/>
      <c r="F1" s="48"/>
      <c r="G1" s="49"/>
    </row>
    <row r="2" spans="1:20" ht="15.75" x14ac:dyDescent="0.25">
      <c r="A2" s="42" t="s">
        <v>15</v>
      </c>
      <c r="B2" s="43"/>
      <c r="C2" s="43"/>
      <c r="D2" s="43"/>
      <c r="E2" s="43"/>
      <c r="F2" s="43"/>
      <c r="G2" s="44"/>
      <c r="I2" s="5" t="s">
        <v>59</v>
      </c>
      <c r="J2" s="5" t="s">
        <v>78</v>
      </c>
      <c r="K2" s="5" t="s">
        <v>49</v>
      </c>
      <c r="L2" s="36" t="s">
        <v>63</v>
      </c>
      <c r="M2" s="5" t="s">
        <v>60</v>
      </c>
      <c r="N2" s="41" t="s">
        <v>100</v>
      </c>
    </row>
    <row r="3" spans="1:20" x14ac:dyDescent="0.25">
      <c r="A3" s="2"/>
      <c r="B3" s="2"/>
      <c r="C3" s="2" t="s">
        <v>83</v>
      </c>
      <c r="D3" s="1" t="s">
        <v>1</v>
      </c>
      <c r="E3" s="1" t="s">
        <v>2</v>
      </c>
      <c r="F3" s="1" t="s">
        <v>73</v>
      </c>
      <c r="G3" s="1" t="s">
        <v>4</v>
      </c>
      <c r="I3" s="1" t="s">
        <v>1</v>
      </c>
      <c r="J3" s="1">
        <v>40.9</v>
      </c>
      <c r="K3" s="1">
        <v>7.5</v>
      </c>
      <c r="L3" s="38">
        <f>+R7</f>
        <v>55.655555555555715</v>
      </c>
      <c r="M3" s="1">
        <v>4.7000000000000002E-3</v>
      </c>
    </row>
    <row r="4" spans="1:20" ht="15.75" thickBot="1" x14ac:dyDescent="0.3">
      <c r="A4" s="1" t="s">
        <v>5</v>
      </c>
      <c r="B4" s="1">
        <v>10</v>
      </c>
      <c r="C4" s="1">
        <v>14</v>
      </c>
      <c r="D4" s="1">
        <v>58</v>
      </c>
      <c r="E4" s="1">
        <v>30</v>
      </c>
      <c r="F4" s="1">
        <v>19</v>
      </c>
      <c r="G4" s="1">
        <v>52</v>
      </c>
      <c r="I4" s="1" t="s">
        <v>2</v>
      </c>
      <c r="J4" s="1">
        <v>36.799999999999997</v>
      </c>
      <c r="K4" s="1">
        <v>9.1</v>
      </c>
      <c r="L4" s="38">
        <f t="shared" ref="L4:L6" si="0">+R8</f>
        <v>82.622222222222263</v>
      </c>
      <c r="M4" s="1">
        <v>5.4999999999999997E-3</v>
      </c>
      <c r="N4" s="30" t="s">
        <v>81</v>
      </c>
    </row>
    <row r="5" spans="1:20" x14ac:dyDescent="0.25">
      <c r="A5" s="1" t="s">
        <v>6</v>
      </c>
      <c r="B5" s="1">
        <v>11</v>
      </c>
      <c r="C5" s="1">
        <v>17</v>
      </c>
      <c r="D5" s="1">
        <v>45</v>
      </c>
      <c r="E5" s="1">
        <v>46</v>
      </c>
      <c r="F5" s="1">
        <v>29</v>
      </c>
      <c r="G5" s="1">
        <v>54</v>
      </c>
      <c r="I5" s="1" t="s">
        <v>50</v>
      </c>
      <c r="J5" s="1">
        <v>25.8</v>
      </c>
      <c r="K5" s="1">
        <v>8.1</v>
      </c>
      <c r="L5" s="38">
        <f t="shared" si="0"/>
        <v>65.066666666666706</v>
      </c>
      <c r="M5" s="1">
        <v>6.59E-2</v>
      </c>
      <c r="N5" s="10" t="s">
        <v>79</v>
      </c>
      <c r="O5" s="10" t="s">
        <v>53</v>
      </c>
      <c r="P5" s="10" t="s">
        <v>80</v>
      </c>
      <c r="Q5" s="10" t="s">
        <v>78</v>
      </c>
      <c r="R5" s="10" t="s">
        <v>63</v>
      </c>
    </row>
    <row r="6" spans="1:20" x14ac:dyDescent="0.25">
      <c r="A6" s="1" t="s">
        <v>7</v>
      </c>
      <c r="B6" s="1">
        <v>16</v>
      </c>
      <c r="C6" s="1">
        <v>18</v>
      </c>
      <c r="D6" s="1">
        <v>41</v>
      </c>
      <c r="E6" s="1">
        <v>32</v>
      </c>
      <c r="F6" s="1">
        <v>16</v>
      </c>
      <c r="G6" s="1">
        <v>54</v>
      </c>
      <c r="I6" s="1" t="s">
        <v>51</v>
      </c>
      <c r="J6" s="1">
        <v>51.6</v>
      </c>
      <c r="K6" s="1">
        <v>10.1</v>
      </c>
      <c r="L6" s="38">
        <f t="shared" si="0"/>
        <v>102.48888888888905</v>
      </c>
      <c r="M6" s="1">
        <v>0.45100000000000001</v>
      </c>
      <c r="N6" s="8" t="s">
        <v>83</v>
      </c>
      <c r="O6" s="8">
        <v>10</v>
      </c>
      <c r="P6" s="8">
        <v>173</v>
      </c>
      <c r="Q6" s="8">
        <v>17.3</v>
      </c>
      <c r="R6" s="8">
        <v>16.455555555555545</v>
      </c>
    </row>
    <row r="7" spans="1:20" x14ac:dyDescent="0.25">
      <c r="A7" s="1" t="s">
        <v>8</v>
      </c>
      <c r="B7" s="1">
        <v>19</v>
      </c>
      <c r="C7" s="1">
        <v>13</v>
      </c>
      <c r="D7" s="1">
        <v>34</v>
      </c>
      <c r="E7" s="1">
        <v>46</v>
      </c>
      <c r="F7" s="1">
        <v>19</v>
      </c>
      <c r="G7" s="1">
        <v>31</v>
      </c>
      <c r="N7" s="8" t="s">
        <v>1</v>
      </c>
      <c r="O7" s="8">
        <v>10</v>
      </c>
      <c r="P7" s="8">
        <v>409</v>
      </c>
      <c r="Q7" s="8">
        <v>40.9</v>
      </c>
      <c r="R7" s="8">
        <v>55.655555555555715</v>
      </c>
    </row>
    <row r="8" spans="1:20" x14ac:dyDescent="0.25">
      <c r="A8" s="1" t="s">
        <v>9</v>
      </c>
      <c r="B8" s="1">
        <v>20</v>
      </c>
      <c r="C8" s="1">
        <v>13</v>
      </c>
      <c r="D8" s="1">
        <v>41</v>
      </c>
      <c r="E8" s="1">
        <v>21</v>
      </c>
      <c r="F8" s="1">
        <v>19</v>
      </c>
      <c r="G8" s="1">
        <v>45</v>
      </c>
      <c r="N8" s="8" t="s">
        <v>2</v>
      </c>
      <c r="O8" s="8">
        <v>10</v>
      </c>
      <c r="P8" s="8">
        <v>368</v>
      </c>
      <c r="Q8" s="8">
        <v>36.799999999999997</v>
      </c>
      <c r="R8" s="8">
        <v>82.622222222222263</v>
      </c>
    </row>
    <row r="9" spans="1:20" x14ac:dyDescent="0.25">
      <c r="A9" s="1" t="s">
        <v>10</v>
      </c>
      <c r="B9" s="1">
        <v>30</v>
      </c>
      <c r="C9" s="1">
        <v>24</v>
      </c>
      <c r="D9" s="1">
        <v>42</v>
      </c>
      <c r="E9" s="1">
        <v>42</v>
      </c>
      <c r="F9" s="1">
        <v>28</v>
      </c>
      <c r="G9" s="1">
        <v>65</v>
      </c>
      <c r="N9" s="8" t="s">
        <v>73</v>
      </c>
      <c r="O9" s="8">
        <v>10</v>
      </c>
      <c r="P9" s="8">
        <v>258</v>
      </c>
      <c r="Q9" s="8">
        <v>25.8</v>
      </c>
      <c r="R9" s="8">
        <v>65.066666666666706</v>
      </c>
    </row>
    <row r="10" spans="1:20" ht="15.75" thickBot="1" x14ac:dyDescent="0.3">
      <c r="A10" s="1" t="s">
        <v>11</v>
      </c>
      <c r="B10" s="1">
        <v>39</v>
      </c>
      <c r="C10" s="1">
        <v>15</v>
      </c>
      <c r="D10" s="1">
        <v>38</v>
      </c>
      <c r="E10" s="1">
        <v>40</v>
      </c>
      <c r="F10" s="1">
        <v>38</v>
      </c>
      <c r="G10" s="1">
        <v>55</v>
      </c>
      <c r="N10" s="9" t="s">
        <v>4</v>
      </c>
      <c r="O10" s="9">
        <v>10</v>
      </c>
      <c r="P10" s="9">
        <v>516</v>
      </c>
      <c r="Q10" s="9">
        <v>51.6</v>
      </c>
      <c r="R10" s="9">
        <v>102.48888888888905</v>
      </c>
    </row>
    <row r="11" spans="1:20" x14ac:dyDescent="0.25">
      <c r="A11" s="1" t="s">
        <v>12</v>
      </c>
      <c r="B11" s="1">
        <v>40</v>
      </c>
      <c r="C11" s="1">
        <v>15</v>
      </c>
      <c r="D11" s="1">
        <v>33</v>
      </c>
      <c r="E11" s="1">
        <v>44</v>
      </c>
      <c r="F11" s="1">
        <v>32</v>
      </c>
      <c r="G11" s="1">
        <v>48</v>
      </c>
    </row>
    <row r="12" spans="1:20" x14ac:dyDescent="0.25">
      <c r="A12" s="1" t="s">
        <v>13</v>
      </c>
      <c r="B12" s="1">
        <v>41</v>
      </c>
      <c r="C12" s="1">
        <v>22</v>
      </c>
      <c r="D12" s="1">
        <v>33</v>
      </c>
      <c r="E12" s="1">
        <v>42</v>
      </c>
      <c r="F12" s="1">
        <v>37</v>
      </c>
      <c r="G12" s="1">
        <v>66</v>
      </c>
    </row>
    <row r="13" spans="1:20" ht="15.75" thickBot="1" x14ac:dyDescent="0.3">
      <c r="A13" s="1" t="s">
        <v>14</v>
      </c>
      <c r="B13" s="1">
        <v>42</v>
      </c>
      <c r="C13" s="1">
        <v>22</v>
      </c>
      <c r="D13" s="1">
        <v>44</v>
      </c>
      <c r="E13" s="1">
        <v>25</v>
      </c>
      <c r="F13" s="1">
        <v>21</v>
      </c>
      <c r="G13" s="1">
        <v>46</v>
      </c>
      <c r="N13" s="30" t="s">
        <v>101</v>
      </c>
    </row>
    <row r="14" spans="1:20" ht="45" x14ac:dyDescent="0.25">
      <c r="C14" s="5" t="s">
        <v>48</v>
      </c>
      <c r="D14" s="5">
        <f>(D4+D5+D6+D7+D8+D9+D10+D11+D12+D13)/10</f>
        <v>40.9</v>
      </c>
      <c r="E14" s="5">
        <f t="shared" ref="E14:G14" si="1">(E4+E5+E6+E7+E8+E9+E10+E11+E12+E13)/10</f>
        <v>36.799999999999997</v>
      </c>
      <c r="F14" s="5">
        <f t="shared" si="1"/>
        <v>25.8</v>
      </c>
      <c r="G14" s="5">
        <f t="shared" si="1"/>
        <v>51.6</v>
      </c>
      <c r="N14" s="29" t="s">
        <v>85</v>
      </c>
      <c r="O14" s="29" t="s">
        <v>102</v>
      </c>
      <c r="P14" s="29" t="s">
        <v>98</v>
      </c>
      <c r="Q14" s="29" t="s">
        <v>88</v>
      </c>
      <c r="R14" s="29" t="s">
        <v>65</v>
      </c>
      <c r="S14" s="29" t="s">
        <v>86</v>
      </c>
      <c r="T14" s="29" t="s">
        <v>87</v>
      </c>
    </row>
    <row r="15" spans="1:20" ht="30" x14ac:dyDescent="0.25">
      <c r="C15" s="5" t="s">
        <v>49</v>
      </c>
      <c r="D15" s="6">
        <f>_xlfn.STDEV.S(D4,D5,D6,D7,D8,D9,D10,D11,D12,D13)</f>
        <v>7.4602651129538096</v>
      </c>
      <c r="E15" s="6">
        <f t="shared" ref="E15:G15" si="2">_xlfn.STDEV.S(E4,E5,E6,E7,E8,E9,E10,E11,E12,E13)</f>
        <v>9.089676684141315</v>
      </c>
      <c r="F15" s="6">
        <f t="shared" si="2"/>
        <v>8.0663911798688943</v>
      </c>
      <c r="G15" s="6">
        <f t="shared" si="2"/>
        <v>10.123679612121723</v>
      </c>
      <c r="N15" s="32" t="s">
        <v>90</v>
      </c>
      <c r="O15" s="8">
        <v>7101.880000000001</v>
      </c>
      <c r="P15" s="8">
        <v>4</v>
      </c>
      <c r="Q15" s="8">
        <v>1775.4700000000003</v>
      </c>
      <c r="R15" s="8">
        <v>27.54469764876233</v>
      </c>
      <c r="S15" s="8">
        <v>1.3594712871630419E-11</v>
      </c>
      <c r="T15" s="8">
        <v>2.5787391843115586</v>
      </c>
    </row>
    <row r="16" spans="1:20" ht="30" x14ac:dyDescent="0.25">
      <c r="N16" s="31" t="s">
        <v>91</v>
      </c>
      <c r="O16" s="8">
        <v>2900.6</v>
      </c>
      <c r="P16" s="8">
        <v>45</v>
      </c>
      <c r="Q16" s="8">
        <v>64.457777777777778</v>
      </c>
      <c r="R16" s="8"/>
      <c r="S16" s="8"/>
      <c r="T16" s="8"/>
    </row>
    <row r="17" spans="3:20" x14ac:dyDescent="0.25">
      <c r="N17" s="8"/>
      <c r="O17" s="8"/>
      <c r="P17" s="8"/>
      <c r="Q17" s="8"/>
      <c r="R17" s="8"/>
      <c r="S17" s="8"/>
      <c r="T17" s="8"/>
    </row>
    <row r="18" spans="3:20" ht="15.75" thickBot="1" x14ac:dyDescent="0.3">
      <c r="C18" t="s">
        <v>83</v>
      </c>
      <c r="D18" t="str">
        <f>+D3</f>
        <v>Coronal</v>
      </c>
      <c r="E18" t="str">
        <f t="shared" ref="E18:G18" si="3">+E3</f>
        <v>Cervical</v>
      </c>
      <c r="F18" t="s">
        <v>73</v>
      </c>
      <c r="G18" t="str">
        <f t="shared" si="3"/>
        <v xml:space="preserve">Apical </v>
      </c>
      <c r="N18" s="9" t="s">
        <v>57</v>
      </c>
      <c r="O18" s="9">
        <v>10002.480000000001</v>
      </c>
      <c r="P18" s="9">
        <v>49</v>
      </c>
      <c r="Q18" s="9"/>
      <c r="R18" s="9"/>
      <c r="S18" s="9"/>
      <c r="T18" s="9"/>
    </row>
    <row r="19" spans="3:20" x14ac:dyDescent="0.25">
      <c r="C19" s="1">
        <v>13</v>
      </c>
      <c r="D19" s="1">
        <v>34</v>
      </c>
      <c r="E19" s="1">
        <v>46</v>
      </c>
      <c r="F19" s="1">
        <v>19</v>
      </c>
      <c r="G19" s="1">
        <v>31</v>
      </c>
    </row>
    <row r="20" spans="3:20" x14ac:dyDescent="0.25">
      <c r="C20" s="1">
        <v>13</v>
      </c>
      <c r="D20" s="1">
        <v>41</v>
      </c>
      <c r="E20" s="1">
        <v>21</v>
      </c>
      <c r="F20" s="1">
        <v>19</v>
      </c>
      <c r="G20" s="1">
        <v>45</v>
      </c>
    </row>
    <row r="21" spans="3:20" x14ac:dyDescent="0.25">
      <c r="C21" s="1">
        <v>14</v>
      </c>
      <c r="D21" s="1">
        <v>58</v>
      </c>
      <c r="E21" s="1">
        <v>30</v>
      </c>
      <c r="F21" s="1">
        <v>19</v>
      </c>
      <c r="G21" s="1">
        <v>52</v>
      </c>
    </row>
    <row r="22" spans="3:20" x14ac:dyDescent="0.25">
      <c r="C22" s="1">
        <v>15</v>
      </c>
      <c r="D22" s="1">
        <v>38</v>
      </c>
      <c r="E22" s="1">
        <v>40</v>
      </c>
      <c r="F22" s="1">
        <v>38</v>
      </c>
      <c r="G22" s="1">
        <v>55</v>
      </c>
    </row>
    <row r="23" spans="3:20" x14ac:dyDescent="0.25">
      <c r="C23" s="1">
        <v>15</v>
      </c>
      <c r="D23" s="1">
        <v>33</v>
      </c>
      <c r="E23" s="1">
        <v>44</v>
      </c>
      <c r="F23" s="1">
        <v>32</v>
      </c>
      <c r="G23" s="1">
        <v>48</v>
      </c>
    </row>
    <row r="24" spans="3:20" x14ac:dyDescent="0.25">
      <c r="C24" s="1">
        <v>17</v>
      </c>
      <c r="D24" s="1">
        <v>45</v>
      </c>
      <c r="E24" s="1">
        <v>46</v>
      </c>
      <c r="F24" s="1">
        <v>29</v>
      </c>
      <c r="G24" s="1">
        <v>54</v>
      </c>
    </row>
    <row r="25" spans="3:20" x14ac:dyDescent="0.25">
      <c r="C25" s="1">
        <v>18</v>
      </c>
      <c r="D25" s="1">
        <v>41</v>
      </c>
      <c r="E25" s="1">
        <v>32</v>
      </c>
      <c r="F25" s="1">
        <v>16</v>
      </c>
      <c r="G25" s="1">
        <v>54</v>
      </c>
    </row>
    <row r="26" spans="3:20" x14ac:dyDescent="0.25">
      <c r="C26" s="1">
        <v>22</v>
      </c>
      <c r="D26" s="1">
        <v>33</v>
      </c>
      <c r="E26" s="1">
        <v>42</v>
      </c>
      <c r="F26" s="1">
        <v>37</v>
      </c>
      <c r="G26" s="1">
        <v>66</v>
      </c>
    </row>
    <row r="27" spans="3:20" x14ac:dyDescent="0.25">
      <c r="C27" s="1">
        <v>22</v>
      </c>
      <c r="D27" s="1">
        <v>44</v>
      </c>
      <c r="E27" s="1">
        <v>25</v>
      </c>
      <c r="F27" s="1">
        <v>21</v>
      </c>
      <c r="G27" s="1">
        <v>46</v>
      </c>
    </row>
    <row r="28" spans="3:20" x14ac:dyDescent="0.25">
      <c r="C28" s="1">
        <v>24</v>
      </c>
      <c r="D28" s="1">
        <v>42</v>
      </c>
      <c r="E28" s="1">
        <v>42</v>
      </c>
      <c r="F28" s="1">
        <v>28</v>
      </c>
      <c r="G28" s="1">
        <v>65</v>
      </c>
    </row>
    <row r="30" spans="3:20" x14ac:dyDescent="0.25">
      <c r="D30" s="30" t="s">
        <v>82</v>
      </c>
    </row>
    <row r="32" spans="3:20" ht="15.75" thickBot="1" x14ac:dyDescent="0.3">
      <c r="D32" s="30" t="s">
        <v>81</v>
      </c>
    </row>
    <row r="33" spans="4:11" x14ac:dyDescent="0.25">
      <c r="D33" s="10" t="s">
        <v>79</v>
      </c>
      <c r="E33" s="10" t="s">
        <v>53</v>
      </c>
      <c r="F33" s="10" t="s">
        <v>80</v>
      </c>
      <c r="G33" s="10" t="s">
        <v>78</v>
      </c>
      <c r="H33" s="10" t="s">
        <v>63</v>
      </c>
      <c r="K33" s="11" t="s">
        <v>92</v>
      </c>
    </row>
    <row r="34" spans="4:11" x14ac:dyDescent="0.25">
      <c r="D34" s="8" t="s">
        <v>52</v>
      </c>
      <c r="E34" s="8">
        <v>10</v>
      </c>
      <c r="F34" s="8">
        <v>173</v>
      </c>
      <c r="G34" s="8">
        <v>17.3</v>
      </c>
      <c r="H34" s="8">
        <v>16.455555555555545</v>
      </c>
    </row>
    <row r="35" spans="4:11" ht="15.75" thickBot="1" x14ac:dyDescent="0.3">
      <c r="D35" s="9" t="s">
        <v>1</v>
      </c>
      <c r="E35" s="9">
        <v>10</v>
      </c>
      <c r="F35" s="9">
        <v>409</v>
      </c>
      <c r="G35" s="9">
        <v>40.9</v>
      </c>
      <c r="H35" s="9">
        <v>55.655555555555715</v>
      </c>
    </row>
    <row r="38" spans="4:11" ht="15.75" thickBot="1" x14ac:dyDescent="0.3">
      <c r="D38" s="30" t="s">
        <v>84</v>
      </c>
    </row>
    <row r="39" spans="4:11" ht="30" x14ac:dyDescent="0.25">
      <c r="D39" s="29" t="s">
        <v>85</v>
      </c>
      <c r="E39" s="29" t="s">
        <v>54</v>
      </c>
      <c r="F39" s="29" t="s">
        <v>55</v>
      </c>
      <c r="G39" s="29" t="s">
        <v>88</v>
      </c>
      <c r="H39" s="29" t="s">
        <v>56</v>
      </c>
      <c r="I39" s="29" t="s">
        <v>86</v>
      </c>
      <c r="J39" s="29" t="s">
        <v>87</v>
      </c>
    </row>
    <row r="40" spans="4:11" ht="30" x14ac:dyDescent="0.25">
      <c r="D40" s="32" t="s">
        <v>90</v>
      </c>
      <c r="E40" s="8">
        <v>2784.7999999999993</v>
      </c>
      <c r="F40" s="8">
        <v>1</v>
      </c>
      <c r="G40" s="8">
        <v>2784.7999999999993</v>
      </c>
      <c r="H40" s="8">
        <v>77.236363636363635</v>
      </c>
      <c r="I40" s="8">
        <v>6.2669717094508188E-8</v>
      </c>
      <c r="J40" s="8">
        <v>4.4138734191705664</v>
      </c>
    </row>
    <row r="41" spans="4:11" ht="30" x14ac:dyDescent="0.25">
      <c r="D41" s="31" t="s">
        <v>91</v>
      </c>
      <c r="E41" s="8">
        <v>648.99999999999989</v>
      </c>
      <c r="F41" s="8">
        <v>18</v>
      </c>
      <c r="G41" s="8">
        <v>36.05555555555555</v>
      </c>
      <c r="H41" s="8"/>
      <c r="I41" s="8"/>
      <c r="J41" s="8"/>
    </row>
    <row r="42" spans="4:11" x14ac:dyDescent="0.25">
      <c r="D42" s="8"/>
      <c r="E42" s="8"/>
      <c r="F42" s="8"/>
      <c r="G42" s="8"/>
      <c r="H42" s="8"/>
      <c r="I42" s="8"/>
      <c r="J42" s="8"/>
    </row>
    <row r="43" spans="4:11" ht="15.75" thickBot="1" x14ac:dyDescent="0.3">
      <c r="D43" s="9" t="s">
        <v>57</v>
      </c>
      <c r="E43" s="9">
        <v>3433.7999999999993</v>
      </c>
      <c r="F43" s="9">
        <v>19</v>
      </c>
      <c r="G43" s="9"/>
      <c r="H43" s="9"/>
      <c r="I43" s="9"/>
      <c r="J43" s="9"/>
    </row>
    <row r="45" spans="4:11" x14ac:dyDescent="0.25">
      <c r="D45" s="30" t="s">
        <v>82</v>
      </c>
    </row>
    <row r="47" spans="4:11" ht="15.75" thickBot="1" x14ac:dyDescent="0.3">
      <c r="D47" t="s">
        <v>81</v>
      </c>
    </row>
    <row r="48" spans="4:11" x14ac:dyDescent="0.25">
      <c r="D48" s="10" t="s">
        <v>79</v>
      </c>
      <c r="E48" s="10" t="s">
        <v>53</v>
      </c>
      <c r="F48" s="10" t="s">
        <v>80</v>
      </c>
      <c r="G48" s="10" t="s">
        <v>78</v>
      </c>
      <c r="H48" s="10" t="s">
        <v>63</v>
      </c>
    </row>
    <row r="49" spans="4:10" x14ac:dyDescent="0.25">
      <c r="D49" s="8" t="s">
        <v>83</v>
      </c>
      <c r="E49" s="8">
        <v>10</v>
      </c>
      <c r="F49" s="8">
        <v>173</v>
      </c>
      <c r="G49" s="8">
        <v>17.3</v>
      </c>
      <c r="H49" s="8">
        <v>16.455555555555545</v>
      </c>
    </row>
    <row r="50" spans="4:10" x14ac:dyDescent="0.25">
      <c r="D50" s="8" t="s">
        <v>1</v>
      </c>
      <c r="E50" s="8">
        <v>10</v>
      </c>
      <c r="F50" s="8">
        <v>409</v>
      </c>
      <c r="G50" s="8">
        <v>40.9</v>
      </c>
      <c r="H50" s="8">
        <v>55.655555555555715</v>
      </c>
    </row>
    <row r="51" spans="4:10" x14ac:dyDescent="0.25">
      <c r="D51" s="8" t="s">
        <v>2</v>
      </c>
      <c r="E51" s="8">
        <v>10</v>
      </c>
      <c r="F51" s="8">
        <v>368</v>
      </c>
      <c r="G51" s="8">
        <v>36.799999999999997</v>
      </c>
      <c r="H51" s="8">
        <v>82.622222222222263</v>
      </c>
    </row>
    <row r="52" spans="4:10" x14ac:dyDescent="0.25">
      <c r="D52" s="8" t="s">
        <v>73</v>
      </c>
      <c r="E52" s="8">
        <v>10</v>
      </c>
      <c r="F52" s="8">
        <v>258</v>
      </c>
      <c r="G52" s="8">
        <v>25.8</v>
      </c>
      <c r="H52" s="8">
        <v>65.066666666666706</v>
      </c>
    </row>
    <row r="53" spans="4:10" ht="15.75" thickBot="1" x14ac:dyDescent="0.3">
      <c r="D53" s="9" t="s">
        <v>4</v>
      </c>
      <c r="E53" s="9">
        <v>10</v>
      </c>
      <c r="F53" s="9">
        <v>516</v>
      </c>
      <c r="G53" s="9">
        <v>51.6</v>
      </c>
      <c r="H53" s="9">
        <v>102.48888888888905</v>
      </c>
    </row>
    <row r="56" spans="4:10" ht="15.75" thickBot="1" x14ac:dyDescent="0.3">
      <c r="D56" s="30" t="s">
        <v>84</v>
      </c>
    </row>
    <row r="57" spans="4:10" ht="30" x14ac:dyDescent="0.25">
      <c r="D57" s="29" t="s">
        <v>85</v>
      </c>
      <c r="E57" s="29" t="s">
        <v>54</v>
      </c>
      <c r="F57" s="29" t="s">
        <v>89</v>
      </c>
      <c r="G57" s="29" t="s">
        <v>88</v>
      </c>
      <c r="H57" s="29" t="s">
        <v>56</v>
      </c>
      <c r="I57" s="29" t="s">
        <v>86</v>
      </c>
      <c r="J57" s="29" t="s">
        <v>87</v>
      </c>
    </row>
    <row r="58" spans="4:10" ht="30" x14ac:dyDescent="0.25">
      <c r="D58" s="32" t="s">
        <v>90</v>
      </c>
      <c r="E58" s="8">
        <v>7101.8800000000028</v>
      </c>
      <c r="F58" s="8">
        <v>4</v>
      </c>
      <c r="G58" s="8">
        <v>1775.4700000000007</v>
      </c>
      <c r="H58" s="8">
        <v>27.544697648762337</v>
      </c>
      <c r="I58" s="8">
        <v>1.3594712871630419E-11</v>
      </c>
      <c r="J58" s="8">
        <v>2.5787391843115586</v>
      </c>
    </row>
    <row r="59" spans="4:10" ht="30" x14ac:dyDescent="0.25">
      <c r="D59" s="31" t="s">
        <v>91</v>
      </c>
      <c r="E59" s="8">
        <v>2900.6</v>
      </c>
      <c r="F59" s="8">
        <v>45</v>
      </c>
      <c r="G59" s="8">
        <v>64.457777777777778</v>
      </c>
      <c r="H59" s="8"/>
      <c r="I59" s="8"/>
      <c r="J59" s="8"/>
    </row>
    <row r="60" spans="4:10" x14ac:dyDescent="0.25">
      <c r="D60" s="8"/>
      <c r="E60" s="8"/>
      <c r="F60" s="8"/>
      <c r="G60" s="8"/>
      <c r="H60" s="8"/>
      <c r="I60" s="8"/>
      <c r="J60" s="8"/>
    </row>
    <row r="61" spans="4:10" ht="15.75" thickBot="1" x14ac:dyDescent="0.3">
      <c r="D61" s="9" t="s">
        <v>57</v>
      </c>
      <c r="E61" s="9">
        <v>10002.480000000003</v>
      </c>
      <c r="F61" s="9">
        <v>49</v>
      </c>
      <c r="G61" s="9"/>
      <c r="H61" s="9"/>
      <c r="I61" s="9"/>
      <c r="J61" s="9"/>
    </row>
  </sheetData>
  <mergeCells count="2">
    <mergeCell ref="D1:G1"/>
    <mergeCell ref="A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90" zoomScaleNormal="90" workbookViewId="0">
      <selection activeCell="P14" sqref="P14"/>
    </sheetView>
  </sheetViews>
  <sheetFormatPr baseColWidth="10" defaultRowHeight="15" x14ac:dyDescent="0.25"/>
  <sheetData>
    <row r="1" spans="1:20" x14ac:dyDescent="0.25">
      <c r="A1" s="7" t="s">
        <v>71</v>
      </c>
      <c r="B1" s="7" t="s">
        <v>0</v>
      </c>
      <c r="C1" s="7"/>
      <c r="D1" s="47" t="s">
        <v>95</v>
      </c>
      <c r="E1" s="48"/>
      <c r="F1" s="48"/>
      <c r="G1" s="49"/>
    </row>
    <row r="2" spans="1:20" ht="15.75" x14ac:dyDescent="0.25">
      <c r="A2" s="42" t="s">
        <v>15</v>
      </c>
      <c r="B2" s="43"/>
      <c r="C2" s="43"/>
      <c r="D2" s="43"/>
      <c r="E2" s="43"/>
      <c r="F2" s="43"/>
      <c r="G2" s="44"/>
      <c r="I2" s="5" t="s">
        <v>94</v>
      </c>
      <c r="J2" s="5" t="s">
        <v>78</v>
      </c>
      <c r="K2" s="5" t="s">
        <v>49</v>
      </c>
      <c r="L2" s="37" t="s">
        <v>63</v>
      </c>
      <c r="M2" s="14" t="s">
        <v>60</v>
      </c>
      <c r="O2" s="41" t="s">
        <v>100</v>
      </c>
    </row>
    <row r="3" spans="1:20" x14ac:dyDescent="0.25">
      <c r="A3" s="2"/>
      <c r="B3" s="2"/>
      <c r="C3" s="2" t="s">
        <v>83</v>
      </c>
      <c r="D3" s="1" t="s">
        <v>1</v>
      </c>
      <c r="E3" s="1" t="s">
        <v>2</v>
      </c>
      <c r="F3" s="1" t="s">
        <v>73</v>
      </c>
      <c r="G3" s="1" t="s">
        <v>4</v>
      </c>
      <c r="I3" s="1" t="s">
        <v>1</v>
      </c>
      <c r="J3" s="1">
        <v>19.2</v>
      </c>
      <c r="K3" s="1">
        <v>4.4000000000000004</v>
      </c>
      <c r="L3" s="1">
        <f>+S7</f>
        <v>19.511111111111102</v>
      </c>
      <c r="M3" s="1">
        <v>4.53E-2</v>
      </c>
    </row>
    <row r="4" spans="1:20" ht="15.75" thickBot="1" x14ac:dyDescent="0.3">
      <c r="A4" s="3" t="s">
        <v>16</v>
      </c>
      <c r="B4" s="3">
        <v>12</v>
      </c>
      <c r="C4" s="1">
        <v>17</v>
      </c>
      <c r="D4" s="1">
        <v>22</v>
      </c>
      <c r="E4" s="1">
        <v>17</v>
      </c>
      <c r="F4" s="1">
        <v>15</v>
      </c>
      <c r="G4" s="1">
        <v>30</v>
      </c>
      <c r="I4" s="1" t="s">
        <v>2</v>
      </c>
      <c r="J4" s="1">
        <v>19.399999999999999</v>
      </c>
      <c r="K4" s="1">
        <v>4.4000000000000004</v>
      </c>
      <c r="L4" s="1">
        <f>+S8</f>
        <v>19.600000000000009</v>
      </c>
      <c r="M4" s="1">
        <v>0.37340000000000001</v>
      </c>
      <c r="O4" s="30" t="s">
        <v>81</v>
      </c>
    </row>
    <row r="5" spans="1:20" x14ac:dyDescent="0.25">
      <c r="A5" s="3" t="s">
        <v>17</v>
      </c>
      <c r="B5" s="3">
        <v>13</v>
      </c>
      <c r="C5" s="1">
        <v>17</v>
      </c>
      <c r="D5" s="1">
        <v>23</v>
      </c>
      <c r="E5" s="1">
        <v>16</v>
      </c>
      <c r="F5" s="1">
        <v>6</v>
      </c>
      <c r="G5" s="1">
        <v>32</v>
      </c>
      <c r="I5" s="1" t="s">
        <v>50</v>
      </c>
      <c r="J5" s="1">
        <v>12.2</v>
      </c>
      <c r="K5" s="1">
        <v>5.2</v>
      </c>
      <c r="L5" s="1">
        <f>+S9</f>
        <v>27.288888888888877</v>
      </c>
      <c r="M5" s="1">
        <v>0.12529999999999999</v>
      </c>
      <c r="O5" s="10" t="s">
        <v>79</v>
      </c>
      <c r="P5" s="10" t="s">
        <v>53</v>
      </c>
      <c r="Q5" s="10" t="s">
        <v>80</v>
      </c>
      <c r="R5" s="10" t="s">
        <v>78</v>
      </c>
      <c r="S5" s="10" t="s">
        <v>63</v>
      </c>
    </row>
    <row r="6" spans="1:20" x14ac:dyDescent="0.25">
      <c r="A6" s="3" t="s">
        <v>18</v>
      </c>
      <c r="B6" s="3">
        <v>14</v>
      </c>
      <c r="C6" s="1">
        <v>23</v>
      </c>
      <c r="D6" s="1">
        <v>18</v>
      </c>
      <c r="E6" s="1">
        <v>21</v>
      </c>
      <c r="F6" s="1">
        <v>13</v>
      </c>
      <c r="G6" s="1">
        <v>27</v>
      </c>
      <c r="I6" s="1" t="s">
        <v>51</v>
      </c>
      <c r="J6" s="1">
        <v>30.3</v>
      </c>
      <c r="K6" s="1">
        <v>2</v>
      </c>
      <c r="L6" s="1">
        <f>+S10</f>
        <v>4.0111111111111111</v>
      </c>
      <c r="M6" s="1">
        <v>0.159</v>
      </c>
      <c r="O6" s="8" t="s">
        <v>83</v>
      </c>
      <c r="P6" s="8">
        <v>10</v>
      </c>
      <c r="Q6" s="8">
        <v>213</v>
      </c>
      <c r="R6" s="8">
        <v>21.3</v>
      </c>
      <c r="S6" s="8">
        <v>8.4555555555555966</v>
      </c>
    </row>
    <row r="7" spans="1:20" x14ac:dyDescent="0.25">
      <c r="A7" s="3" t="s">
        <v>19</v>
      </c>
      <c r="B7" s="3">
        <v>15</v>
      </c>
      <c r="C7" s="1">
        <v>23</v>
      </c>
      <c r="D7" s="1">
        <v>17</v>
      </c>
      <c r="E7" s="1">
        <v>21</v>
      </c>
      <c r="F7" s="1">
        <v>22</v>
      </c>
      <c r="G7" s="1">
        <v>30</v>
      </c>
      <c r="O7" s="8" t="s">
        <v>1</v>
      </c>
      <c r="P7" s="8">
        <v>10</v>
      </c>
      <c r="Q7" s="8">
        <v>192</v>
      </c>
      <c r="R7" s="8">
        <v>19.2</v>
      </c>
      <c r="S7" s="8">
        <v>19.511111111111102</v>
      </c>
    </row>
    <row r="8" spans="1:20" x14ac:dyDescent="0.25">
      <c r="A8" s="3" t="s">
        <v>20</v>
      </c>
      <c r="B8" s="3">
        <v>22</v>
      </c>
      <c r="C8" s="1">
        <v>21</v>
      </c>
      <c r="D8" s="1">
        <v>23</v>
      </c>
      <c r="E8" s="1">
        <v>27</v>
      </c>
      <c r="F8" s="1">
        <v>16</v>
      </c>
      <c r="G8" s="1">
        <v>34</v>
      </c>
      <c r="O8" s="8" t="s">
        <v>2</v>
      </c>
      <c r="P8" s="8">
        <v>10</v>
      </c>
      <c r="Q8" s="8">
        <v>194</v>
      </c>
      <c r="R8" s="8">
        <v>19.399999999999999</v>
      </c>
      <c r="S8" s="8">
        <v>19.600000000000009</v>
      </c>
    </row>
    <row r="9" spans="1:20" x14ac:dyDescent="0.25">
      <c r="A9" s="3" t="s">
        <v>21</v>
      </c>
      <c r="B9" s="3">
        <v>38</v>
      </c>
      <c r="C9" s="1">
        <v>21</v>
      </c>
      <c r="D9" s="1">
        <v>18</v>
      </c>
      <c r="E9" s="1">
        <v>17</v>
      </c>
      <c r="F9" s="1">
        <v>8</v>
      </c>
      <c r="G9" s="1">
        <v>30</v>
      </c>
      <c r="O9" s="8" t="s">
        <v>73</v>
      </c>
      <c r="P9" s="8">
        <v>10</v>
      </c>
      <c r="Q9" s="8">
        <v>122</v>
      </c>
      <c r="R9" s="8">
        <v>12.2</v>
      </c>
      <c r="S9" s="8">
        <v>27.288888888888877</v>
      </c>
    </row>
    <row r="10" spans="1:20" ht="15.75" thickBot="1" x14ac:dyDescent="0.3">
      <c r="A10" s="3" t="s">
        <v>22</v>
      </c>
      <c r="B10" s="3">
        <v>47</v>
      </c>
      <c r="C10" s="1">
        <v>19</v>
      </c>
      <c r="D10" s="1">
        <v>11</v>
      </c>
      <c r="E10" s="1">
        <v>11</v>
      </c>
      <c r="F10" s="1">
        <v>9</v>
      </c>
      <c r="G10" s="1">
        <v>30</v>
      </c>
      <c r="O10" s="9" t="s">
        <v>4</v>
      </c>
      <c r="P10" s="9">
        <v>10</v>
      </c>
      <c r="Q10" s="9">
        <v>303</v>
      </c>
      <c r="R10" s="9">
        <v>30.3</v>
      </c>
      <c r="S10" s="9">
        <v>4.0111111111111111</v>
      </c>
    </row>
    <row r="11" spans="1:20" x14ac:dyDescent="0.25">
      <c r="A11" s="3" t="s">
        <v>23</v>
      </c>
      <c r="B11" s="3">
        <v>48</v>
      </c>
      <c r="C11" s="1">
        <v>22</v>
      </c>
      <c r="D11" s="1">
        <v>25</v>
      </c>
      <c r="E11" s="1">
        <v>19</v>
      </c>
      <c r="F11" s="1">
        <v>5</v>
      </c>
      <c r="G11" s="1">
        <v>32</v>
      </c>
    </row>
    <row r="12" spans="1:20" x14ac:dyDescent="0.25">
      <c r="A12" s="3" t="s">
        <v>24</v>
      </c>
      <c r="B12" s="3">
        <v>50</v>
      </c>
      <c r="C12" s="1">
        <v>25</v>
      </c>
      <c r="D12" s="1">
        <v>21</v>
      </c>
      <c r="E12" s="1">
        <v>23</v>
      </c>
      <c r="F12" s="1">
        <v>15</v>
      </c>
      <c r="G12" s="1">
        <v>28</v>
      </c>
    </row>
    <row r="13" spans="1:20" ht="15.75" thickBot="1" x14ac:dyDescent="0.3">
      <c r="A13" s="3" t="s">
        <v>25</v>
      </c>
      <c r="B13" s="3">
        <v>52</v>
      </c>
      <c r="C13" s="1">
        <v>25</v>
      </c>
      <c r="D13" s="1">
        <v>14</v>
      </c>
      <c r="E13" s="1">
        <v>22</v>
      </c>
      <c r="F13" s="1">
        <v>13</v>
      </c>
      <c r="G13" s="1">
        <v>30</v>
      </c>
      <c r="N13" s="30" t="s">
        <v>101</v>
      </c>
    </row>
    <row r="14" spans="1:20" ht="45" x14ac:dyDescent="0.25">
      <c r="C14" s="5" t="s">
        <v>78</v>
      </c>
      <c r="D14" s="5">
        <f>(D4+D5+D6+D7+D8+D9+D10+D11+D12+D13)/10</f>
        <v>19.2</v>
      </c>
      <c r="E14" s="5">
        <f t="shared" ref="E14:G14" si="0">(E4+E5+E6+E7+E8+E9+E10+E11+E12+E13)/10</f>
        <v>19.399999999999999</v>
      </c>
      <c r="F14" s="5">
        <f t="shared" si="0"/>
        <v>12.2</v>
      </c>
      <c r="G14" s="5">
        <f t="shared" si="0"/>
        <v>30.3</v>
      </c>
      <c r="N14" s="29" t="s">
        <v>85</v>
      </c>
      <c r="O14" s="29" t="s">
        <v>102</v>
      </c>
      <c r="P14" s="29" t="s">
        <v>98</v>
      </c>
      <c r="Q14" s="29" t="s">
        <v>88</v>
      </c>
      <c r="R14" s="29" t="s">
        <v>65</v>
      </c>
      <c r="S14" s="29" t="s">
        <v>86</v>
      </c>
      <c r="T14" s="29" t="s">
        <v>87</v>
      </c>
    </row>
    <row r="15" spans="1:20" ht="30" x14ac:dyDescent="0.25">
      <c r="C15" s="5" t="s">
        <v>49</v>
      </c>
      <c r="D15" s="6">
        <f>_xlfn.STDEV.S(D4,D5,D6,D7,D8,D9,D10,D11,D12,D13)</f>
        <v>4.4171383395939845</v>
      </c>
      <c r="E15" s="6">
        <f t="shared" ref="E15:G15" si="1">_xlfn.STDEV.S(E4,E5,E6,E7,E8,E9,E10,E11,E12,E13)</f>
        <v>4.427188724235732</v>
      </c>
      <c r="F15" s="6">
        <f t="shared" si="1"/>
        <v>5.2238768064425942</v>
      </c>
      <c r="G15" s="6">
        <f t="shared" si="1"/>
        <v>2.0027758514399734</v>
      </c>
      <c r="N15" s="32" t="s">
        <v>90</v>
      </c>
      <c r="O15" s="8">
        <v>1684.6800000000007</v>
      </c>
      <c r="P15" s="8">
        <v>4</v>
      </c>
      <c r="Q15" s="8">
        <v>421.17000000000019</v>
      </c>
      <c r="R15" s="8">
        <v>26.701394759087076</v>
      </c>
      <c r="S15" s="8">
        <v>2.2100344102387361E-11</v>
      </c>
      <c r="T15" s="8">
        <v>2.5787391843115586</v>
      </c>
    </row>
    <row r="16" spans="1:20" ht="30" x14ac:dyDescent="0.25">
      <c r="N16" s="31" t="s">
        <v>91</v>
      </c>
      <c r="O16" s="8">
        <v>709.80000000000007</v>
      </c>
      <c r="P16" s="8">
        <v>45</v>
      </c>
      <c r="Q16" s="8">
        <v>15.773333333333335</v>
      </c>
      <c r="R16" s="8"/>
      <c r="S16" s="8"/>
      <c r="T16" s="8"/>
    </row>
    <row r="17" spans="14:20" x14ac:dyDescent="0.25">
      <c r="N17" s="8"/>
      <c r="O17" s="8"/>
      <c r="P17" s="8"/>
      <c r="Q17" s="8"/>
      <c r="R17" s="8"/>
      <c r="S17" s="8"/>
      <c r="T17" s="8"/>
    </row>
    <row r="18" spans="14:20" ht="15.75" thickBot="1" x14ac:dyDescent="0.3">
      <c r="N18" s="9" t="s">
        <v>57</v>
      </c>
      <c r="O18" s="9">
        <v>2394.4800000000009</v>
      </c>
      <c r="P18" s="9">
        <v>49</v>
      </c>
      <c r="Q18" s="9"/>
      <c r="R18" s="9"/>
      <c r="S18" s="9"/>
      <c r="T18" s="9"/>
    </row>
  </sheetData>
  <mergeCells count="2">
    <mergeCell ref="D1:G1"/>
    <mergeCell ref="A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="90" zoomScaleNormal="90" workbookViewId="0">
      <selection activeCell="P14" sqref="P14"/>
    </sheetView>
  </sheetViews>
  <sheetFormatPr baseColWidth="10" defaultRowHeight="15" x14ac:dyDescent="0.25"/>
  <cols>
    <col min="9" max="9" width="16.85546875" customWidth="1"/>
  </cols>
  <sheetData>
    <row r="1" spans="1:21" x14ac:dyDescent="0.25">
      <c r="A1" s="7" t="s">
        <v>71</v>
      </c>
      <c r="B1" s="7" t="s">
        <v>0</v>
      </c>
      <c r="C1" s="7"/>
      <c r="D1" s="47" t="s">
        <v>96</v>
      </c>
      <c r="E1" s="48"/>
      <c r="F1" s="48"/>
      <c r="G1" s="49"/>
    </row>
    <row r="2" spans="1:21" ht="15.75" x14ac:dyDescent="0.25">
      <c r="A2" s="42" t="s">
        <v>97</v>
      </c>
      <c r="B2" s="43"/>
      <c r="C2" s="43"/>
      <c r="D2" s="43"/>
      <c r="E2" s="43"/>
      <c r="F2" s="43"/>
      <c r="G2" s="44"/>
      <c r="I2" s="35" t="s">
        <v>47</v>
      </c>
      <c r="J2" s="35" t="s">
        <v>78</v>
      </c>
      <c r="K2" s="35" t="s">
        <v>49</v>
      </c>
      <c r="L2" s="36" t="s">
        <v>63</v>
      </c>
      <c r="M2" s="35" t="s">
        <v>60</v>
      </c>
      <c r="O2" s="41" t="s">
        <v>100</v>
      </c>
    </row>
    <row r="3" spans="1:21" x14ac:dyDescent="0.25">
      <c r="A3" s="2"/>
      <c r="B3" s="2"/>
      <c r="C3" s="2" t="s">
        <v>83</v>
      </c>
      <c r="D3" s="1" t="s">
        <v>1</v>
      </c>
      <c r="E3" s="1" t="s">
        <v>2</v>
      </c>
      <c r="F3" s="1" t="s">
        <v>73</v>
      </c>
      <c r="G3" s="1" t="s">
        <v>4</v>
      </c>
      <c r="I3" s="1" t="s">
        <v>1</v>
      </c>
      <c r="J3" s="1">
        <v>39.700000000000003</v>
      </c>
      <c r="K3" s="1">
        <v>12.6</v>
      </c>
      <c r="L3" s="1">
        <f>+S7</f>
        <v>159.56666666666672</v>
      </c>
      <c r="M3" s="1">
        <v>2E-3</v>
      </c>
    </row>
    <row r="4" spans="1:21" ht="15.75" thickBot="1" x14ac:dyDescent="0.3">
      <c r="A4" s="1" t="s">
        <v>26</v>
      </c>
      <c r="B4" s="1">
        <v>17</v>
      </c>
      <c r="C4" s="1">
        <v>5</v>
      </c>
      <c r="D4" s="1">
        <v>45</v>
      </c>
      <c r="E4" s="1">
        <v>56</v>
      </c>
      <c r="F4" s="1">
        <v>26</v>
      </c>
      <c r="G4" s="1">
        <v>63</v>
      </c>
      <c r="I4" s="1" t="s">
        <v>2</v>
      </c>
      <c r="J4" s="1">
        <v>38.5</v>
      </c>
      <c r="K4" s="1">
        <v>10.199999999999999</v>
      </c>
      <c r="L4" s="1">
        <f>+S8</f>
        <v>103.16666666666667</v>
      </c>
      <c r="M4" s="1">
        <v>5.21E-2</v>
      </c>
      <c r="O4" s="30" t="s">
        <v>81</v>
      </c>
    </row>
    <row r="5" spans="1:21" x14ac:dyDescent="0.25">
      <c r="A5" s="1" t="s">
        <v>27</v>
      </c>
      <c r="B5" s="1">
        <v>18</v>
      </c>
      <c r="C5" s="1">
        <v>11</v>
      </c>
      <c r="D5" s="1">
        <v>31</v>
      </c>
      <c r="E5" s="1">
        <v>41</v>
      </c>
      <c r="F5" s="1">
        <v>28</v>
      </c>
      <c r="G5" s="1">
        <v>57</v>
      </c>
      <c r="I5" s="1" t="s">
        <v>50</v>
      </c>
      <c r="J5" s="1">
        <v>24.9</v>
      </c>
      <c r="K5" s="1">
        <v>5.7</v>
      </c>
      <c r="L5" s="1">
        <f>+S9</f>
        <v>32.544444444444402</v>
      </c>
      <c r="M5" s="1">
        <v>5.0299999999999997E-2</v>
      </c>
      <c r="O5" s="10" t="s">
        <v>79</v>
      </c>
      <c r="P5" s="10" t="s">
        <v>53</v>
      </c>
      <c r="Q5" s="10" t="s">
        <v>80</v>
      </c>
      <c r="R5" s="10" t="s">
        <v>78</v>
      </c>
      <c r="S5" s="10" t="s">
        <v>63</v>
      </c>
    </row>
    <row r="6" spans="1:21" x14ac:dyDescent="0.25">
      <c r="A6" s="1" t="s">
        <v>28</v>
      </c>
      <c r="B6" s="1">
        <v>28</v>
      </c>
      <c r="C6" s="1">
        <v>5</v>
      </c>
      <c r="D6" s="1">
        <v>57</v>
      </c>
      <c r="E6" s="1">
        <v>32</v>
      </c>
      <c r="F6" s="1">
        <v>23</v>
      </c>
      <c r="G6" s="1">
        <v>59</v>
      </c>
      <c r="I6" s="1" t="s">
        <v>51</v>
      </c>
      <c r="J6" s="1">
        <v>61</v>
      </c>
      <c r="K6" s="1">
        <v>10.1</v>
      </c>
      <c r="L6" s="1">
        <f>+S10</f>
        <v>101.55555555555556</v>
      </c>
      <c r="M6" s="1">
        <v>4.4900000000000002E-2</v>
      </c>
      <c r="O6" s="8" t="s">
        <v>83</v>
      </c>
      <c r="P6" s="8">
        <v>10</v>
      </c>
      <c r="Q6" s="8">
        <v>131</v>
      </c>
      <c r="R6" s="8">
        <v>13.1</v>
      </c>
      <c r="S6" s="8">
        <v>40.32222222222223</v>
      </c>
    </row>
    <row r="7" spans="1:21" x14ac:dyDescent="0.25">
      <c r="A7" s="1" t="s">
        <v>29</v>
      </c>
      <c r="B7" s="1">
        <v>29</v>
      </c>
      <c r="C7" s="1">
        <v>12</v>
      </c>
      <c r="D7" s="1">
        <v>47</v>
      </c>
      <c r="E7" s="1">
        <v>51</v>
      </c>
      <c r="F7" s="1">
        <v>36</v>
      </c>
      <c r="G7" s="1">
        <v>82</v>
      </c>
      <c r="O7" s="8" t="s">
        <v>1</v>
      </c>
      <c r="P7" s="8">
        <v>10</v>
      </c>
      <c r="Q7" s="8">
        <v>397</v>
      </c>
      <c r="R7" s="8">
        <v>39.700000000000003</v>
      </c>
      <c r="S7" s="8">
        <v>159.56666666666672</v>
      </c>
    </row>
    <row r="8" spans="1:21" x14ac:dyDescent="0.25">
      <c r="A8" s="1" t="s">
        <v>30</v>
      </c>
      <c r="B8" s="1">
        <v>32</v>
      </c>
      <c r="C8" s="1">
        <v>20</v>
      </c>
      <c r="D8" s="1">
        <v>50</v>
      </c>
      <c r="E8" s="1">
        <v>27</v>
      </c>
      <c r="F8" s="1">
        <v>22</v>
      </c>
      <c r="G8" s="1">
        <v>59</v>
      </c>
      <c r="O8" s="8" t="s">
        <v>2</v>
      </c>
      <c r="P8" s="8">
        <v>10</v>
      </c>
      <c r="Q8" s="8">
        <v>385</v>
      </c>
      <c r="R8" s="8">
        <v>38.5</v>
      </c>
      <c r="S8" s="8">
        <v>103.16666666666667</v>
      </c>
    </row>
    <row r="9" spans="1:21" x14ac:dyDescent="0.25">
      <c r="A9" s="1" t="s">
        <v>31</v>
      </c>
      <c r="B9" s="1">
        <v>33</v>
      </c>
      <c r="C9" s="1">
        <v>20</v>
      </c>
      <c r="D9" s="1">
        <v>46</v>
      </c>
      <c r="E9" s="1">
        <v>38</v>
      </c>
      <c r="F9" s="1">
        <v>27</v>
      </c>
      <c r="G9" s="1">
        <v>65</v>
      </c>
      <c r="O9" s="8" t="s">
        <v>73</v>
      </c>
      <c r="P9" s="8">
        <v>10</v>
      </c>
      <c r="Q9" s="8">
        <v>249</v>
      </c>
      <c r="R9" s="8">
        <v>24.9</v>
      </c>
      <c r="S9" s="8">
        <v>32.544444444444402</v>
      </c>
    </row>
    <row r="10" spans="1:21" ht="15.75" thickBot="1" x14ac:dyDescent="0.3">
      <c r="A10" s="1" t="s">
        <v>32</v>
      </c>
      <c r="B10" s="1">
        <v>34</v>
      </c>
      <c r="C10" s="1">
        <v>20</v>
      </c>
      <c r="D10" s="1">
        <v>26</v>
      </c>
      <c r="E10" s="1">
        <v>30</v>
      </c>
      <c r="F10" s="1">
        <v>25</v>
      </c>
      <c r="G10" s="1">
        <v>49</v>
      </c>
      <c r="O10" s="9" t="s">
        <v>4</v>
      </c>
      <c r="P10" s="9">
        <v>10</v>
      </c>
      <c r="Q10" s="9">
        <v>610</v>
      </c>
      <c r="R10" s="9">
        <v>61</v>
      </c>
      <c r="S10" s="9">
        <v>101.55555555555556</v>
      </c>
    </row>
    <row r="11" spans="1:21" x14ac:dyDescent="0.25">
      <c r="A11" s="1" t="s">
        <v>33</v>
      </c>
      <c r="B11" s="1">
        <v>35</v>
      </c>
      <c r="C11" s="1">
        <v>20</v>
      </c>
      <c r="D11" s="1">
        <v>46</v>
      </c>
      <c r="E11" s="1">
        <v>46</v>
      </c>
      <c r="F11" s="1">
        <v>28</v>
      </c>
      <c r="G11" s="1">
        <v>53</v>
      </c>
    </row>
    <row r="12" spans="1:21" x14ac:dyDescent="0.25">
      <c r="A12" s="1" t="s">
        <v>34</v>
      </c>
      <c r="B12" s="1">
        <v>37</v>
      </c>
      <c r="C12" s="1">
        <v>10</v>
      </c>
      <c r="D12" s="1">
        <v>33</v>
      </c>
      <c r="E12" s="1">
        <v>38</v>
      </c>
      <c r="F12" s="1">
        <v>19</v>
      </c>
      <c r="G12" s="1">
        <v>72</v>
      </c>
    </row>
    <row r="13" spans="1:21" ht="15.75" thickBot="1" x14ac:dyDescent="0.3">
      <c r="A13" s="1" t="s">
        <v>35</v>
      </c>
      <c r="B13" s="1">
        <v>46</v>
      </c>
      <c r="C13" s="1">
        <v>8</v>
      </c>
      <c r="D13" s="1">
        <v>16</v>
      </c>
      <c r="E13" s="1">
        <v>26</v>
      </c>
      <c r="F13" s="3">
        <v>15</v>
      </c>
      <c r="G13" s="1">
        <v>51</v>
      </c>
      <c r="O13" s="30" t="s">
        <v>101</v>
      </c>
    </row>
    <row r="14" spans="1:21" ht="45" x14ac:dyDescent="0.25">
      <c r="C14" s="5" t="s">
        <v>78</v>
      </c>
      <c r="D14" s="5">
        <f>(D4+D5+D6+D7+D8+D9+D10+D11+D12+D13)/10</f>
        <v>39.700000000000003</v>
      </c>
      <c r="E14" s="5">
        <f t="shared" ref="E14:G14" si="0">(E4+E5+E6+E7+E8+E9+E10+E11+E12+E13)/10</f>
        <v>38.5</v>
      </c>
      <c r="F14" s="5">
        <f t="shared" si="0"/>
        <v>24.9</v>
      </c>
      <c r="G14" s="5">
        <f t="shared" si="0"/>
        <v>61</v>
      </c>
      <c r="O14" s="29" t="s">
        <v>85</v>
      </c>
      <c r="P14" s="29" t="s">
        <v>102</v>
      </c>
      <c r="Q14" s="29" t="s">
        <v>98</v>
      </c>
      <c r="R14" s="29" t="s">
        <v>88</v>
      </c>
      <c r="S14" s="29" t="s">
        <v>65</v>
      </c>
      <c r="T14" s="29" t="s">
        <v>86</v>
      </c>
      <c r="U14" s="29" t="s">
        <v>87</v>
      </c>
    </row>
    <row r="15" spans="1:21" ht="30" x14ac:dyDescent="0.25">
      <c r="C15" s="5" t="s">
        <v>49</v>
      </c>
      <c r="D15" s="6">
        <f>_xlfn.STDEV.S(D4,D5,D6,D7,D8,D9,D10,D11,D12,D13)</f>
        <v>12.631970023185881</v>
      </c>
      <c r="E15" s="6">
        <f t="shared" ref="E15:G15" si="1">_xlfn.STDEV.S(E4,E5,E6,E7,E8,E9,E10,E11,E12,E13)</f>
        <v>10.157099323461727</v>
      </c>
      <c r="F15" s="6">
        <f t="shared" si="1"/>
        <v>5.7047738293857364</v>
      </c>
      <c r="G15" s="6">
        <f t="shared" si="1"/>
        <v>10.077477638553983</v>
      </c>
      <c r="O15" s="32" t="s">
        <v>90</v>
      </c>
      <c r="P15" s="8">
        <v>12909.920000000004</v>
      </c>
      <c r="Q15" s="8">
        <v>4</v>
      </c>
      <c r="R15" s="8">
        <v>3227.4800000000009</v>
      </c>
      <c r="S15" s="8">
        <v>36.914548596990656</v>
      </c>
      <c r="T15" s="8">
        <v>1.1238205462278823E-13</v>
      </c>
      <c r="U15" s="8">
        <v>2.5787391843115586</v>
      </c>
    </row>
    <row r="16" spans="1:21" ht="30" x14ac:dyDescent="0.25">
      <c r="O16" s="31" t="s">
        <v>91</v>
      </c>
      <c r="P16" s="8">
        <v>3934.4</v>
      </c>
      <c r="Q16" s="8">
        <v>45</v>
      </c>
      <c r="R16" s="8">
        <v>87.431111111111107</v>
      </c>
      <c r="S16" s="8"/>
      <c r="T16" s="8"/>
      <c r="U16" s="8"/>
    </row>
    <row r="17" spans="15:21" x14ac:dyDescent="0.25">
      <c r="O17" s="8"/>
      <c r="P17" s="8"/>
      <c r="Q17" s="8"/>
      <c r="R17" s="8"/>
      <c r="S17" s="8"/>
      <c r="T17" s="8"/>
      <c r="U17" s="8"/>
    </row>
    <row r="18" spans="15:21" ht="15.75" thickBot="1" x14ac:dyDescent="0.3">
      <c r="O18" s="9" t="s">
        <v>57</v>
      </c>
      <c r="P18" s="9">
        <v>16844.320000000003</v>
      </c>
      <c r="Q18" s="9">
        <v>49</v>
      </c>
      <c r="R18" s="9"/>
      <c r="S18" s="9"/>
      <c r="T18" s="9"/>
      <c r="U18" s="9"/>
    </row>
    <row r="70" spans="9:9" x14ac:dyDescent="0.25">
      <c r="I70">
        <f>360/12</f>
        <v>30</v>
      </c>
    </row>
  </sheetData>
  <mergeCells count="2">
    <mergeCell ref="D1:G1"/>
    <mergeCell ref="A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O22" sqref="O22"/>
    </sheetView>
  </sheetViews>
  <sheetFormatPr baseColWidth="10" defaultRowHeight="15" x14ac:dyDescent="0.25"/>
  <cols>
    <col min="6" max="7" width="13.85546875" customWidth="1"/>
    <col min="10" max="10" width="13.28515625" customWidth="1"/>
    <col min="11" max="11" width="13.85546875" customWidth="1"/>
  </cols>
  <sheetData>
    <row r="1" spans="1:20" x14ac:dyDescent="0.25">
      <c r="A1" s="7" t="s">
        <v>71</v>
      </c>
      <c r="B1" s="7" t="s">
        <v>0</v>
      </c>
      <c r="C1" s="7"/>
      <c r="D1" s="47" t="s">
        <v>95</v>
      </c>
      <c r="E1" s="48"/>
      <c r="F1" s="48"/>
      <c r="G1" s="49"/>
    </row>
    <row r="2" spans="1:20" ht="15.75" x14ac:dyDescent="0.25">
      <c r="A2" s="42" t="s">
        <v>36</v>
      </c>
      <c r="B2" s="43"/>
      <c r="C2" s="43"/>
      <c r="D2" s="43"/>
      <c r="E2" s="43"/>
      <c r="F2" s="43"/>
      <c r="G2" s="44"/>
      <c r="I2" s="5" t="s">
        <v>36</v>
      </c>
      <c r="J2" s="5" t="s">
        <v>78</v>
      </c>
      <c r="K2" s="5" t="s">
        <v>49</v>
      </c>
      <c r="L2" s="34" t="s">
        <v>63</v>
      </c>
      <c r="M2" s="5" t="s">
        <v>60</v>
      </c>
      <c r="O2" s="41" t="s">
        <v>100</v>
      </c>
    </row>
    <row r="3" spans="1:20" x14ac:dyDescent="0.25">
      <c r="A3" s="2"/>
      <c r="B3" s="2"/>
      <c r="C3" s="2" t="s">
        <v>83</v>
      </c>
      <c r="D3" s="1" t="s">
        <v>1</v>
      </c>
      <c r="E3" s="1" t="s">
        <v>2</v>
      </c>
      <c r="F3" s="1" t="s">
        <v>73</v>
      </c>
      <c r="G3" s="1" t="s">
        <v>4</v>
      </c>
      <c r="I3" s="1" t="s">
        <v>1</v>
      </c>
      <c r="J3" s="1">
        <v>47.3</v>
      </c>
      <c r="K3" s="1">
        <v>14.7</v>
      </c>
      <c r="L3" s="1">
        <f>+S7</f>
        <v>216.45555555555541</v>
      </c>
      <c r="M3" s="1">
        <v>0.18990000000000001</v>
      </c>
    </row>
    <row r="4" spans="1:20" ht="15.75" thickBot="1" x14ac:dyDescent="0.3">
      <c r="A4" s="1" t="s">
        <v>37</v>
      </c>
      <c r="B4" s="1">
        <v>5</v>
      </c>
      <c r="C4" s="1">
        <v>5</v>
      </c>
      <c r="D4" s="1">
        <v>29</v>
      </c>
      <c r="E4" s="1">
        <v>18</v>
      </c>
      <c r="F4" s="1" t="s">
        <v>76</v>
      </c>
      <c r="G4" s="1" t="s">
        <v>76</v>
      </c>
      <c r="I4" s="1" t="s">
        <v>2</v>
      </c>
      <c r="J4" s="1">
        <v>46.8</v>
      </c>
      <c r="K4" s="1">
        <v>14.7</v>
      </c>
      <c r="L4" s="1">
        <f>+S8</f>
        <v>217.28888888888872</v>
      </c>
      <c r="M4" s="1">
        <v>0.1767</v>
      </c>
      <c r="O4" s="30" t="s">
        <v>81</v>
      </c>
    </row>
    <row r="5" spans="1:20" x14ac:dyDescent="0.25">
      <c r="A5" s="1" t="s">
        <v>38</v>
      </c>
      <c r="B5" s="1">
        <v>9</v>
      </c>
      <c r="C5" s="1">
        <v>6</v>
      </c>
      <c r="D5" s="1">
        <v>42</v>
      </c>
      <c r="E5" s="1">
        <v>36</v>
      </c>
      <c r="F5" s="1" t="s">
        <v>76</v>
      </c>
      <c r="G5" s="1" t="s">
        <v>76</v>
      </c>
      <c r="I5" s="33" t="s">
        <v>73</v>
      </c>
      <c r="J5" s="40" t="s">
        <v>76</v>
      </c>
      <c r="K5" s="40" t="s">
        <v>76</v>
      </c>
      <c r="O5" s="10" t="s">
        <v>79</v>
      </c>
      <c r="P5" s="10" t="s">
        <v>53</v>
      </c>
      <c r="Q5" s="10" t="s">
        <v>80</v>
      </c>
      <c r="R5" s="10" t="s">
        <v>78</v>
      </c>
      <c r="S5" s="10" t="s">
        <v>63</v>
      </c>
    </row>
    <row r="6" spans="1:20" x14ac:dyDescent="0.25">
      <c r="A6" s="1" t="s">
        <v>39</v>
      </c>
      <c r="B6" s="1">
        <v>21</v>
      </c>
      <c r="C6" s="1">
        <v>5</v>
      </c>
      <c r="D6" s="1">
        <v>42</v>
      </c>
      <c r="E6" s="1">
        <v>33</v>
      </c>
      <c r="F6" s="1" t="s">
        <v>76</v>
      </c>
      <c r="G6" s="1" t="s">
        <v>76</v>
      </c>
      <c r="I6" s="1" t="s">
        <v>51</v>
      </c>
      <c r="J6" s="39" t="s">
        <v>76</v>
      </c>
      <c r="K6" s="39" t="s">
        <v>76</v>
      </c>
      <c r="O6" s="8" t="s">
        <v>83</v>
      </c>
      <c r="P6" s="8">
        <v>10</v>
      </c>
      <c r="Q6" s="8">
        <v>54</v>
      </c>
      <c r="R6" s="8">
        <v>5.4</v>
      </c>
      <c r="S6" s="8">
        <v>0.26666666666666666</v>
      </c>
    </row>
    <row r="7" spans="1:20" x14ac:dyDescent="0.25">
      <c r="A7" s="1" t="s">
        <v>40</v>
      </c>
      <c r="B7" s="1">
        <v>23</v>
      </c>
      <c r="C7" s="1">
        <v>6</v>
      </c>
      <c r="D7" s="1">
        <v>61</v>
      </c>
      <c r="E7" s="1">
        <v>51</v>
      </c>
      <c r="F7" s="1" t="s">
        <v>76</v>
      </c>
      <c r="G7" s="1" t="s">
        <v>76</v>
      </c>
      <c r="O7" s="8" t="s">
        <v>1</v>
      </c>
      <c r="P7" s="8">
        <v>10</v>
      </c>
      <c r="Q7" s="8">
        <v>473</v>
      </c>
      <c r="R7" s="8">
        <v>47.3</v>
      </c>
      <c r="S7" s="8">
        <v>216.45555555555541</v>
      </c>
    </row>
    <row r="8" spans="1:20" ht="15.75" thickBot="1" x14ac:dyDescent="0.3">
      <c r="A8" s="1" t="s">
        <v>41</v>
      </c>
      <c r="B8" s="1">
        <v>24</v>
      </c>
      <c r="C8" s="1">
        <v>6</v>
      </c>
      <c r="D8" s="1">
        <v>44</v>
      </c>
      <c r="E8" s="1">
        <v>62</v>
      </c>
      <c r="F8" s="1" t="s">
        <v>76</v>
      </c>
      <c r="G8" s="1" t="s">
        <v>76</v>
      </c>
      <c r="O8" s="9" t="s">
        <v>2</v>
      </c>
      <c r="P8" s="9">
        <v>10</v>
      </c>
      <c r="Q8" s="9">
        <v>468</v>
      </c>
      <c r="R8" s="9">
        <v>46.8</v>
      </c>
      <c r="S8" s="9">
        <v>217.28888888888872</v>
      </c>
    </row>
    <row r="9" spans="1:20" x14ac:dyDescent="0.25">
      <c r="A9" s="1" t="s">
        <v>42</v>
      </c>
      <c r="B9" s="1">
        <v>25</v>
      </c>
      <c r="C9" s="1">
        <v>6</v>
      </c>
      <c r="D9" s="1">
        <v>72</v>
      </c>
      <c r="E9" s="1">
        <v>67</v>
      </c>
      <c r="F9" s="1" t="s">
        <v>76</v>
      </c>
      <c r="G9" s="1" t="s">
        <v>76</v>
      </c>
    </row>
    <row r="10" spans="1:20" x14ac:dyDescent="0.25">
      <c r="A10" s="1" t="s">
        <v>43</v>
      </c>
      <c r="B10" s="1">
        <v>26</v>
      </c>
      <c r="C10" s="1">
        <v>5</v>
      </c>
      <c r="D10" s="1">
        <v>35</v>
      </c>
      <c r="E10" s="1">
        <v>57</v>
      </c>
      <c r="F10" s="1" t="s">
        <v>76</v>
      </c>
      <c r="G10" s="1" t="s">
        <v>76</v>
      </c>
    </row>
    <row r="11" spans="1:20" ht="15.75" thickBot="1" x14ac:dyDescent="0.3">
      <c r="A11" s="1" t="s">
        <v>44</v>
      </c>
      <c r="B11" s="1">
        <v>36</v>
      </c>
      <c r="C11" s="1">
        <v>5</v>
      </c>
      <c r="D11" s="1">
        <v>38</v>
      </c>
      <c r="E11" s="1">
        <v>45</v>
      </c>
      <c r="F11" s="1" t="s">
        <v>76</v>
      </c>
      <c r="G11" s="1" t="s">
        <v>76</v>
      </c>
      <c r="N11" s="30" t="s">
        <v>99</v>
      </c>
    </row>
    <row r="12" spans="1:20" ht="45" x14ac:dyDescent="0.25">
      <c r="A12" s="1" t="s">
        <v>45</v>
      </c>
      <c r="B12" s="1">
        <v>44</v>
      </c>
      <c r="C12" s="1">
        <v>5</v>
      </c>
      <c r="D12" s="1">
        <v>41</v>
      </c>
      <c r="E12" s="1">
        <v>45</v>
      </c>
      <c r="F12" s="1" t="s">
        <v>76</v>
      </c>
      <c r="G12" s="1" t="s">
        <v>76</v>
      </c>
      <c r="N12" s="29" t="s">
        <v>85</v>
      </c>
      <c r="O12" s="29" t="s">
        <v>102</v>
      </c>
      <c r="P12" s="29" t="s">
        <v>98</v>
      </c>
      <c r="Q12" s="29" t="s">
        <v>88</v>
      </c>
      <c r="R12" s="29" t="s">
        <v>65</v>
      </c>
      <c r="S12" s="29" t="s">
        <v>86</v>
      </c>
      <c r="T12" s="29" t="s">
        <v>87</v>
      </c>
    </row>
    <row r="13" spans="1:20" ht="30" x14ac:dyDescent="0.25">
      <c r="A13" s="1" t="s">
        <v>46</v>
      </c>
      <c r="B13" s="1">
        <v>45</v>
      </c>
      <c r="C13" s="1">
        <v>5</v>
      </c>
      <c r="D13" s="1">
        <v>69</v>
      </c>
      <c r="E13" s="1">
        <v>54</v>
      </c>
      <c r="F13" s="1" t="s">
        <v>76</v>
      </c>
      <c r="G13" s="1" t="s">
        <v>76</v>
      </c>
      <c r="N13" s="32" t="s">
        <v>90</v>
      </c>
      <c r="O13" s="8">
        <v>11566.066666666666</v>
      </c>
      <c r="P13" s="8">
        <v>2</v>
      </c>
      <c r="Q13" s="8">
        <v>5783.0333333333328</v>
      </c>
      <c r="R13" s="8">
        <v>39.973861396277606</v>
      </c>
      <c r="S13" s="8">
        <v>8.5034468832331436E-9</v>
      </c>
      <c r="T13" s="8">
        <v>3.3541308285291991</v>
      </c>
    </row>
    <row r="14" spans="1:20" ht="30" x14ac:dyDescent="0.25">
      <c r="C14" s="5" t="s">
        <v>78</v>
      </c>
      <c r="D14" s="5">
        <f>(D4+D5+D6+D7+D8+D9+D10+D11+D12+D13)/10</f>
        <v>47.3</v>
      </c>
      <c r="E14" s="5">
        <f>(E4+E5+E6+E7+E8+E9+E10+E11+E12+E13)/10</f>
        <v>46.8</v>
      </c>
      <c r="F14" s="1" t="s">
        <v>76</v>
      </c>
      <c r="G14" s="1" t="s">
        <v>76</v>
      </c>
      <c r="N14" s="31" t="s">
        <v>91</v>
      </c>
      <c r="O14" s="8">
        <v>3906.1000000000004</v>
      </c>
      <c r="P14" s="8">
        <v>27</v>
      </c>
      <c r="Q14" s="8">
        <v>144.67037037037039</v>
      </c>
      <c r="R14" s="8"/>
      <c r="S14" s="8"/>
      <c r="T14" s="8"/>
    </row>
    <row r="15" spans="1:20" x14ac:dyDescent="0.25">
      <c r="C15" s="5" t="s">
        <v>49</v>
      </c>
      <c r="D15" s="6">
        <f>_xlfn.STDEV.S(D4,D5,D6,D7,D8,D9,D10,D11,D12,D13)</f>
        <v>14.71242860834184</v>
      </c>
      <c r="E15" s="6">
        <f>_xlfn.STDEV.S(E4,E5,E6,E7,E8,E9,E10,E11,E12,E13)</f>
        <v>14.740722129152585</v>
      </c>
      <c r="F15" s="1" t="s">
        <v>76</v>
      </c>
      <c r="G15" s="1" t="s">
        <v>76</v>
      </c>
      <c r="N15" s="8"/>
      <c r="O15" s="8"/>
      <c r="P15" s="8"/>
      <c r="Q15" s="8"/>
      <c r="R15" s="8"/>
      <c r="S15" s="8"/>
      <c r="T15" s="8"/>
    </row>
    <row r="16" spans="1:20" ht="15.75" thickBot="1" x14ac:dyDescent="0.3">
      <c r="N16" s="9" t="s">
        <v>57</v>
      </c>
      <c r="O16" s="9">
        <v>15472.166666666666</v>
      </c>
      <c r="P16" s="9">
        <v>29</v>
      </c>
      <c r="Q16" s="9"/>
      <c r="R16" s="9"/>
      <c r="S16" s="9"/>
      <c r="T16" s="9"/>
    </row>
  </sheetData>
  <mergeCells count="2">
    <mergeCell ref="D1:G1"/>
    <mergeCell ref="A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3"/>
  <sheetViews>
    <sheetView zoomScale="117" workbookViewId="0">
      <selection activeCell="I31" sqref="I31"/>
    </sheetView>
  </sheetViews>
  <sheetFormatPr baseColWidth="10" defaultRowHeight="15" x14ac:dyDescent="0.25"/>
  <cols>
    <col min="2" max="2" width="13.140625" customWidth="1"/>
    <col min="3" max="3" width="13.42578125" customWidth="1"/>
    <col min="4" max="4" width="14.42578125" customWidth="1"/>
    <col min="7" max="7" width="14" customWidth="1"/>
    <col min="8" max="8" width="8.85546875" customWidth="1"/>
    <col min="9" max="9" width="4.7109375" bestFit="1" customWidth="1"/>
    <col min="10" max="10" width="7.85546875" bestFit="1" customWidth="1"/>
    <col min="11" max="11" width="5.7109375" bestFit="1" customWidth="1"/>
    <col min="12" max="12" width="6" bestFit="1" customWidth="1"/>
    <col min="13" max="13" width="4.7109375" bestFit="1" customWidth="1"/>
    <col min="14" max="14" width="7.85546875" bestFit="1" customWidth="1"/>
    <col min="15" max="15" width="5.7109375" bestFit="1" customWidth="1"/>
    <col min="16" max="16" width="6" bestFit="1" customWidth="1"/>
    <col min="17" max="17" width="3.7109375" bestFit="1" customWidth="1"/>
    <col min="18" max="18" width="7.85546875" bestFit="1" customWidth="1"/>
    <col min="19" max="19" width="5.7109375" bestFit="1" customWidth="1"/>
    <col min="20" max="20" width="6" bestFit="1" customWidth="1"/>
    <col min="21" max="21" width="4.7109375" bestFit="1" customWidth="1"/>
    <col min="22" max="22" width="7.85546875" bestFit="1" customWidth="1"/>
    <col min="23" max="23" width="5.7109375" bestFit="1" customWidth="1"/>
    <col min="24" max="25" width="11.7109375" bestFit="1" customWidth="1"/>
  </cols>
  <sheetData>
    <row r="3" spans="2:6" x14ac:dyDescent="0.25">
      <c r="B3" s="12" t="s">
        <v>59</v>
      </c>
      <c r="C3" s="12" t="s">
        <v>78</v>
      </c>
      <c r="D3" s="12" t="s">
        <v>49</v>
      </c>
      <c r="E3" s="12" t="s">
        <v>63</v>
      </c>
      <c r="F3" s="14" t="s">
        <v>60</v>
      </c>
    </row>
    <row r="4" spans="2:6" x14ac:dyDescent="0.25">
      <c r="B4" s="12" t="s">
        <v>1</v>
      </c>
      <c r="C4" s="12">
        <v>40.9</v>
      </c>
      <c r="D4" s="13">
        <v>7.5</v>
      </c>
      <c r="E4" s="13">
        <v>55.655555555555715</v>
      </c>
      <c r="F4">
        <v>4.7000000000000002E-3</v>
      </c>
    </row>
    <row r="5" spans="2:6" x14ac:dyDescent="0.25">
      <c r="B5" s="12" t="s">
        <v>2</v>
      </c>
      <c r="C5" s="13">
        <v>36.799999999999997</v>
      </c>
      <c r="D5" s="13">
        <v>9.1</v>
      </c>
      <c r="E5" s="13">
        <v>82.622222222222263</v>
      </c>
      <c r="F5">
        <v>5.4999999999999997E-3</v>
      </c>
    </row>
    <row r="6" spans="2:6" x14ac:dyDescent="0.25">
      <c r="B6" s="12" t="s">
        <v>73</v>
      </c>
      <c r="C6" s="13">
        <v>25.8</v>
      </c>
      <c r="D6" s="13">
        <v>8.1</v>
      </c>
      <c r="E6" s="13">
        <v>65.066666666666706</v>
      </c>
      <c r="F6">
        <v>6.59E-2</v>
      </c>
    </row>
    <row r="7" spans="2:6" x14ac:dyDescent="0.25">
      <c r="B7" s="12" t="s">
        <v>51</v>
      </c>
      <c r="C7" s="13">
        <v>51.6</v>
      </c>
      <c r="D7" s="13">
        <v>10.1</v>
      </c>
      <c r="E7" s="13">
        <v>102.48888888888905</v>
      </c>
      <c r="F7" s="15">
        <v>0.45100000000000001</v>
      </c>
    </row>
    <row r="8" spans="2:6" x14ac:dyDescent="0.25">
      <c r="B8" s="12"/>
      <c r="C8" s="13"/>
      <c r="D8" s="13"/>
      <c r="E8" s="13"/>
    </row>
    <row r="9" spans="2:6" x14ac:dyDescent="0.25">
      <c r="B9" s="12" t="s">
        <v>94</v>
      </c>
      <c r="C9" s="13" t="s">
        <v>3</v>
      </c>
      <c r="D9" s="13" t="s">
        <v>49</v>
      </c>
      <c r="E9" s="12" t="s">
        <v>63</v>
      </c>
      <c r="F9" s="14" t="s">
        <v>60</v>
      </c>
    </row>
    <row r="10" spans="2:6" x14ac:dyDescent="0.25">
      <c r="B10" s="12" t="s">
        <v>1</v>
      </c>
      <c r="C10" s="13">
        <v>19.2</v>
      </c>
      <c r="D10" s="13">
        <v>4.4000000000000004</v>
      </c>
      <c r="E10" s="13">
        <v>19.511111111111102</v>
      </c>
      <c r="F10">
        <v>4.53E-2</v>
      </c>
    </row>
    <row r="11" spans="2:6" x14ac:dyDescent="0.25">
      <c r="B11" s="12" t="s">
        <v>2</v>
      </c>
      <c r="C11" s="13">
        <v>19.399999999999999</v>
      </c>
      <c r="D11" s="13">
        <v>4.4000000000000004</v>
      </c>
      <c r="E11" s="13">
        <v>19.600000000000009</v>
      </c>
      <c r="F11" s="15">
        <v>0.37340000000000001</v>
      </c>
    </row>
    <row r="12" spans="2:6" x14ac:dyDescent="0.25">
      <c r="B12" s="12" t="s">
        <v>73</v>
      </c>
      <c r="C12" s="13">
        <v>12.2</v>
      </c>
      <c r="D12" s="13">
        <v>5.2</v>
      </c>
      <c r="E12" s="13">
        <v>27.288888888888877</v>
      </c>
      <c r="F12">
        <v>0.12529999999999999</v>
      </c>
    </row>
    <row r="13" spans="2:6" x14ac:dyDescent="0.25">
      <c r="B13" s="12" t="s">
        <v>51</v>
      </c>
      <c r="C13" s="13">
        <v>30.3</v>
      </c>
      <c r="D13" s="13">
        <v>2</v>
      </c>
      <c r="E13" s="13">
        <v>4.0111111111111111</v>
      </c>
      <c r="F13">
        <v>0.159</v>
      </c>
    </row>
    <row r="14" spans="2:6" x14ac:dyDescent="0.25">
      <c r="B14" s="12"/>
      <c r="C14" s="13"/>
      <c r="D14" s="13"/>
      <c r="E14" s="13"/>
    </row>
    <row r="15" spans="2:6" x14ac:dyDescent="0.25">
      <c r="B15" s="12" t="s">
        <v>75</v>
      </c>
      <c r="C15" s="13" t="s">
        <v>3</v>
      </c>
      <c r="D15" s="13" t="s">
        <v>49</v>
      </c>
      <c r="E15" s="12" t="s">
        <v>63</v>
      </c>
      <c r="F15" s="14" t="s">
        <v>60</v>
      </c>
    </row>
    <row r="16" spans="2:6" x14ac:dyDescent="0.25">
      <c r="B16" s="12" t="s">
        <v>1</v>
      </c>
      <c r="C16" s="13">
        <v>39.700000000000003</v>
      </c>
      <c r="D16" s="13">
        <v>12.6</v>
      </c>
      <c r="E16" s="13">
        <v>159.56666666666672</v>
      </c>
      <c r="F16">
        <v>2E-3</v>
      </c>
    </row>
    <row r="17" spans="2:25" x14ac:dyDescent="0.25">
      <c r="B17" s="12" t="s">
        <v>2</v>
      </c>
      <c r="C17" s="13">
        <v>38.5</v>
      </c>
      <c r="D17" s="13">
        <v>10.199999999999999</v>
      </c>
      <c r="E17" s="13">
        <v>103.16666666666667</v>
      </c>
      <c r="F17">
        <v>5.21E-2</v>
      </c>
    </row>
    <row r="18" spans="2:25" x14ac:dyDescent="0.25">
      <c r="B18" s="12" t="s">
        <v>73</v>
      </c>
      <c r="C18" s="13">
        <v>24.9</v>
      </c>
      <c r="D18" s="13">
        <v>5.7</v>
      </c>
      <c r="E18" s="13">
        <v>32.544444444444402</v>
      </c>
      <c r="F18">
        <v>5.0299999999999997E-2</v>
      </c>
    </row>
    <row r="19" spans="2:25" x14ac:dyDescent="0.25">
      <c r="B19" s="12" t="s">
        <v>51</v>
      </c>
      <c r="C19" s="13">
        <v>61</v>
      </c>
      <c r="D19" s="13">
        <v>10.1</v>
      </c>
      <c r="E19" s="13">
        <v>101.55555555555556</v>
      </c>
      <c r="F19">
        <v>4.4900000000000002E-2</v>
      </c>
    </row>
    <row r="20" spans="2:25" x14ac:dyDescent="0.25">
      <c r="B20" s="12"/>
      <c r="C20" s="13"/>
      <c r="D20" s="13"/>
      <c r="E20" s="13"/>
    </row>
    <row r="21" spans="2:25" x14ac:dyDescent="0.25">
      <c r="B21" s="12" t="s">
        <v>36</v>
      </c>
      <c r="C21" s="13" t="s">
        <v>3</v>
      </c>
      <c r="D21" s="13" t="s">
        <v>49</v>
      </c>
      <c r="E21" s="12" t="s">
        <v>63</v>
      </c>
      <c r="F21" s="14" t="s">
        <v>60</v>
      </c>
    </row>
    <row r="22" spans="2:25" x14ac:dyDescent="0.25">
      <c r="B22" s="12" t="s">
        <v>1</v>
      </c>
      <c r="C22" s="13">
        <v>47.3</v>
      </c>
      <c r="D22" s="13">
        <v>14.7</v>
      </c>
      <c r="E22" s="13">
        <v>216.45555555555541</v>
      </c>
      <c r="F22">
        <v>0.18990000000000001</v>
      </c>
    </row>
    <row r="23" spans="2:25" x14ac:dyDescent="0.25">
      <c r="B23" s="12" t="s">
        <v>2</v>
      </c>
      <c r="C23" s="13">
        <v>46.8</v>
      </c>
      <c r="D23" s="13">
        <v>14.7</v>
      </c>
      <c r="E23" s="13">
        <v>217.28888888888872</v>
      </c>
      <c r="F23">
        <v>0.1767</v>
      </c>
    </row>
    <row r="24" spans="2:25" x14ac:dyDescent="0.25">
      <c r="B24" s="12" t="s">
        <v>73</v>
      </c>
      <c r="C24" s="12" t="s">
        <v>76</v>
      </c>
      <c r="D24" s="12" t="s">
        <v>76</v>
      </c>
      <c r="E24" s="12"/>
    </row>
    <row r="25" spans="2:25" x14ac:dyDescent="0.25">
      <c r="B25" s="12" t="s">
        <v>51</v>
      </c>
      <c r="C25" s="12" t="s">
        <v>76</v>
      </c>
      <c r="D25" s="12" t="s">
        <v>76</v>
      </c>
      <c r="E25" s="12"/>
    </row>
    <row r="30" spans="2:25" x14ac:dyDescent="0.25">
      <c r="G30" s="17"/>
      <c r="H30" s="50" t="s">
        <v>1</v>
      </c>
      <c r="I30" s="50"/>
      <c r="J30" s="50"/>
      <c r="K30" s="50"/>
      <c r="L30" s="50" t="s">
        <v>2</v>
      </c>
      <c r="M30" s="50"/>
      <c r="N30" s="50"/>
      <c r="O30" s="50"/>
      <c r="P30" s="50" t="str">
        <f>+B12</f>
        <v>Middle</v>
      </c>
      <c r="Q30" s="50"/>
      <c r="R30" s="50"/>
      <c r="S30" s="50"/>
      <c r="T30" s="50" t="str">
        <f>+B19</f>
        <v>Apical</v>
      </c>
      <c r="U30" s="50"/>
      <c r="V30" s="50"/>
      <c r="W30" s="50"/>
      <c r="X30" s="17"/>
      <c r="Y30" s="17"/>
    </row>
    <row r="31" spans="2:25" x14ac:dyDescent="0.25">
      <c r="G31" s="23"/>
      <c r="H31" s="26" t="s">
        <v>64</v>
      </c>
      <c r="I31" s="26" t="s">
        <v>49</v>
      </c>
      <c r="J31" s="26" t="s">
        <v>63</v>
      </c>
      <c r="K31" s="26" t="s">
        <v>60</v>
      </c>
      <c r="L31" s="26" t="s">
        <v>64</v>
      </c>
      <c r="M31" s="26" t="s">
        <v>61</v>
      </c>
      <c r="N31" s="26" t="s">
        <v>63</v>
      </c>
      <c r="O31" s="26" t="s">
        <v>60</v>
      </c>
      <c r="P31" s="26" t="s">
        <v>64</v>
      </c>
      <c r="Q31" s="26" t="s">
        <v>61</v>
      </c>
      <c r="R31" s="26" t="s">
        <v>63</v>
      </c>
      <c r="S31" s="26" t="s">
        <v>60</v>
      </c>
      <c r="T31" s="26" t="s">
        <v>64</v>
      </c>
      <c r="U31" s="26" t="s">
        <v>61</v>
      </c>
      <c r="V31" s="26" t="s">
        <v>63</v>
      </c>
      <c r="W31" s="26" t="s">
        <v>60</v>
      </c>
      <c r="X31" s="23" t="s">
        <v>65</v>
      </c>
      <c r="Y31" s="23" t="s">
        <v>66</v>
      </c>
    </row>
    <row r="32" spans="2:25" x14ac:dyDescent="0.25">
      <c r="G32" s="18" t="s">
        <v>58</v>
      </c>
      <c r="H32" s="19">
        <f>+C4</f>
        <v>40.9</v>
      </c>
      <c r="I32" s="19">
        <f t="shared" ref="I32:K32" si="0">+D4</f>
        <v>7.5</v>
      </c>
      <c r="J32" s="19">
        <f t="shared" si="0"/>
        <v>55.655555555555715</v>
      </c>
      <c r="K32" s="20">
        <f t="shared" si="0"/>
        <v>4.7000000000000002E-3</v>
      </c>
      <c r="L32" s="19">
        <f>+C5</f>
        <v>36.799999999999997</v>
      </c>
      <c r="M32" s="19">
        <f t="shared" ref="M32:O32" si="1">+D5</f>
        <v>9.1</v>
      </c>
      <c r="N32" s="19">
        <f t="shared" si="1"/>
        <v>82.622222222222263</v>
      </c>
      <c r="O32" s="20">
        <f t="shared" si="1"/>
        <v>5.4999999999999997E-3</v>
      </c>
      <c r="P32" s="19">
        <f>+C6</f>
        <v>25.8</v>
      </c>
      <c r="Q32" s="19">
        <f t="shared" ref="Q32:S32" si="2">+D6</f>
        <v>8.1</v>
      </c>
      <c r="R32" s="19">
        <f t="shared" si="2"/>
        <v>65.066666666666706</v>
      </c>
      <c r="S32" s="20">
        <f t="shared" si="2"/>
        <v>6.59E-2</v>
      </c>
      <c r="T32" s="19">
        <f>+C7</f>
        <v>51.6</v>
      </c>
      <c r="U32" s="19">
        <f t="shared" ref="U32:W32" si="3">+D7</f>
        <v>10.1</v>
      </c>
      <c r="V32" s="19">
        <f t="shared" si="3"/>
        <v>102.48888888888905</v>
      </c>
      <c r="W32" s="28">
        <f t="shared" si="3"/>
        <v>0.45100000000000001</v>
      </c>
      <c r="X32" s="21">
        <f>+Premolares!R15</f>
        <v>27.54469764876233</v>
      </c>
      <c r="Y32" s="22">
        <f>+Premolares!T15</f>
        <v>2.5787391843115586</v>
      </c>
    </row>
    <row r="33" spans="5:25" x14ac:dyDescent="0.25">
      <c r="G33" s="18" t="str">
        <f>+B9</f>
        <v>Third molar</v>
      </c>
      <c r="H33" s="19">
        <f>+C10</f>
        <v>19.2</v>
      </c>
      <c r="I33" s="19">
        <f t="shared" ref="I33:K33" si="4">+D10</f>
        <v>4.4000000000000004</v>
      </c>
      <c r="J33" s="19">
        <f t="shared" si="4"/>
        <v>19.511111111111102</v>
      </c>
      <c r="K33" s="20">
        <f t="shared" si="4"/>
        <v>4.53E-2</v>
      </c>
      <c r="L33" s="19">
        <f>+C11</f>
        <v>19.399999999999999</v>
      </c>
      <c r="M33" s="19">
        <f t="shared" ref="M33:O33" si="5">+D11</f>
        <v>4.4000000000000004</v>
      </c>
      <c r="N33" s="19">
        <f t="shared" si="5"/>
        <v>19.600000000000009</v>
      </c>
      <c r="O33" s="28">
        <f t="shared" si="5"/>
        <v>0.37340000000000001</v>
      </c>
      <c r="P33" s="19">
        <f>+C12</f>
        <v>12.2</v>
      </c>
      <c r="Q33" s="19">
        <f t="shared" ref="Q33:R33" si="6">+D12</f>
        <v>5.2</v>
      </c>
      <c r="R33" s="19">
        <f t="shared" si="6"/>
        <v>27.288888888888877</v>
      </c>
      <c r="S33" s="28">
        <f>+F12</f>
        <v>0.12529999999999999</v>
      </c>
      <c r="T33" s="19">
        <f>+C13</f>
        <v>30.3</v>
      </c>
      <c r="U33" s="19">
        <f t="shared" ref="U33:W33" si="7">+D13</f>
        <v>2</v>
      </c>
      <c r="V33" s="19">
        <f t="shared" si="7"/>
        <v>4.0111111111111111</v>
      </c>
      <c r="W33" s="20">
        <f t="shared" si="7"/>
        <v>0.159</v>
      </c>
      <c r="X33" s="19">
        <f>+'Third molar'!R15</f>
        <v>26.701394759087076</v>
      </c>
      <c r="Y33" s="20">
        <f>+'Third molar'!T15</f>
        <v>2.5787391843115586</v>
      </c>
    </row>
    <row r="34" spans="5:25" x14ac:dyDescent="0.25">
      <c r="G34" s="18" t="str">
        <f>+B15</f>
        <v>Supernumerary</v>
      </c>
      <c r="H34" s="19">
        <f>+C16</f>
        <v>39.700000000000003</v>
      </c>
      <c r="I34" s="19">
        <f t="shared" ref="I34:K34" si="8">+D16</f>
        <v>12.6</v>
      </c>
      <c r="J34" s="19">
        <f t="shared" si="8"/>
        <v>159.56666666666672</v>
      </c>
      <c r="K34" s="20">
        <f t="shared" si="8"/>
        <v>2E-3</v>
      </c>
      <c r="L34" s="19">
        <f>+C17</f>
        <v>38.5</v>
      </c>
      <c r="M34" s="19">
        <f t="shared" ref="M34:O34" si="9">+D17</f>
        <v>10.199999999999999</v>
      </c>
      <c r="N34" s="19">
        <f t="shared" si="9"/>
        <v>103.16666666666667</v>
      </c>
      <c r="O34" s="20">
        <f t="shared" si="9"/>
        <v>5.21E-2</v>
      </c>
      <c r="P34" s="19">
        <f>+C18</f>
        <v>24.9</v>
      </c>
      <c r="Q34" s="19">
        <f t="shared" ref="Q34:S34" si="10">+D18</f>
        <v>5.7</v>
      </c>
      <c r="R34" s="19">
        <f t="shared" si="10"/>
        <v>32.544444444444402</v>
      </c>
      <c r="S34" s="20">
        <f t="shared" si="10"/>
        <v>5.0299999999999997E-2</v>
      </c>
      <c r="T34" s="19">
        <f>+C19</f>
        <v>61</v>
      </c>
      <c r="U34" s="19">
        <f t="shared" ref="U34:W34" si="11">+D19</f>
        <v>10.1</v>
      </c>
      <c r="V34" s="19">
        <f t="shared" si="11"/>
        <v>101.55555555555556</v>
      </c>
      <c r="W34" s="20">
        <f t="shared" si="11"/>
        <v>4.4900000000000002E-2</v>
      </c>
      <c r="X34" s="19">
        <f>+Supernum!S15</f>
        <v>36.914548596990656</v>
      </c>
      <c r="Y34" s="20">
        <f>+Supernum!U15</f>
        <v>2.5787391843115586</v>
      </c>
    </row>
    <row r="35" spans="5:25" x14ac:dyDescent="0.25">
      <c r="G35" s="23" t="str">
        <f>+B21</f>
        <v>Deciduos</v>
      </c>
      <c r="H35" s="24">
        <f>+C22</f>
        <v>47.3</v>
      </c>
      <c r="I35" s="24">
        <f t="shared" ref="I35:K35" si="12">+D22</f>
        <v>14.7</v>
      </c>
      <c r="J35" s="24">
        <f t="shared" si="12"/>
        <v>216.45555555555541</v>
      </c>
      <c r="K35" s="27">
        <f t="shared" si="12"/>
        <v>0.18990000000000001</v>
      </c>
      <c r="L35" s="24">
        <f>+C23</f>
        <v>46.8</v>
      </c>
      <c r="M35" s="24">
        <f t="shared" ref="M35:O35" si="13">+D23</f>
        <v>14.7</v>
      </c>
      <c r="N35" s="24">
        <f t="shared" si="13"/>
        <v>217.28888888888872</v>
      </c>
      <c r="O35" s="25">
        <f t="shared" si="13"/>
        <v>0.1767</v>
      </c>
      <c r="P35" s="26" t="s">
        <v>62</v>
      </c>
      <c r="Q35" s="26"/>
      <c r="R35" s="26"/>
      <c r="S35" s="26"/>
      <c r="T35" s="26" t="s">
        <v>62</v>
      </c>
      <c r="U35" s="26"/>
      <c r="V35" s="26"/>
      <c r="W35" s="26"/>
      <c r="X35" s="24">
        <f>+Deciduos!R13</f>
        <v>39.973861396277606</v>
      </c>
      <c r="Y35" s="25">
        <f>+Deciduos!T13</f>
        <v>3.3541308285291991</v>
      </c>
    </row>
    <row r="36" spans="5:25" x14ac:dyDescent="0.25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8" spans="5:25" x14ac:dyDescent="0.25">
      <c r="E38" t="s">
        <v>67</v>
      </c>
    </row>
    <row r="53" spans="26:26" x14ac:dyDescent="0.25">
      <c r="Z53" t="s">
        <v>69</v>
      </c>
    </row>
    <row r="68" spans="26:26" x14ac:dyDescent="0.25">
      <c r="Z68" t="s">
        <v>68</v>
      </c>
    </row>
    <row r="83" spans="26:26" x14ac:dyDescent="0.25">
      <c r="Z83" t="s">
        <v>70</v>
      </c>
    </row>
  </sheetData>
  <mergeCells count="4">
    <mergeCell ref="H30:K30"/>
    <mergeCell ref="L30:O30"/>
    <mergeCell ref="P30:S30"/>
    <mergeCell ref="T30:W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Todos</vt:lpstr>
      <vt:lpstr>Premolares</vt:lpstr>
      <vt:lpstr>Third molar</vt:lpstr>
      <vt:lpstr>Supernum</vt:lpstr>
      <vt:lpstr>Deciduos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Maritere</dc:creator>
  <cp:lastModifiedBy>Beatriz Rodas Junco</cp:lastModifiedBy>
  <dcterms:created xsi:type="dcterms:W3CDTF">2018-05-22T18:06:00Z</dcterms:created>
  <dcterms:modified xsi:type="dcterms:W3CDTF">2019-05-07T21:28:48Z</dcterms:modified>
</cp:coreProperties>
</file>