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filterPrivacy="1"/>
  <xr:revisionPtr revIDLastSave="0" documentId="13_ncr:1_{A129BC88-2C88-4DF8-9DA9-5C5A3C9285B0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Sheet1" sheetId="1" r:id="rId1"/>
  </sheets>
  <externalReferences>
    <externalReference r:id="rId2"/>
  </externalReferences>
  <definedNames>
    <definedName name="_Hlk14382789" localSheetId="0">Sheet1!$B$119</definedName>
    <definedName name="OLE_LINK2" localSheetId="0">Sheet1!$B$4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6" i="1" l="1"/>
  <c r="E115" i="1"/>
  <c r="E114" i="1"/>
  <c r="F114" i="1" s="1"/>
  <c r="J115" i="1" s="1"/>
  <c r="K115" i="1" s="1"/>
  <c r="L115" i="1" s="1"/>
  <c r="E113" i="1"/>
  <c r="E112" i="1"/>
  <c r="E111" i="1"/>
  <c r="E110" i="1"/>
  <c r="E109" i="1"/>
  <c r="E108" i="1"/>
  <c r="E107" i="1"/>
  <c r="E106" i="1"/>
  <c r="E105" i="1"/>
  <c r="E104" i="1"/>
  <c r="E103" i="1"/>
  <c r="E102" i="1"/>
  <c r="G102" i="1" s="1"/>
  <c r="M103" i="1" s="1"/>
  <c r="E101" i="1"/>
  <c r="E100" i="1"/>
  <c r="E99" i="1"/>
  <c r="E98" i="1"/>
  <c r="E97" i="1"/>
  <c r="E96" i="1"/>
  <c r="E95" i="1"/>
  <c r="E94" i="1"/>
  <c r="E93" i="1"/>
  <c r="E92" i="1"/>
  <c r="E91" i="1"/>
  <c r="E90" i="1"/>
  <c r="F90" i="1" s="1"/>
  <c r="J91" i="1" s="1"/>
  <c r="K91" i="1" s="1"/>
  <c r="L91" i="1" s="1"/>
  <c r="E89" i="1"/>
  <c r="E88" i="1"/>
  <c r="E87" i="1"/>
  <c r="E86" i="1"/>
  <c r="E85" i="1"/>
  <c r="E84" i="1"/>
  <c r="E83" i="1"/>
  <c r="E82" i="1"/>
  <c r="E81" i="1"/>
  <c r="G111" i="1" l="1"/>
  <c r="M114" i="1" s="1"/>
  <c r="G90" i="1"/>
  <c r="M91" i="1" s="1"/>
  <c r="G81" i="1"/>
  <c r="M88" i="1" s="1"/>
  <c r="G108" i="1"/>
  <c r="M113" i="1" s="1"/>
  <c r="F99" i="1"/>
  <c r="J102" i="1" s="1"/>
  <c r="K102" i="1" s="1"/>
  <c r="L102" i="1" s="1"/>
  <c r="F87" i="1"/>
  <c r="J90" i="1" s="1"/>
  <c r="K90" i="1" s="1"/>
  <c r="L90" i="1" s="1"/>
  <c r="G96" i="1"/>
  <c r="M101" i="1" s="1"/>
  <c r="G99" i="1"/>
  <c r="M102" i="1" s="1"/>
  <c r="F102" i="1"/>
  <c r="J103" i="1" s="1"/>
  <c r="K103" i="1" s="1"/>
  <c r="L103" i="1" s="1"/>
  <c r="G105" i="1"/>
  <c r="M112" i="1" s="1"/>
  <c r="F111" i="1"/>
  <c r="J114" i="1" s="1"/>
  <c r="K114" i="1" s="1"/>
  <c r="L114" i="1" s="1"/>
  <c r="G114" i="1"/>
  <c r="M115" i="1" s="1"/>
  <c r="G84" i="1"/>
  <c r="M89" i="1" s="1"/>
  <c r="G87" i="1"/>
  <c r="M90" i="1" s="1"/>
  <c r="F93" i="1"/>
  <c r="J100" i="1" s="1"/>
  <c r="K100" i="1" s="1"/>
  <c r="L100" i="1" s="1"/>
  <c r="F81" i="1"/>
  <c r="J88" i="1" s="1"/>
  <c r="K88" i="1" s="1"/>
  <c r="L88" i="1" s="1"/>
  <c r="F105" i="1"/>
  <c r="J112" i="1" s="1"/>
  <c r="K112" i="1" s="1"/>
  <c r="L112" i="1" s="1"/>
  <c r="F84" i="1"/>
  <c r="J89" i="1" s="1"/>
  <c r="K89" i="1" s="1"/>
  <c r="L89" i="1" s="1"/>
  <c r="G93" i="1"/>
  <c r="M100" i="1" s="1"/>
  <c r="F96" i="1"/>
  <c r="J101" i="1" s="1"/>
  <c r="K101" i="1" s="1"/>
  <c r="L101" i="1" s="1"/>
  <c r="F108" i="1"/>
  <c r="J113" i="1" s="1"/>
  <c r="K113" i="1" s="1"/>
  <c r="L113" i="1" s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</calcChain>
</file>

<file path=xl/sharedStrings.xml><?xml version="1.0" encoding="utf-8"?>
<sst xmlns="http://schemas.openxmlformats.org/spreadsheetml/2006/main" count="292" uniqueCount="90">
  <si>
    <t>0.01μM</t>
  </si>
  <si>
    <t>0.1μM</t>
  </si>
  <si>
    <t>0.5μM</t>
  </si>
  <si>
    <t>1μM</t>
  </si>
  <si>
    <t>5μM</t>
  </si>
  <si>
    <t>10μM</t>
  </si>
  <si>
    <t>15μM</t>
  </si>
  <si>
    <t>20μM</t>
  </si>
  <si>
    <t>30μM</t>
  </si>
  <si>
    <t>40μM</t>
  </si>
  <si>
    <t>50μM</t>
  </si>
  <si>
    <t>75μM</t>
  </si>
  <si>
    <t>100μM</t>
  </si>
  <si>
    <t>200μM</t>
  </si>
  <si>
    <t>RFU-1</t>
  </si>
  <si>
    <t>RFU-2</t>
  </si>
  <si>
    <t>RFU-3</t>
  </si>
  <si>
    <t>average</t>
  </si>
  <si>
    <t>inhibition-1</t>
  </si>
  <si>
    <t>inhibition-2</t>
  </si>
  <si>
    <t>inhibition-3</t>
  </si>
  <si>
    <t>SD</t>
  </si>
  <si>
    <t>Negative control</t>
  </si>
  <si>
    <t>control</t>
  </si>
  <si>
    <t>log(inhibitor) vs. normalized response -- Variable slope</t>
  </si>
  <si>
    <t>Best-fit values</t>
  </si>
  <si>
    <t>LogIC50</t>
  </si>
  <si>
    <t>HillSlope</t>
  </si>
  <si>
    <t>IC50</t>
  </si>
  <si>
    <t>Std. Error</t>
  </si>
  <si>
    <t>95% Confidence Intervals</t>
  </si>
  <si>
    <t>0.6123 to 0.8988</t>
  </si>
  <si>
    <t>0.7758 to 1.406</t>
  </si>
  <si>
    <t>4.095 to 7.922</t>
  </si>
  <si>
    <t>Goodness of Fit</t>
  </si>
  <si>
    <t>Degrees of Freedom</t>
  </si>
  <si>
    <t>R2</t>
  </si>
  <si>
    <t>Absolute Sum of Squares</t>
  </si>
  <si>
    <t>Sy.x</t>
  </si>
  <si>
    <t>Number of points</t>
  </si>
  <si>
    <t>Analyzed</t>
  </si>
  <si>
    <t>average</t>
    <phoneticPr fontId="7" type="noConversion"/>
  </si>
  <si>
    <t>SD</t>
    <phoneticPr fontId="7" type="noConversion"/>
  </si>
  <si>
    <t>1h</t>
  </si>
  <si>
    <t>24h</t>
    <phoneticPr fontId="7" type="noConversion"/>
  </si>
  <si>
    <t>LDH-1</t>
    <phoneticPr fontId="7" type="noConversion"/>
  </si>
  <si>
    <t>LDH-2</t>
  </si>
  <si>
    <t>LDH-3</t>
  </si>
  <si>
    <t>LDH-4</t>
  </si>
  <si>
    <t>LDH-5</t>
  </si>
  <si>
    <t>LDH-6</t>
  </si>
  <si>
    <t>Sample control</t>
    <phoneticPr fontId="7" type="noConversion"/>
  </si>
  <si>
    <t>Lysis cell sample control</t>
    <phoneticPr fontId="7" type="noConversion"/>
  </si>
  <si>
    <t>MTT-1</t>
    <phoneticPr fontId="7" type="noConversion"/>
  </si>
  <si>
    <t>MTT-2</t>
  </si>
  <si>
    <t>MTT-3</t>
  </si>
  <si>
    <t>MTT-4</t>
  </si>
  <si>
    <t>MTT-5</t>
  </si>
  <si>
    <t>MTT-6</t>
  </si>
  <si>
    <t>a-secretase</t>
    <phoneticPr fontId="1" type="noConversion"/>
  </si>
  <si>
    <t>Ctrl</t>
  </si>
  <si>
    <t>0.5</t>
  </si>
  <si>
    <t>5</t>
  </si>
  <si>
    <t>10</t>
  </si>
  <si>
    <r>
      <t>Aβ</t>
    </r>
    <r>
      <rPr>
        <vertAlign val="subscript"/>
        <sz val="10.5"/>
        <color rgb="FF000000"/>
        <rFont val="Times New Roman"/>
        <family val="1"/>
      </rPr>
      <t>1-40</t>
    </r>
  </si>
  <si>
    <t>BACE1</t>
    <phoneticPr fontId="1" type="noConversion"/>
  </si>
  <si>
    <t>PS1</t>
    <phoneticPr fontId="1" type="noConversion"/>
  </si>
  <si>
    <t>Blank control</t>
    <phoneticPr fontId="1" type="noConversion"/>
  </si>
  <si>
    <t>CTF</t>
    <phoneticPr fontId="1" type="noConversion"/>
  </si>
  <si>
    <t>sAPPb</t>
    <phoneticPr fontId="1" type="noConversion"/>
  </si>
  <si>
    <t>sAPPa</t>
    <phoneticPr fontId="1" type="noConversion"/>
  </si>
  <si>
    <r>
      <t>Aβ</t>
    </r>
    <r>
      <rPr>
        <vertAlign val="subscript"/>
        <sz val="10.5"/>
        <color rgb="FF000000"/>
        <rFont val="Times New Roman"/>
        <family val="1"/>
      </rPr>
      <t>1-42</t>
    </r>
    <phoneticPr fontId="1" type="noConversion"/>
  </si>
  <si>
    <t>Fig. 3 MTT and LDH assays in APP-PS1-293 cells.</t>
    <phoneticPr fontId="1" type="noConversion"/>
  </si>
  <si>
    <t>Fig.2 IC50 of ICT for BACE1. The BACE1 inhibition assay was executed using a BACE1 FRET kit.</t>
    <phoneticPr fontId="1" type="noConversion"/>
  </si>
  <si>
    <t>Sample Name</t>
  </si>
  <si>
    <t>Target Name</t>
  </si>
  <si>
    <t>Cт</t>
  </si>
  <si>
    <t>ΔCт</t>
  </si>
  <si>
    <t>ΔCт Mean</t>
  </si>
  <si>
    <t>ΔCт SD</t>
    <phoneticPr fontId="1" type="noConversion"/>
  </si>
  <si>
    <t>ctrl</t>
  </si>
  <si>
    <t>GAPDH</t>
    <phoneticPr fontId="1" type="noConversion"/>
  </si>
  <si>
    <t>ICT low</t>
    <phoneticPr fontId="1" type="noConversion"/>
  </si>
  <si>
    <t>ICT mid</t>
    <phoneticPr fontId="1" type="noConversion"/>
  </si>
  <si>
    <t>ICT high</t>
    <phoneticPr fontId="1" type="noConversion"/>
  </si>
  <si>
    <t>ΔΔCт</t>
  </si>
  <si>
    <t>value</t>
  </si>
  <si>
    <t>SD</t>
    <phoneticPr fontId="1" type="noConversion"/>
  </si>
  <si>
    <t>Fig. 5Effects of ICT on protein expression of the APP metabolic pathway in APP-PS1-HEK293 cells.</t>
    <phoneticPr fontId="1" type="noConversion"/>
  </si>
  <si>
    <r>
      <t xml:space="preserve">Fig. 4 </t>
    </r>
    <r>
      <rPr>
        <sz val="10.5"/>
        <color rgb="FF000000"/>
        <rFont val="Times New Roman"/>
        <family val="1"/>
      </rPr>
      <t>Effects of ICT on the mRNA and protein expression of APP in the APP-PS1-HEK293 cells.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</si>
</sst>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);[Red]\(0.00\)"/>
    <numFmt numFmtId="177" formatCode="0.0000_);[Red]\(0.0000\)"/>
    <numFmt numFmtId="178" formatCode="0.00_ "/>
  </numFmts>
  <fonts count="1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Times New Roman"/>
      <family val="1"/>
    </font>
    <font>
      <i/>
      <sz val="10"/>
      <name val="Arial"/>
      <family val="2"/>
    </font>
    <font>
      <b/>
      <sz val="10.5"/>
      <color rgb="FF000000"/>
      <name val="Times New Roman"/>
      <family val="1"/>
    </font>
    <font>
      <sz val="10.5"/>
      <color rgb="FF000000"/>
      <name val="Times New Roman"/>
      <family val="1"/>
    </font>
    <font>
      <sz val="11"/>
      <color theme="1"/>
      <name val="宋体"/>
      <family val="3"/>
      <charset val="134"/>
    </font>
    <font>
      <sz val="9"/>
      <name val="Tahoma"/>
      <family val="2"/>
      <charset val="134"/>
    </font>
    <font>
      <sz val="11"/>
      <color theme="1"/>
      <name val="Times New Roman"/>
      <family val="1"/>
    </font>
    <font>
      <vertAlign val="subscript"/>
      <sz val="10.5"/>
      <color rgb="FF000000"/>
      <name val="Times New Roman"/>
      <family val="1"/>
    </font>
    <font>
      <sz val="11"/>
      <color theme="1"/>
      <name val="等线"/>
      <family val="3"/>
      <charset val="134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>
      <alignment vertical="center"/>
    </xf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/>
    <xf numFmtId="0" fontId="6" fillId="0" borderId="0" xfId="0" applyFont="1"/>
    <xf numFmtId="176" fontId="0" fillId="0" borderId="0" xfId="0" applyNumberFormat="1"/>
    <xf numFmtId="176" fontId="0" fillId="0" borderId="0" xfId="0" applyNumberFormat="1" applyAlignment="1">
      <alignment horizontal="center"/>
    </xf>
    <xf numFmtId="177" fontId="6" fillId="0" borderId="0" xfId="0" applyNumberFormat="1" applyFont="1"/>
    <xf numFmtId="177" fontId="2" fillId="0" borderId="0" xfId="0" applyNumberFormat="1" applyFont="1"/>
    <xf numFmtId="177" fontId="0" fillId="0" borderId="0" xfId="0" applyNumberFormat="1"/>
    <xf numFmtId="177" fontId="0" fillId="0" borderId="0" xfId="0" applyNumberFormat="1" applyAlignment="1">
      <alignment horizontal="center"/>
    </xf>
    <xf numFmtId="177" fontId="3" fillId="0" borderId="0" xfId="0" applyNumberFormat="1" applyFont="1" applyAlignment="1">
      <alignment horizontal="left"/>
    </xf>
    <xf numFmtId="177" fontId="3" fillId="0" borderId="0" xfId="0" applyNumberFormat="1" applyFont="1"/>
    <xf numFmtId="0" fontId="8" fillId="0" borderId="0" xfId="0" applyFont="1"/>
    <xf numFmtId="0" fontId="5" fillId="0" borderId="0" xfId="0" applyFont="1"/>
    <xf numFmtId="0" fontId="0" fillId="0" borderId="0" xfId="0" applyAlignment="1">
      <alignment vertical="center"/>
    </xf>
    <xf numFmtId="0" fontId="10" fillId="0" borderId="0" xfId="1" applyAlignment="1"/>
    <xf numFmtId="0" fontId="11" fillId="0" borderId="0" xfId="0" applyFont="1"/>
    <xf numFmtId="0" fontId="11" fillId="0" borderId="0" xfId="0" applyFont="1" applyAlignment="1">
      <alignment horizontal="center"/>
    </xf>
    <xf numFmtId="178" fontId="0" fillId="0" borderId="0" xfId="0" applyNumberFormat="1"/>
  </cellXfs>
  <cellStyles count="2">
    <cellStyle name="常规" xfId="0" builtinId="0"/>
    <cellStyle name="常规 2" xfId="1" xr:uid="{B9221FCE-CE69-4885-B47B-26E9D4B7FC85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[1]Sheet1!$D$3:$Q$3</c:f>
              <c:strCache>
                <c:ptCount val="14"/>
                <c:pt idx="0">
                  <c:v>0.01μM</c:v>
                </c:pt>
                <c:pt idx="1">
                  <c:v>0.1μM</c:v>
                </c:pt>
                <c:pt idx="2">
                  <c:v>0.5μM</c:v>
                </c:pt>
                <c:pt idx="3">
                  <c:v>1μM</c:v>
                </c:pt>
                <c:pt idx="4">
                  <c:v>5μM</c:v>
                </c:pt>
                <c:pt idx="5">
                  <c:v>10μM</c:v>
                </c:pt>
                <c:pt idx="6">
                  <c:v>15μM</c:v>
                </c:pt>
                <c:pt idx="7">
                  <c:v>20μM</c:v>
                </c:pt>
                <c:pt idx="8">
                  <c:v>30μM</c:v>
                </c:pt>
                <c:pt idx="9">
                  <c:v>40μM</c:v>
                </c:pt>
                <c:pt idx="10">
                  <c:v>50μM</c:v>
                </c:pt>
                <c:pt idx="11">
                  <c:v>75μM</c:v>
                </c:pt>
                <c:pt idx="12">
                  <c:v>100μM</c:v>
                </c:pt>
                <c:pt idx="13">
                  <c:v>200μM</c:v>
                </c:pt>
              </c:strCache>
            </c:strRef>
          </c:cat>
          <c:val>
            <c:numRef>
              <c:f>[1]Sheet1!$D$15:$Q$15</c:f>
              <c:numCache>
                <c:formatCode>General</c:formatCode>
                <c:ptCount val="14"/>
                <c:pt idx="0">
                  <c:v>1</c:v>
                </c:pt>
                <c:pt idx="1">
                  <c:v>1.0074431665192138</c:v>
                </c:pt>
                <c:pt idx="2">
                  <c:v>0.97214101627110827</c:v>
                </c:pt>
                <c:pt idx="3">
                  <c:v>0.91086471515944145</c:v>
                </c:pt>
                <c:pt idx="4">
                  <c:v>0.55820863945839905</c:v>
                </c:pt>
                <c:pt idx="5">
                  <c:v>0.31562295649498023</c:v>
                </c:pt>
                <c:pt idx="6">
                  <c:v>0.15143093433857754</c:v>
                </c:pt>
                <c:pt idx="7">
                  <c:v>0.1578932184482825</c:v>
                </c:pt>
                <c:pt idx="8">
                  <c:v>0.15198869100280801</c:v>
                </c:pt>
                <c:pt idx="9">
                  <c:v>0.13638112089856524</c:v>
                </c:pt>
                <c:pt idx="10">
                  <c:v>0.14545909143362698</c:v>
                </c:pt>
                <c:pt idx="11">
                  <c:v>0.13638112089856524</c:v>
                </c:pt>
                <c:pt idx="12">
                  <c:v>0.15019040658537525</c:v>
                </c:pt>
                <c:pt idx="13">
                  <c:v>0.13901604031234374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C8-4846-817B-9D3FBE712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04672"/>
        <c:axId val="135732256"/>
      </c:lineChart>
      <c:catAx>
        <c:axId val="5704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135732256"/>
        <c:crosses val="autoZero"/>
        <c:auto val="1"/>
        <c:lblAlgn val="ctr"/>
        <c:lblOffset val="100"/>
        <c:noMultiLvlLbl val="0"/>
      </c:catAx>
      <c:valAx>
        <c:axId val="135732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9050">
            <a:solidFill>
              <a:sysClr val="windowText" lastClr="000000"/>
            </a:solidFill>
          </a:ln>
        </c:spPr>
        <c:crossAx val="57046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Times New Roman" pitchFamily="18" charset="0"/>
          <a:cs typeface="Times New Roman" pitchFamily="18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[1]Sheet1!$D$21:$Q$21</c:f>
              <c:strCache>
                <c:ptCount val="14"/>
                <c:pt idx="0">
                  <c:v>0.01μM</c:v>
                </c:pt>
                <c:pt idx="1">
                  <c:v>0.1μM</c:v>
                </c:pt>
                <c:pt idx="2">
                  <c:v>0.5μM</c:v>
                </c:pt>
                <c:pt idx="3">
                  <c:v>1μM</c:v>
                </c:pt>
                <c:pt idx="4">
                  <c:v>5μM</c:v>
                </c:pt>
                <c:pt idx="5">
                  <c:v>10μM</c:v>
                </c:pt>
                <c:pt idx="6">
                  <c:v>15μM</c:v>
                </c:pt>
                <c:pt idx="7">
                  <c:v>20μM</c:v>
                </c:pt>
                <c:pt idx="8">
                  <c:v>30μM</c:v>
                </c:pt>
                <c:pt idx="9">
                  <c:v>40μM</c:v>
                </c:pt>
                <c:pt idx="10">
                  <c:v>50μM</c:v>
                </c:pt>
                <c:pt idx="11">
                  <c:v>75μM</c:v>
                </c:pt>
                <c:pt idx="12">
                  <c:v>100μM</c:v>
                </c:pt>
                <c:pt idx="13">
                  <c:v>200μM</c:v>
                </c:pt>
              </c:strCache>
            </c:strRef>
          </c:cat>
          <c:val>
            <c:numRef>
              <c:f>[1]Sheet1!$D$29:$Q$29</c:f>
              <c:numCache>
                <c:formatCode>General</c:formatCode>
                <c:ptCount val="14"/>
                <c:pt idx="0">
                  <c:v>-5.8909449694813194E-3</c:v>
                </c:pt>
                <c:pt idx="1">
                  <c:v>-1.3377958773058437E-2</c:v>
                </c:pt>
                <c:pt idx="2">
                  <c:v>2.2132154499463041E-2</c:v>
                </c:pt>
                <c:pt idx="3">
                  <c:v>8.3769430928911981E-2</c:v>
                </c:pt>
                <c:pt idx="4">
                  <c:v>0.43850298416506245</c:v>
                </c:pt>
                <c:pt idx="5">
                  <c:v>0.68251772603720295</c:v>
                </c:pt>
                <c:pt idx="6">
                  <c:v>0.84767699436055677</c:v>
                </c:pt>
                <c:pt idx="7">
                  <c:v>0.8411766412907844</c:v>
                </c:pt>
                <c:pt idx="8">
                  <c:v>0.847115951982511</c:v>
                </c:pt>
                <c:pt idx="9">
                  <c:v>0.86281546542334508</c:v>
                </c:pt>
                <c:pt idx="10">
                  <c:v>0.85368401706342689</c:v>
                </c:pt>
                <c:pt idx="11">
                  <c:v>0.86281546542334508</c:v>
                </c:pt>
                <c:pt idx="12">
                  <c:v>0.84892482999448626</c:v>
                </c:pt>
                <c:pt idx="13">
                  <c:v>0.86016502384430105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E7-48A8-90C6-7F526177C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734496"/>
        <c:axId val="135735056"/>
      </c:lineChart>
      <c:catAx>
        <c:axId val="135734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9050">
            <a:solidFill>
              <a:sysClr val="windowText" lastClr="000000"/>
            </a:solidFill>
          </a:ln>
        </c:spPr>
        <c:crossAx val="135735056"/>
        <c:crosses val="autoZero"/>
        <c:auto val="1"/>
        <c:lblAlgn val="ctr"/>
        <c:lblOffset val="100"/>
        <c:noMultiLvlLbl val="0"/>
      </c:catAx>
      <c:valAx>
        <c:axId val="1357350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inhibition</a:t>
                </a:r>
                <a:endParaRPr lang="zh-CN"/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spPr>
          <a:ln w="19050">
            <a:solidFill>
              <a:sysClr val="windowText" lastClr="000000"/>
            </a:solidFill>
          </a:ln>
        </c:spPr>
        <c:crossAx val="1357344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0">
          <a:latin typeface="Times New Roman" pitchFamily="18" charset="0"/>
          <a:cs typeface="Times New Roman" pitchFamily="18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81643</xdr:colOff>
      <xdr:row>6</xdr:row>
      <xdr:rowOff>13608</xdr:rowOff>
    </xdr:from>
    <xdr:to>
      <xdr:col>34</xdr:col>
      <xdr:colOff>538843</xdr:colOff>
      <xdr:row>20</xdr:row>
      <xdr:rowOff>91168</xdr:rowOff>
    </xdr:to>
    <xdr:graphicFrame macro="">
      <xdr:nvGraphicFramePr>
        <xdr:cNvPr id="6" name="图表 5">
          <a:extLst>
            <a:ext uri="{FF2B5EF4-FFF2-40B4-BE49-F238E27FC236}">
              <a16:creationId xmlns:a16="http://schemas.microsoft.com/office/drawing/2014/main" id="{2F4E370C-C58D-49B2-8C4D-5E8F03BD57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585107</xdr:colOff>
      <xdr:row>25</xdr:row>
      <xdr:rowOff>163286</xdr:rowOff>
    </xdr:from>
    <xdr:to>
      <xdr:col>25</xdr:col>
      <xdr:colOff>356507</xdr:colOff>
      <xdr:row>40</xdr:row>
      <xdr:rowOff>191861</xdr:rowOff>
    </xdr:to>
    <xdr:graphicFrame macro="">
      <xdr:nvGraphicFramePr>
        <xdr:cNvPr id="7" name="图表 6">
          <a:extLst>
            <a:ext uri="{FF2B5EF4-FFF2-40B4-BE49-F238E27FC236}">
              <a16:creationId xmlns:a16="http://schemas.microsoft.com/office/drawing/2014/main" id="{B3ADA9F0-8F66-4E8E-B4D1-3ECDB9F86F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6102;&#38388;&#36724;&#25991;&#20214;\2018&#24180;4-5&#26376;\&#25910;&#38598;\&#32599;&#21191;&#33258;&#31185;2016&#24212;&#24613;&#39033;&#30446;&#21450;&#39044;&#23454;&#39564;&#23454;&#39564;&#32467;&#26524;\&#25991;&#22269;&#33635;&#32769;&#24072;&#23454;&#39564;&#32467;&#26524;-2\FRET\IC5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D3" t="str">
            <v>0.01μM</v>
          </cell>
          <cell r="E3" t="str">
            <v>0.1μM</v>
          </cell>
          <cell r="F3" t="str">
            <v>0.5μM</v>
          </cell>
          <cell r="G3" t="str">
            <v>1μM</v>
          </cell>
          <cell r="H3" t="str">
            <v>5μM</v>
          </cell>
          <cell r="I3" t="str">
            <v>10μM</v>
          </cell>
          <cell r="J3" t="str">
            <v>15μM</v>
          </cell>
          <cell r="K3" t="str">
            <v>20μM</v>
          </cell>
          <cell r="L3" t="str">
            <v>30μM</v>
          </cell>
          <cell r="M3" t="str">
            <v>40μM</v>
          </cell>
          <cell r="N3" t="str">
            <v>50μM</v>
          </cell>
          <cell r="O3" t="str">
            <v>75μM</v>
          </cell>
          <cell r="P3" t="str">
            <v>100μM</v>
          </cell>
          <cell r="Q3" t="str">
            <v>200μM</v>
          </cell>
        </row>
        <row r="15">
          <cell r="D15">
            <v>1</v>
          </cell>
          <cell r="E15">
            <v>1.0074431665192138</v>
          </cell>
          <cell r="F15">
            <v>0.97214101627110827</v>
          </cell>
          <cell r="G15">
            <v>0.91086471515944145</v>
          </cell>
          <cell r="H15">
            <v>0.55820863945839905</v>
          </cell>
          <cell r="I15">
            <v>0.31562295649498023</v>
          </cell>
          <cell r="J15">
            <v>0.15143093433857754</v>
          </cell>
          <cell r="K15">
            <v>0.1578932184482825</v>
          </cell>
          <cell r="L15">
            <v>0.15198869100280801</v>
          </cell>
          <cell r="M15">
            <v>0.13638112089856524</v>
          </cell>
          <cell r="N15">
            <v>0.14545909143362698</v>
          </cell>
          <cell r="O15">
            <v>0.13638112089856524</v>
          </cell>
          <cell r="P15">
            <v>0.15019040658537525</v>
          </cell>
          <cell r="Q15">
            <v>0.13901604031234374</v>
          </cell>
        </row>
        <row r="21">
          <cell r="D21" t="str">
            <v>0.01μM</v>
          </cell>
          <cell r="E21" t="str">
            <v>0.1μM</v>
          </cell>
          <cell r="F21" t="str">
            <v>0.5μM</v>
          </cell>
          <cell r="G21" t="str">
            <v>1μM</v>
          </cell>
          <cell r="H21" t="str">
            <v>5μM</v>
          </cell>
          <cell r="I21" t="str">
            <v>10μM</v>
          </cell>
          <cell r="J21" t="str">
            <v>15μM</v>
          </cell>
          <cell r="K21" t="str">
            <v>20μM</v>
          </cell>
          <cell r="L21" t="str">
            <v>30μM</v>
          </cell>
          <cell r="M21" t="str">
            <v>40μM</v>
          </cell>
          <cell r="N21" t="str">
            <v>50μM</v>
          </cell>
          <cell r="O21" t="str">
            <v>75μM</v>
          </cell>
          <cell r="P21" t="str">
            <v>100μM</v>
          </cell>
          <cell r="Q21" t="str">
            <v>200μM</v>
          </cell>
        </row>
        <row r="29">
          <cell r="D29">
            <v>-5.8909449694813194E-3</v>
          </cell>
          <cell r="E29">
            <v>-1.3377958773058437E-2</v>
          </cell>
          <cell r="F29">
            <v>2.2132154499463041E-2</v>
          </cell>
          <cell r="G29">
            <v>8.3769430928911981E-2</v>
          </cell>
          <cell r="H29">
            <v>0.43850298416506245</v>
          </cell>
          <cell r="I29">
            <v>0.68251772603720295</v>
          </cell>
          <cell r="J29">
            <v>0.84767699436055677</v>
          </cell>
          <cell r="K29">
            <v>0.8411766412907844</v>
          </cell>
          <cell r="L29">
            <v>0.847115951982511</v>
          </cell>
          <cell r="M29">
            <v>0.86281546542334508</v>
          </cell>
          <cell r="N29">
            <v>0.85368401706342689</v>
          </cell>
          <cell r="O29">
            <v>0.86281546542334508</v>
          </cell>
          <cell r="P29">
            <v>0.84892482999448626</v>
          </cell>
          <cell r="Q29">
            <v>0.86016502384430105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AC189"/>
  <sheetViews>
    <sheetView tabSelected="1" zoomScale="70" zoomScaleNormal="70" workbookViewId="0">
      <selection activeCell="M125" sqref="M125"/>
    </sheetView>
  </sheetViews>
  <sheetFormatPr defaultRowHeight="14.25" x14ac:dyDescent="0.2"/>
  <cols>
    <col min="1" max="2" width="9" style="1"/>
    <col min="3" max="3" width="11.125" style="1" bestFit="1" customWidth="1"/>
    <col min="4" max="4" width="9.375" style="1" bestFit="1" customWidth="1"/>
    <col min="5" max="7" width="11.125" style="1" bestFit="1" customWidth="1"/>
    <col min="8" max="8" width="10.375" style="1" bestFit="1" customWidth="1"/>
    <col min="9" max="9" width="11.125" style="1" bestFit="1" customWidth="1"/>
    <col min="10" max="10" width="10.375" style="1" bestFit="1" customWidth="1"/>
    <col min="11" max="18" width="9.375" style="1" bestFit="1" customWidth="1"/>
    <col min="19" max="19" width="9" style="1"/>
    <col min="20" max="20" width="9.375" style="1" bestFit="1" customWidth="1"/>
    <col min="21" max="22" width="9.125" style="1" bestFit="1" customWidth="1"/>
    <col min="23" max="24" width="9" style="1"/>
    <col min="25" max="25" width="9.375" style="1" bestFit="1" customWidth="1"/>
    <col min="26" max="16384" width="9" style="1"/>
  </cols>
  <sheetData>
    <row r="4" spans="2:29" x14ac:dyDescent="0.2">
      <c r="B4" s="3" t="s">
        <v>73</v>
      </c>
    </row>
    <row r="5" spans="2:29" ht="15.75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2:29" x14ac:dyDescent="0.2">
      <c r="B6" s="9" t="s">
        <v>43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6"/>
    </row>
    <row r="7" spans="2:29" ht="15.75" x14ac:dyDescent="0.25">
      <c r="B7" s="9"/>
      <c r="C7" s="9" t="s">
        <v>22</v>
      </c>
      <c r="D7" s="9" t="s">
        <v>67</v>
      </c>
      <c r="E7" s="9" t="s">
        <v>0</v>
      </c>
      <c r="F7" s="9" t="s">
        <v>1</v>
      </c>
      <c r="G7" s="9" t="s">
        <v>2</v>
      </c>
      <c r="H7" s="9" t="s">
        <v>3</v>
      </c>
      <c r="I7" s="9" t="s">
        <v>4</v>
      </c>
      <c r="J7" s="9" t="s">
        <v>5</v>
      </c>
      <c r="K7" s="9" t="s">
        <v>6</v>
      </c>
      <c r="L7" s="9" t="s">
        <v>7</v>
      </c>
      <c r="M7" s="9" t="s">
        <v>8</v>
      </c>
      <c r="N7" s="10" t="s">
        <v>9</v>
      </c>
      <c r="O7" s="10" t="s">
        <v>10</v>
      </c>
      <c r="P7" s="10" t="s">
        <v>11</v>
      </c>
      <c r="Q7" s="10" t="s">
        <v>12</v>
      </c>
      <c r="R7" s="10" t="s">
        <v>13</v>
      </c>
      <c r="S7" s="10"/>
      <c r="T7" s="10">
        <v>0.01</v>
      </c>
      <c r="U7" s="10">
        <v>-5.8909449694813194E-3</v>
      </c>
      <c r="V7" s="10">
        <v>1.5036164863425083E-2</v>
      </c>
      <c r="W7" s="8"/>
      <c r="X7" s="9" t="s">
        <v>24</v>
      </c>
      <c r="Y7" s="9"/>
      <c r="Z7" s="9"/>
      <c r="AA7" s="11"/>
      <c r="AB7" s="12"/>
      <c r="AC7" s="6"/>
    </row>
    <row r="8" spans="2:29" ht="15.75" x14ac:dyDescent="0.25">
      <c r="B8" s="9" t="s">
        <v>14</v>
      </c>
      <c r="C8" s="9">
        <v>3627.1</v>
      </c>
      <c r="D8" s="9">
        <v>102.4</v>
      </c>
      <c r="E8" s="9">
        <v>3516.2</v>
      </c>
      <c r="F8" s="9">
        <v>3482.6</v>
      </c>
      <c r="G8" s="9">
        <v>3496.5</v>
      </c>
      <c r="H8" s="9">
        <v>3062.7</v>
      </c>
      <c r="I8" s="9">
        <v>2063.4</v>
      </c>
      <c r="J8" s="9">
        <v>1327.4</v>
      </c>
      <c r="K8" s="9">
        <v>655.29999999999995</v>
      </c>
      <c r="L8" s="9">
        <v>681.2</v>
      </c>
      <c r="M8" s="9">
        <v>659.4</v>
      </c>
      <c r="N8" s="10">
        <v>603.5</v>
      </c>
      <c r="O8" s="10">
        <v>602.5</v>
      </c>
      <c r="P8" s="10">
        <v>568.29999999999995</v>
      </c>
      <c r="Q8" s="10">
        <v>602.5</v>
      </c>
      <c r="R8" s="10">
        <v>533.4</v>
      </c>
      <c r="S8" s="10"/>
      <c r="T8" s="10">
        <v>0.1</v>
      </c>
      <c r="U8" s="10">
        <v>-1.3377958773058437E-2</v>
      </c>
      <c r="V8" s="10">
        <v>2.7591306291285315E-2</v>
      </c>
      <c r="W8" s="8"/>
      <c r="X8" s="9" t="s">
        <v>25</v>
      </c>
      <c r="Y8" s="9"/>
      <c r="Z8" s="9"/>
      <c r="AA8" s="11"/>
      <c r="AB8" s="12"/>
      <c r="AC8" s="6"/>
    </row>
    <row r="9" spans="2:29" ht="15.75" x14ac:dyDescent="0.25">
      <c r="B9" s="9" t="s">
        <v>15</v>
      </c>
      <c r="C9" s="9">
        <v>3423.4</v>
      </c>
      <c r="D9" s="9">
        <v>93.4</v>
      </c>
      <c r="E9" s="9">
        <v>3558.7</v>
      </c>
      <c r="F9" s="9">
        <v>3661.9</v>
      </c>
      <c r="G9" s="9">
        <v>3445.7</v>
      </c>
      <c r="H9" s="9">
        <v>3223.4</v>
      </c>
      <c r="I9" s="9">
        <v>2118.5</v>
      </c>
      <c r="J9" s="9">
        <v>1223.5999999999999</v>
      </c>
      <c r="K9" s="9">
        <v>647.5</v>
      </c>
      <c r="L9" s="9">
        <v>603.79999999999995</v>
      </c>
      <c r="M9" s="9">
        <v>603.79999999999995</v>
      </c>
      <c r="N9" s="10">
        <v>583.4</v>
      </c>
      <c r="O9" s="10">
        <v>638.70000000000005</v>
      </c>
      <c r="P9" s="10">
        <v>562.70000000000005</v>
      </c>
      <c r="Q9" s="10">
        <v>651.20000000000005</v>
      </c>
      <c r="R9" s="10">
        <v>624.5</v>
      </c>
      <c r="S9" s="10"/>
      <c r="T9" s="10">
        <v>0.5</v>
      </c>
      <c r="U9" s="10">
        <v>2.2132154499463041E-2</v>
      </c>
      <c r="V9" s="10">
        <v>7.5169482084094701E-3</v>
      </c>
      <c r="W9" s="8"/>
      <c r="X9" s="9" t="s">
        <v>26</v>
      </c>
      <c r="Y9" s="9">
        <v>0.75560000000000005</v>
      </c>
      <c r="Z9" s="9"/>
      <c r="AA9" s="11"/>
      <c r="AB9" s="12"/>
      <c r="AC9" s="6"/>
    </row>
    <row r="10" spans="2:29" ht="15.75" x14ac:dyDescent="0.25">
      <c r="B10" s="9" t="s">
        <v>16</v>
      </c>
      <c r="C10" s="9">
        <v>3582.8</v>
      </c>
      <c r="D10" s="9">
        <v>99.6</v>
      </c>
      <c r="E10" s="9">
        <v>3619.3</v>
      </c>
      <c r="F10" s="9">
        <v>3627.1</v>
      </c>
      <c r="G10" s="9">
        <v>3462.3</v>
      </c>
      <c r="H10" s="9">
        <v>3481.2</v>
      </c>
      <c r="I10" s="9">
        <v>1918.2</v>
      </c>
      <c r="J10" s="9">
        <v>1026.5</v>
      </c>
      <c r="K10" s="9">
        <v>567.29999999999995</v>
      </c>
      <c r="L10" s="9">
        <v>652.29999999999995</v>
      </c>
      <c r="M10" s="9">
        <v>612.70000000000005</v>
      </c>
      <c r="N10" s="10">
        <v>526.70000000000005</v>
      </c>
      <c r="O10" s="10">
        <v>566.79999999999995</v>
      </c>
      <c r="P10" s="10">
        <v>582.6</v>
      </c>
      <c r="Q10" s="10">
        <v>603.5</v>
      </c>
      <c r="R10" s="10">
        <v>583.1</v>
      </c>
      <c r="S10" s="10"/>
      <c r="T10" s="10">
        <v>1</v>
      </c>
      <c r="U10" s="10">
        <v>8.3769430928911981E-2</v>
      </c>
      <c r="V10" s="10">
        <v>6.126555891228555E-2</v>
      </c>
      <c r="W10" s="8"/>
      <c r="X10" s="9" t="s">
        <v>27</v>
      </c>
      <c r="Y10" s="9">
        <v>1.091</v>
      </c>
      <c r="Z10" s="9"/>
      <c r="AA10" s="11"/>
      <c r="AB10" s="12"/>
      <c r="AC10" s="6"/>
    </row>
    <row r="11" spans="2:29" ht="15.75" x14ac:dyDescent="0.25">
      <c r="B11" s="9" t="s">
        <v>17</v>
      </c>
      <c r="C11" s="9">
        <v>3544.4333333333329</v>
      </c>
      <c r="D11" s="9">
        <v>98.466666666666654</v>
      </c>
      <c r="E11" s="9"/>
      <c r="F11" s="9"/>
      <c r="G11" s="9"/>
      <c r="H11" s="9"/>
      <c r="I11" s="9"/>
      <c r="J11" s="9"/>
      <c r="K11" s="9"/>
      <c r="L11" s="9"/>
      <c r="M11" s="9"/>
      <c r="N11" s="10"/>
      <c r="O11" s="10"/>
      <c r="P11" s="10"/>
      <c r="Q11" s="10"/>
      <c r="R11" s="10"/>
      <c r="S11" s="10"/>
      <c r="T11" s="10">
        <v>5</v>
      </c>
      <c r="U11" s="10">
        <v>0.43850298416506245</v>
      </c>
      <c r="V11" s="10">
        <v>3.0027084198516667E-2</v>
      </c>
      <c r="W11" s="8"/>
      <c r="X11" s="9" t="s">
        <v>28</v>
      </c>
      <c r="Y11" s="9">
        <v>5.6959999999999997</v>
      </c>
      <c r="Z11" s="9"/>
      <c r="AA11" s="11"/>
      <c r="AB11" s="12"/>
      <c r="AC11" s="6"/>
    </row>
    <row r="12" spans="2:29" x14ac:dyDescent="0.2">
      <c r="B12" s="9"/>
      <c r="C12" s="9"/>
      <c r="D12" s="9"/>
      <c r="E12" s="9">
        <v>3417.7333333333331</v>
      </c>
      <c r="F12" s="9">
        <v>3384.1333333333332</v>
      </c>
      <c r="G12" s="9">
        <v>3398.0333333333333</v>
      </c>
      <c r="H12" s="9">
        <v>2964.2333333333331</v>
      </c>
      <c r="I12" s="9">
        <v>1964.9333333333334</v>
      </c>
      <c r="J12" s="9">
        <v>1228.9333333333334</v>
      </c>
      <c r="K12" s="9">
        <v>556.83333333333326</v>
      </c>
      <c r="L12" s="9">
        <v>582.73333333333335</v>
      </c>
      <c r="M12" s="9">
        <v>560.93333333333328</v>
      </c>
      <c r="N12" s="10">
        <v>505.03333333333336</v>
      </c>
      <c r="O12" s="10">
        <v>504.03333333333336</v>
      </c>
      <c r="P12" s="10">
        <v>469.83333333333331</v>
      </c>
      <c r="Q12" s="10">
        <v>504.03333333333336</v>
      </c>
      <c r="R12" s="10">
        <v>434.93333333333334</v>
      </c>
      <c r="S12" s="10"/>
      <c r="T12" s="10">
        <v>10</v>
      </c>
      <c r="U12" s="10">
        <v>0.68251772603720295</v>
      </c>
      <c r="V12" s="10">
        <v>4.4353818745689104E-2</v>
      </c>
      <c r="W12" s="9"/>
      <c r="X12" s="9" t="s">
        <v>29</v>
      </c>
      <c r="Y12" s="9"/>
      <c r="Z12" s="9"/>
      <c r="AA12" s="11"/>
      <c r="AB12" s="12"/>
      <c r="AC12" s="6"/>
    </row>
    <row r="13" spans="2:29" x14ac:dyDescent="0.2">
      <c r="B13" s="9"/>
      <c r="C13" s="9"/>
      <c r="D13" s="9"/>
      <c r="E13" s="9">
        <v>3460.2333333333331</v>
      </c>
      <c r="F13" s="9">
        <v>3563.4333333333334</v>
      </c>
      <c r="G13" s="9">
        <v>3347.2333333333331</v>
      </c>
      <c r="H13" s="9">
        <v>3124.9333333333334</v>
      </c>
      <c r="I13" s="9">
        <v>2020.0333333333333</v>
      </c>
      <c r="J13" s="9">
        <v>1125.1333333333332</v>
      </c>
      <c r="K13" s="9">
        <v>549.0333333333333</v>
      </c>
      <c r="L13" s="9">
        <v>505.33333333333331</v>
      </c>
      <c r="M13" s="9">
        <v>505.33333333333331</v>
      </c>
      <c r="N13" s="10">
        <v>484.93333333333334</v>
      </c>
      <c r="O13" s="10">
        <v>540.23333333333335</v>
      </c>
      <c r="P13" s="10">
        <v>464.23333333333341</v>
      </c>
      <c r="Q13" s="10">
        <v>552.73333333333335</v>
      </c>
      <c r="R13" s="10">
        <v>526.0333333333333</v>
      </c>
      <c r="S13" s="10"/>
      <c r="T13" s="10">
        <v>15</v>
      </c>
      <c r="U13" s="10">
        <v>0.84767699436055677</v>
      </c>
      <c r="V13" s="10">
        <v>1.4135810512128432E-2</v>
      </c>
      <c r="W13" s="9"/>
      <c r="X13" s="9" t="s">
        <v>26</v>
      </c>
      <c r="Y13" s="9">
        <v>6.5740000000000007E-2</v>
      </c>
      <c r="Z13" s="9"/>
      <c r="AA13" s="11"/>
      <c r="AB13" s="12"/>
      <c r="AC13" s="6"/>
    </row>
    <row r="14" spans="2:29" x14ac:dyDescent="0.2">
      <c r="B14" s="9"/>
      <c r="C14" s="9"/>
      <c r="D14" s="9"/>
      <c r="E14" s="9">
        <v>3520.8333333333335</v>
      </c>
      <c r="F14" s="9">
        <v>3528.6333333333332</v>
      </c>
      <c r="G14" s="9">
        <v>3363.8333333333335</v>
      </c>
      <c r="H14" s="9">
        <v>3382.7333333333331</v>
      </c>
      <c r="I14" s="9">
        <v>1819.7333333333333</v>
      </c>
      <c r="J14" s="9">
        <v>928.0333333333333</v>
      </c>
      <c r="K14" s="9">
        <v>468.83333333333331</v>
      </c>
      <c r="L14" s="9">
        <v>553.83333333333326</v>
      </c>
      <c r="M14" s="9">
        <v>514.23333333333335</v>
      </c>
      <c r="N14" s="10">
        <v>428.23333333333341</v>
      </c>
      <c r="O14" s="10">
        <v>468.33333333333331</v>
      </c>
      <c r="P14" s="10">
        <v>484.13333333333338</v>
      </c>
      <c r="Q14" s="10">
        <v>505.03333333333336</v>
      </c>
      <c r="R14" s="10">
        <v>484.63333333333338</v>
      </c>
      <c r="S14" s="10"/>
      <c r="T14" s="10">
        <v>20</v>
      </c>
      <c r="U14" s="10">
        <v>0.8411766412907844</v>
      </c>
      <c r="V14" s="10">
        <v>1.1349913047599388E-2</v>
      </c>
      <c r="W14" s="9"/>
      <c r="X14" s="9" t="s">
        <v>27</v>
      </c>
      <c r="Y14" s="9">
        <v>0.14449999999999999</v>
      </c>
      <c r="Z14" s="9"/>
      <c r="AA14" s="11"/>
      <c r="AB14" s="12"/>
      <c r="AC14" s="6"/>
    </row>
    <row r="15" spans="2:29" x14ac:dyDescent="0.2">
      <c r="B15" s="9" t="s">
        <v>17</v>
      </c>
      <c r="C15" s="9"/>
      <c r="D15" s="9"/>
      <c r="E15" s="9">
        <v>3466.2666666666664</v>
      </c>
      <c r="F15" s="9"/>
      <c r="G15" s="9"/>
      <c r="H15" s="9"/>
      <c r="I15" s="9"/>
      <c r="J15" s="9"/>
      <c r="K15" s="9"/>
      <c r="L15" s="9"/>
      <c r="M15" s="9"/>
      <c r="N15" s="10"/>
      <c r="O15" s="10"/>
      <c r="P15" s="10"/>
      <c r="Q15" s="10"/>
      <c r="R15" s="10"/>
      <c r="S15" s="10"/>
      <c r="T15" s="10">
        <v>30</v>
      </c>
      <c r="U15" s="10">
        <v>0.847115951982511</v>
      </c>
      <c r="V15" s="10">
        <v>8.6666138084192448E-3</v>
      </c>
      <c r="W15" s="9"/>
      <c r="X15" s="9" t="s">
        <v>30</v>
      </c>
      <c r="Y15" s="9"/>
      <c r="Z15" s="9"/>
      <c r="AA15" s="11"/>
      <c r="AB15" s="12"/>
      <c r="AC15" s="6"/>
    </row>
    <row r="16" spans="2:29" x14ac:dyDescent="0.2">
      <c r="B16" s="9"/>
      <c r="C16" s="9"/>
      <c r="D16" s="9"/>
      <c r="E16" s="9">
        <v>0.98599838442897259</v>
      </c>
      <c r="F16" s="9">
        <v>0.97630495826441521</v>
      </c>
      <c r="G16" s="9">
        <v>0.98031503635034822</v>
      </c>
      <c r="H16" s="9">
        <v>0.85516598069007965</v>
      </c>
      <c r="I16" s="9">
        <v>0.56687310074239339</v>
      </c>
      <c r="J16" s="9">
        <v>0.3545409085663731</v>
      </c>
      <c r="K16" s="9">
        <v>0.16064353579259144</v>
      </c>
      <c r="L16" s="9">
        <v>0.16811555179443782</v>
      </c>
      <c r="M16" s="9">
        <v>0.16182636458052851</v>
      </c>
      <c r="N16" s="10">
        <v>0.14569950378889873</v>
      </c>
      <c r="O16" s="10">
        <v>0.14541100896257261</v>
      </c>
      <c r="P16" s="10">
        <v>0.13554448590221949</v>
      </c>
      <c r="Q16" s="10">
        <v>0.14541100896257261</v>
      </c>
      <c r="R16" s="10">
        <v>0.12547601646343809</v>
      </c>
      <c r="S16" s="10"/>
      <c r="T16" s="10">
        <v>40</v>
      </c>
      <c r="U16" s="10">
        <v>0.86281546542334508</v>
      </c>
      <c r="V16" s="10">
        <v>1.1557569977854813E-2</v>
      </c>
      <c r="W16" s="9"/>
      <c r="X16" s="9" t="s">
        <v>26</v>
      </c>
      <c r="Y16" s="9" t="s">
        <v>31</v>
      </c>
      <c r="Z16" s="9"/>
      <c r="AA16" s="11"/>
      <c r="AB16" s="12"/>
      <c r="AC16" s="6"/>
    </row>
    <row r="17" spans="2:29" x14ac:dyDescent="0.2">
      <c r="B17" s="9"/>
      <c r="C17" s="9"/>
      <c r="D17" s="9"/>
      <c r="E17" s="9">
        <v>0.9982594145478324</v>
      </c>
      <c r="F17" s="9">
        <v>1.0280320806246876</v>
      </c>
      <c r="G17" s="9">
        <v>0.96565949917298155</v>
      </c>
      <c r="H17" s="9">
        <v>0.90152709928068631</v>
      </c>
      <c r="I17" s="9">
        <v>0.58276916567296233</v>
      </c>
      <c r="J17" s="9">
        <v>0.32459514559372232</v>
      </c>
      <c r="K17" s="9">
        <v>0.15839327614724777</v>
      </c>
      <c r="L17" s="9">
        <v>0.14578605223679655</v>
      </c>
      <c r="M17" s="9">
        <v>0.14578605223679655</v>
      </c>
      <c r="N17" s="10">
        <v>0.13990075777974384</v>
      </c>
      <c r="O17" s="10">
        <v>0.15585452167557798</v>
      </c>
      <c r="P17" s="10">
        <v>0.13392891487479328</v>
      </c>
      <c r="Q17" s="10">
        <v>0.1594607070046544</v>
      </c>
      <c r="R17" s="10">
        <v>0.15175789514174712</v>
      </c>
      <c r="S17" s="10"/>
      <c r="T17" s="10">
        <v>50</v>
      </c>
      <c r="U17" s="10">
        <v>0.85368401706342689</v>
      </c>
      <c r="V17" s="10">
        <v>1.0432570373031502E-2</v>
      </c>
      <c r="W17" s="10"/>
      <c r="X17" s="10" t="s">
        <v>27</v>
      </c>
      <c r="Y17" s="10" t="s">
        <v>32</v>
      </c>
      <c r="Z17" s="9"/>
      <c r="AA17" s="9"/>
      <c r="AB17" s="9"/>
      <c r="AC17" s="6"/>
    </row>
    <row r="18" spans="2:29" x14ac:dyDescent="0.2">
      <c r="B18" s="9"/>
      <c r="C18" s="9"/>
      <c r="D18" s="9"/>
      <c r="E18" s="9">
        <v>1.0157422010231951</v>
      </c>
      <c r="F18" s="9">
        <v>1.0179924606685387</v>
      </c>
      <c r="G18" s="9">
        <v>0.97044851328999515</v>
      </c>
      <c r="H18" s="9">
        <v>0.97590106550755862</v>
      </c>
      <c r="I18" s="9">
        <v>0.52498365195984154</v>
      </c>
      <c r="J18" s="9">
        <v>0.26773281532484516</v>
      </c>
      <c r="K18" s="9">
        <v>0.13525599107589337</v>
      </c>
      <c r="L18" s="9">
        <v>0.15977805131361311</v>
      </c>
      <c r="M18" s="9">
        <v>0.148353656191099</v>
      </c>
      <c r="N18" s="10">
        <v>0.12354310112705315</v>
      </c>
      <c r="O18" s="10">
        <v>0.13511174366273032</v>
      </c>
      <c r="P18" s="10">
        <v>0.13966996191868294</v>
      </c>
      <c r="Q18" s="10">
        <v>0.14569950378889873</v>
      </c>
      <c r="R18" s="10">
        <v>0.13981420933184602</v>
      </c>
      <c r="S18" s="10"/>
      <c r="T18" s="10">
        <v>75</v>
      </c>
      <c r="U18" s="10">
        <v>0.86281546542334508</v>
      </c>
      <c r="V18" s="10">
        <v>2.9779934228749846E-3</v>
      </c>
      <c r="W18" s="10"/>
      <c r="X18" s="10" t="s">
        <v>28</v>
      </c>
      <c r="Y18" s="10" t="s">
        <v>33</v>
      </c>
      <c r="Z18" s="9"/>
      <c r="AA18" s="9"/>
      <c r="AB18" s="9"/>
      <c r="AC18" s="6"/>
    </row>
    <row r="19" spans="2:29" x14ac:dyDescent="0.2">
      <c r="B19" s="9" t="s">
        <v>17</v>
      </c>
      <c r="C19" s="9"/>
      <c r="D19" s="9"/>
      <c r="E19" s="9">
        <v>1</v>
      </c>
      <c r="F19" s="9">
        <v>1.0074431665192138</v>
      </c>
      <c r="G19" s="9">
        <v>0.97214101627110827</v>
      </c>
      <c r="H19" s="9">
        <v>0.91086471515944145</v>
      </c>
      <c r="I19" s="9">
        <v>0.55820863945839905</v>
      </c>
      <c r="J19" s="9">
        <v>0.31562295649498023</v>
      </c>
      <c r="K19" s="9">
        <v>0.15143093433857754</v>
      </c>
      <c r="L19" s="9">
        <v>0.1578932184482825</v>
      </c>
      <c r="M19" s="9">
        <v>0.15198869100280801</v>
      </c>
      <c r="N19" s="10">
        <v>0.13638112089856524</v>
      </c>
      <c r="O19" s="10">
        <v>0.14545909143362698</v>
      </c>
      <c r="P19" s="10">
        <v>0.13638112089856524</v>
      </c>
      <c r="Q19" s="10">
        <v>0.15019040658537525</v>
      </c>
      <c r="R19" s="10">
        <v>0.13901604031234374</v>
      </c>
      <c r="S19" s="10"/>
      <c r="T19" s="10">
        <v>100</v>
      </c>
      <c r="U19" s="10">
        <v>0.84892482999448626</v>
      </c>
      <c r="V19" s="10">
        <v>8.0769134288839889E-3</v>
      </c>
      <c r="W19" s="10"/>
      <c r="X19" s="10" t="s">
        <v>34</v>
      </c>
      <c r="Y19" s="10"/>
      <c r="Z19" s="9"/>
      <c r="AA19" s="9"/>
      <c r="AB19" s="9"/>
      <c r="AC19" s="6"/>
    </row>
    <row r="20" spans="2:29" x14ac:dyDescent="0.2">
      <c r="B20" s="9" t="s">
        <v>21</v>
      </c>
      <c r="C20" s="9"/>
      <c r="D20" s="9"/>
      <c r="E20" s="9">
        <v>1.4948106391276127E-2</v>
      </c>
      <c r="F20" s="9">
        <v>2.7429719324218088E-2</v>
      </c>
      <c r="G20" s="9">
        <v>7.4729256148513799E-3</v>
      </c>
      <c r="H20" s="9">
        <v>6.0906760537688641E-2</v>
      </c>
      <c r="I20" s="9">
        <v>2.9851232232165813E-2</v>
      </c>
      <c r="J20" s="9">
        <v>4.4094063046799206E-2</v>
      </c>
      <c r="K20" s="9">
        <v>1.405302491569535E-2</v>
      </c>
      <c r="L20" s="9">
        <v>1.1283442906371628E-2</v>
      </c>
      <c r="M20" s="9">
        <v>8.6158582615356617E-3</v>
      </c>
      <c r="N20" s="10">
        <v>1.1489883705241493E-2</v>
      </c>
      <c r="O20" s="10">
        <v>1.0371472598700054E-2</v>
      </c>
      <c r="P20" s="10">
        <v>2.9605529682597159E-3</v>
      </c>
      <c r="Q20" s="10">
        <v>8.0296114298245829E-3</v>
      </c>
      <c r="R20" s="10">
        <v>1.3159106810612511E-2</v>
      </c>
      <c r="S20" s="10"/>
      <c r="T20" s="10">
        <v>200</v>
      </c>
      <c r="U20" s="10">
        <v>0.86016502384430105</v>
      </c>
      <c r="V20" s="10">
        <v>1.3236626384681351E-2</v>
      </c>
      <c r="W20" s="10"/>
      <c r="X20" s="10" t="s">
        <v>35</v>
      </c>
      <c r="Y20" s="10">
        <v>12</v>
      </c>
      <c r="Z20" s="9"/>
      <c r="AA20" s="9"/>
      <c r="AB20" s="9"/>
      <c r="AC20" s="6"/>
    </row>
    <row r="21" spans="2:29" x14ac:dyDescent="0.2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 t="s">
        <v>36</v>
      </c>
      <c r="Y21" s="10">
        <v>0.96960000000000002</v>
      </c>
      <c r="Z21" s="9"/>
      <c r="AA21" s="9"/>
      <c r="AB21" s="9"/>
      <c r="AC21" s="6"/>
    </row>
    <row r="22" spans="2:29" ht="15.75" x14ac:dyDescent="0.2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9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 t="s">
        <v>37</v>
      </c>
      <c r="Y22" s="10">
        <v>571.4</v>
      </c>
      <c r="Z22" s="9"/>
      <c r="AA22" s="9"/>
      <c r="AB22" s="9"/>
      <c r="AC22" s="6"/>
    </row>
    <row r="23" spans="2:29" ht="15.75" x14ac:dyDescent="0.25"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9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 t="s">
        <v>38</v>
      </c>
      <c r="Y23" s="10">
        <v>6.9</v>
      </c>
      <c r="Z23" s="9"/>
      <c r="AA23" s="9"/>
      <c r="AB23" s="9"/>
      <c r="AC23" s="6"/>
    </row>
    <row r="24" spans="2:29" x14ac:dyDescent="0.2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"/>
      <c r="O24" s="10"/>
      <c r="P24" s="10"/>
      <c r="Q24" s="10"/>
      <c r="R24" s="10"/>
      <c r="S24" s="10"/>
      <c r="T24" s="9"/>
      <c r="U24" s="9"/>
      <c r="V24" s="9"/>
      <c r="W24" s="9"/>
      <c r="X24" s="9" t="s">
        <v>39</v>
      </c>
      <c r="Y24" s="9"/>
      <c r="Z24" s="9"/>
      <c r="AA24" s="9"/>
      <c r="AB24" s="9"/>
      <c r="AC24" s="6"/>
    </row>
    <row r="25" spans="2:29" x14ac:dyDescent="0.2">
      <c r="B25" s="9"/>
      <c r="C25" s="9" t="s">
        <v>22</v>
      </c>
      <c r="D25" s="9" t="s">
        <v>23</v>
      </c>
      <c r="E25" s="9" t="s">
        <v>0</v>
      </c>
      <c r="F25" s="9" t="s">
        <v>1</v>
      </c>
      <c r="G25" s="9" t="s">
        <v>2</v>
      </c>
      <c r="H25" s="9" t="s">
        <v>3</v>
      </c>
      <c r="I25" s="9" t="s">
        <v>4</v>
      </c>
      <c r="J25" s="9" t="s">
        <v>5</v>
      </c>
      <c r="K25" s="9" t="s">
        <v>6</v>
      </c>
      <c r="L25" s="9" t="s">
        <v>7</v>
      </c>
      <c r="M25" s="9" t="s">
        <v>8</v>
      </c>
      <c r="N25" s="10" t="s">
        <v>9</v>
      </c>
      <c r="O25" s="10" t="s">
        <v>10</v>
      </c>
      <c r="P25" s="10" t="s">
        <v>11</v>
      </c>
      <c r="Q25" s="10" t="s">
        <v>12</v>
      </c>
      <c r="R25" s="10" t="s">
        <v>13</v>
      </c>
      <c r="S25" s="10"/>
      <c r="T25" s="9"/>
      <c r="U25" s="9"/>
      <c r="V25" s="9"/>
      <c r="W25" s="9"/>
      <c r="X25" s="9" t="s">
        <v>40</v>
      </c>
      <c r="Y25" s="9">
        <v>14</v>
      </c>
      <c r="Z25" s="9"/>
      <c r="AA25" s="9"/>
      <c r="AB25" s="9"/>
      <c r="AC25" s="6"/>
    </row>
    <row r="26" spans="2:29" x14ac:dyDescent="0.2">
      <c r="B26" s="9" t="s">
        <v>14</v>
      </c>
      <c r="C26" s="9">
        <v>3627.1</v>
      </c>
      <c r="D26" s="9">
        <v>102.4</v>
      </c>
      <c r="E26" s="9">
        <v>3516.2</v>
      </c>
      <c r="F26" s="9">
        <v>3482.6</v>
      </c>
      <c r="G26" s="9">
        <v>3496.5</v>
      </c>
      <c r="H26" s="9">
        <v>3062.7</v>
      </c>
      <c r="I26" s="9">
        <v>2063.4</v>
      </c>
      <c r="J26" s="9">
        <v>1327.4</v>
      </c>
      <c r="K26" s="9">
        <v>655.29999999999995</v>
      </c>
      <c r="L26" s="9">
        <v>681.2</v>
      </c>
      <c r="M26" s="9">
        <v>659.4</v>
      </c>
      <c r="N26" s="10">
        <v>603.5</v>
      </c>
      <c r="O26" s="10">
        <v>602.5</v>
      </c>
      <c r="P26" s="10">
        <v>568.29999999999995</v>
      </c>
      <c r="Q26" s="10">
        <v>602.5</v>
      </c>
      <c r="R26" s="10">
        <v>533.4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6"/>
    </row>
    <row r="27" spans="2:29" x14ac:dyDescent="0.2">
      <c r="B27" s="9" t="s">
        <v>15</v>
      </c>
      <c r="C27" s="9">
        <v>3423.4</v>
      </c>
      <c r="D27" s="9">
        <v>93.4</v>
      </c>
      <c r="E27" s="9">
        <v>3558.7</v>
      </c>
      <c r="F27" s="9">
        <v>3661.9</v>
      </c>
      <c r="G27" s="9">
        <v>3445.7</v>
      </c>
      <c r="H27" s="9">
        <v>3223.4</v>
      </c>
      <c r="I27" s="9">
        <v>2118.5</v>
      </c>
      <c r="J27" s="9">
        <v>1223.5999999999999</v>
      </c>
      <c r="K27" s="9">
        <v>647.5</v>
      </c>
      <c r="L27" s="9">
        <v>603.79999999999995</v>
      </c>
      <c r="M27" s="9">
        <v>603.79999999999995</v>
      </c>
      <c r="N27" s="10">
        <v>583.4</v>
      </c>
      <c r="O27" s="10">
        <v>638.70000000000005</v>
      </c>
      <c r="P27" s="10">
        <v>562.70000000000005</v>
      </c>
      <c r="Q27" s="10">
        <v>651.20000000000005</v>
      </c>
      <c r="R27" s="10">
        <v>624.5</v>
      </c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6"/>
    </row>
    <row r="28" spans="2:29" x14ac:dyDescent="0.2">
      <c r="B28" s="9" t="s">
        <v>16</v>
      </c>
      <c r="C28" s="9">
        <v>3582.8</v>
      </c>
      <c r="D28" s="9">
        <v>99.6</v>
      </c>
      <c r="E28" s="9">
        <v>3619.3</v>
      </c>
      <c r="F28" s="9">
        <v>3627.1</v>
      </c>
      <c r="G28" s="9">
        <v>3462.3</v>
      </c>
      <c r="H28" s="9">
        <v>3481.2</v>
      </c>
      <c r="I28" s="9">
        <v>1918.2</v>
      </c>
      <c r="J28" s="9">
        <v>1026.5</v>
      </c>
      <c r="K28" s="9">
        <v>567.29999999999995</v>
      </c>
      <c r="L28" s="9">
        <v>652.29999999999995</v>
      </c>
      <c r="M28" s="9">
        <v>612.70000000000005</v>
      </c>
      <c r="N28" s="10">
        <v>526.70000000000005</v>
      </c>
      <c r="O28" s="10">
        <v>566.79999999999995</v>
      </c>
      <c r="P28" s="10">
        <v>582.6</v>
      </c>
      <c r="Q28" s="10">
        <v>603.5</v>
      </c>
      <c r="R28" s="10">
        <v>583.1</v>
      </c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6"/>
    </row>
    <row r="29" spans="2:29" x14ac:dyDescent="0.2">
      <c r="B29" s="9" t="s">
        <v>17</v>
      </c>
      <c r="C29" s="9">
        <v>3544.4333333333329</v>
      </c>
      <c r="D29" s="9">
        <v>98.466666666666654</v>
      </c>
      <c r="E29" s="9"/>
      <c r="F29" s="9"/>
      <c r="G29" s="9"/>
      <c r="H29" s="9"/>
      <c r="I29" s="9"/>
      <c r="J29" s="9"/>
      <c r="K29" s="9"/>
      <c r="L29" s="9"/>
      <c r="M29" s="9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6"/>
    </row>
    <row r="30" spans="2:29" x14ac:dyDescent="0.2">
      <c r="B30" s="9" t="s">
        <v>18</v>
      </c>
      <c r="C30" s="9"/>
      <c r="D30" s="9"/>
      <c r="E30" s="9">
        <v>8.1931533483589059E-3</v>
      </c>
      <c r="F30" s="9">
        <v>1.7943682953017404E-2</v>
      </c>
      <c r="G30" s="9">
        <v>1.3909981717756925E-2</v>
      </c>
      <c r="H30" s="9">
        <v>0.13979628357790264</v>
      </c>
      <c r="I30" s="9">
        <v>0.42978748101645392</v>
      </c>
      <c r="J30" s="9">
        <v>0.64337051045183258</v>
      </c>
      <c r="K30" s="9">
        <v>0.83841012197835152</v>
      </c>
      <c r="L30" s="9">
        <v>0.83089408874142712</v>
      </c>
      <c r="M30" s="9">
        <v>0.83722032521111633</v>
      </c>
      <c r="N30" s="10">
        <v>0.8534421884522001</v>
      </c>
      <c r="O30" s="10">
        <v>0.85373238278567209</v>
      </c>
      <c r="P30" s="10">
        <v>0.86365702899041397</v>
      </c>
      <c r="Q30" s="10">
        <v>0.85373238278567209</v>
      </c>
      <c r="R30" s="10">
        <v>0.87378481122858609</v>
      </c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6"/>
    </row>
    <row r="31" spans="2:29" x14ac:dyDescent="0.2">
      <c r="B31" s="9" t="s">
        <v>19</v>
      </c>
      <c r="C31" s="9"/>
      <c r="D31" s="9"/>
      <c r="E31" s="9">
        <v>-4.1401058242003241E-3</v>
      </c>
      <c r="F31" s="9">
        <v>-3.4088161038508868E-2</v>
      </c>
      <c r="G31" s="9">
        <v>2.8651853858133625E-2</v>
      </c>
      <c r="H31" s="9">
        <v>9.3162054188955068E-2</v>
      </c>
      <c r="I31" s="9">
        <v>0.41379777324214773</v>
      </c>
      <c r="J31" s="9">
        <v>0.67349268226622427</v>
      </c>
      <c r="K31" s="9">
        <v>0.84067363777943294</v>
      </c>
      <c r="L31" s="9">
        <v>0.85335513015215858</v>
      </c>
      <c r="M31" s="9">
        <v>0.85335513015215858</v>
      </c>
      <c r="N31" s="10">
        <v>0.85927509455498696</v>
      </c>
      <c r="O31" s="10">
        <v>0.84322734791398635</v>
      </c>
      <c r="P31" s="10">
        <v>0.86528211725785698</v>
      </c>
      <c r="Q31" s="10">
        <v>0.83959991874558659</v>
      </c>
      <c r="R31" s="10">
        <v>0.84734810744928857</v>
      </c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6"/>
    </row>
    <row r="32" spans="2:29" x14ac:dyDescent="0.2">
      <c r="B32" s="9" t="s">
        <v>20</v>
      </c>
      <c r="C32" s="9"/>
      <c r="D32" s="9"/>
      <c r="E32" s="9">
        <v>-2.1725882432602539E-2</v>
      </c>
      <c r="F32" s="9">
        <v>-2.3989398233683845E-2</v>
      </c>
      <c r="G32" s="9">
        <v>2.3834627922498575E-2</v>
      </c>
      <c r="H32" s="9">
        <v>1.8349955019878239E-2</v>
      </c>
      <c r="I32" s="9">
        <v>0.47192369823658564</v>
      </c>
      <c r="J32" s="9">
        <v>0.73068998539355179</v>
      </c>
      <c r="K32" s="9">
        <v>0.86394722332388585</v>
      </c>
      <c r="L32" s="9">
        <v>0.83928070497876739</v>
      </c>
      <c r="M32" s="9">
        <v>0.85077240058425785</v>
      </c>
      <c r="N32" s="10">
        <v>0.8757291132628483</v>
      </c>
      <c r="O32" s="10">
        <v>0.8640923204906219</v>
      </c>
      <c r="P32" s="10">
        <v>0.85950725002176454</v>
      </c>
      <c r="Q32" s="10">
        <v>0.8534421884522001</v>
      </c>
      <c r="R32" s="10">
        <v>0.85936215285502859</v>
      </c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6"/>
    </row>
    <row r="33" spans="2:29" ht="15.75" x14ac:dyDescent="0.25">
      <c r="B33" s="7" t="s">
        <v>17</v>
      </c>
      <c r="C33" s="8"/>
      <c r="D33" s="8"/>
      <c r="E33" s="8">
        <v>-5.8909449694813194E-3</v>
      </c>
      <c r="F33" s="8">
        <v>-1.3377958773058437E-2</v>
      </c>
      <c r="G33" s="8">
        <v>2.2132154499463041E-2</v>
      </c>
      <c r="H33" s="8">
        <v>8.3769430928911981E-2</v>
      </c>
      <c r="I33" s="8">
        <v>0.43850298416506245</v>
      </c>
      <c r="J33" s="8">
        <v>0.68251772603720295</v>
      </c>
      <c r="K33" s="8">
        <v>0.84767699436055677</v>
      </c>
      <c r="L33" s="8">
        <v>0.8411766412907844</v>
      </c>
      <c r="M33" s="9">
        <v>0.847115951982511</v>
      </c>
      <c r="N33" s="10">
        <v>0.86281546542334508</v>
      </c>
      <c r="O33" s="10">
        <v>0.85368401706342689</v>
      </c>
      <c r="P33" s="10">
        <v>0.86281546542334508</v>
      </c>
      <c r="Q33" s="10">
        <v>0.84892482999448626</v>
      </c>
      <c r="R33" s="10">
        <v>0.86016502384430105</v>
      </c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6"/>
    </row>
    <row r="34" spans="2:29" x14ac:dyDescent="0.2">
      <c r="B34" s="9" t="s">
        <v>21</v>
      </c>
      <c r="C34" s="9"/>
      <c r="D34" s="9"/>
      <c r="E34" s="9">
        <v>1.5036164863425083E-2</v>
      </c>
      <c r="F34" s="9">
        <v>2.7591306291285315E-2</v>
      </c>
      <c r="G34" s="9">
        <v>7.5169482084094701E-3</v>
      </c>
      <c r="H34" s="9">
        <v>6.126555891228555E-2</v>
      </c>
      <c r="I34" s="9">
        <v>3.0027084198516667E-2</v>
      </c>
      <c r="J34" s="9">
        <v>4.4353818745689104E-2</v>
      </c>
      <c r="K34" s="9">
        <v>1.4135810512128432E-2</v>
      </c>
      <c r="L34" s="9">
        <v>1.1349913047599388E-2</v>
      </c>
      <c r="M34" s="9">
        <v>8.6666138084192448E-3</v>
      </c>
      <c r="N34" s="10">
        <v>1.1557569977854813E-2</v>
      </c>
      <c r="O34" s="10">
        <v>1.0432570373031502E-2</v>
      </c>
      <c r="P34" s="10">
        <v>2.9779934228749846E-3</v>
      </c>
      <c r="Q34" s="10">
        <v>8.0769134288839889E-3</v>
      </c>
      <c r="R34" s="10">
        <v>1.3236626384681351E-2</v>
      </c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6"/>
    </row>
    <row r="35" spans="2:29" ht="15.75" x14ac:dyDescent="0.25">
      <c r="B35" s="9"/>
      <c r="C35" s="9"/>
      <c r="D35" s="9"/>
      <c r="E35" s="9"/>
      <c r="F35" s="9"/>
      <c r="G35" s="8"/>
      <c r="H35" s="9"/>
      <c r="I35" s="9"/>
      <c r="J35" s="9"/>
      <c r="K35" s="11"/>
      <c r="L35" s="12"/>
      <c r="M35" s="9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6"/>
    </row>
    <row r="36" spans="2:29" ht="15.75" x14ac:dyDescent="0.25">
      <c r="B36" s="9"/>
      <c r="C36" s="9"/>
      <c r="D36" s="9"/>
      <c r="E36" s="9"/>
      <c r="F36" s="9"/>
      <c r="G36" s="8"/>
      <c r="H36" s="9"/>
      <c r="I36" s="9"/>
      <c r="J36" s="9"/>
      <c r="K36" s="11"/>
      <c r="L36" s="12"/>
      <c r="M36" s="9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6"/>
    </row>
    <row r="37" spans="2:29" ht="15.75" x14ac:dyDescent="0.25">
      <c r="B37" s="9"/>
      <c r="C37" s="9"/>
      <c r="D37" s="9"/>
      <c r="E37" s="9"/>
      <c r="F37" s="9"/>
      <c r="G37" s="8"/>
      <c r="H37" s="9"/>
      <c r="I37" s="9"/>
      <c r="J37" s="9"/>
      <c r="K37" s="11"/>
      <c r="L37" s="12"/>
      <c r="M37" s="9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6"/>
    </row>
    <row r="38" spans="2:29" x14ac:dyDescent="0.2"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6"/>
    </row>
    <row r="39" spans="2:29" x14ac:dyDescent="0.2"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6"/>
    </row>
    <row r="40" spans="2:29" x14ac:dyDescent="0.2">
      <c r="B40" s="3" t="s">
        <v>72</v>
      </c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6"/>
    </row>
    <row r="41" spans="2:29" x14ac:dyDescent="0.2"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6"/>
    </row>
    <row r="42" spans="2:29" x14ac:dyDescent="0.2">
      <c r="B42" t="s">
        <v>44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 s="10"/>
      <c r="U42" s="10"/>
      <c r="V42" s="10"/>
      <c r="W42" s="10"/>
      <c r="X42" s="10"/>
      <c r="Y42" s="10"/>
      <c r="Z42" s="10"/>
      <c r="AA42" s="10"/>
      <c r="AB42" s="10"/>
      <c r="AC42" s="6"/>
    </row>
    <row r="43" spans="2:29" ht="15.75" x14ac:dyDescent="0.25">
      <c r="B43"/>
      <c r="C43" s="4" t="s">
        <v>23</v>
      </c>
      <c r="D43" s="4" t="s">
        <v>51</v>
      </c>
      <c r="E43" s="4" t="s">
        <v>52</v>
      </c>
      <c r="F43" s="2" t="s">
        <v>0</v>
      </c>
      <c r="G43" s="2" t="s">
        <v>1</v>
      </c>
      <c r="H43" s="2" t="s">
        <v>2</v>
      </c>
      <c r="I43" s="2" t="s">
        <v>3</v>
      </c>
      <c r="J43" s="2" t="s">
        <v>4</v>
      </c>
      <c r="K43" s="2" t="s">
        <v>5</v>
      </c>
      <c r="L43" s="2" t="s">
        <v>6</v>
      </c>
      <c r="M43" s="2" t="s">
        <v>7</v>
      </c>
      <c r="N43" s="2" t="s">
        <v>8</v>
      </c>
      <c r="O43" s="2" t="s">
        <v>9</v>
      </c>
      <c r="P43" s="2" t="s">
        <v>10</v>
      </c>
      <c r="Q43" s="2" t="s">
        <v>11</v>
      </c>
      <c r="R43" s="2" t="s">
        <v>12</v>
      </c>
      <c r="S43" s="2" t="s">
        <v>13</v>
      </c>
      <c r="T43" s="10"/>
      <c r="U43" s="10"/>
      <c r="V43" s="10"/>
      <c r="W43" s="10"/>
      <c r="X43" s="10"/>
      <c r="Y43" s="10"/>
      <c r="Z43" s="10"/>
      <c r="AA43" s="10"/>
      <c r="AB43" s="10"/>
      <c r="AC43" s="6"/>
    </row>
    <row r="44" spans="2:29" x14ac:dyDescent="0.2">
      <c r="B44" t="s">
        <v>45</v>
      </c>
      <c r="C44">
        <v>4.5999999999999999E-2</v>
      </c>
      <c r="D44">
        <v>0.48199999999999998</v>
      </c>
      <c r="E44">
        <v>1.8260000000000001</v>
      </c>
      <c r="F44">
        <v>0.56200000000000006</v>
      </c>
      <c r="G44">
        <v>0.55800000000000005</v>
      </c>
      <c r="H44">
        <v>0.53700000000000003</v>
      </c>
      <c r="I44">
        <v>0.56699999999999995</v>
      </c>
      <c r="J44">
        <v>0.36899999999999999</v>
      </c>
      <c r="K44">
        <v>0.46800000000000003</v>
      </c>
      <c r="L44">
        <v>0.58399999999999996</v>
      </c>
      <c r="M44">
        <v>0.57799999999999996</v>
      </c>
      <c r="N44">
        <v>0.60299999999999998</v>
      </c>
      <c r="O44">
        <v>0.61199999999999999</v>
      </c>
      <c r="P44">
        <v>0.71499999999999997</v>
      </c>
      <c r="Q44">
        <v>0.65200000000000002</v>
      </c>
      <c r="R44">
        <v>0.621</v>
      </c>
      <c r="S44">
        <v>0.65900000000000003</v>
      </c>
      <c r="T44" s="10"/>
      <c r="U44" s="10"/>
      <c r="V44" s="10"/>
      <c r="W44" s="10"/>
      <c r="X44" s="10"/>
      <c r="Y44" s="10"/>
      <c r="Z44" s="10"/>
      <c r="AA44" s="10"/>
      <c r="AB44" s="10"/>
      <c r="AC44" s="6"/>
    </row>
    <row r="45" spans="2:29" x14ac:dyDescent="0.2">
      <c r="B45" t="s">
        <v>46</v>
      </c>
      <c r="C45">
        <v>0.03</v>
      </c>
      <c r="D45">
        <v>0.439</v>
      </c>
      <c r="E45">
        <v>1.903</v>
      </c>
      <c r="F45">
        <v>0.53100000000000003</v>
      </c>
      <c r="G45">
        <v>0.56699999999999995</v>
      </c>
      <c r="H45">
        <v>0.57199999999999995</v>
      </c>
      <c r="I45">
        <v>0.55200000000000005</v>
      </c>
      <c r="J45">
        <v>0.34399999999999997</v>
      </c>
      <c r="K45">
        <v>0.45100000000000001</v>
      </c>
      <c r="L45">
        <v>0.56599999999999995</v>
      </c>
      <c r="M45">
        <v>0.53300000000000003</v>
      </c>
      <c r="N45">
        <v>0.63400000000000001</v>
      </c>
      <c r="O45">
        <v>0.63300000000000001</v>
      </c>
      <c r="P45">
        <v>0.66400000000000003</v>
      </c>
      <c r="Q45">
        <v>0.76100000000000001</v>
      </c>
      <c r="R45">
        <v>0.64900000000000002</v>
      </c>
      <c r="S45">
        <v>0.67100000000000004</v>
      </c>
      <c r="T45" s="10"/>
      <c r="U45" s="10"/>
      <c r="V45" s="10"/>
      <c r="W45" s="10"/>
      <c r="X45" s="10"/>
      <c r="Y45" s="10"/>
      <c r="Z45" s="10"/>
      <c r="AA45" s="10"/>
      <c r="AB45" s="10"/>
      <c r="AC45" s="6"/>
    </row>
    <row r="46" spans="2:29" x14ac:dyDescent="0.2">
      <c r="B46" t="s">
        <v>47</v>
      </c>
      <c r="C46">
        <v>5.8000000000000003E-2</v>
      </c>
      <c r="D46">
        <v>0.41799999999999998</v>
      </c>
      <c r="E46">
        <v>1.8819999999999999</v>
      </c>
      <c r="F46">
        <v>0.58799999999999997</v>
      </c>
      <c r="G46">
        <v>0.58099999999999996</v>
      </c>
      <c r="H46">
        <v>0.56599999999999995</v>
      </c>
      <c r="I46">
        <v>0.54400000000000004</v>
      </c>
      <c r="J46">
        <v>0.378</v>
      </c>
      <c r="K46">
        <v>0.46200000000000002</v>
      </c>
      <c r="L46">
        <v>0.59199999999999997</v>
      </c>
      <c r="M46">
        <v>0.57099999999999995</v>
      </c>
      <c r="N46">
        <v>0.627</v>
      </c>
      <c r="O46">
        <v>0.67100000000000004</v>
      </c>
      <c r="P46">
        <v>0.63900000000000001</v>
      </c>
      <c r="Q46">
        <v>0.64900000000000002</v>
      </c>
      <c r="R46">
        <v>0.67700000000000005</v>
      </c>
      <c r="S46">
        <v>0.70299999999999996</v>
      </c>
      <c r="T46" s="10"/>
      <c r="U46" s="10"/>
      <c r="V46" s="10"/>
      <c r="W46" s="10"/>
      <c r="X46" s="10"/>
      <c r="Y46" s="10"/>
      <c r="Z46" s="10"/>
      <c r="AA46" s="10"/>
      <c r="AB46" s="10"/>
      <c r="AC46" s="6"/>
    </row>
    <row r="47" spans="2:29" x14ac:dyDescent="0.2">
      <c r="B47" t="s">
        <v>48</v>
      </c>
      <c r="C47">
        <v>6.0999999999999999E-2</v>
      </c>
      <c r="D47">
        <v>0.42199999999999999</v>
      </c>
      <c r="E47">
        <v>1.829</v>
      </c>
      <c r="F47">
        <v>0.53700000000000003</v>
      </c>
      <c r="G47">
        <v>0.53700000000000003</v>
      </c>
      <c r="H47">
        <v>0.54700000000000004</v>
      </c>
      <c r="I47">
        <v>0.53700000000000003</v>
      </c>
      <c r="J47">
        <v>0.38900000000000001</v>
      </c>
      <c r="K47">
        <v>0.45500000000000002</v>
      </c>
      <c r="L47">
        <v>0.60299999999999998</v>
      </c>
      <c r="M47">
        <v>0.56899999999999995</v>
      </c>
      <c r="N47">
        <v>0.58299999999999996</v>
      </c>
      <c r="O47">
        <v>0.56799999999999995</v>
      </c>
      <c r="P47">
        <v>0.65100000000000002</v>
      </c>
      <c r="Q47">
        <v>0.68100000000000005</v>
      </c>
      <c r="R47">
        <v>0.68100000000000005</v>
      </c>
      <c r="S47">
        <v>0.68500000000000005</v>
      </c>
      <c r="T47" s="10"/>
      <c r="U47" s="10"/>
      <c r="V47" s="10"/>
      <c r="W47" s="10"/>
      <c r="X47" s="10"/>
      <c r="Y47" s="10"/>
      <c r="Z47" s="10"/>
      <c r="AA47" s="10"/>
      <c r="AB47" s="10"/>
      <c r="AC47" s="6"/>
    </row>
    <row r="48" spans="2:29" x14ac:dyDescent="0.2">
      <c r="B48" t="s">
        <v>49</v>
      </c>
      <c r="C48">
        <v>5.8000000000000003E-2</v>
      </c>
      <c r="D48">
        <v>0.438</v>
      </c>
      <c r="E48">
        <v>1.9370000000000001</v>
      </c>
      <c r="F48">
        <v>0.56699999999999995</v>
      </c>
      <c r="G48">
        <v>0.56399999999999995</v>
      </c>
      <c r="H48">
        <v>0.53600000000000003</v>
      </c>
      <c r="I48">
        <v>0.58599999999999997</v>
      </c>
      <c r="J48">
        <v>0.36199999999999999</v>
      </c>
      <c r="K48">
        <v>0.48199999999999998</v>
      </c>
      <c r="L48">
        <v>0.57799999999999996</v>
      </c>
      <c r="M48">
        <v>0.58799999999999997</v>
      </c>
      <c r="N48">
        <v>0.61699999999999999</v>
      </c>
      <c r="O48">
        <v>0.63700000000000001</v>
      </c>
      <c r="P48">
        <v>0.67400000000000004</v>
      </c>
      <c r="Q48">
        <v>0.69299999999999995</v>
      </c>
      <c r="R48">
        <v>0.63500000000000001</v>
      </c>
      <c r="S48">
        <v>0.66100000000000003</v>
      </c>
      <c r="T48" s="10"/>
      <c r="U48" s="10"/>
      <c r="V48" s="10"/>
      <c r="W48" s="10"/>
      <c r="X48" s="10"/>
      <c r="Y48" s="10"/>
      <c r="Z48" s="10"/>
      <c r="AA48" s="10"/>
      <c r="AB48" s="10"/>
      <c r="AC48" s="6"/>
    </row>
    <row r="49" spans="2:29" x14ac:dyDescent="0.2">
      <c r="B49" t="s">
        <v>50</v>
      </c>
      <c r="C49">
        <v>4.7E-2</v>
      </c>
      <c r="D49">
        <v>0.46700000000000003</v>
      </c>
      <c r="E49">
        <v>1.9670000000000001</v>
      </c>
      <c r="F49">
        <v>0.51700000000000002</v>
      </c>
      <c r="G49">
        <v>0.58299999999999996</v>
      </c>
      <c r="H49">
        <v>0.57099999999999995</v>
      </c>
      <c r="I49">
        <v>0.56299999999999994</v>
      </c>
      <c r="J49">
        <v>0.34799999999999998</v>
      </c>
      <c r="K49">
        <v>0.433</v>
      </c>
      <c r="L49">
        <v>0.59099999999999997</v>
      </c>
      <c r="M49">
        <v>0.56699999999999995</v>
      </c>
      <c r="N49">
        <v>0.63300000000000001</v>
      </c>
      <c r="O49">
        <v>0.63700000000000001</v>
      </c>
      <c r="P49">
        <v>0.65900000000000003</v>
      </c>
      <c r="Q49">
        <v>0.65700000000000003</v>
      </c>
      <c r="R49">
        <v>0.61399999999999999</v>
      </c>
      <c r="S49">
        <v>0.68200000000000005</v>
      </c>
      <c r="T49" s="10"/>
      <c r="U49" s="10"/>
      <c r="V49" s="10"/>
      <c r="W49" s="10"/>
      <c r="X49" s="10"/>
      <c r="Y49" s="10"/>
      <c r="Z49" s="10"/>
      <c r="AA49" s="10"/>
      <c r="AB49" s="10"/>
      <c r="AC49" s="6"/>
    </row>
    <row r="50" spans="2:29" x14ac:dyDescent="0.2">
      <c r="B50" t="s">
        <v>41</v>
      </c>
      <c r="C50">
        <f>AVERAGE(C44:C49)</f>
        <v>4.9999999999999996E-2</v>
      </c>
      <c r="D50">
        <f>AVERAGE(D44:D49)</f>
        <v>0.4443333333333333</v>
      </c>
      <c r="E50">
        <f>AVERAGE(E44:E49)</f>
        <v>1.8906666666666665</v>
      </c>
      <c r="F50">
        <f t="shared" ref="F50:R50" si="0">AVERAGE(F44:F46)</f>
        <v>0.56033333333333335</v>
      </c>
      <c r="G50">
        <f>AVERAGE(G44:G49)</f>
        <v>0.56499999999999995</v>
      </c>
      <c r="H50">
        <f t="shared" si="0"/>
        <v>0.55833333333333324</v>
      </c>
      <c r="I50">
        <f>AVERAGE(I44:I49)</f>
        <v>0.5581666666666667</v>
      </c>
      <c r="J50">
        <f t="shared" si="0"/>
        <v>0.36366666666666664</v>
      </c>
      <c r="K50">
        <f>AVERAGE(K44:K49)</f>
        <v>0.45849999999999996</v>
      </c>
      <c r="L50">
        <f>AVERAGE(L44:L49)</f>
        <v>0.58566666666666656</v>
      </c>
      <c r="M50">
        <f t="shared" si="0"/>
        <v>0.56066666666666665</v>
      </c>
      <c r="N50">
        <f>AVERAGE(N44:N49)</f>
        <v>0.61616666666666664</v>
      </c>
      <c r="O50">
        <f t="shared" si="0"/>
        <v>0.63866666666666672</v>
      </c>
      <c r="P50">
        <f>AVERAGE(P44:P49)</f>
        <v>0.66699999999999993</v>
      </c>
      <c r="Q50">
        <f>AVERAGE(Q44:Q49)</f>
        <v>0.6821666666666667</v>
      </c>
      <c r="R50">
        <f t="shared" si="0"/>
        <v>0.64900000000000002</v>
      </c>
      <c r="S50">
        <f>AVERAGE(S44:S49)</f>
        <v>0.67683333333333329</v>
      </c>
      <c r="T50" s="10"/>
      <c r="U50" s="10"/>
      <c r="V50" s="10"/>
      <c r="W50" s="10"/>
      <c r="X50" s="10"/>
      <c r="Y50" s="10"/>
      <c r="Z50" s="10"/>
      <c r="AA50" s="10"/>
      <c r="AB50" s="10"/>
      <c r="AC50" s="6"/>
    </row>
    <row r="51" spans="2:29" x14ac:dyDescent="0.2">
      <c r="B51" t="s">
        <v>42</v>
      </c>
      <c r="C51">
        <f>STDEV(C44:C49)</f>
        <v>1.1610340218960001E-2</v>
      </c>
      <c r="D51">
        <f>STDEV(D44:D49)</f>
        <v>2.5271855228033161E-2</v>
      </c>
      <c r="E51">
        <f>STDEV(E44:E49)</f>
        <v>5.6895225341558053E-2</v>
      </c>
      <c r="F51">
        <f t="shared" ref="F51:R51" si="1">STDEV(F44:F46)</f>
        <v>2.8536526301099294E-2</v>
      </c>
      <c r="G51">
        <f>STDEV(G44:G49)</f>
        <v>1.6840427548016675E-2</v>
      </c>
      <c r="H51">
        <f t="shared" si="1"/>
        <v>1.8717193521821898E-2</v>
      </c>
      <c r="I51">
        <f>STDEV(I44:I49)</f>
        <v>1.7679555047191244E-2</v>
      </c>
      <c r="J51">
        <f t="shared" si="1"/>
        <v>1.7616280348965098E-2</v>
      </c>
      <c r="K51">
        <f>STDEV(K44:K49)</f>
        <v>1.6574076143182157E-2</v>
      </c>
      <c r="L51">
        <f>STDEV(L44:L49)</f>
        <v>1.2785408349625247E-2</v>
      </c>
      <c r="M51">
        <f t="shared" si="1"/>
        <v>2.421432083155196E-2</v>
      </c>
      <c r="N51">
        <f>STDEV(N44:N49)</f>
        <v>1.9964134508329366E-2</v>
      </c>
      <c r="O51">
        <f t="shared" si="1"/>
        <v>2.9905406423142537E-2</v>
      </c>
      <c r="P51">
        <f>STDEV(P44:P49)</f>
        <v>2.6328691574022421E-2</v>
      </c>
      <c r="Q51">
        <f>STDEV(Q44:Q49)</f>
        <v>4.2371767329988326E-2</v>
      </c>
      <c r="R51">
        <f t="shared" si="1"/>
        <v>2.8000000000000025E-2</v>
      </c>
      <c r="S51">
        <f>STDEV(S44:S49)</f>
        <v>1.6618263046018558E-2</v>
      </c>
      <c r="T51" s="10"/>
      <c r="U51" s="10"/>
      <c r="V51" s="10"/>
      <c r="W51" s="10"/>
      <c r="X51" s="10"/>
      <c r="Y51" s="10"/>
      <c r="Z51" s="10"/>
      <c r="AA51" s="10"/>
      <c r="AB51" s="10"/>
      <c r="AC51" s="6"/>
    </row>
    <row r="52" spans="2:29" x14ac:dyDescent="0.2"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6"/>
    </row>
    <row r="53" spans="2:29" x14ac:dyDescent="0.2"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6"/>
    </row>
    <row r="54" spans="2:29" x14ac:dyDescent="0.2">
      <c r="B54" t="s">
        <v>44</v>
      </c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6"/>
    </row>
    <row r="55" spans="2:29" ht="15.75" x14ac:dyDescent="0.25">
      <c r="B55"/>
      <c r="C55" s="4" t="s">
        <v>23</v>
      </c>
      <c r="D55" s="9" t="s">
        <v>22</v>
      </c>
      <c r="E55" s="2" t="s">
        <v>0</v>
      </c>
      <c r="F55" s="2" t="s">
        <v>1</v>
      </c>
      <c r="G55" s="2" t="s">
        <v>2</v>
      </c>
      <c r="H55" s="2" t="s">
        <v>3</v>
      </c>
      <c r="I55" s="2" t="s">
        <v>4</v>
      </c>
      <c r="J55" s="2" t="s">
        <v>5</v>
      </c>
      <c r="K55" s="2" t="s">
        <v>6</v>
      </c>
      <c r="L55" s="2" t="s">
        <v>7</v>
      </c>
      <c r="M55" s="2" t="s">
        <v>8</v>
      </c>
      <c r="N55" s="2" t="s">
        <v>9</v>
      </c>
      <c r="O55" s="2" t="s">
        <v>10</v>
      </c>
      <c r="P55" s="2" t="s">
        <v>11</v>
      </c>
      <c r="Q55" s="2" t="s">
        <v>12</v>
      </c>
      <c r="R55" s="2" t="s">
        <v>13</v>
      </c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6"/>
    </row>
    <row r="56" spans="2:29" x14ac:dyDescent="0.2">
      <c r="B56" t="s">
        <v>53</v>
      </c>
      <c r="C56">
        <v>6.0999999999999999E-2</v>
      </c>
      <c r="D56">
        <v>1.0269999999999999</v>
      </c>
      <c r="E56">
        <v>0.98199999999999998</v>
      </c>
      <c r="F56">
        <v>0.92500000000000004</v>
      </c>
      <c r="G56">
        <v>0.93400000000000005</v>
      </c>
      <c r="H56">
        <v>0.98299999999999998</v>
      </c>
      <c r="I56">
        <v>1.284</v>
      </c>
      <c r="J56">
        <v>1.1020000000000001</v>
      </c>
      <c r="K56">
        <v>0.85499999999999998</v>
      </c>
      <c r="L56">
        <v>0.56699999999999995</v>
      </c>
      <c r="M56">
        <v>0.51700000000000002</v>
      </c>
      <c r="N56">
        <v>0.52400000000000002</v>
      </c>
      <c r="O56">
        <v>0.52200000000000002</v>
      </c>
      <c r="P56">
        <v>0.50600000000000001</v>
      </c>
      <c r="Q56">
        <v>0.501</v>
      </c>
      <c r="R56">
        <v>0.46800000000000003</v>
      </c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6"/>
    </row>
    <row r="57" spans="2:29" x14ac:dyDescent="0.2">
      <c r="B57" t="s">
        <v>54</v>
      </c>
      <c r="C57">
        <v>5.8000000000000003E-2</v>
      </c>
      <c r="D57">
        <v>0.96799999999999997</v>
      </c>
      <c r="E57">
        <v>0.96699999999999997</v>
      </c>
      <c r="F57">
        <v>0.98299999999999998</v>
      </c>
      <c r="G57">
        <v>0.99199999999999999</v>
      </c>
      <c r="H57">
        <v>1.028</v>
      </c>
      <c r="I57">
        <v>1.0049999999999999</v>
      </c>
      <c r="J57">
        <v>1.0669999999999999</v>
      </c>
      <c r="K57">
        <v>0.81699999999999995</v>
      </c>
      <c r="L57">
        <v>0.624</v>
      </c>
      <c r="M57">
        <v>0.56599999999999995</v>
      </c>
      <c r="N57">
        <v>0.5</v>
      </c>
      <c r="O57">
        <v>0.54100000000000004</v>
      </c>
      <c r="P57">
        <v>0.53400000000000003</v>
      </c>
      <c r="Q57">
        <v>0.53200000000000003</v>
      </c>
      <c r="R57">
        <v>0.51200000000000001</v>
      </c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6"/>
    </row>
    <row r="58" spans="2:29" x14ac:dyDescent="0.2">
      <c r="B58" t="s">
        <v>55</v>
      </c>
      <c r="C58">
        <v>5.8999999999999997E-2</v>
      </c>
      <c r="D58">
        <v>0.99199999999999999</v>
      </c>
      <c r="E58">
        <v>1.085</v>
      </c>
      <c r="F58">
        <v>1.036</v>
      </c>
      <c r="G58">
        <v>0.90400000000000003</v>
      </c>
      <c r="H58">
        <v>0.98299999999999998</v>
      </c>
      <c r="I58">
        <v>1.1479999999999999</v>
      </c>
      <c r="J58">
        <v>1.008</v>
      </c>
      <c r="K58">
        <v>0.86399999999999999</v>
      </c>
      <c r="L58">
        <v>0.58099999999999996</v>
      </c>
      <c r="M58">
        <v>0.54900000000000004</v>
      </c>
      <c r="N58">
        <v>0.51</v>
      </c>
      <c r="O58">
        <v>0.52900000000000003</v>
      </c>
      <c r="P58">
        <v>0.48599999999999999</v>
      </c>
      <c r="Q58">
        <v>0.50700000000000001</v>
      </c>
      <c r="R58">
        <v>0.52700000000000002</v>
      </c>
      <c r="S58" s="9"/>
      <c r="T58" s="9"/>
      <c r="U58" s="9"/>
      <c r="V58" s="9"/>
      <c r="W58" s="9"/>
      <c r="X58" s="9"/>
      <c r="Y58" s="9"/>
      <c r="Z58" s="10"/>
      <c r="AA58" s="10"/>
      <c r="AB58" s="10"/>
      <c r="AC58" s="6"/>
    </row>
    <row r="59" spans="2:29" x14ac:dyDescent="0.2">
      <c r="B59" t="s">
        <v>56</v>
      </c>
      <c r="C59">
        <v>4.9000000000000002E-2</v>
      </c>
      <c r="D59">
        <v>1.0369999999999999</v>
      </c>
      <c r="E59">
        <v>1.0209999999999999</v>
      </c>
      <c r="F59">
        <v>1.048</v>
      </c>
      <c r="G59">
        <v>0.93500000000000005</v>
      </c>
      <c r="H59">
        <v>0.98099999999999998</v>
      </c>
      <c r="I59">
        <v>1.2929999999999999</v>
      </c>
      <c r="J59">
        <v>1.0669999999999999</v>
      </c>
      <c r="K59">
        <v>0.82599999999999996</v>
      </c>
      <c r="L59">
        <v>0.59299999999999997</v>
      </c>
      <c r="M59">
        <v>0.53800000000000003</v>
      </c>
      <c r="N59">
        <v>0.53100000000000003</v>
      </c>
      <c r="O59">
        <v>0.51800000000000002</v>
      </c>
      <c r="P59">
        <v>0.49199999999999999</v>
      </c>
      <c r="Q59">
        <v>0.51300000000000001</v>
      </c>
      <c r="R59">
        <v>0.48199999999999998</v>
      </c>
      <c r="S59" s="9"/>
      <c r="T59" s="9"/>
      <c r="U59" s="9"/>
      <c r="V59" s="9"/>
      <c r="W59" s="9"/>
      <c r="X59" s="9"/>
      <c r="Y59" s="9"/>
      <c r="Z59" s="10"/>
      <c r="AA59" s="10"/>
      <c r="AB59" s="10"/>
      <c r="AC59" s="6"/>
    </row>
    <row r="60" spans="2:29" x14ac:dyDescent="0.2">
      <c r="B60" t="s">
        <v>57</v>
      </c>
      <c r="C60">
        <v>5.1999999999999998E-2</v>
      </c>
      <c r="D60">
        <v>1.008</v>
      </c>
      <c r="E60">
        <v>1.0669999999999999</v>
      </c>
      <c r="F60">
        <v>0.95799999999999996</v>
      </c>
      <c r="G60">
        <v>1.008</v>
      </c>
      <c r="H60">
        <v>1.0669999999999999</v>
      </c>
      <c r="I60">
        <v>1.3049999999999999</v>
      </c>
      <c r="J60">
        <v>1.004</v>
      </c>
      <c r="K60">
        <v>0.82399999999999995</v>
      </c>
      <c r="L60">
        <v>0.56100000000000005</v>
      </c>
      <c r="M60">
        <v>0.52200000000000002</v>
      </c>
      <c r="N60">
        <v>0.51800000000000002</v>
      </c>
      <c r="O60">
        <v>0.51100000000000001</v>
      </c>
      <c r="P60">
        <v>0.51200000000000001</v>
      </c>
      <c r="Q60">
        <v>0.49199999999999999</v>
      </c>
      <c r="R60">
        <v>0.45900000000000002</v>
      </c>
      <c r="S60" s="9"/>
      <c r="T60" s="9"/>
      <c r="U60" s="9"/>
      <c r="V60" s="9"/>
      <c r="W60" s="9"/>
      <c r="X60" s="9"/>
      <c r="Y60" s="9"/>
      <c r="Z60" s="10"/>
      <c r="AA60" s="10"/>
      <c r="AB60" s="10"/>
      <c r="AC60" s="6"/>
    </row>
    <row r="61" spans="2:29" x14ac:dyDescent="0.2">
      <c r="B61" t="s">
        <v>58</v>
      </c>
      <c r="C61">
        <v>5.2999999999999999E-2</v>
      </c>
      <c r="D61">
        <v>0.97499999999999998</v>
      </c>
      <c r="E61">
        <v>1.1339999999999999</v>
      </c>
      <c r="F61">
        <v>1.028</v>
      </c>
      <c r="G61">
        <v>1.056</v>
      </c>
      <c r="H61">
        <v>1.111</v>
      </c>
      <c r="I61">
        <v>1.4279999999999999</v>
      </c>
      <c r="J61">
        <v>0.98299999999999998</v>
      </c>
      <c r="K61">
        <v>0.81899999999999995</v>
      </c>
      <c r="L61">
        <v>0.54800000000000004</v>
      </c>
      <c r="M61">
        <v>0.54800000000000004</v>
      </c>
      <c r="N61">
        <v>0.51600000000000001</v>
      </c>
      <c r="O61">
        <v>0.50600000000000001</v>
      </c>
      <c r="P61">
        <v>0.50700000000000001</v>
      </c>
      <c r="Q61">
        <v>0.48599999999999999</v>
      </c>
      <c r="R61">
        <v>0.47299999999999998</v>
      </c>
      <c r="S61" s="9"/>
      <c r="T61" s="9"/>
      <c r="U61" s="9"/>
      <c r="V61" s="9"/>
      <c r="W61" s="9"/>
      <c r="X61" s="9"/>
      <c r="Y61" s="9"/>
      <c r="Z61" s="10"/>
      <c r="AA61" s="10"/>
      <c r="AB61" s="10"/>
      <c r="AC61" s="6"/>
    </row>
    <row r="62" spans="2:29" x14ac:dyDescent="0.2">
      <c r="B62" t="s">
        <v>41</v>
      </c>
      <c r="C62">
        <f>AVERAGE(C56:C61)</f>
        <v>5.5333333333333325E-2</v>
      </c>
      <c r="D62">
        <f t="shared" ref="D62:R62" si="2">AVERAGE(D56:D61)</f>
        <v>1.0011666666666665</v>
      </c>
      <c r="E62">
        <f t="shared" si="2"/>
        <v>1.0426666666666666</v>
      </c>
      <c r="F62">
        <f t="shared" si="2"/>
        <v>0.99633333333333329</v>
      </c>
      <c r="G62">
        <f t="shared" si="2"/>
        <v>0.97149999999999992</v>
      </c>
      <c r="H62">
        <f t="shared" si="2"/>
        <v>1.0254999999999999</v>
      </c>
      <c r="I62">
        <f t="shared" si="2"/>
        <v>1.2438333333333331</v>
      </c>
      <c r="J62">
        <f t="shared" si="2"/>
        <v>1.0384999999999998</v>
      </c>
      <c r="K62">
        <f t="shared" si="2"/>
        <v>0.83416666666666661</v>
      </c>
      <c r="L62">
        <f t="shared" si="2"/>
        <v>0.57899999999999996</v>
      </c>
      <c r="M62">
        <f t="shared" si="2"/>
        <v>0.54</v>
      </c>
      <c r="N62">
        <f t="shared" si="2"/>
        <v>0.51650000000000007</v>
      </c>
      <c r="O62">
        <f t="shared" si="2"/>
        <v>0.52116666666666678</v>
      </c>
      <c r="P62">
        <f t="shared" si="2"/>
        <v>0.50616666666666665</v>
      </c>
      <c r="Q62">
        <f t="shared" si="2"/>
        <v>0.50516666666666665</v>
      </c>
      <c r="R62">
        <f t="shared" si="2"/>
        <v>0.48683333333333328</v>
      </c>
      <c r="S62" s="9"/>
      <c r="T62" s="9"/>
      <c r="U62" s="9"/>
      <c r="V62" s="9"/>
      <c r="W62" s="9"/>
      <c r="X62" s="9"/>
      <c r="Y62" s="9"/>
      <c r="Z62" s="10"/>
      <c r="AA62" s="10"/>
      <c r="AB62" s="10"/>
      <c r="AC62" s="6"/>
    </row>
    <row r="63" spans="2:29" x14ac:dyDescent="0.2">
      <c r="B63" t="s">
        <v>42</v>
      </c>
      <c r="C63">
        <f>STDEV(C56:C61)</f>
        <v>4.6761807778000477E-3</v>
      </c>
      <c r="D63">
        <f t="shared" ref="D63:R63" si="3">STDEV(D56:D61)</f>
        <v>2.7809470808820964E-2</v>
      </c>
      <c r="E63">
        <f t="shared" si="3"/>
        <v>6.4189303366422854E-2</v>
      </c>
      <c r="F63">
        <f t="shared" si="3"/>
        <v>4.8951676852449784E-2</v>
      </c>
      <c r="G63">
        <f t="shared" si="3"/>
        <v>5.6899033383705208E-2</v>
      </c>
      <c r="H63">
        <f t="shared" si="3"/>
        <v>5.4095286301118692E-2</v>
      </c>
      <c r="I63">
        <f t="shared" si="3"/>
        <v>0.14691142456142217</v>
      </c>
      <c r="J63">
        <f t="shared" si="3"/>
        <v>4.6599356218729043E-2</v>
      </c>
      <c r="K63">
        <f t="shared" si="3"/>
        <v>2.0093946020298438E-2</v>
      </c>
      <c r="L63">
        <f t="shared" si="3"/>
        <v>2.7033312782565131E-2</v>
      </c>
      <c r="M63">
        <f t="shared" si="3"/>
        <v>1.8319388636087161E-2</v>
      </c>
      <c r="N63">
        <f t="shared" si="3"/>
        <v>1.0802777420645128E-2</v>
      </c>
      <c r="O63">
        <f t="shared" si="3"/>
        <v>1.2639883965712143E-2</v>
      </c>
      <c r="P63">
        <f t="shared" si="3"/>
        <v>1.6833498349026182E-2</v>
      </c>
      <c r="Q63">
        <f t="shared" si="3"/>
        <v>1.6388003742575454E-2</v>
      </c>
      <c r="R63">
        <f t="shared" si="3"/>
        <v>2.6798631805871487E-2</v>
      </c>
      <c r="S63" s="9"/>
      <c r="T63" s="9"/>
      <c r="U63" s="9"/>
      <c r="V63" s="9"/>
      <c r="W63" s="9"/>
      <c r="X63" s="9"/>
      <c r="Y63" s="9"/>
      <c r="Z63" s="10"/>
      <c r="AA63" s="10"/>
      <c r="AB63" s="10"/>
      <c r="AC63" s="6"/>
    </row>
    <row r="64" spans="2:29" x14ac:dyDescent="0.2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10"/>
      <c r="AA64" s="10"/>
      <c r="AB64" s="10"/>
      <c r="AC64" s="6"/>
    </row>
    <row r="65" spans="2:29" x14ac:dyDescent="0.2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10"/>
      <c r="AA65" s="10"/>
      <c r="AB65" s="10"/>
      <c r="AC65" s="6"/>
    </row>
    <row r="66" spans="2:29" x14ac:dyDescent="0.2">
      <c r="B66" s="3" t="s">
        <v>89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X66" s="9"/>
      <c r="Y66" s="9"/>
      <c r="Z66" s="10"/>
      <c r="AA66" s="10"/>
      <c r="AB66" s="10"/>
      <c r="AC66" s="6"/>
    </row>
    <row r="67" spans="2:29" x14ac:dyDescent="0.2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X67" s="9"/>
      <c r="Y67" s="9"/>
      <c r="Z67" s="10"/>
      <c r="AA67" s="10"/>
      <c r="AB67" s="10"/>
      <c r="AC67" s="6"/>
    </row>
    <row r="68" spans="2:29" x14ac:dyDescent="0.2">
      <c r="B68" t="s">
        <v>74</v>
      </c>
      <c r="C68" t="s">
        <v>75</v>
      </c>
      <c r="D68" t="s">
        <v>76</v>
      </c>
      <c r="E68" t="s">
        <v>77</v>
      </c>
      <c r="F68" t="s">
        <v>78</v>
      </c>
      <c r="G68" t="s">
        <v>79</v>
      </c>
      <c r="H68" s="15"/>
      <c r="I68" s="15"/>
      <c r="J68" s="15"/>
      <c r="K68" s="15"/>
      <c r="L68" s="15"/>
      <c r="M68" s="15"/>
      <c r="N68" s="9"/>
      <c r="X68" s="9"/>
      <c r="Y68" s="9"/>
      <c r="Z68" s="10"/>
      <c r="AA68" s="10"/>
      <c r="AB68" s="10"/>
      <c r="AC68" s="6"/>
    </row>
    <row r="69" spans="2:29" x14ac:dyDescent="0.2">
      <c r="B69" t="s">
        <v>80</v>
      </c>
      <c r="C69" t="s">
        <v>81</v>
      </c>
      <c r="D69">
        <v>18.7953674755436</v>
      </c>
      <c r="E69"/>
      <c r="F69"/>
      <c r="G69"/>
      <c r="H69" s="15"/>
      <c r="I69" s="15"/>
      <c r="J69" s="15"/>
      <c r="K69" s="15"/>
      <c r="L69" s="15"/>
      <c r="M69" s="15"/>
      <c r="N69" s="9"/>
      <c r="X69" s="9"/>
      <c r="Y69" s="9"/>
      <c r="Z69" s="10"/>
      <c r="AA69" s="10"/>
      <c r="AB69" s="10"/>
      <c r="AC69" s="6"/>
    </row>
    <row r="70" spans="2:29" x14ac:dyDescent="0.2">
      <c r="B70" t="s">
        <v>80</v>
      </c>
      <c r="C70" t="s">
        <v>81</v>
      </c>
      <c r="D70">
        <v>18.7066413029827</v>
      </c>
      <c r="E70"/>
      <c r="F70"/>
      <c r="G70"/>
      <c r="H70" s="15"/>
      <c r="I70" s="15"/>
      <c r="J70" s="15"/>
      <c r="K70" s="15"/>
      <c r="L70" s="15"/>
      <c r="M70" s="15"/>
      <c r="N70" s="9"/>
      <c r="X70" s="9"/>
      <c r="Y70" s="9"/>
      <c r="Z70" s="10"/>
      <c r="AA70" s="10"/>
      <c r="AB70" s="10"/>
      <c r="AC70" s="6"/>
    </row>
    <row r="71" spans="2:29" x14ac:dyDescent="0.2">
      <c r="B71" t="s">
        <v>80</v>
      </c>
      <c r="C71" t="s">
        <v>81</v>
      </c>
      <c r="D71">
        <v>18.867648359332701</v>
      </c>
      <c r="E71"/>
      <c r="F71"/>
      <c r="G71"/>
      <c r="H71" s="15"/>
      <c r="I71" s="15"/>
      <c r="J71" s="15"/>
      <c r="K71" s="15"/>
      <c r="L71" s="15"/>
      <c r="M71" s="15"/>
      <c r="N71" s="9"/>
      <c r="X71" s="9"/>
      <c r="Y71" s="9"/>
      <c r="Z71" s="10"/>
      <c r="AA71" s="10"/>
      <c r="AB71" s="10"/>
      <c r="AC71" s="6"/>
    </row>
    <row r="72" spans="2:29" x14ac:dyDescent="0.2">
      <c r="B72" t="s">
        <v>82</v>
      </c>
      <c r="C72" t="s">
        <v>81</v>
      </c>
      <c r="D72">
        <v>19.385776041047801</v>
      </c>
      <c r="E72"/>
      <c r="F72"/>
      <c r="G72"/>
      <c r="H72" s="15"/>
      <c r="I72" s="15"/>
      <c r="J72" s="15"/>
      <c r="K72" s="15"/>
      <c r="L72" s="15"/>
      <c r="M72" s="15"/>
      <c r="N72" s="9"/>
      <c r="X72" s="9"/>
      <c r="Y72" s="9"/>
      <c r="Z72" s="10"/>
      <c r="AA72" s="10"/>
      <c r="AB72" s="10"/>
      <c r="AC72" s="6"/>
    </row>
    <row r="73" spans="2:29" x14ac:dyDescent="0.2">
      <c r="B73" t="s">
        <v>82</v>
      </c>
      <c r="C73" t="s">
        <v>81</v>
      </c>
      <c r="D73">
        <v>19.3525351806252</v>
      </c>
      <c r="E73"/>
      <c r="F73"/>
      <c r="G73"/>
      <c r="H73" s="15"/>
      <c r="I73" s="16"/>
      <c r="J73" s="15"/>
      <c r="K73" s="15"/>
      <c r="L73" s="15"/>
      <c r="M73" s="15"/>
      <c r="N73" s="9"/>
      <c r="X73" s="9"/>
      <c r="Y73" s="9"/>
      <c r="Z73" s="10"/>
      <c r="AA73" s="10"/>
      <c r="AB73" s="10"/>
      <c r="AC73" s="6"/>
    </row>
    <row r="74" spans="2:29" x14ac:dyDescent="0.2">
      <c r="B74" t="s">
        <v>82</v>
      </c>
      <c r="C74" t="s">
        <v>81</v>
      </c>
      <c r="D74">
        <v>19.6011553616515</v>
      </c>
      <c r="E74"/>
      <c r="F74"/>
      <c r="G74"/>
      <c r="H74" s="15"/>
      <c r="I74" s="16"/>
      <c r="J74" s="15"/>
      <c r="K74" s="15"/>
      <c r="L74" s="15"/>
      <c r="M74" s="15"/>
      <c r="N74" s="9"/>
      <c r="X74" s="9"/>
      <c r="Y74" s="9"/>
      <c r="Z74" s="10"/>
      <c r="AA74" s="10"/>
      <c r="AB74" s="10"/>
      <c r="AC74" s="6"/>
    </row>
    <row r="75" spans="2:29" x14ac:dyDescent="0.2">
      <c r="B75" t="s">
        <v>83</v>
      </c>
      <c r="C75" t="s">
        <v>81</v>
      </c>
      <c r="D75">
        <v>17.2250245194328</v>
      </c>
      <c r="E75"/>
      <c r="F75"/>
      <c r="G75"/>
      <c r="H75" s="15"/>
      <c r="I75" s="16"/>
      <c r="J75" s="15"/>
      <c r="K75" s="15"/>
      <c r="L75" s="15"/>
      <c r="M75" s="15"/>
      <c r="N75" s="9"/>
      <c r="X75" s="9"/>
      <c r="Y75" s="9"/>
      <c r="Z75" s="10"/>
      <c r="AA75" s="10"/>
      <c r="AB75" s="10"/>
      <c r="AC75" s="6"/>
    </row>
    <row r="76" spans="2:29" x14ac:dyDescent="0.2">
      <c r="B76" t="s">
        <v>83</v>
      </c>
      <c r="C76" t="s">
        <v>81</v>
      </c>
      <c r="D76">
        <v>17.459759799373099</v>
      </c>
      <c r="E76"/>
      <c r="F76"/>
      <c r="G76"/>
      <c r="H76" s="15"/>
      <c r="I76" s="15"/>
      <c r="J76" s="15"/>
      <c r="K76" s="15"/>
      <c r="L76" s="15"/>
      <c r="M76" s="15"/>
      <c r="N76" s="9"/>
      <c r="X76" s="9"/>
      <c r="Y76" s="9"/>
      <c r="Z76" s="10"/>
      <c r="AA76" s="10"/>
      <c r="AB76" s="10"/>
      <c r="AC76" s="6"/>
    </row>
    <row r="77" spans="2:29" x14ac:dyDescent="0.2">
      <c r="B77" t="s">
        <v>83</v>
      </c>
      <c r="C77" t="s">
        <v>81</v>
      </c>
      <c r="D77">
        <v>17.610440032315601</v>
      </c>
      <c r="E77"/>
      <c r="F77"/>
      <c r="G77"/>
      <c r="H77" s="15"/>
      <c r="I77" s="15"/>
      <c r="J77" s="15"/>
      <c r="K77" s="15"/>
      <c r="L77" s="15"/>
      <c r="M77" s="15"/>
      <c r="N77" s="9"/>
      <c r="X77" s="9"/>
      <c r="Y77" s="9"/>
      <c r="Z77" s="10"/>
      <c r="AA77" s="10"/>
      <c r="AB77" s="10"/>
      <c r="AC77" s="6"/>
    </row>
    <row r="78" spans="2:29" x14ac:dyDescent="0.2">
      <c r="B78" t="s">
        <v>84</v>
      </c>
      <c r="C78" t="s">
        <v>81</v>
      </c>
      <c r="D78">
        <v>17.266902329555801</v>
      </c>
      <c r="E78"/>
      <c r="F78"/>
      <c r="G78"/>
      <c r="H78" s="15"/>
      <c r="I78" s="15"/>
      <c r="J78" s="15"/>
      <c r="K78" s="15"/>
      <c r="L78" s="15"/>
      <c r="M78" s="15"/>
      <c r="N78" s="9"/>
      <c r="X78" s="9"/>
      <c r="Y78" s="9"/>
      <c r="Z78" s="10"/>
      <c r="AA78" s="10"/>
      <c r="AB78" s="10"/>
      <c r="AC78" s="6"/>
    </row>
    <row r="79" spans="2:29" x14ac:dyDescent="0.2">
      <c r="B79" t="s">
        <v>84</v>
      </c>
      <c r="C79" t="s">
        <v>81</v>
      </c>
      <c r="D79">
        <v>17.627681358413099</v>
      </c>
      <c r="E79"/>
      <c r="F79"/>
      <c r="G79"/>
      <c r="H79" s="15"/>
      <c r="I79" s="15"/>
      <c r="J79" s="15"/>
      <c r="K79" s="15"/>
      <c r="L79" s="15"/>
      <c r="M79" s="15"/>
      <c r="N79" s="9"/>
      <c r="X79" s="9"/>
      <c r="Y79" s="9"/>
      <c r="Z79" s="10"/>
      <c r="AA79" s="10"/>
      <c r="AB79" s="10"/>
      <c r="AC79" s="6"/>
    </row>
    <row r="80" spans="2:29" x14ac:dyDescent="0.2">
      <c r="B80" t="s">
        <v>84</v>
      </c>
      <c r="C80" t="s">
        <v>81</v>
      </c>
      <c r="D80">
        <v>17.661151135373601</v>
      </c>
      <c r="E80"/>
      <c r="F80"/>
      <c r="G80"/>
      <c r="H80" s="15"/>
      <c r="I80" s="15"/>
      <c r="J80" s="15"/>
      <c r="K80" s="15"/>
      <c r="L80" s="15"/>
      <c r="M80" s="15"/>
      <c r="N80" s="9"/>
      <c r="X80" s="9"/>
      <c r="Y80" s="9"/>
      <c r="Z80" s="10"/>
      <c r="AA80" s="10"/>
      <c r="AB80" s="10"/>
      <c r="AC80" s="6"/>
    </row>
    <row r="81" spans="2:29" x14ac:dyDescent="0.2">
      <c r="B81" t="s">
        <v>80</v>
      </c>
      <c r="C81" t="s">
        <v>65</v>
      </c>
      <c r="D81">
        <v>27.263930913508577</v>
      </c>
      <c r="E81">
        <f t="shared" ref="E81:E92" si="4">D81-D69</f>
        <v>8.4685634379649777</v>
      </c>
      <c r="F81">
        <f>AVERAGE(E81:E83)</f>
        <v>8.5770877343367342</v>
      </c>
      <c r="G81">
        <f>STDEV(E81:E83)</f>
        <v>9.4191099701706527E-2</v>
      </c>
      <c r="H81" s="15"/>
      <c r="I81" s="15"/>
      <c r="J81" s="15"/>
      <c r="K81" s="15"/>
      <c r="L81" s="15"/>
      <c r="M81" s="15"/>
      <c r="N81" s="9"/>
      <c r="X81" s="9"/>
      <c r="Y81" s="9"/>
      <c r="Z81" s="10"/>
      <c r="AA81" s="10"/>
      <c r="AB81" s="10"/>
      <c r="AC81" s="6"/>
    </row>
    <row r="82" spans="2:29" x14ac:dyDescent="0.2">
      <c r="B82" t="s">
        <v>80</v>
      </c>
      <c r="C82" t="s">
        <v>65</v>
      </c>
      <c r="D82">
        <v>27.344221842435225</v>
      </c>
      <c r="E82">
        <f t="shared" si="4"/>
        <v>8.6375805394525251</v>
      </c>
      <c r="F82"/>
      <c r="G82"/>
      <c r="H82" s="15"/>
      <c r="I82" s="15"/>
      <c r="J82" s="15"/>
      <c r="K82" s="15"/>
      <c r="L82" s="15"/>
      <c r="M82" s="15"/>
      <c r="N82" s="9"/>
      <c r="X82" s="9"/>
      <c r="Y82" s="9"/>
      <c r="Z82" s="10"/>
      <c r="AA82" s="10"/>
      <c r="AB82" s="10"/>
      <c r="AC82" s="6"/>
    </row>
    <row r="83" spans="2:29" x14ac:dyDescent="0.2">
      <c r="B83" t="s">
        <v>80</v>
      </c>
      <c r="C83" t="s">
        <v>65</v>
      </c>
      <c r="D83">
        <v>27.492767584925399</v>
      </c>
      <c r="E83">
        <f t="shared" si="4"/>
        <v>8.6251192255926981</v>
      </c>
      <c r="F83"/>
      <c r="G83"/>
      <c r="H83" s="15"/>
      <c r="I83" s="15"/>
      <c r="J83" s="15"/>
      <c r="K83" s="15"/>
      <c r="L83" s="15"/>
      <c r="M83" s="15"/>
      <c r="N83" s="9"/>
      <c r="X83" s="9"/>
      <c r="Y83" s="9"/>
      <c r="Z83" s="10"/>
      <c r="AA83" s="10"/>
      <c r="AB83" s="10"/>
      <c r="AC83" s="6"/>
    </row>
    <row r="84" spans="2:29" x14ac:dyDescent="0.2">
      <c r="B84" t="s">
        <v>82</v>
      </c>
      <c r="C84" t="s">
        <v>65</v>
      </c>
      <c r="D84">
        <v>28.009975800337401</v>
      </c>
      <c r="E84">
        <f t="shared" si="4"/>
        <v>8.6241997592895991</v>
      </c>
      <c r="F84">
        <f>AVERAGE(E84:E86)</f>
        <v>8.750190800730179</v>
      </c>
      <c r="G84">
        <f>STDEV(E84:E86)</f>
        <v>0.13305433330019859</v>
      </c>
      <c r="H84" s="15"/>
      <c r="I84" s="15"/>
      <c r="J84" s="15"/>
      <c r="K84" s="15"/>
      <c r="L84" s="15"/>
      <c r="M84" s="15"/>
      <c r="N84" s="9"/>
      <c r="X84" s="9"/>
      <c r="Y84" s="9"/>
      <c r="Z84" s="10"/>
      <c r="AA84" s="10"/>
      <c r="AB84" s="10"/>
      <c r="AC84" s="6"/>
    </row>
    <row r="85" spans="2:29" x14ac:dyDescent="0.2">
      <c r="B85" t="s">
        <v>82</v>
      </c>
      <c r="C85" t="s">
        <v>65</v>
      </c>
      <c r="D85">
        <v>28.089575926252127</v>
      </c>
      <c r="E85">
        <f t="shared" si="4"/>
        <v>8.7370407456269277</v>
      </c>
      <c r="F85"/>
      <c r="G85"/>
      <c r="H85" s="15"/>
      <c r="I85" s="15"/>
      <c r="J85" s="15"/>
      <c r="K85" s="15"/>
      <c r="L85" s="15"/>
      <c r="M85" s="15"/>
      <c r="N85" s="9"/>
      <c r="X85" s="9"/>
      <c r="Y85" s="9"/>
      <c r="Z85" s="10"/>
      <c r="AA85" s="10"/>
      <c r="AB85" s="10"/>
      <c r="AC85" s="6"/>
    </row>
    <row r="86" spans="2:29" x14ac:dyDescent="0.2">
      <c r="B86" t="s">
        <v>82</v>
      </c>
      <c r="C86" t="s">
        <v>65</v>
      </c>
      <c r="D86">
        <v>28.490487258925512</v>
      </c>
      <c r="E86">
        <f t="shared" si="4"/>
        <v>8.8893318972740119</v>
      </c>
      <c r="F86"/>
      <c r="G86"/>
      <c r="H86" s="15"/>
      <c r="I86" s="15"/>
      <c r="J86" s="15"/>
      <c r="K86" s="15"/>
      <c r="L86" s="15"/>
      <c r="M86" s="15"/>
      <c r="N86" s="9"/>
      <c r="X86" s="9"/>
      <c r="Y86" s="9"/>
      <c r="Z86" s="10"/>
      <c r="AA86" s="10"/>
      <c r="AB86" s="10"/>
      <c r="AC86" s="6"/>
    </row>
    <row r="87" spans="2:29" x14ac:dyDescent="0.2">
      <c r="B87" t="s">
        <v>83</v>
      </c>
      <c r="C87" t="s">
        <v>65</v>
      </c>
      <c r="D87">
        <v>26.405611695265321</v>
      </c>
      <c r="E87">
        <f t="shared" si="4"/>
        <v>9.180587175832521</v>
      </c>
      <c r="F87">
        <f>AVERAGE(E87:E89)</f>
        <v>9.081835738899608</v>
      </c>
      <c r="G87">
        <f>STDEV(E87:E89)</f>
        <v>8.7902164816965139E-2</v>
      </c>
      <c r="H87" s="15"/>
      <c r="I87"/>
      <c r="J87" t="s">
        <v>77</v>
      </c>
      <c r="K87" t="s">
        <v>85</v>
      </c>
      <c r="L87" t="s">
        <v>86</v>
      </c>
      <c r="M87" t="s">
        <v>87</v>
      </c>
      <c r="N87" s="9"/>
      <c r="X87" s="9"/>
      <c r="Y87" s="9"/>
      <c r="Z87" s="10"/>
      <c r="AA87" s="10"/>
      <c r="AB87" s="10"/>
      <c r="AC87" s="6"/>
    </row>
    <row r="88" spans="2:29" x14ac:dyDescent="0.2">
      <c r="B88" t="s">
        <v>83</v>
      </c>
      <c r="C88" t="s">
        <v>65</v>
      </c>
      <c r="D88">
        <v>26.512539904876753</v>
      </c>
      <c r="E88">
        <f t="shared" si="4"/>
        <v>9.0527801055036541</v>
      </c>
      <c r="F88"/>
      <c r="G88"/>
      <c r="H88" s="15"/>
      <c r="I88" t="s">
        <v>80</v>
      </c>
      <c r="J88" s="15">
        <f>F81</f>
        <v>8.5770877343367342</v>
      </c>
      <c r="K88" s="15">
        <f>J88-$I$28</f>
        <v>-1909.6229122656632</v>
      </c>
      <c r="L88" s="15" t="e">
        <f>2^(-K88)</f>
        <v>#NUM!</v>
      </c>
      <c r="M88" s="15">
        <f>G81</f>
        <v>9.4191099701706527E-2</v>
      </c>
      <c r="N88" s="9"/>
      <c r="X88" s="9"/>
      <c r="Y88" s="9"/>
      <c r="Z88" s="10"/>
      <c r="AA88" s="10"/>
      <c r="AB88" s="10"/>
      <c r="AC88" s="6"/>
    </row>
    <row r="89" spans="2:29" x14ac:dyDescent="0.2">
      <c r="B89" t="s">
        <v>83</v>
      </c>
      <c r="C89" t="s">
        <v>65</v>
      </c>
      <c r="D89">
        <v>26.622579967678249</v>
      </c>
      <c r="E89">
        <f t="shared" si="4"/>
        <v>9.0121399353626472</v>
      </c>
      <c r="F89"/>
      <c r="G89"/>
      <c r="H89" s="15"/>
      <c r="I89" t="s">
        <v>82</v>
      </c>
      <c r="J89" s="15">
        <f>F84</f>
        <v>8.750190800730179</v>
      </c>
      <c r="K89" s="15">
        <f t="shared" ref="K89:K91" si="5">J89-$I$28</f>
        <v>-1909.4498091992698</v>
      </c>
      <c r="L89" s="15" t="e">
        <f>2^(-K89)</f>
        <v>#NUM!</v>
      </c>
      <c r="M89" s="15">
        <f>G84</f>
        <v>0.13305433330019859</v>
      </c>
      <c r="N89" s="9"/>
      <c r="X89" s="9"/>
      <c r="Y89" s="9"/>
      <c r="Z89" s="10"/>
      <c r="AA89" s="10"/>
      <c r="AB89" s="10"/>
      <c r="AC89" s="6"/>
    </row>
    <row r="90" spans="2:29" x14ac:dyDescent="0.2">
      <c r="B90" t="s">
        <v>84</v>
      </c>
      <c r="C90" t="s">
        <v>65</v>
      </c>
      <c r="D90">
        <v>26.753839677149699</v>
      </c>
      <c r="E90">
        <f t="shared" si="4"/>
        <v>9.4869373475938978</v>
      </c>
      <c r="F90">
        <f>AVERAGE(E90:E92)</f>
        <v>9.5969024321175294</v>
      </c>
      <c r="G90">
        <f>STDEV(E90:E92)</f>
        <v>0.14939348333868055</v>
      </c>
      <c r="H90" s="15"/>
      <c r="I90" t="s">
        <v>83</v>
      </c>
      <c r="J90" s="15">
        <f>F87</f>
        <v>9.081835738899608</v>
      </c>
      <c r="K90" s="15">
        <f t="shared" si="5"/>
        <v>-1909.1181642611004</v>
      </c>
      <c r="L90" s="15" t="e">
        <f>2^(-K90)</f>
        <v>#NUM!</v>
      </c>
      <c r="M90" s="15">
        <f>G87</f>
        <v>8.7902164816965139E-2</v>
      </c>
      <c r="N90" s="9"/>
      <c r="X90" s="9"/>
      <c r="Y90" s="9"/>
      <c r="Z90" s="10"/>
      <c r="AA90" s="10"/>
      <c r="AB90" s="10"/>
      <c r="AC90" s="6"/>
    </row>
    <row r="91" spans="2:29" x14ac:dyDescent="0.2">
      <c r="B91" t="s">
        <v>84</v>
      </c>
      <c r="C91" t="s">
        <v>65</v>
      </c>
      <c r="D91">
        <v>27.164461280760193</v>
      </c>
      <c r="E91">
        <f t="shared" si="4"/>
        <v>9.5367799223470939</v>
      </c>
      <c r="F91"/>
      <c r="G91"/>
      <c r="H91" s="15"/>
      <c r="I91" t="s">
        <v>84</v>
      </c>
      <c r="J91" s="15">
        <f>F90</f>
        <v>9.5969024321175294</v>
      </c>
      <c r="K91" s="15">
        <f t="shared" si="5"/>
        <v>-1908.6030975678825</v>
      </c>
      <c r="L91" s="15" t="e">
        <f>2^(-K91)</f>
        <v>#NUM!</v>
      </c>
      <c r="M91" s="15">
        <f>G90</f>
        <v>0.14939348333868055</v>
      </c>
      <c r="N91" s="9"/>
      <c r="X91" s="9"/>
      <c r="Y91" s="9"/>
      <c r="Z91" s="10"/>
      <c r="AA91" s="10"/>
      <c r="AB91" s="10"/>
      <c r="AC91" s="6"/>
    </row>
    <row r="92" spans="2:29" x14ac:dyDescent="0.2">
      <c r="B92" t="s">
        <v>84</v>
      </c>
      <c r="C92" t="s">
        <v>65</v>
      </c>
      <c r="D92">
        <v>27.428141161785199</v>
      </c>
      <c r="E92">
        <f t="shared" si="4"/>
        <v>9.7669900264115981</v>
      </c>
      <c r="F92"/>
      <c r="G92"/>
      <c r="H92" s="15"/>
      <c r="I92" s="15"/>
      <c r="J92" s="15"/>
      <c r="K92" s="15"/>
      <c r="L92" s="15"/>
      <c r="M92" s="15"/>
      <c r="N92" s="9"/>
      <c r="X92" s="9"/>
      <c r="Y92" s="9"/>
      <c r="Z92" s="10"/>
      <c r="AA92" s="10"/>
      <c r="AB92" s="10"/>
      <c r="AC92" s="6"/>
    </row>
    <row r="93" spans="2:29" x14ac:dyDescent="0.2">
      <c r="B93" t="s">
        <v>80</v>
      </c>
      <c r="C93" t="s">
        <v>66</v>
      </c>
      <c r="D93">
        <v>26.653094785912302</v>
      </c>
      <c r="E93">
        <f t="shared" ref="E93:E104" si="6">D93-D69</f>
        <v>7.857727310368702</v>
      </c>
      <c r="F93">
        <f>AVERAGE(E93:E95)</f>
        <v>7.9958821317072362</v>
      </c>
      <c r="G93">
        <f>STDEV(E93:E95)</f>
        <v>0.12080501244446666</v>
      </c>
      <c r="H93" s="15"/>
      <c r="I93" s="15"/>
      <c r="J93" s="15"/>
      <c r="K93" s="15"/>
      <c r="L93" s="15"/>
      <c r="M93" s="15"/>
      <c r="N93" s="9"/>
      <c r="X93" s="9"/>
      <c r="Y93" s="9"/>
      <c r="Z93" s="10"/>
      <c r="AA93" s="10"/>
      <c r="AB93" s="10"/>
      <c r="AC93" s="6"/>
    </row>
    <row r="94" spans="2:29" x14ac:dyDescent="0.2">
      <c r="B94" t="s">
        <v>80</v>
      </c>
      <c r="C94" t="s">
        <v>66</v>
      </c>
      <c r="D94">
        <v>26.754903988247875</v>
      </c>
      <c r="E94">
        <f t="shared" si="6"/>
        <v>8.0482626852651755</v>
      </c>
      <c r="F94"/>
      <c r="G94"/>
      <c r="H94" s="15"/>
      <c r="I94" s="15"/>
      <c r="J94" s="15"/>
      <c r="K94" s="15"/>
      <c r="L94" s="15"/>
      <c r="M94" s="15"/>
      <c r="N94" s="9"/>
      <c r="X94" s="9"/>
      <c r="Y94" s="9"/>
      <c r="Z94" s="10"/>
      <c r="AA94" s="10"/>
      <c r="AB94" s="10"/>
      <c r="AC94" s="6"/>
    </row>
    <row r="95" spans="2:29" x14ac:dyDescent="0.2">
      <c r="B95" t="s">
        <v>80</v>
      </c>
      <c r="C95" t="s">
        <v>66</v>
      </c>
      <c r="D95">
        <v>26.949304758820531</v>
      </c>
      <c r="E95">
        <f t="shared" si="6"/>
        <v>8.0816563994878301</v>
      </c>
      <c r="F95"/>
      <c r="G95"/>
      <c r="H95" s="15"/>
      <c r="I95" s="15"/>
      <c r="J95" s="15"/>
      <c r="K95" s="15"/>
      <c r="L95" s="15"/>
      <c r="M95" s="15"/>
      <c r="N95" s="9"/>
      <c r="X95" s="9"/>
      <c r="Y95" s="9"/>
      <c r="Z95" s="10"/>
      <c r="AA95" s="10"/>
      <c r="AB95" s="10"/>
      <c r="AC95" s="6"/>
    </row>
    <row r="96" spans="2:29" x14ac:dyDescent="0.2">
      <c r="B96" t="s">
        <v>82</v>
      </c>
      <c r="C96" t="s">
        <v>66</v>
      </c>
      <c r="D96">
        <v>27.234254133753701</v>
      </c>
      <c r="E96">
        <f t="shared" si="6"/>
        <v>7.8484780927058999</v>
      </c>
      <c r="F96">
        <f>AVERAGE(E96:E98)</f>
        <v>7.9365944508728461</v>
      </c>
      <c r="G96">
        <f>STDEV(E96:E98)</f>
        <v>8.8715563237447101E-2</v>
      </c>
      <c r="H96" s="15"/>
      <c r="I96" s="15"/>
      <c r="J96" s="15"/>
      <c r="K96" s="15"/>
      <c r="L96" s="15"/>
      <c r="M96" s="15"/>
      <c r="N96" s="9"/>
      <c r="X96" s="9"/>
      <c r="Y96" s="9"/>
      <c r="Z96" s="10"/>
      <c r="AA96" s="10"/>
      <c r="AB96" s="10"/>
      <c r="AC96" s="6"/>
    </row>
    <row r="97" spans="2:29" x14ac:dyDescent="0.2">
      <c r="B97" t="s">
        <v>82</v>
      </c>
      <c r="C97" t="s">
        <v>66</v>
      </c>
      <c r="D97">
        <v>27.378432497872772</v>
      </c>
      <c r="E97">
        <f t="shared" si="6"/>
        <v>8.0258973172475727</v>
      </c>
      <c r="F97"/>
      <c r="G97"/>
      <c r="H97" s="15"/>
      <c r="I97" s="15"/>
      <c r="J97" s="15"/>
      <c r="K97" s="15"/>
      <c r="L97" s="15"/>
      <c r="M97" s="15"/>
      <c r="N97" s="9"/>
      <c r="X97" s="9"/>
      <c r="Y97" s="9"/>
      <c r="Z97" s="10"/>
      <c r="AA97" s="10"/>
      <c r="AB97" s="10"/>
      <c r="AC97" s="6"/>
    </row>
    <row r="98" spans="2:29" x14ac:dyDescent="0.2">
      <c r="B98" t="s">
        <v>82</v>
      </c>
      <c r="C98" t="s">
        <v>66</v>
      </c>
      <c r="D98">
        <v>27.536563304316566</v>
      </c>
      <c r="E98">
        <f t="shared" si="6"/>
        <v>7.9354079426650657</v>
      </c>
      <c r="F98"/>
      <c r="G98"/>
      <c r="H98" s="15"/>
      <c r="I98" s="15"/>
      <c r="J98" s="15"/>
      <c r="K98" s="15"/>
      <c r="L98" s="15"/>
      <c r="M98" s="15"/>
      <c r="N98" s="9"/>
      <c r="X98" s="9"/>
      <c r="Y98" s="9"/>
      <c r="Z98" s="10"/>
      <c r="AA98" s="10"/>
      <c r="AB98" s="10"/>
      <c r="AC98" s="6"/>
    </row>
    <row r="99" spans="2:29" x14ac:dyDescent="0.2">
      <c r="B99" t="s">
        <v>83</v>
      </c>
      <c r="C99" t="s">
        <v>66</v>
      </c>
      <c r="D99" s="15">
        <v>25.4738639368422</v>
      </c>
      <c r="E99">
        <f t="shared" si="6"/>
        <v>8.2488394174093997</v>
      </c>
      <c r="F99">
        <f>AVERAGE(E99:E101)</f>
        <v>8.2755943732528845</v>
      </c>
      <c r="G99">
        <f>STDEV(E99:E101)</f>
        <v>4.5196635563553515E-2</v>
      </c>
      <c r="H99" s="15"/>
      <c r="I99"/>
      <c r="J99" t="s">
        <v>77</v>
      </c>
      <c r="K99" t="s">
        <v>85</v>
      </c>
      <c r="L99" t="s">
        <v>86</v>
      </c>
      <c r="M99" t="s">
        <v>87</v>
      </c>
      <c r="N99" s="9"/>
      <c r="X99" s="9"/>
      <c r="Y99" s="9"/>
      <c r="Z99" s="10"/>
      <c r="AA99" s="10"/>
      <c r="AB99" s="10"/>
      <c r="AC99" s="6"/>
    </row>
    <row r="100" spans="2:29" x14ac:dyDescent="0.2">
      <c r="B100" t="s">
        <v>83</v>
      </c>
      <c r="C100" t="s">
        <v>66</v>
      </c>
      <c r="D100" s="15">
        <v>25.787537128506703</v>
      </c>
      <c r="E100">
        <f t="shared" si="6"/>
        <v>8.3277773291336032</v>
      </c>
      <c r="F100"/>
      <c r="G100"/>
      <c r="H100" s="15"/>
      <c r="I100" t="s">
        <v>80</v>
      </c>
      <c r="J100" s="15">
        <f>F93</f>
        <v>7.9958821317072362</v>
      </c>
      <c r="K100" s="15">
        <f>J100-$I$40</f>
        <v>7.9958821317072362</v>
      </c>
      <c r="L100" s="15">
        <f>2^(-K100)</f>
        <v>3.917415492803571E-3</v>
      </c>
      <c r="M100" s="15">
        <f>G93</f>
        <v>0.12080501244446666</v>
      </c>
      <c r="N100" s="9"/>
      <c r="X100" s="9"/>
      <c r="Y100" s="9"/>
      <c r="Z100" s="10"/>
      <c r="AA100" s="10"/>
      <c r="AB100" s="10"/>
      <c r="AC100" s="6"/>
    </row>
    <row r="101" spans="2:29" x14ac:dyDescent="0.2">
      <c r="B101" t="s">
        <v>83</v>
      </c>
      <c r="C101" t="s">
        <v>66</v>
      </c>
      <c r="D101" s="15">
        <v>25.860606405531254</v>
      </c>
      <c r="E101">
        <f t="shared" si="6"/>
        <v>8.2501663732156523</v>
      </c>
      <c r="F101"/>
      <c r="G101"/>
      <c r="H101" s="15"/>
      <c r="I101" t="s">
        <v>82</v>
      </c>
      <c r="J101" s="15">
        <f>F96</f>
        <v>7.9365944508728461</v>
      </c>
      <c r="K101" s="15">
        <f t="shared" ref="K101:K103" si="7">J101-$I$40</f>
        <v>7.9365944508728461</v>
      </c>
      <c r="L101" s="15">
        <f>2^(-K101)</f>
        <v>4.081755690321761E-3</v>
      </c>
      <c r="M101" s="15">
        <f>G96</f>
        <v>8.8715563237447101E-2</v>
      </c>
      <c r="N101" s="9"/>
      <c r="X101" s="9"/>
      <c r="Y101" s="9"/>
      <c r="Z101" s="10"/>
      <c r="AA101" s="10"/>
      <c r="AB101" s="10"/>
      <c r="AC101" s="6"/>
    </row>
    <row r="102" spans="2:29" x14ac:dyDescent="0.2">
      <c r="B102" t="s">
        <v>84</v>
      </c>
      <c r="C102" t="s">
        <v>66</v>
      </c>
      <c r="D102" s="15">
        <v>25.975996588323717</v>
      </c>
      <c r="E102">
        <f t="shared" si="6"/>
        <v>8.7090942587679159</v>
      </c>
      <c r="F102">
        <f>AVERAGE(E102:E104)</f>
        <v>8.7222825761857177</v>
      </c>
      <c r="G102">
        <f>STDEV(E102:E104)</f>
        <v>0.10865437928718617</v>
      </c>
      <c r="H102" s="15"/>
      <c r="I102" t="s">
        <v>83</v>
      </c>
      <c r="J102" s="15">
        <f>F99</f>
        <v>8.2755943732528845</v>
      </c>
      <c r="K102" s="15">
        <f t="shared" si="7"/>
        <v>8.2755943732528845</v>
      </c>
      <c r="L102" s="15">
        <f>2^(-K102)</f>
        <v>3.226991799023398E-3</v>
      </c>
      <c r="M102" s="15">
        <f>G99</f>
        <v>4.5196635563553515E-2</v>
      </c>
      <c r="N102" s="9"/>
      <c r="X102" s="9"/>
      <c r="Y102" s="9"/>
      <c r="Z102" s="10"/>
      <c r="AA102" s="10"/>
      <c r="AB102" s="10"/>
      <c r="AC102" s="6"/>
    </row>
    <row r="103" spans="2:29" x14ac:dyDescent="0.2">
      <c r="B103" t="s">
        <v>84</v>
      </c>
      <c r="C103" t="s">
        <v>66</v>
      </c>
      <c r="D103" s="15">
        <v>26.248505673848229</v>
      </c>
      <c r="E103">
        <f t="shared" si="6"/>
        <v>8.6208243154351294</v>
      </c>
      <c r="F103"/>
      <c r="G103"/>
      <c r="H103" s="15"/>
      <c r="I103" t="s">
        <v>84</v>
      </c>
      <c r="J103" s="15">
        <f>F102</f>
        <v>8.7222825761857177</v>
      </c>
      <c r="K103" s="15">
        <f t="shared" si="7"/>
        <v>8.7222825761857177</v>
      </c>
      <c r="L103" s="15">
        <f>2^(-K103)</f>
        <v>2.3677252953279732E-3</v>
      </c>
      <c r="M103" s="15">
        <f>G102</f>
        <v>0.10865437928718617</v>
      </c>
      <c r="N103" s="9"/>
      <c r="X103" s="9"/>
      <c r="Y103" s="9"/>
      <c r="Z103" s="10"/>
      <c r="AA103" s="10"/>
      <c r="AB103" s="10"/>
      <c r="AC103" s="6"/>
    </row>
    <row r="104" spans="2:29" x14ac:dyDescent="0.2">
      <c r="B104" t="s">
        <v>84</v>
      </c>
      <c r="C104" t="s">
        <v>66</v>
      </c>
      <c r="D104" s="15">
        <v>26.498080289727707</v>
      </c>
      <c r="E104">
        <f t="shared" si="6"/>
        <v>8.836929154354106</v>
      </c>
      <c r="F104"/>
      <c r="G104"/>
      <c r="H104" s="15"/>
      <c r="I104" s="15"/>
      <c r="J104" s="15"/>
      <c r="K104" s="15"/>
      <c r="L104" s="15"/>
      <c r="M104" s="15"/>
      <c r="N104" s="9"/>
      <c r="X104" s="9"/>
      <c r="Y104" s="9"/>
      <c r="Z104" s="10"/>
      <c r="AA104" s="10"/>
      <c r="AB104" s="10"/>
      <c r="AC104" s="6"/>
    </row>
    <row r="105" spans="2:29" x14ac:dyDescent="0.2">
      <c r="B105" t="s">
        <v>80</v>
      </c>
      <c r="C105" t="s">
        <v>59</v>
      </c>
      <c r="D105" s="15">
        <v>25.6289986300343</v>
      </c>
      <c r="E105">
        <f t="shared" ref="E105:E116" si="8">D105-D69</f>
        <v>6.8336311544906998</v>
      </c>
      <c r="F105">
        <f>AVERAGE(E105:E107)</f>
        <v>6.9649173005589979</v>
      </c>
      <c r="G105">
        <f>STDEV(E105:E107)</f>
        <v>0.11708243068388975</v>
      </c>
      <c r="H105" s="15"/>
      <c r="I105" s="15"/>
      <c r="J105" s="15"/>
      <c r="K105" s="15"/>
      <c r="L105" s="15"/>
      <c r="M105" s="15"/>
      <c r="N105" s="9"/>
      <c r="X105" s="9"/>
      <c r="Y105" s="9"/>
      <c r="Z105" s="10"/>
      <c r="AA105" s="10"/>
      <c r="AB105" s="10"/>
      <c r="AC105" s="6"/>
    </row>
    <row r="106" spans="2:29" x14ac:dyDescent="0.2">
      <c r="B106" t="s">
        <v>80</v>
      </c>
      <c r="C106" t="s">
        <v>59</v>
      </c>
      <c r="D106" s="15">
        <v>25.709250711248188</v>
      </c>
      <c r="E106">
        <f t="shared" si="8"/>
        <v>7.0026094082654886</v>
      </c>
      <c r="F106"/>
      <c r="G106"/>
      <c r="H106" s="15"/>
      <c r="I106" s="15"/>
      <c r="J106" s="15"/>
      <c r="K106" s="15"/>
      <c r="L106" s="15"/>
      <c r="M106" s="15"/>
      <c r="N106" s="9"/>
      <c r="X106" s="9"/>
      <c r="Y106" s="9"/>
      <c r="Z106" s="10"/>
      <c r="AA106" s="10"/>
      <c r="AB106" s="10"/>
      <c r="AC106" s="6"/>
    </row>
    <row r="107" spans="2:29" x14ac:dyDescent="0.2">
      <c r="B107" t="s">
        <v>80</v>
      </c>
      <c r="C107" t="s">
        <v>59</v>
      </c>
      <c r="D107" s="15">
        <v>25.926159698253507</v>
      </c>
      <c r="E107">
        <f t="shared" si="8"/>
        <v>7.0585113389208054</v>
      </c>
      <c r="F107"/>
      <c r="G107"/>
      <c r="H107" s="15"/>
      <c r="I107" s="15"/>
      <c r="J107" s="15"/>
      <c r="K107" s="15"/>
      <c r="L107" s="15"/>
      <c r="M107" s="15"/>
      <c r="N107" s="9"/>
      <c r="X107" s="9"/>
      <c r="Y107" s="9"/>
      <c r="Z107" s="10"/>
      <c r="AA107" s="10"/>
      <c r="AB107" s="10"/>
      <c r="AC107" s="6"/>
    </row>
    <row r="108" spans="2:29" x14ac:dyDescent="0.2">
      <c r="B108" t="s">
        <v>82</v>
      </c>
      <c r="C108" t="s">
        <v>59</v>
      </c>
      <c r="D108" s="15">
        <v>26.1611835130001</v>
      </c>
      <c r="E108">
        <f t="shared" si="8"/>
        <v>6.775407471952299</v>
      </c>
      <c r="F108">
        <f>AVERAGE(E108:E110)</f>
        <v>6.8331864878277502</v>
      </c>
      <c r="G108">
        <f>STDEV(E108:E110)</f>
        <v>5.9676759053697674E-2</v>
      </c>
      <c r="H108" s="15"/>
      <c r="I108" s="15"/>
      <c r="J108" s="15"/>
      <c r="K108" s="15"/>
      <c r="L108" s="15"/>
      <c r="M108" s="15"/>
      <c r="N108" s="9"/>
      <c r="X108" s="9"/>
      <c r="Y108" s="9"/>
      <c r="Z108" s="10"/>
      <c r="AA108" s="10"/>
      <c r="AB108" s="10"/>
      <c r="AC108" s="6"/>
    </row>
    <row r="109" spans="2:29" x14ac:dyDescent="0.2">
      <c r="B109" t="s">
        <v>82</v>
      </c>
      <c r="C109" t="s">
        <v>59</v>
      </c>
      <c r="D109" s="15">
        <v>26.182091881126151</v>
      </c>
      <c r="E109">
        <f t="shared" si="8"/>
        <v>6.8295567005009516</v>
      </c>
      <c r="F109"/>
      <c r="G109"/>
      <c r="H109" s="15"/>
      <c r="I109" s="15"/>
      <c r="J109" s="15"/>
      <c r="K109" s="15"/>
      <c r="L109" s="15"/>
      <c r="M109" s="15"/>
      <c r="N109" s="9"/>
      <c r="X109" s="9"/>
      <c r="Y109" s="9"/>
      <c r="Z109" s="10"/>
      <c r="AA109" s="10"/>
      <c r="AB109" s="10"/>
      <c r="AC109" s="6"/>
    </row>
    <row r="110" spans="2:29" x14ac:dyDescent="0.2">
      <c r="B110" t="s">
        <v>82</v>
      </c>
      <c r="C110" t="s">
        <v>59</v>
      </c>
      <c r="D110" s="15">
        <v>26.495750652681501</v>
      </c>
      <c r="E110">
        <f t="shared" si="8"/>
        <v>6.8945952910300008</v>
      </c>
      <c r="F110"/>
      <c r="G110"/>
      <c r="H110" s="15"/>
      <c r="I110" s="15"/>
      <c r="J110" s="15"/>
      <c r="K110" s="15"/>
      <c r="L110" s="15"/>
      <c r="M110" s="15"/>
      <c r="N110" s="9"/>
      <c r="X110" s="9"/>
      <c r="Y110" s="9"/>
      <c r="Z110" s="10"/>
      <c r="AA110" s="10"/>
      <c r="AB110" s="10"/>
      <c r="AC110" s="6"/>
    </row>
    <row r="111" spans="2:29" x14ac:dyDescent="0.2">
      <c r="B111" t="s">
        <v>83</v>
      </c>
      <c r="C111" t="s">
        <v>59</v>
      </c>
      <c r="D111" s="15">
        <v>23.656045104660386</v>
      </c>
      <c r="E111">
        <f t="shared" si="8"/>
        <v>6.4310205852275857</v>
      </c>
      <c r="F111">
        <f>AVERAGE(E111:E113)</f>
        <v>6.4923565102810334</v>
      </c>
      <c r="G111">
        <f>STDEV(E111:E113)</f>
        <v>9.1522653672362078E-2</v>
      </c>
      <c r="H111" s="15"/>
      <c r="I111"/>
      <c r="J111" t="s">
        <v>77</v>
      </c>
      <c r="K111" t="s">
        <v>85</v>
      </c>
      <c r="L111" t="s">
        <v>86</v>
      </c>
      <c r="M111" t="s">
        <v>87</v>
      </c>
      <c r="N111" s="9"/>
      <c r="X111" s="9"/>
      <c r="Y111" s="9"/>
      <c r="Z111" s="10"/>
      <c r="AA111" s="10"/>
      <c r="AB111" s="10"/>
      <c r="AC111" s="6"/>
    </row>
    <row r="112" spans="2:29" x14ac:dyDescent="0.2">
      <c r="B112" t="s">
        <v>83</v>
      </c>
      <c r="C112" t="s">
        <v>59</v>
      </c>
      <c r="D112" s="15">
        <v>23.908253578110497</v>
      </c>
      <c r="E112">
        <f t="shared" si="8"/>
        <v>6.4484937787373973</v>
      </c>
      <c r="F112"/>
      <c r="G112"/>
      <c r="H112" s="15"/>
      <c r="I112" t="s">
        <v>80</v>
      </c>
      <c r="J112" s="15">
        <f>F105</f>
        <v>6.9649173005589979</v>
      </c>
      <c r="K112" s="15">
        <f>J112-$I$52</f>
        <v>6.9649173005589979</v>
      </c>
      <c r="L112" s="15">
        <f>2^(-K112)</f>
        <v>8.00480902553459E-3</v>
      </c>
      <c r="M112" s="15">
        <f>G105</f>
        <v>0.11708243068388975</v>
      </c>
      <c r="N112" s="9"/>
      <c r="X112" s="9"/>
      <c r="Y112" s="9"/>
      <c r="Z112" s="10"/>
      <c r="AA112" s="10"/>
      <c r="AB112" s="10"/>
      <c r="AC112" s="6"/>
    </row>
    <row r="113" spans="2:29" x14ac:dyDescent="0.2">
      <c r="B113" t="s">
        <v>83</v>
      </c>
      <c r="C113" t="s">
        <v>59</v>
      </c>
      <c r="D113" s="15">
        <v>24.207995199193718</v>
      </c>
      <c r="E113">
        <f t="shared" si="8"/>
        <v>6.5975551668781165</v>
      </c>
      <c r="F113"/>
      <c r="G113"/>
      <c r="H113" s="15"/>
      <c r="I113" t="s">
        <v>82</v>
      </c>
      <c r="J113" s="15">
        <f>F108</f>
        <v>6.8331864878277502</v>
      </c>
      <c r="K113" s="15">
        <f t="shared" ref="K113:K115" si="9">J113-$I$52</f>
        <v>6.8331864878277502</v>
      </c>
      <c r="L113" s="15">
        <f>2^(-K113)</f>
        <v>8.7701273792107903E-3</v>
      </c>
      <c r="M113" s="15">
        <f>G108</f>
        <v>5.9676759053697674E-2</v>
      </c>
      <c r="N113" s="9"/>
      <c r="X113" s="9"/>
      <c r="Y113" s="9"/>
      <c r="Z113" s="10"/>
      <c r="AA113" s="10"/>
      <c r="AB113" s="10"/>
      <c r="AC113" s="6"/>
    </row>
    <row r="114" spans="2:29" x14ac:dyDescent="0.2">
      <c r="B114" t="s">
        <v>84</v>
      </c>
      <c r="C114" t="s">
        <v>59</v>
      </c>
      <c r="D114" s="15">
        <v>23.041796940157301</v>
      </c>
      <c r="E114">
        <f t="shared" si="8"/>
        <v>5.7748946106014998</v>
      </c>
      <c r="F114">
        <f>AVERAGE(E114:E116)</f>
        <v>5.791050996787356</v>
      </c>
      <c r="G114">
        <f>STDEV(E114:E116)</f>
        <v>1.4222593533548485E-2</v>
      </c>
      <c r="H114" s="15"/>
      <c r="I114" t="s">
        <v>83</v>
      </c>
      <c r="J114" s="15">
        <f>F111</f>
        <v>6.4923565102810334</v>
      </c>
      <c r="K114" s="15">
        <f t="shared" si="9"/>
        <v>6.4923565102810334</v>
      </c>
      <c r="L114" s="15">
        <f>2^(-K114)</f>
        <v>1.1107234676793658E-2</v>
      </c>
      <c r="M114" s="15">
        <f>G111</f>
        <v>9.1522653672362078E-2</v>
      </c>
      <c r="N114" s="9"/>
      <c r="X114" s="9"/>
      <c r="Y114" s="9"/>
      <c r="Z114" s="10"/>
      <c r="AA114" s="10"/>
      <c r="AB114" s="10"/>
      <c r="AC114" s="6"/>
    </row>
    <row r="115" spans="2:29" x14ac:dyDescent="0.2">
      <c r="B115" t="s">
        <v>84</v>
      </c>
      <c r="C115" t="s">
        <v>59</v>
      </c>
      <c r="D115" s="15">
        <v>23.424258969197876</v>
      </c>
      <c r="E115">
        <f t="shared" si="8"/>
        <v>5.7965776107847766</v>
      </c>
      <c r="F115" s="15"/>
      <c r="G115" s="15"/>
      <c r="H115" s="15"/>
      <c r="I115" t="s">
        <v>84</v>
      </c>
      <c r="J115" s="15">
        <f>F114</f>
        <v>5.791050996787356</v>
      </c>
      <c r="K115" s="15">
        <f t="shared" si="9"/>
        <v>5.791050996787356</v>
      </c>
      <c r="L115" s="15">
        <f>2^(-K115)</f>
        <v>1.8060091385479746E-2</v>
      </c>
      <c r="M115" s="15">
        <f>G114</f>
        <v>1.4222593533548485E-2</v>
      </c>
      <c r="N115" s="9"/>
      <c r="X115" s="9"/>
      <c r="Y115" s="9"/>
      <c r="Z115" s="10"/>
      <c r="AA115" s="10"/>
      <c r="AB115" s="10"/>
      <c r="AC115" s="6"/>
    </row>
    <row r="116" spans="2:29" x14ac:dyDescent="0.2">
      <c r="B116" t="s">
        <v>84</v>
      </c>
      <c r="C116" t="s">
        <v>59</v>
      </c>
      <c r="D116" s="15">
        <v>23.462831904349393</v>
      </c>
      <c r="E116">
        <f t="shared" si="8"/>
        <v>5.8016807689757925</v>
      </c>
      <c r="F116" s="15"/>
      <c r="G116" s="15"/>
      <c r="H116" s="15"/>
      <c r="I116" s="15"/>
      <c r="J116" s="15"/>
      <c r="K116" s="15"/>
      <c r="L116" s="15"/>
      <c r="M116" s="15"/>
      <c r="N116" s="9"/>
      <c r="X116" s="9"/>
      <c r="Y116" s="9"/>
      <c r="Z116" s="10"/>
      <c r="AA116" s="10"/>
      <c r="AB116" s="10"/>
      <c r="AC116" s="6"/>
    </row>
    <row r="117" spans="2:29" x14ac:dyDescent="0.2">
      <c r="B117"/>
      <c r="C117"/>
      <c r="D117" s="15"/>
      <c r="E117"/>
      <c r="F117"/>
      <c r="G117"/>
      <c r="H117" s="15"/>
      <c r="I117" s="15"/>
      <c r="J117" s="15"/>
      <c r="K117" s="15"/>
      <c r="L117" s="15"/>
      <c r="M117" s="15"/>
      <c r="N117" s="9"/>
      <c r="X117" s="9"/>
      <c r="Y117" s="9"/>
      <c r="Z117" s="10"/>
      <c r="AA117" s="10"/>
      <c r="AB117" s="10"/>
      <c r="AC117" s="6"/>
    </row>
    <row r="118" spans="2:29" x14ac:dyDescent="0.2">
      <c r="B118"/>
      <c r="C118"/>
      <c r="D118" s="15"/>
      <c r="E118"/>
      <c r="F118"/>
      <c r="G118"/>
      <c r="H118" s="15"/>
      <c r="I118" s="15"/>
      <c r="J118" s="15"/>
      <c r="K118" s="15"/>
      <c r="L118" s="15"/>
      <c r="M118" s="15"/>
      <c r="N118" s="9"/>
      <c r="X118" s="9"/>
      <c r="Y118" s="9"/>
      <c r="Z118" s="10"/>
      <c r="AA118" s="10"/>
      <c r="AB118" s="10"/>
      <c r="AC118" s="6"/>
    </row>
    <row r="119" spans="2:29" x14ac:dyDescent="0.2">
      <c r="B119" s="3" t="s">
        <v>88</v>
      </c>
      <c r="C119" s="9"/>
      <c r="D119" s="9"/>
      <c r="E119" s="9"/>
      <c r="F119" s="9"/>
      <c r="G119" s="9"/>
      <c r="H119" s="9"/>
      <c r="I119" s="9"/>
      <c r="J119" s="9"/>
      <c r="K119" s="15"/>
      <c r="L119" s="15"/>
      <c r="M119" s="15"/>
      <c r="N119" s="9"/>
      <c r="X119" s="9"/>
      <c r="Y119" s="9"/>
      <c r="Z119" s="10"/>
      <c r="AA119" s="10"/>
      <c r="AB119" s="10"/>
      <c r="AC119" s="6"/>
    </row>
    <row r="120" spans="2:29" x14ac:dyDescent="0.2">
      <c r="B120" t="s">
        <v>59</v>
      </c>
      <c r="C120" s="18" t="s">
        <v>60</v>
      </c>
      <c r="D120" s="18" t="s">
        <v>61</v>
      </c>
      <c r="E120" s="18" t="s">
        <v>62</v>
      </c>
      <c r="F120" s="18" t="s">
        <v>63</v>
      </c>
      <c r="G120" s="9"/>
      <c r="H120" s="9"/>
      <c r="I120"/>
      <c r="J120"/>
      <c r="K120" s="15"/>
      <c r="L120" s="15"/>
      <c r="M120" s="15"/>
      <c r="N120" s="9"/>
      <c r="X120" s="9"/>
      <c r="Y120" s="9"/>
      <c r="Z120" s="10"/>
      <c r="AA120" s="10"/>
      <c r="AB120" s="10"/>
      <c r="AC120" s="6"/>
    </row>
    <row r="121" spans="2:29" ht="15" x14ac:dyDescent="0.25">
      <c r="C121" s="17">
        <v>1.080174</v>
      </c>
      <c r="D121" s="17">
        <v>1.2963279999999999</v>
      </c>
      <c r="E121" s="17">
        <v>1.5561480000000001</v>
      </c>
      <c r="F121" s="17">
        <v>1.506766</v>
      </c>
      <c r="G121"/>
      <c r="H121" s="15"/>
      <c r="I121" s="13"/>
      <c r="J121"/>
      <c r="K121" s="15"/>
      <c r="L121" s="15"/>
      <c r="M121" s="15"/>
      <c r="N121" s="9"/>
      <c r="X121" s="9"/>
      <c r="Y121" s="9"/>
      <c r="Z121" s="10"/>
      <c r="AA121" s="10"/>
      <c r="AB121" s="10"/>
      <c r="AC121" s="6"/>
    </row>
    <row r="122" spans="2:29" ht="15" x14ac:dyDescent="0.25">
      <c r="C122" s="17">
        <v>0.86503909999999995</v>
      </c>
      <c r="D122" s="17">
        <v>1.1231329999999999</v>
      </c>
      <c r="E122" s="17">
        <v>1.2931459999999999</v>
      </c>
      <c r="F122" s="17">
        <v>1.345356</v>
      </c>
      <c r="G122"/>
      <c r="H122" s="15"/>
      <c r="I122" s="13"/>
      <c r="J122"/>
      <c r="K122" s="15"/>
      <c r="L122" s="15"/>
      <c r="M122" s="15"/>
      <c r="N122" s="9"/>
      <c r="X122" s="9"/>
      <c r="Y122" s="9"/>
      <c r="Z122" s="10"/>
      <c r="AA122" s="10"/>
      <c r="AB122" s="10"/>
      <c r="AC122" s="6"/>
    </row>
    <row r="123" spans="2:29" ht="15" x14ac:dyDescent="0.25">
      <c r="C123" s="17">
        <v>1.0547869999999999</v>
      </c>
      <c r="D123" s="17">
        <v>1.223055</v>
      </c>
      <c r="E123" s="17">
        <v>1.4751019999999999</v>
      </c>
      <c r="F123" s="17">
        <v>1.3913409999999999</v>
      </c>
      <c r="G123"/>
      <c r="H123" s="15"/>
      <c r="I123" s="13"/>
      <c r="J123"/>
      <c r="K123"/>
      <c r="L123"/>
      <c r="M123"/>
      <c r="N123" s="9"/>
      <c r="X123" s="9"/>
      <c r="Y123" s="9"/>
      <c r="Z123" s="10"/>
      <c r="AA123" s="10"/>
      <c r="AB123" s="10"/>
      <c r="AC123" s="6"/>
    </row>
    <row r="124" spans="2:29" ht="15" x14ac:dyDescent="0.25">
      <c r="C124" s="5"/>
      <c r="D124" s="5"/>
      <c r="E124" s="5"/>
      <c r="F124" s="5"/>
      <c r="G124"/>
      <c r="H124" s="15"/>
      <c r="I124" s="13"/>
      <c r="J124"/>
      <c r="K124" s="15"/>
      <c r="L124" s="15"/>
      <c r="M124" s="15"/>
      <c r="N124" s="9"/>
      <c r="X124" s="9"/>
      <c r="Y124" s="9"/>
      <c r="Z124" s="10"/>
      <c r="AA124" s="10"/>
      <c r="AB124" s="10"/>
      <c r="AC124" s="6"/>
    </row>
    <row r="125" spans="2:29" ht="15" x14ac:dyDescent="0.25">
      <c r="B125" s="14" t="s">
        <v>64</v>
      </c>
      <c r="C125" s="18" t="s">
        <v>60</v>
      </c>
      <c r="D125" s="18" t="s">
        <v>61</v>
      </c>
      <c r="E125" s="18" t="s">
        <v>62</v>
      </c>
      <c r="F125" s="18" t="s">
        <v>63</v>
      </c>
      <c r="G125"/>
      <c r="H125" s="15"/>
      <c r="I125" s="13"/>
      <c r="J125"/>
      <c r="K125" s="15"/>
      <c r="L125" s="15"/>
      <c r="M125" s="15"/>
      <c r="N125" s="9"/>
      <c r="X125" s="9"/>
      <c r="Y125" s="9"/>
      <c r="Z125" s="10"/>
      <c r="AA125" s="10"/>
      <c r="AB125" s="10"/>
      <c r="AC125" s="6"/>
    </row>
    <row r="126" spans="2:29" ht="15" x14ac:dyDescent="0.25">
      <c r="C126" s="17">
        <v>1.0096670000000001</v>
      </c>
      <c r="D126" s="17">
        <v>0.85948530000000001</v>
      </c>
      <c r="E126" s="17">
        <v>0.33756940000000002</v>
      </c>
      <c r="F126" s="17">
        <v>0.29440319999999998</v>
      </c>
      <c r="G126"/>
      <c r="H126" s="15"/>
      <c r="I126" s="13"/>
      <c r="J126"/>
      <c r="K126" s="15"/>
      <c r="L126" s="15"/>
      <c r="M126" s="15"/>
      <c r="N126" s="9"/>
      <c r="X126" s="9"/>
      <c r="Y126" s="9"/>
      <c r="Z126" s="10"/>
      <c r="AA126" s="10"/>
      <c r="AB126" s="10"/>
      <c r="AC126" s="6"/>
    </row>
    <row r="127" spans="2:29" ht="15" x14ac:dyDescent="0.25">
      <c r="C127" s="17">
        <v>1.0551250000000001</v>
      </c>
      <c r="D127" s="17">
        <v>0.77711010000000003</v>
      </c>
      <c r="E127" s="17">
        <v>0.40813189999999999</v>
      </c>
      <c r="F127" s="17">
        <v>0.4045821</v>
      </c>
      <c r="G127"/>
      <c r="H127" s="15"/>
      <c r="I127" s="13"/>
      <c r="J127"/>
      <c r="K127" s="15"/>
      <c r="L127" s="15"/>
      <c r="M127" s="15"/>
      <c r="N127" s="9"/>
      <c r="X127" s="9"/>
      <c r="Y127" s="9"/>
      <c r="Z127" s="10"/>
      <c r="AA127" s="10"/>
      <c r="AB127" s="10"/>
      <c r="AC127" s="6"/>
    </row>
    <row r="128" spans="2:29" ht="15" x14ac:dyDescent="0.25">
      <c r="C128" s="17">
        <v>0.93520749999999997</v>
      </c>
      <c r="D128" s="17">
        <v>0.70847479999999996</v>
      </c>
      <c r="E128" s="17">
        <v>0.30623630000000002</v>
      </c>
      <c r="F128" s="17">
        <v>0.25883620000000002</v>
      </c>
      <c r="G128"/>
      <c r="H128" s="15"/>
      <c r="I128" s="13"/>
      <c r="J128"/>
      <c r="K128" s="15"/>
      <c r="L128" s="15"/>
      <c r="M128" s="15"/>
      <c r="N128" s="9"/>
      <c r="X128" s="9"/>
      <c r="Y128" s="9"/>
      <c r="Z128" s="10"/>
      <c r="AA128" s="10"/>
      <c r="AB128" s="10"/>
      <c r="AC128" s="6"/>
    </row>
    <row r="129" spans="2:29" ht="15" x14ac:dyDescent="0.25">
      <c r="C129"/>
      <c r="D129"/>
      <c r="E129"/>
      <c r="F129"/>
      <c r="G129"/>
      <c r="H129" s="15"/>
      <c r="I129" s="13"/>
      <c r="J129"/>
      <c r="X129" s="9"/>
      <c r="Y129" s="9"/>
      <c r="Z129" s="10"/>
      <c r="AA129" s="10"/>
      <c r="AB129" s="10"/>
      <c r="AC129" s="6"/>
    </row>
    <row r="130" spans="2:29" ht="15" x14ac:dyDescent="0.25">
      <c r="B130" s="1" t="s">
        <v>65</v>
      </c>
      <c r="C130" s="18" t="s">
        <v>60</v>
      </c>
      <c r="D130" s="18" t="s">
        <v>61</v>
      </c>
      <c r="E130" s="18" t="s">
        <v>62</v>
      </c>
      <c r="F130" s="18" t="s">
        <v>63</v>
      </c>
      <c r="G130"/>
      <c r="H130" s="15"/>
      <c r="I130" s="13"/>
      <c r="J130"/>
      <c r="K130"/>
      <c r="L130"/>
      <c r="M130"/>
      <c r="N130" s="15"/>
      <c r="O130" s="15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10"/>
      <c r="AA130" s="10"/>
      <c r="AB130" s="10"/>
      <c r="AC130" s="6"/>
    </row>
    <row r="131" spans="2:29" ht="15" x14ac:dyDescent="0.25">
      <c r="C131" s="17">
        <v>1.0557719999999999</v>
      </c>
      <c r="D131" s="17">
        <v>0.72976169999999996</v>
      </c>
      <c r="E131" s="17">
        <v>0.61549770000000004</v>
      </c>
      <c r="F131" s="17">
        <v>0.5417826</v>
      </c>
      <c r="G131"/>
      <c r="H131" s="15"/>
      <c r="I131" s="13"/>
      <c r="J131"/>
      <c r="K131" s="15"/>
      <c r="L131" s="15"/>
      <c r="M131" s="15"/>
      <c r="N131" s="15"/>
      <c r="O131" s="15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10"/>
      <c r="AA131" s="10"/>
      <c r="AB131" s="10"/>
      <c r="AC131" s="6"/>
    </row>
    <row r="132" spans="2:29" ht="15" x14ac:dyDescent="0.25">
      <c r="B132"/>
      <c r="C132" s="17">
        <v>0.90079279999999995</v>
      </c>
      <c r="D132" s="17">
        <v>0.79269339999999999</v>
      </c>
      <c r="E132" s="17">
        <v>0.5182755</v>
      </c>
      <c r="F132" s="17">
        <v>0.46735470000000001</v>
      </c>
      <c r="G132"/>
      <c r="H132" s="15"/>
      <c r="I132" s="13"/>
      <c r="J132"/>
      <c r="K132" s="15"/>
      <c r="L132" s="15"/>
      <c r="M132" s="15"/>
      <c r="N132" s="15"/>
      <c r="O132" s="15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10"/>
      <c r="AA132" s="10"/>
      <c r="AB132" s="10"/>
      <c r="AC132" s="6"/>
    </row>
    <row r="133" spans="2:29" ht="15" x14ac:dyDescent="0.25">
      <c r="C133" s="17">
        <v>1.0434349999999999</v>
      </c>
      <c r="D133" s="17">
        <v>0.70878140000000001</v>
      </c>
      <c r="E133" s="17">
        <v>0.58214699999999997</v>
      </c>
      <c r="F133" s="17">
        <v>0.49819099999999999</v>
      </c>
      <c r="G133"/>
      <c r="H133" s="15"/>
      <c r="I133" s="13"/>
      <c r="J133"/>
      <c r="K133" s="15"/>
      <c r="L133" s="15"/>
      <c r="M133" s="15"/>
      <c r="N133" s="15"/>
      <c r="O133" s="15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10"/>
      <c r="AA133" s="10"/>
      <c r="AB133" s="10"/>
      <c r="AC133" s="6"/>
    </row>
    <row r="134" spans="2:29" ht="15" x14ac:dyDescent="0.25">
      <c r="C134"/>
      <c r="D134"/>
      <c r="E134"/>
      <c r="F134"/>
      <c r="G134"/>
      <c r="H134" s="15"/>
      <c r="I134" s="13"/>
      <c r="J134"/>
      <c r="K134" s="15"/>
      <c r="L134" s="15"/>
      <c r="M134" s="15"/>
      <c r="N134" s="15"/>
      <c r="O134" s="15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10"/>
      <c r="AA134" s="10"/>
      <c r="AB134" s="10"/>
      <c r="AC134" s="6"/>
    </row>
    <row r="135" spans="2:29" ht="15" x14ac:dyDescent="0.25">
      <c r="B135" s="1" t="s">
        <v>66</v>
      </c>
      <c r="C135" s="18" t="s">
        <v>60</v>
      </c>
      <c r="D135" s="18" t="s">
        <v>61</v>
      </c>
      <c r="E135" s="18" t="s">
        <v>62</v>
      </c>
      <c r="F135" s="18" t="s">
        <v>63</v>
      </c>
      <c r="G135"/>
      <c r="H135" s="15"/>
      <c r="I135" s="13"/>
      <c r="J135"/>
      <c r="K135" s="15"/>
      <c r="L135" s="15"/>
      <c r="M135" s="15"/>
      <c r="N135" s="15"/>
      <c r="O135" s="15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10"/>
      <c r="AA135" s="10"/>
      <c r="AB135" s="10"/>
      <c r="AC135" s="6"/>
    </row>
    <row r="136" spans="2:29" ht="15" x14ac:dyDescent="0.25">
      <c r="C136" s="17">
        <v>1.107885</v>
      </c>
      <c r="D136" s="17">
        <v>0.90446899999999997</v>
      </c>
      <c r="E136" s="17">
        <v>0.57232470000000002</v>
      </c>
      <c r="F136" s="17">
        <v>0.3802854</v>
      </c>
      <c r="G136"/>
      <c r="H136" s="15"/>
      <c r="I136" s="13"/>
      <c r="J136"/>
      <c r="K136" s="15"/>
      <c r="L136" s="15"/>
      <c r="M136" s="15"/>
      <c r="N136" s="15"/>
      <c r="O136" s="15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10"/>
      <c r="AA136" s="10"/>
      <c r="AB136" s="10"/>
      <c r="AC136" s="6"/>
    </row>
    <row r="137" spans="2:29" x14ac:dyDescent="0.2">
      <c r="C137" s="17">
        <v>0.88107860000000005</v>
      </c>
      <c r="D137" s="17">
        <v>0.75975630000000005</v>
      </c>
      <c r="E137" s="17">
        <v>0.61146889999999998</v>
      </c>
      <c r="F137" s="17">
        <v>0.45827319999999999</v>
      </c>
      <c r="G137"/>
      <c r="H137" s="15"/>
      <c r="I137" s="9"/>
      <c r="J137" s="9"/>
      <c r="K137" s="15"/>
      <c r="L137" s="15"/>
      <c r="M137" s="15"/>
      <c r="N137" s="15"/>
      <c r="O137" s="15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10"/>
      <c r="AA137" s="10"/>
      <c r="AB137" s="10"/>
      <c r="AC137" s="6"/>
    </row>
    <row r="138" spans="2:29" x14ac:dyDescent="0.2">
      <c r="C138" s="17">
        <v>1.011037</v>
      </c>
      <c r="D138" s="17">
        <v>0.83371170000000006</v>
      </c>
      <c r="E138" s="17">
        <v>0.53661499999999995</v>
      </c>
      <c r="F138" s="17">
        <v>0.34277869999999999</v>
      </c>
      <c r="G138"/>
      <c r="H138" s="15"/>
      <c r="I138" s="9"/>
      <c r="J138" s="9"/>
      <c r="K138" s="15"/>
      <c r="L138" s="15"/>
      <c r="M138" s="15"/>
      <c r="N138" s="15"/>
      <c r="O138" s="15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10"/>
      <c r="AA138" s="10"/>
      <c r="AB138" s="10"/>
      <c r="AC138" s="6"/>
    </row>
    <row r="139" spans="2:29" x14ac:dyDescent="0.2">
      <c r="G139"/>
      <c r="H139" s="15"/>
      <c r="I139" s="9"/>
      <c r="J139" s="9"/>
      <c r="K139" s="15"/>
      <c r="L139" s="15"/>
      <c r="M139" s="15"/>
      <c r="N139" s="15"/>
      <c r="O139" s="15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10"/>
      <c r="AA139" s="10"/>
      <c r="AB139" s="10"/>
      <c r="AC139" s="6"/>
    </row>
    <row r="140" spans="2:29" x14ac:dyDescent="0.2">
      <c r="B140" s="1" t="s">
        <v>68</v>
      </c>
      <c r="C140" s="18" t="s">
        <v>60</v>
      </c>
      <c r="D140" s="18" t="s">
        <v>61</v>
      </c>
      <c r="E140" s="18" t="s">
        <v>62</v>
      </c>
      <c r="F140" s="18" t="s">
        <v>63</v>
      </c>
      <c r="G140"/>
      <c r="H140" s="15"/>
      <c r="I140" s="15"/>
      <c r="J140" s="15"/>
      <c r="T140" s="9"/>
      <c r="U140" s="9"/>
      <c r="V140" s="9"/>
      <c r="W140" s="9"/>
      <c r="X140" s="9"/>
      <c r="Y140" s="9"/>
      <c r="Z140" s="10"/>
      <c r="AA140" s="10"/>
      <c r="AB140" s="10"/>
      <c r="AC140" s="6"/>
    </row>
    <row r="141" spans="2:29" x14ac:dyDescent="0.2">
      <c r="C141" s="17">
        <v>1.0038416075650116</v>
      </c>
      <c r="D141" s="17">
        <v>0.87234042553191482</v>
      </c>
      <c r="E141" s="17">
        <v>0.7807328605200945</v>
      </c>
      <c r="F141" s="17">
        <v>0.29816784869976354</v>
      </c>
      <c r="G141"/>
      <c r="H141" s="15"/>
      <c r="I141" s="15"/>
      <c r="J141" s="15"/>
      <c r="T141" s="9"/>
      <c r="U141" s="9"/>
      <c r="V141" s="9"/>
      <c r="W141" s="9"/>
      <c r="X141" s="9"/>
      <c r="Y141" s="9"/>
      <c r="Z141" s="10"/>
      <c r="AA141" s="10"/>
      <c r="AB141" s="10"/>
      <c r="AC141" s="6"/>
    </row>
    <row r="142" spans="2:29" x14ac:dyDescent="0.2">
      <c r="C142" s="17">
        <v>0.85933806146572089</v>
      </c>
      <c r="D142" s="17">
        <v>0.76063829787234027</v>
      </c>
      <c r="E142" s="17">
        <v>0.69769503546099287</v>
      </c>
      <c r="F142" s="17">
        <v>0.63770685579196207</v>
      </c>
      <c r="G142"/>
      <c r="H142" s="15"/>
      <c r="I142" s="15"/>
      <c r="J142" s="15"/>
      <c r="T142" s="9"/>
      <c r="U142" s="9"/>
      <c r="V142" s="9"/>
      <c r="W142" s="9"/>
      <c r="X142" s="9"/>
      <c r="Y142" s="9"/>
      <c r="Z142" s="10"/>
      <c r="AA142" s="10"/>
      <c r="AB142" s="10"/>
      <c r="AC142" s="6"/>
    </row>
    <row r="143" spans="2:29" x14ac:dyDescent="0.2">
      <c r="C143" s="17">
        <v>1.1365248226950353</v>
      </c>
      <c r="D143" s="17">
        <v>0.70478723404255317</v>
      </c>
      <c r="E143" s="17">
        <v>0.6436170212765957</v>
      </c>
      <c r="F143" s="17">
        <v>0.47044917257683211</v>
      </c>
      <c r="G143"/>
      <c r="H143" s="15"/>
      <c r="I143" s="15"/>
      <c r="J143" s="15"/>
      <c r="T143" s="9"/>
      <c r="U143" s="9"/>
      <c r="V143" s="9"/>
      <c r="W143" s="9"/>
      <c r="X143" s="9"/>
      <c r="Y143" s="9"/>
      <c r="Z143" s="10"/>
      <c r="AA143" s="10"/>
      <c r="AB143" s="10"/>
      <c r="AC143" s="6"/>
    </row>
    <row r="144" spans="2:29" x14ac:dyDescent="0.2">
      <c r="C144"/>
      <c r="D144"/>
      <c r="E144"/>
      <c r="F144"/>
      <c r="G144"/>
      <c r="H144" s="15"/>
      <c r="I144" s="15"/>
      <c r="J144" s="15"/>
      <c r="T144" s="9"/>
      <c r="U144" s="9"/>
      <c r="V144" s="9"/>
      <c r="W144" s="9"/>
      <c r="X144" s="9"/>
      <c r="Y144" s="9"/>
      <c r="Z144" s="10"/>
      <c r="AA144" s="10"/>
      <c r="AB144" s="10"/>
      <c r="AC144" s="6"/>
    </row>
    <row r="145" spans="2:29" ht="15" x14ac:dyDescent="0.25">
      <c r="B145" s="14" t="s">
        <v>71</v>
      </c>
      <c r="C145" s="18" t="s">
        <v>60</v>
      </c>
      <c r="D145" s="18" t="s">
        <v>61</v>
      </c>
      <c r="E145" s="18" t="s">
        <v>62</v>
      </c>
      <c r="F145" s="18" t="s">
        <v>63</v>
      </c>
      <c r="G145"/>
      <c r="H145" s="15"/>
      <c r="I145" s="16"/>
      <c r="J145" s="15"/>
      <c r="T145" s="9"/>
      <c r="U145" s="9"/>
      <c r="V145" s="9"/>
      <c r="W145" s="9"/>
      <c r="X145" s="9"/>
      <c r="Y145" s="9"/>
      <c r="Z145" s="10"/>
      <c r="AA145" s="10"/>
      <c r="AB145" s="10"/>
      <c r="AC145" s="6"/>
    </row>
    <row r="146" spans="2:29" x14ac:dyDescent="0.2">
      <c r="C146" s="17">
        <v>0.98680399098809135</v>
      </c>
      <c r="D146" s="17">
        <v>0.8770518184744126</v>
      </c>
      <c r="E146" s="17">
        <v>0.75410363694882521</v>
      </c>
      <c r="F146" s="17">
        <v>0.60057933698101063</v>
      </c>
      <c r="G146"/>
      <c r="H146" s="15"/>
      <c r="I146" s="16"/>
      <c r="J146" s="15"/>
      <c r="T146" s="9"/>
      <c r="U146" s="9"/>
      <c r="V146" s="9"/>
      <c r="W146" s="9"/>
      <c r="X146" s="9"/>
      <c r="Y146" s="9"/>
      <c r="Z146" s="10"/>
      <c r="AA146" s="10"/>
      <c r="AB146" s="10"/>
      <c r="AC146" s="6"/>
    </row>
    <row r="147" spans="2:29" x14ac:dyDescent="0.2">
      <c r="C147" s="17">
        <v>1.0276794335371742</v>
      </c>
      <c r="D147" s="17">
        <v>0.88477631155455416</v>
      </c>
      <c r="E147" s="17">
        <v>0.84551013839716771</v>
      </c>
      <c r="F147" s="17">
        <v>0.46025104602510464</v>
      </c>
      <c r="G147"/>
      <c r="H147" s="15"/>
      <c r="I147" s="16"/>
      <c r="J147" s="15"/>
      <c r="T147" s="9"/>
      <c r="U147" s="9"/>
      <c r="V147" s="9"/>
      <c r="W147" s="9"/>
      <c r="X147" s="9"/>
      <c r="Y147" s="9"/>
      <c r="Z147" s="10"/>
      <c r="AA147" s="10"/>
      <c r="AB147" s="10"/>
      <c r="AC147" s="6"/>
    </row>
    <row r="148" spans="2:29" x14ac:dyDescent="0.2">
      <c r="C148" s="17">
        <v>0.98583842935307364</v>
      </c>
      <c r="D148" s="17">
        <v>0.85838429353073709</v>
      </c>
      <c r="E148" s="17">
        <v>0.83456710653363375</v>
      </c>
      <c r="F148" s="17">
        <v>0.53974895397489542</v>
      </c>
      <c r="G148"/>
      <c r="H148" s="15"/>
      <c r="I148" s="15"/>
      <c r="J148" s="15"/>
      <c r="T148" s="9"/>
      <c r="U148" s="9"/>
      <c r="V148" s="9"/>
      <c r="W148" s="9"/>
      <c r="X148" s="9"/>
      <c r="Y148" s="9"/>
      <c r="Z148" s="10"/>
      <c r="AA148" s="10"/>
      <c r="AB148" s="10"/>
      <c r="AC148" s="6"/>
    </row>
    <row r="149" spans="2:29" x14ac:dyDescent="0.2">
      <c r="C149" s="17"/>
      <c r="D149" s="17"/>
      <c r="E149" s="17"/>
      <c r="F149" s="17"/>
      <c r="G149"/>
      <c r="H149" s="15"/>
      <c r="I149" s="15"/>
      <c r="J149" s="15"/>
      <c r="T149" s="9"/>
      <c r="U149" s="9"/>
      <c r="V149" s="9"/>
      <c r="W149" s="9"/>
      <c r="X149" s="9"/>
      <c r="Y149" s="9"/>
      <c r="Z149" s="10"/>
      <c r="AA149" s="10"/>
      <c r="AB149" s="10"/>
      <c r="AC149" s="6"/>
    </row>
    <row r="150" spans="2:29" x14ac:dyDescent="0.2">
      <c r="B150" s="19" t="s">
        <v>69</v>
      </c>
      <c r="C150" s="17" t="s">
        <v>60</v>
      </c>
      <c r="D150" s="17" t="s">
        <v>61</v>
      </c>
      <c r="E150" s="17" t="s">
        <v>62</v>
      </c>
      <c r="F150" s="17" t="s">
        <v>63</v>
      </c>
      <c r="G150"/>
      <c r="H150" s="15"/>
      <c r="I150" s="15"/>
      <c r="J150" s="15"/>
      <c r="V150" s="9"/>
      <c r="W150" s="9"/>
      <c r="X150" s="9"/>
      <c r="Y150" s="9"/>
      <c r="Z150" s="10"/>
      <c r="AA150" s="10"/>
      <c r="AB150" s="10"/>
      <c r="AC150" s="6"/>
    </row>
    <row r="151" spans="2:29" x14ac:dyDescent="0.2">
      <c r="C151" s="17">
        <v>0.7300822228522823</v>
      </c>
      <c r="D151" s="17">
        <v>0.79387581514034589</v>
      </c>
      <c r="E151" s="17">
        <v>0.72979869577544643</v>
      </c>
      <c r="F151" s="17">
        <v>0.58151403459030337</v>
      </c>
      <c r="G151"/>
      <c r="H151" s="15"/>
      <c r="I151" s="15"/>
      <c r="J151" s="15"/>
      <c r="V151" s="9"/>
      <c r="W151" s="9"/>
      <c r="X151" s="9"/>
      <c r="Y151" s="9"/>
      <c r="Z151" s="10"/>
      <c r="AA151" s="10"/>
      <c r="AB151" s="10"/>
      <c r="AC151" s="6"/>
    </row>
    <row r="152" spans="2:29" x14ac:dyDescent="0.2">
      <c r="C152" s="17">
        <v>1.4096966260277854</v>
      </c>
      <c r="D152" s="17">
        <v>0.71930819393252055</v>
      </c>
      <c r="E152" s="17">
        <v>0.62999716472923151</v>
      </c>
      <c r="F152" s="17">
        <v>0.21803232208675927</v>
      </c>
      <c r="G152"/>
      <c r="H152" s="15"/>
      <c r="I152" s="15"/>
      <c r="J152" s="15"/>
      <c r="V152" s="9"/>
      <c r="W152" s="9"/>
      <c r="X152" s="9"/>
      <c r="Y152" s="9"/>
      <c r="Z152" s="10"/>
      <c r="AA152" s="10"/>
      <c r="AB152" s="10"/>
      <c r="AC152" s="6"/>
    </row>
    <row r="153" spans="2:29" x14ac:dyDescent="0.2">
      <c r="C153" s="17">
        <v>0.86022115111993191</v>
      </c>
      <c r="D153" s="17">
        <v>0.73518571023532742</v>
      </c>
      <c r="E153" s="17">
        <v>0.63935355826481421</v>
      </c>
      <c r="F153" s="17">
        <v>0.60051034873830444</v>
      </c>
      <c r="G153"/>
      <c r="H153" s="15"/>
      <c r="I153" s="15"/>
      <c r="J153" s="15"/>
      <c r="V153" s="9"/>
      <c r="W153" s="9"/>
      <c r="X153" s="9"/>
      <c r="Y153" s="9"/>
      <c r="Z153" s="10"/>
      <c r="AA153" s="10"/>
      <c r="AB153" s="10"/>
      <c r="AC153" s="6"/>
    </row>
    <row r="154" spans="2:29" x14ac:dyDescent="0.2">
      <c r="G154"/>
      <c r="H154" s="15"/>
      <c r="I154" s="15"/>
      <c r="J154" s="15"/>
      <c r="V154" s="5"/>
      <c r="W154" s="5"/>
      <c r="X154" s="5"/>
      <c r="Y154" s="5"/>
      <c r="Z154" s="6"/>
      <c r="AA154" s="6"/>
      <c r="AB154" s="6"/>
      <c r="AC154" s="6"/>
    </row>
    <row r="155" spans="2:29" x14ac:dyDescent="0.2">
      <c r="B155" s="19" t="s">
        <v>70</v>
      </c>
      <c r="C155" s="18" t="s">
        <v>60</v>
      </c>
      <c r="D155" s="18" t="s">
        <v>61</v>
      </c>
      <c r="E155" s="18" t="s">
        <v>62</v>
      </c>
      <c r="F155" s="18" t="s">
        <v>63</v>
      </c>
      <c r="G155"/>
      <c r="H155" s="15"/>
      <c r="I155" s="15"/>
      <c r="J155" s="15"/>
      <c r="V155" s="5"/>
      <c r="W155" s="5"/>
      <c r="X155" s="5"/>
      <c r="Y155" s="5"/>
      <c r="Z155" s="6"/>
      <c r="AA155" s="6"/>
      <c r="AB155" s="6"/>
      <c r="AC155" s="6"/>
    </row>
    <row r="156" spans="2:29" x14ac:dyDescent="0.2">
      <c r="C156" s="17">
        <v>1.1082089552238805</v>
      </c>
      <c r="D156" s="17">
        <v>1.0501066098081022</v>
      </c>
      <c r="E156" s="17">
        <v>1.4504264392324093</v>
      </c>
      <c r="F156" s="17">
        <v>1.7217484008528783</v>
      </c>
      <c r="G156"/>
      <c r="H156" s="15"/>
      <c r="I156" s="15"/>
      <c r="J156" s="15"/>
      <c r="V156" s="5"/>
      <c r="W156" s="5"/>
      <c r="X156" s="5"/>
      <c r="Y156" s="5"/>
      <c r="Z156" s="6"/>
      <c r="AA156" s="6"/>
      <c r="AB156" s="6"/>
      <c r="AC156" s="6"/>
    </row>
    <row r="157" spans="2:29" x14ac:dyDescent="0.2">
      <c r="C157" s="17">
        <v>0.99307036247334746</v>
      </c>
      <c r="D157" s="17">
        <v>1.4776119402985073</v>
      </c>
      <c r="E157" s="17">
        <v>1.4291044776119401</v>
      </c>
      <c r="F157" s="17">
        <v>1.4312366737739872</v>
      </c>
      <c r="G157"/>
      <c r="H157" s="15"/>
      <c r="I157" s="15"/>
      <c r="J157" s="15"/>
      <c r="V157" s="5"/>
      <c r="W157" s="5"/>
      <c r="X157" s="5"/>
      <c r="Y157" s="5"/>
      <c r="Z157" s="6"/>
      <c r="AA157" s="6"/>
      <c r="AB157" s="6"/>
      <c r="AC157" s="6"/>
    </row>
    <row r="158" spans="2:29" x14ac:dyDescent="0.2">
      <c r="C158" s="17">
        <v>0.89818763326226014</v>
      </c>
      <c r="D158" s="17">
        <v>1.4019189765458422</v>
      </c>
      <c r="E158" s="17">
        <v>1.4456289978678039</v>
      </c>
      <c r="F158" s="17">
        <v>1.5842217484008527</v>
      </c>
      <c r="G158"/>
      <c r="H158" s="15"/>
      <c r="I158" s="15"/>
      <c r="J158" s="15"/>
      <c r="V158" s="5"/>
      <c r="W158" s="5"/>
      <c r="X158" s="5"/>
      <c r="Y158" s="5"/>
      <c r="Z158" s="6"/>
      <c r="AA158" s="6"/>
      <c r="AB158" s="6"/>
      <c r="AC158" s="6"/>
    </row>
    <row r="159" spans="2:29" x14ac:dyDescent="0.2">
      <c r="B159"/>
      <c r="F159"/>
      <c r="G159"/>
      <c r="H159" s="5"/>
      <c r="I159" s="5"/>
      <c r="J159" s="5"/>
      <c r="V159" s="5"/>
      <c r="W159" s="5"/>
      <c r="X159" s="5"/>
      <c r="Y159" s="5"/>
      <c r="Z159" s="6"/>
      <c r="AA159" s="6"/>
      <c r="AB159" s="6"/>
      <c r="AC159" s="6"/>
    </row>
    <row r="160" spans="2:29" x14ac:dyDescent="0.2">
      <c r="B160"/>
      <c r="F160"/>
      <c r="G160"/>
      <c r="H160" s="5"/>
      <c r="I160" s="5"/>
      <c r="J160" s="5"/>
      <c r="V160" s="5"/>
      <c r="W160" s="5"/>
      <c r="X160" s="5"/>
      <c r="Y160" s="5"/>
      <c r="Z160" s="6"/>
      <c r="AA160" s="6"/>
      <c r="AB160" s="6"/>
      <c r="AC160" s="6"/>
    </row>
    <row r="161" spans="2:29" x14ac:dyDescent="0.2">
      <c r="B161"/>
      <c r="F161"/>
      <c r="G161"/>
      <c r="H161" s="5"/>
      <c r="I161" s="5"/>
      <c r="J161" s="5"/>
      <c r="V161" s="5"/>
      <c r="W161" s="5"/>
      <c r="X161" s="5"/>
      <c r="Y161" s="5"/>
      <c r="Z161" s="6"/>
      <c r="AA161" s="6"/>
      <c r="AB161" s="6"/>
      <c r="AC161" s="6"/>
    </row>
    <row r="162" spans="2:29" x14ac:dyDescent="0.2">
      <c r="B162"/>
      <c r="F162"/>
      <c r="G162"/>
      <c r="H162" s="5"/>
      <c r="I162" s="5"/>
      <c r="J162" s="5"/>
      <c r="V162" s="5"/>
      <c r="W162" s="5"/>
      <c r="X162" s="5"/>
      <c r="Y162" s="5"/>
      <c r="Z162" s="6"/>
      <c r="AA162" s="6"/>
      <c r="AB162" s="6"/>
      <c r="AC162" s="6"/>
    </row>
    <row r="163" spans="2:29" x14ac:dyDescent="0.2">
      <c r="B163"/>
      <c r="F163"/>
      <c r="G163"/>
      <c r="H163" s="5"/>
      <c r="I163" s="5"/>
      <c r="J163" s="5"/>
      <c r="V163" s="5"/>
      <c r="W163" s="5"/>
      <c r="X163" s="5"/>
      <c r="Y163" s="5"/>
      <c r="Z163" s="6"/>
      <c r="AA163" s="6"/>
      <c r="AB163" s="6"/>
      <c r="AC163" s="6"/>
    </row>
    <row r="164" spans="2:29" x14ac:dyDescent="0.2">
      <c r="B164"/>
      <c r="F164"/>
      <c r="G164"/>
      <c r="H164" s="5"/>
      <c r="I164" s="5"/>
      <c r="J164" s="5"/>
      <c r="V164" s="5"/>
      <c r="W164" s="5"/>
      <c r="X164" s="5"/>
      <c r="Y164" s="5"/>
      <c r="Z164" s="6"/>
      <c r="AA164" s="6"/>
      <c r="AB164" s="6"/>
      <c r="AC164" s="6"/>
    </row>
    <row r="165" spans="2:29" x14ac:dyDescent="0.2">
      <c r="B165"/>
      <c r="F165"/>
      <c r="G165"/>
      <c r="H165"/>
      <c r="I165"/>
      <c r="J165"/>
      <c r="V165" s="5"/>
      <c r="W165" s="5"/>
      <c r="X165" s="5"/>
      <c r="Y165" s="5"/>
      <c r="Z165" s="6"/>
      <c r="AA165" s="6"/>
      <c r="AB165" s="6"/>
      <c r="AC165" s="6"/>
    </row>
    <row r="166" spans="2:29" x14ac:dyDescent="0.2">
      <c r="B166"/>
      <c r="F166"/>
      <c r="G166"/>
      <c r="H166"/>
      <c r="I166"/>
      <c r="J166"/>
      <c r="V166" s="5"/>
      <c r="W166" s="5"/>
      <c r="X166" s="5"/>
      <c r="Y166" s="5"/>
      <c r="Z166" s="6"/>
      <c r="AA166" s="6"/>
      <c r="AB166" s="6"/>
      <c r="AC166" s="6"/>
    </row>
    <row r="167" spans="2:29" x14ac:dyDescent="0.2">
      <c r="B167"/>
      <c r="F167"/>
      <c r="G167"/>
      <c r="H167"/>
      <c r="I167"/>
      <c r="J167"/>
      <c r="V167" s="5"/>
      <c r="W167" s="5"/>
      <c r="X167" s="5"/>
      <c r="Y167" s="5"/>
      <c r="Z167" s="6"/>
      <c r="AA167" s="6"/>
      <c r="AB167" s="6"/>
      <c r="AC167" s="6"/>
    </row>
    <row r="168" spans="2:29" x14ac:dyDescent="0.2">
      <c r="B168"/>
      <c r="F168"/>
      <c r="G168"/>
      <c r="H168"/>
      <c r="I168"/>
      <c r="J168"/>
      <c r="V168" s="5"/>
      <c r="W168" s="5"/>
      <c r="X168" s="5"/>
      <c r="Y168" s="5"/>
      <c r="Z168" s="6"/>
      <c r="AA168" s="6"/>
      <c r="AB168" s="6"/>
      <c r="AC168" s="6"/>
    </row>
    <row r="169" spans="2:29" x14ac:dyDescent="0.2">
      <c r="B169"/>
      <c r="F169"/>
      <c r="G169"/>
      <c r="H169"/>
      <c r="I169"/>
      <c r="J169"/>
      <c r="V169" s="5"/>
      <c r="W169" s="5"/>
      <c r="X169" s="5"/>
      <c r="Y169" s="5"/>
      <c r="Z169" s="6"/>
      <c r="AA169" s="6"/>
      <c r="AB169" s="6"/>
      <c r="AC169" s="6"/>
    </row>
    <row r="170" spans="2:29" x14ac:dyDescent="0.2">
      <c r="B170"/>
      <c r="F170"/>
      <c r="G170"/>
      <c r="H170"/>
      <c r="I170"/>
      <c r="J170"/>
      <c r="V170" s="5"/>
      <c r="W170" s="5"/>
      <c r="X170" s="5"/>
      <c r="Y170" s="5"/>
      <c r="Z170" s="6"/>
      <c r="AA170" s="6"/>
      <c r="AB170" s="6"/>
      <c r="AC170" s="6"/>
    </row>
    <row r="171" spans="2:29" x14ac:dyDescent="0.2">
      <c r="B171"/>
      <c r="F171"/>
      <c r="G171"/>
      <c r="H171"/>
      <c r="I171"/>
      <c r="J171"/>
      <c r="V171"/>
      <c r="W171"/>
      <c r="X171"/>
      <c r="Y171"/>
    </row>
    <row r="172" spans="2:29" x14ac:dyDescent="0.2">
      <c r="B172"/>
      <c r="F172"/>
      <c r="G172"/>
      <c r="H172"/>
      <c r="I172"/>
      <c r="J172"/>
      <c r="V172"/>
      <c r="W172"/>
      <c r="X172"/>
      <c r="Y172"/>
    </row>
    <row r="173" spans="2:29" x14ac:dyDescent="0.2">
      <c r="B173"/>
      <c r="F173"/>
      <c r="G173"/>
      <c r="H173"/>
      <c r="I173"/>
      <c r="J173"/>
      <c r="V173"/>
      <c r="W173"/>
      <c r="X173"/>
      <c r="Y173"/>
    </row>
    <row r="174" spans="2:29" x14ac:dyDescent="0.2">
      <c r="B174"/>
      <c r="F174"/>
      <c r="G174"/>
      <c r="H174"/>
      <c r="I174"/>
      <c r="J174"/>
      <c r="V174"/>
      <c r="W174"/>
      <c r="X174"/>
      <c r="Y174"/>
    </row>
    <row r="175" spans="2:29" x14ac:dyDescent="0.2">
      <c r="B175"/>
      <c r="F175"/>
      <c r="G175"/>
      <c r="H175"/>
      <c r="I175"/>
      <c r="J175"/>
      <c r="V175"/>
      <c r="W175"/>
      <c r="X175"/>
      <c r="Y175"/>
    </row>
    <row r="176" spans="2:29" x14ac:dyDescent="0.2">
      <c r="B176"/>
      <c r="F176"/>
      <c r="G176"/>
      <c r="H176"/>
      <c r="I176"/>
      <c r="J176"/>
      <c r="V176"/>
      <c r="W176"/>
      <c r="X176"/>
      <c r="Y176"/>
    </row>
    <row r="177" spans="2:25" x14ac:dyDescent="0.2">
      <c r="B177"/>
      <c r="F177"/>
      <c r="G177"/>
      <c r="H177"/>
      <c r="I177"/>
      <c r="J177"/>
      <c r="V177"/>
      <c r="W177"/>
      <c r="X177"/>
      <c r="Y177"/>
    </row>
    <row r="178" spans="2:25" x14ac:dyDescent="0.2">
      <c r="B178"/>
      <c r="H178"/>
      <c r="I178"/>
      <c r="J178"/>
      <c r="V178"/>
      <c r="W178"/>
      <c r="X178"/>
      <c r="Y178"/>
    </row>
    <row r="179" spans="2:25" x14ac:dyDescent="0.2">
      <c r="B179"/>
      <c r="H179"/>
      <c r="I179"/>
      <c r="J179"/>
      <c r="V179"/>
      <c r="W179"/>
      <c r="X179"/>
      <c r="Y179"/>
    </row>
    <row r="180" spans="2:25" x14ac:dyDescent="0.2">
      <c r="B180"/>
      <c r="H180"/>
      <c r="I180"/>
      <c r="J180"/>
      <c r="K180"/>
      <c r="L180"/>
      <c r="M180"/>
      <c r="N180"/>
      <c r="O180"/>
      <c r="P180"/>
      <c r="V180"/>
      <c r="W180"/>
      <c r="X180"/>
      <c r="Y180"/>
    </row>
    <row r="181" spans="2:25" x14ac:dyDescent="0.2">
      <c r="B181"/>
      <c r="H181"/>
      <c r="I181"/>
      <c r="J181"/>
      <c r="K181"/>
      <c r="L181"/>
      <c r="M181"/>
      <c r="N181"/>
      <c r="O181"/>
      <c r="P181"/>
      <c r="V181"/>
      <c r="W181"/>
      <c r="X181"/>
      <c r="Y181"/>
    </row>
    <row r="182" spans="2:25" x14ac:dyDescent="0.2">
      <c r="B182"/>
      <c r="H182"/>
      <c r="I182"/>
      <c r="J182"/>
      <c r="K182"/>
      <c r="L182"/>
      <c r="M182"/>
      <c r="N182"/>
      <c r="O182"/>
      <c r="P182"/>
      <c r="V182"/>
      <c r="W182"/>
      <c r="X182"/>
      <c r="Y182"/>
    </row>
    <row r="183" spans="2:25" x14ac:dyDescent="0.2">
      <c r="B183"/>
      <c r="H183"/>
      <c r="I183"/>
      <c r="J183"/>
      <c r="K183"/>
      <c r="L183"/>
      <c r="M183"/>
      <c r="N183"/>
      <c r="O183"/>
      <c r="P183"/>
      <c r="V183"/>
      <c r="W183"/>
      <c r="X183"/>
      <c r="Y183"/>
    </row>
    <row r="184" spans="2:25" x14ac:dyDescent="0.2">
      <c r="O184"/>
      <c r="P184"/>
      <c r="V184"/>
      <c r="W184"/>
      <c r="X184"/>
      <c r="Y184"/>
    </row>
    <row r="185" spans="2:25" x14ac:dyDescent="0.2">
      <c r="O185"/>
      <c r="P185"/>
      <c r="V185"/>
      <c r="W185"/>
      <c r="X185"/>
      <c r="Y185"/>
    </row>
    <row r="186" spans="2:25" x14ac:dyDescent="0.2">
      <c r="O186"/>
      <c r="P186"/>
      <c r="V186"/>
      <c r="W186"/>
      <c r="X186"/>
      <c r="Y186"/>
    </row>
    <row r="187" spans="2:25" x14ac:dyDescent="0.2">
      <c r="O187"/>
      <c r="P187"/>
      <c r="V187"/>
      <c r="W187"/>
      <c r="X187"/>
      <c r="Y187"/>
    </row>
    <row r="188" spans="2:25" x14ac:dyDescent="0.2">
      <c r="O188"/>
      <c r="P188"/>
      <c r="V188"/>
      <c r="W188"/>
      <c r="X188"/>
      <c r="Y188"/>
    </row>
    <row r="189" spans="2:25" x14ac:dyDescent="0.2">
      <c r="O189"/>
      <c r="P189"/>
      <c r="V189"/>
      <c r="W189"/>
      <c r="X189"/>
      <c r="Y189"/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Sheet1!_Hlk14382789</vt:lpstr>
      <vt:lpstr>Sheet1!OLE_LINK2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2019-11-10T07:40:26Z</dcterms:modified>
</cp:coreProperties>
</file>