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rvin\Documents\CC paper submission\"/>
    </mc:Choice>
  </mc:AlternateContent>
  <xr:revisionPtr revIDLastSave="0" documentId="13_ncr:1_{E8FBDAFC-89ED-406B-9274-1C1D033E5744}" xr6:coauthVersionLast="36" xr6:coauthVersionMax="36" xr10:uidLastSave="{00000000-0000-0000-0000-000000000000}"/>
  <bookViews>
    <workbookView xWindow="0" yWindow="0" windowWidth="23040" windowHeight="9045" xr2:uid="{C9F0EB2F-9985-4EBB-84E6-0E341785669C}"/>
  </bookViews>
  <sheets>
    <sheet name="Introduction" sheetId="1" r:id="rId1"/>
    <sheet name="Correlation results" sheetId="2" r:id="rId2"/>
    <sheet name="Challenge results" sheetId="3" r:id="rId3"/>
    <sheet name="Time pressure" sheetId="4" r:id="rId4"/>
    <sheet name="SPANE" sheetId="5" r:id="rId5"/>
    <sheet name="Personality" sheetId="6" r:id="rId6"/>
    <sheet name="Academic" sheetId="7" r:id="rId7"/>
    <sheet name="Experience" sheetId="8" r:id="rId8"/>
    <sheet name="Sample description" sheetId="9" r:id="rId9"/>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 i="3" l="1"/>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G32" i="2"/>
  <c r="H32" i="2" s="1"/>
  <c r="D32" i="2"/>
  <c r="E32" i="2" s="1"/>
  <c r="G31" i="2"/>
  <c r="H31" i="2" s="1"/>
  <c r="D31" i="2"/>
  <c r="E31" i="2" s="1"/>
  <c r="G30" i="2"/>
  <c r="H30" i="2" s="1"/>
  <c r="D30" i="2"/>
  <c r="E30" i="2" s="1"/>
  <c r="G29" i="2"/>
  <c r="H29" i="2" s="1"/>
  <c r="D29" i="2"/>
  <c r="E29" i="2" s="1"/>
  <c r="G28" i="2"/>
  <c r="H28" i="2" s="1"/>
  <c r="D28" i="2"/>
  <c r="E28" i="2" s="1"/>
  <c r="G27" i="2"/>
  <c r="H27" i="2" s="1"/>
  <c r="D27" i="2"/>
  <c r="E27" i="2" s="1"/>
  <c r="G26" i="2"/>
  <c r="H26" i="2" s="1"/>
  <c r="D26" i="2"/>
  <c r="E26" i="2" s="1"/>
  <c r="G25" i="2"/>
  <c r="H25" i="2" s="1"/>
  <c r="D25" i="2"/>
  <c r="E25" i="2" s="1"/>
  <c r="G24" i="2"/>
  <c r="H24" i="2" s="1"/>
  <c r="D24" i="2"/>
  <c r="E24" i="2" s="1"/>
  <c r="G23" i="2"/>
  <c r="H23" i="2" s="1"/>
  <c r="D23" i="2"/>
  <c r="E23" i="2" s="1"/>
  <c r="G22" i="2"/>
  <c r="H22" i="2" s="1"/>
  <c r="D22" i="2"/>
  <c r="E22" i="2" s="1"/>
  <c r="G21" i="2"/>
  <c r="H21" i="2" s="1"/>
  <c r="D21" i="2"/>
  <c r="E21" i="2" s="1"/>
  <c r="G20" i="2"/>
  <c r="H20" i="2" s="1"/>
  <c r="D20" i="2"/>
  <c r="E20" i="2" s="1"/>
  <c r="G19" i="2"/>
  <c r="H19" i="2" s="1"/>
  <c r="D19" i="2"/>
  <c r="E19" i="2" s="1"/>
  <c r="G18" i="2"/>
  <c r="H18" i="2" s="1"/>
  <c r="D18" i="2"/>
  <c r="E18" i="2" s="1"/>
  <c r="G17" i="2"/>
  <c r="H17" i="2" s="1"/>
  <c r="D17" i="2"/>
  <c r="E17" i="2" s="1"/>
  <c r="G16" i="2"/>
  <c r="H16" i="2" s="1"/>
  <c r="D16" i="2"/>
  <c r="E16" i="2" s="1"/>
  <c r="G15" i="2"/>
  <c r="H15" i="2" s="1"/>
  <c r="D15" i="2"/>
  <c r="E15" i="2" s="1"/>
  <c r="G14" i="2"/>
  <c r="H14" i="2" s="1"/>
  <c r="D14" i="2"/>
  <c r="E14" i="2" s="1"/>
  <c r="G13" i="2"/>
  <c r="H13" i="2" s="1"/>
  <c r="D13" i="2"/>
  <c r="E13" i="2" s="1"/>
  <c r="G12" i="2"/>
  <c r="H12" i="2" s="1"/>
  <c r="D12" i="2"/>
  <c r="E12" i="2" s="1"/>
  <c r="G11" i="2"/>
  <c r="H11" i="2" s="1"/>
  <c r="D11" i="2"/>
  <c r="E11" i="2" s="1"/>
  <c r="G10" i="2"/>
  <c r="H10" i="2" s="1"/>
  <c r="D10" i="2"/>
  <c r="E10" i="2" s="1"/>
  <c r="G9" i="2"/>
  <c r="H9" i="2" s="1"/>
  <c r="D9" i="2"/>
  <c r="E9" i="2" s="1"/>
  <c r="G8" i="2"/>
  <c r="H8" i="2" s="1"/>
  <c r="D8" i="2"/>
  <c r="E8" i="2" s="1"/>
  <c r="G7" i="2"/>
  <c r="H7" i="2" s="1"/>
  <c r="D7" i="2"/>
  <c r="E7" i="2" s="1"/>
  <c r="G6" i="2"/>
  <c r="H6" i="2" s="1"/>
  <c r="D6" i="2"/>
  <c r="E6" i="2" s="1"/>
  <c r="G5" i="2"/>
  <c r="H5" i="2" s="1"/>
  <c r="D5" i="2"/>
  <c r="E5" i="2" s="1"/>
  <c r="G4" i="2"/>
  <c r="H4" i="2" s="1"/>
  <c r="D4" i="2"/>
  <c r="E4" i="2" s="1"/>
  <c r="F32" i="6"/>
  <c r="E32" i="6"/>
  <c r="D32" i="6"/>
  <c r="C32" i="6"/>
  <c r="B32" i="6"/>
  <c r="F10" i="6"/>
  <c r="E10" i="6"/>
  <c r="D10" i="6"/>
  <c r="C10" i="6"/>
  <c r="B10" i="6"/>
  <c r="O30" i="5"/>
  <c r="N30" i="5"/>
  <c r="O29" i="5"/>
  <c r="N29" i="5"/>
  <c r="P29" i="5" s="1"/>
  <c r="O19" i="5"/>
  <c r="N19" i="5"/>
  <c r="O18" i="5"/>
  <c r="N18" i="5"/>
  <c r="P18" i="5" s="1"/>
  <c r="O10" i="5"/>
  <c r="N10" i="5"/>
  <c r="O13" i="5"/>
  <c r="N13" i="5"/>
  <c r="P13" i="5" s="1"/>
  <c r="O12" i="5"/>
  <c r="N12" i="5"/>
  <c r="O28" i="5"/>
  <c r="N28" i="5"/>
  <c r="P28" i="5" s="1"/>
  <c r="O27" i="5"/>
  <c r="N27" i="5"/>
  <c r="O36" i="5"/>
  <c r="N36" i="5"/>
  <c r="P36" i="5" s="1"/>
  <c r="O26" i="5"/>
  <c r="N26" i="5"/>
  <c r="O9" i="5"/>
  <c r="N9" i="5"/>
  <c r="P9" i="5" s="1"/>
  <c r="O11" i="5"/>
  <c r="N11" i="5"/>
  <c r="O35" i="5"/>
  <c r="N35" i="5"/>
  <c r="O34" i="5"/>
  <c r="N34" i="5"/>
  <c r="O25" i="5"/>
  <c r="N25" i="5"/>
  <c r="O33" i="5"/>
  <c r="N33" i="5"/>
  <c r="O17" i="5"/>
  <c r="N17" i="5"/>
  <c r="P17" i="5" s="1"/>
  <c r="O23" i="5"/>
  <c r="N23" i="5"/>
  <c r="O22" i="5"/>
  <c r="N22" i="5"/>
  <c r="P22" i="5" s="1"/>
  <c r="O40" i="5"/>
  <c r="N40" i="5"/>
  <c r="O21" i="5"/>
  <c r="N21" i="5"/>
  <c r="P21" i="5" s="1"/>
  <c r="O32" i="5"/>
  <c r="N32" i="5"/>
  <c r="O14" i="5"/>
  <c r="N14" i="5"/>
  <c r="P14" i="5" s="1"/>
  <c r="O16" i="5"/>
  <c r="N16" i="5"/>
  <c r="O20" i="5"/>
  <c r="N20" i="5"/>
  <c r="P20" i="5" s="1"/>
  <c r="O31" i="5"/>
  <c r="N31" i="5"/>
  <c r="O39" i="5"/>
  <c r="N39" i="5"/>
  <c r="P39" i="5" s="1"/>
  <c r="O38" i="5"/>
  <c r="N38" i="5"/>
  <c r="O37" i="5"/>
  <c r="N37" i="5"/>
  <c r="O15" i="5"/>
  <c r="N15" i="5"/>
  <c r="P38" i="5" l="1"/>
  <c r="P10" i="5"/>
  <c r="P30" i="5"/>
  <c r="P15" i="5"/>
  <c r="P32" i="5"/>
  <c r="P12" i="5"/>
  <c r="P37" i="5"/>
  <c r="P40" i="5"/>
  <c r="P35" i="5"/>
  <c r="P19" i="5"/>
  <c r="P33" i="5"/>
  <c r="P11" i="5"/>
  <c r="P23" i="5"/>
  <c r="P34" i="5"/>
  <c r="P31" i="5"/>
  <c r="P16" i="5"/>
  <c r="P25" i="5"/>
  <c r="P26" i="5"/>
  <c r="P27" i="5"/>
</calcChain>
</file>

<file path=xl/sharedStrings.xml><?xml version="1.0" encoding="utf-8"?>
<sst xmlns="http://schemas.openxmlformats.org/spreadsheetml/2006/main" count="370" uniqueCount="142">
  <si>
    <t>Authors:</t>
  </si>
  <si>
    <t>Marvin Wyrich</t>
  </si>
  <si>
    <t>Stefan Wagner</t>
  </si>
  <si>
    <t>Time pressure</t>
  </si>
  <si>
    <t>Challenge 1</t>
  </si>
  <si>
    <t>Challenge 2</t>
  </si>
  <si>
    <t>Challenge 3</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</si>
  <si>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</si>
  <si>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</si>
  <si>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</si>
  <si>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</si>
  <si>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</si>
  <si>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</si>
  <si>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</si>
  <si>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</si>
  <si>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</si>
  <si>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</si>
  <si>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</si>
  <si>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</si>
  <si>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</si>
  <si>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</si>
  <si>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</si>
  <si>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</si>
  <si>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</si>
  <si>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</si>
  <si>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</si>
  <si>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</si>
  <si>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</si>
  <si>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</si>
  <si>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</si>
  <si>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</si>
  <si>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</si>
  <si>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</si>
  <si>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</si>
  <si>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</si>
  <si>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</si>
  <si>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</si>
  <si>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</si>
  <si>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</si>
  <si>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Statement: I felt under time pressure for challenge x</t>
  </si>
  <si>
    <t>5 - fully agree</t>
  </si>
  <si>
    <t>1 - not agree</t>
  </si>
  <si>
    <t>Correlation results</t>
  </si>
  <si>
    <t>SPANE</t>
  </si>
  <si>
    <t>positive</t>
  </si>
  <si>
    <t>negative</t>
  </si>
  <si>
    <t>good</t>
  </si>
  <si>
    <t>bad</t>
  </si>
  <si>
    <t>pleasant</t>
  </si>
  <si>
    <t>unpleasant</t>
  </si>
  <si>
    <t>happy</t>
  </si>
  <si>
    <t>sad</t>
  </si>
  <si>
    <t>joyful</t>
  </si>
  <si>
    <t>afraid</t>
  </si>
  <si>
    <t>contented</t>
  </si>
  <si>
    <t>angry</t>
  </si>
  <si>
    <t>SPANE-P</t>
  </si>
  <si>
    <t>SPANE-N</t>
  </si>
  <si>
    <t>SPANE-B</t>
  </si>
  <si>
    <t>1 - very rarely or never</t>
  </si>
  <si>
    <t>5 - very often or always</t>
  </si>
  <si>
    <t xml:space="preserve">Hint: dropped record for P16 from all SPANE calculations, because no frequency indicated for 'good' </t>
  </si>
  <si>
    <t>Challenge results</t>
  </si>
  <si>
    <t>Personality</t>
  </si>
  <si>
    <t>Extraversion</t>
  </si>
  <si>
    <t>Agreeableness</t>
  </si>
  <si>
    <t>Conscientiousness</t>
  </si>
  <si>
    <t>Neuroticism</t>
  </si>
  <si>
    <t>Openness</t>
  </si>
  <si>
    <t>Academic</t>
  </si>
  <si>
    <t>Data structues and algorithms course grading</t>
  </si>
  <si>
    <t>Algorithms and complexity course gradings</t>
  </si>
  <si>
    <t>Current grade point average</t>
  </si>
  <si>
    <t>BSc grade point average</t>
  </si>
  <si>
    <r>
      <t xml:space="preserve">Note: each statement was rated by the participants </t>
    </r>
    <r>
      <rPr>
        <b/>
        <i/>
        <sz val="11"/>
        <color rgb="FF7F7F7F"/>
        <rFont val="Calibri"/>
        <family val="2"/>
        <scheme val="minor"/>
      </rPr>
      <t>from 0 to 4</t>
    </r>
    <r>
      <rPr>
        <i/>
        <sz val="11"/>
        <color rgb="FF7F7F7F"/>
        <rFont val="Calibri"/>
        <family val="2"/>
        <scheme val="minor"/>
      </rPr>
      <t>, then aggregated to the five personality traits.</t>
    </r>
  </si>
  <si>
    <t>Avg BSc 2nd</t>
  </si>
  <si>
    <t>Avg BSc high</t>
  </si>
  <si>
    <t>Avg MSc</t>
  </si>
  <si>
    <t>Best BSc 2nd</t>
  </si>
  <si>
    <t>Best BSc high</t>
  </si>
  <si>
    <t>Best MSc</t>
  </si>
  <si>
    <t>Worst BSc 2nd</t>
  </si>
  <si>
    <t>Worst BSc high</t>
  </si>
  <si>
    <t>Worst MSc</t>
  </si>
  <si>
    <t>Median BSc 2nd</t>
  </si>
  <si>
    <t>Median BSc high</t>
  </si>
  <si>
    <t>Median Msc</t>
  </si>
  <si>
    <r>
      <t xml:space="preserve">Note: the following columns are </t>
    </r>
    <r>
      <rPr>
        <b/>
        <i/>
        <sz val="11"/>
        <color rgb="FF7F7F7F"/>
        <rFont val="Calibri"/>
        <family val="2"/>
        <scheme val="minor"/>
      </rPr>
      <t>not</t>
    </r>
    <r>
      <rPr>
        <i/>
        <sz val="11"/>
        <color rgb="FF7F7F7F"/>
        <rFont val="Calibri"/>
        <family val="2"/>
        <scheme val="minor"/>
      </rPr>
      <t xml:space="preserve"> interconnected and </t>
    </r>
    <r>
      <rPr>
        <b/>
        <i/>
        <sz val="11"/>
        <color rgb="FF7F7F7F"/>
        <rFont val="Calibri"/>
        <family val="2"/>
        <scheme val="minor"/>
      </rPr>
      <t>not</t>
    </r>
    <r>
      <rPr>
        <i/>
        <sz val="11"/>
        <color rgb="FF7F7F7F"/>
        <rFont val="Calibri"/>
        <family val="2"/>
        <scheme val="minor"/>
      </rPr>
      <t xml:space="preserve"> connected to the performance score</t>
    </r>
  </si>
  <si>
    <t>Experience</t>
  </si>
  <si>
    <t>Programming exp.</t>
  </si>
  <si>
    <t>Java exp.</t>
  </si>
  <si>
    <t>Work exp.</t>
  </si>
  <si>
    <t>SO reputation</t>
  </si>
  <si>
    <t># Created pull requests (public)</t>
  </si>
  <si>
    <t>Never</t>
  </si>
  <si>
    <t>1-2 times per semester</t>
  </si>
  <si>
    <t>1-2 times per month</t>
  </si>
  <si>
    <t>once per week</t>
  </si>
  <si>
    <t>2-3 times per week</t>
  </si>
  <si>
    <t>daily</t>
  </si>
  <si>
    <t>CC exp.*</t>
  </si>
  <si>
    <t xml:space="preserve"> </t>
  </si>
  <si>
    <t>Programming exp.**</t>
  </si>
  <si>
    <t>Java exp.**</t>
  </si>
  <si>
    <t>Work exp.**</t>
  </si>
  <si>
    <t>** in years</t>
  </si>
  <si>
    <t>* CC exp in the last year:</t>
  </si>
  <si>
    <t>Sample Description</t>
  </si>
  <si>
    <t>2 - 500</t>
  </si>
  <si>
    <t>&gt; 5000</t>
  </si>
  <si>
    <t>Age</t>
  </si>
  <si>
    <t>Male=1 / Female=2</t>
  </si>
  <si>
    <r>
      <t xml:space="preserve">Note: the following columns are interconnected but are </t>
    </r>
    <r>
      <rPr>
        <b/>
        <i/>
        <sz val="11"/>
        <color rgb="FF7F7F7F"/>
        <rFont val="Calibri"/>
        <family val="2"/>
        <scheme val="minor"/>
      </rPr>
      <t>not</t>
    </r>
    <r>
      <rPr>
        <i/>
        <sz val="11"/>
        <color rgb="FF7F7F7F"/>
        <rFont val="Calibri"/>
        <family val="2"/>
        <scheme val="minor"/>
      </rPr>
      <t xml:space="preserve"> connected to the performance score</t>
    </r>
  </si>
  <si>
    <t>Variable</t>
  </si>
  <si>
    <t>n</t>
  </si>
  <si>
    <t>Pearson's r</t>
  </si>
  <si>
    <t>t</t>
  </si>
  <si>
    <t>p</t>
  </si>
  <si>
    <t>Spearman's rank cc</t>
  </si>
  <si>
    <t>Current grade average</t>
  </si>
  <si>
    <t>Study progress</t>
  </si>
  <si>
    <t>BSc grading (only master)</t>
  </si>
  <si>
    <t>GitHub</t>
  </si>
  <si>
    <t>Stack Overflow</t>
  </si>
  <si>
    <t>Data structures and algorithms</t>
  </si>
  <si>
    <t>Algorithms and complexity</t>
  </si>
  <si>
    <t>Coding Challenge exp.</t>
  </si>
  <si>
    <t>Performance score by study progress*</t>
  </si>
  <si>
    <t>*study progress was mapped from the program and current semester to one of three groups: (1) students at the end of the second semester, (2) students in a higher bachelor semester and (3) master students.</t>
  </si>
  <si>
    <t>Score</t>
  </si>
  <si>
    <t>O(n)</t>
  </si>
  <si>
    <t>O(n * log n)</t>
  </si>
  <si>
    <t>-</t>
  </si>
  <si>
    <t>O(n²)</t>
  </si>
  <si>
    <t>O(3^n)</t>
  </si>
  <si>
    <t>O(n * w)</t>
  </si>
  <si>
    <t>Score table</t>
  </si>
  <si>
    <t>Complexity</t>
  </si>
  <si>
    <t>Factor:</t>
  </si>
  <si>
    <t>Daniel Graziotin</t>
  </si>
  <si>
    <t>The present dataset provides raw, anonymized data as well as the data analysis of the study titled “A Theory on Individual Characteristics of Successful Coding Challenge Solvers”. For anonymity reasons, identifying variables such as those related to academic status, age, gender, and experience are not linked to the participant’s IDs.</t>
  </si>
  <si>
    <t>A theory on individual characteristics of successful coding challenge solvers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</si>
</sst>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theme="0" tint="-0.34998626667073579"/>
      <name val="Calibri"/>
      <family val="2"/>
      <scheme val="minor"/>
    </font>
    <font>
      <b/>
      <i/>
      <sz val="11"/>
      <color rgb="FF7F7F7F"/>
      <name val="Calibri"/>
      <family val="2"/>
      <scheme val="minor"/>
    </font>
    <font>
      <b/>
      <sz val="11"/>
      <color theme="0" tint="-0.249977111117893"/>
      <name val="Calibri"/>
      <family val="2"/>
      <scheme val="minor"/>
    </font>
    <font>
      <sz val="11"/>
      <color theme="0" tint="-0.249977111117893"/>
      <name val="Calibri"/>
      <family val="2"/>
      <scheme val="minor"/>
    </font>
  </fonts>
  <fills count="2">
    <fill>
      <patternFill patternType="none"/>
    </fill>
    <fill>
      <patternFill patternType="gray125"/>
    </fill>
  </fills>
  <borders count="4">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0" tint="-0.499984740745262"/>
      </bottom>
      <diagonal/>
    </border>
  </borders>
  <cellStyleXfs count="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2" fillId="0" borderId="0" xfId="1"/>
    <xf numFmtId="0" fontId="1" fillId="0" borderId="0" xfId="0" applyFont="1" applyAlignment="1">
      <alignment horizontal="right"/>
    </xf>
    <xf numFmtId="0" fontId="1" fillId="0" borderId="0" xfId="0" applyFont="1"/>
    <xf numFmtId="0" fontId="4" fillId="0" borderId="2" xfId="3"/>
    <xf numFmtId="0" fontId="5" fillId="0" borderId="0" xfId="5"/>
    <xf numFmtId="0" fontId="4" fillId="0" borderId="2" xfId="3" applyFont="1"/>
    <xf numFmtId="0" fontId="3" fillId="0" borderId="1" xfId="2" applyFont="1"/>
    <xf numFmtId="0" fontId="0" fillId="0" borderId="0" xfId="0" applyFont="1"/>
    <xf numFmtId="0" fontId="7" fillId="0" borderId="0" xfId="0" applyFont="1" applyAlignment="1">
      <alignment horizontal="right"/>
    </xf>
    <xf numFmtId="0" fontId="7" fillId="0" borderId="0" xfId="0" applyFont="1"/>
    <xf numFmtId="0" fontId="9" fillId="0" borderId="2" xfId="3" applyFont="1"/>
    <xf numFmtId="164" fontId="0" fillId="0" borderId="0" xfId="0" applyNumberFormat="1"/>
    <xf numFmtId="2" fontId="10" fillId="0" borderId="0" xfId="0" applyNumberFormat="1" applyFont="1"/>
    <xf numFmtId="164" fontId="1" fillId="0" borderId="0" xfId="0" applyNumberFormat="1" applyFont="1"/>
    <xf numFmtId="0" fontId="1" fillId="0" borderId="3" xfId="0" applyFont="1" applyBorder="1"/>
    <xf numFmtId="0" fontId="0" fillId="0" borderId="3" xfId="0" applyBorder="1"/>
    <xf numFmtId="164" fontId="0" fillId="0" borderId="3" xfId="0" applyNumberFormat="1" applyBorder="1"/>
    <xf numFmtId="2" fontId="10" fillId="0" borderId="3" xfId="0" applyNumberFormat="1" applyFont="1" applyBorder="1"/>
    <xf numFmtId="164" fontId="1" fillId="0" borderId="3" xfId="0" applyNumberFormat="1" applyFont="1" applyBorder="1"/>
    <xf numFmtId="0" fontId="0" fillId="0" borderId="0" xfId="0" applyBorder="1"/>
    <xf numFmtId="164" fontId="0" fillId="0" borderId="0" xfId="0" applyNumberFormat="1" applyBorder="1"/>
    <xf numFmtId="2" fontId="10" fillId="0" borderId="0" xfId="0" applyNumberFormat="1" applyFont="1" applyBorder="1"/>
    <xf numFmtId="164" fontId="1" fillId="0" borderId="0" xfId="0" applyNumberFormat="1" applyFont="1" applyBorder="1"/>
    <xf numFmtId="0" fontId="10" fillId="0" borderId="0" xfId="0" applyFont="1"/>
    <xf numFmtId="0" fontId="0" fillId="0" borderId="0" xfId="0" applyFont="1" applyBorder="1"/>
    <xf numFmtId="0" fontId="6" fillId="0" borderId="0" xfId="0" applyFont="1"/>
    <xf numFmtId="0" fontId="2" fillId="0" borderId="0" xfId="1"/>
    <xf numFmtId="49" fontId="5" fillId="0" borderId="0" xfId="5" applyNumberFormat="1" applyAlignment="1">
      <alignment horizontal="left" vertical="top" wrapText="1"/>
    </xf>
    <xf numFmtId="0" fontId="4" fillId="0" borderId="0" xfId="4"/>
    <xf numFmtId="0" fontId="4" fillId="0" borderId="2" xfId="3" applyFill="1"/>
    <xf numFmtId="49" fontId="5" fillId="0" borderId="0" xfId="5" applyNumberFormat="1" applyFill="1" applyBorder="1" applyAlignment="1">
      <alignment vertical="top" wrapText="1"/>
    </xf>
    <xf numFmtId="49" fontId="5" fillId="0" borderId="0" xfId="5" applyNumberFormat="1" applyAlignment="1">
      <alignment vertical="top" wrapText="1"/>
    </xf>
    <xf numFmtId="0" fontId="2" fillId="0" borderId="0" xfId="1" applyAlignment="1">
      <alignment horizontal="left"/>
    </xf>
  </cellXfs>
  <cellStyles count="6">
    <cellStyle name="Erklärender Text" xfId="5" builtinId="53"/>
    <cellStyle name="Standard" xfId="0" builtinId="0"/>
    <cellStyle name="Überschrift" xfId="1" builtinId="15"/>
    <cellStyle name="Überschrift 2" xfId="2" builtinId="17"/>
    <cellStyle name="Überschrift 3" xfId="3" builtinId="18"/>
    <cellStyle name="Überschrift 4" xfId="4" builtinId="19"/>
  </cellStyles>
  <dxfs count="3">
    <dxf>
      <fill>
        <patternFill>
          <bgColor theme="8" tint="0.59996337778862885"/>
        </patternFill>
      </fill>
    </dxf>
    <dxf>
      <fill>
        <patternFill>
          <bgColor rgb="FF92D050"/>
        </patternFill>
      </fill>
    </dxf>
    <dxf>
      <fill>
        <patternFill>
          <bgColor rgb="FFFF717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2DB89-1F8F-4B35-AE3E-C8237C560260}">
  <dimension ref="A1:J7"/>
  <sheetViews>
    <sheetView tabSelected="1" workbookViewId="0">
      <selection activeCell="D4" sqref="D4"/>
    </sheetView>
  </sheetViews>
  <sheetFormatPr baseColWidth="10" defaultRowHeight="15" x14ac:dyDescent="0.25"/>
  <sheetData>
    <row r="1" spans="1:10" ht="23.25" x14ac:dyDescent="0.35">
      <c r="A1" s="33" t="s">
        <v>141</v>
      </c>
      <c r="B1" s="33"/>
      <c r="C1" s="33"/>
      <c r="D1" s="33"/>
      <c r="E1" s="33"/>
      <c r="F1" s="33"/>
      <c r="G1" s="33"/>
      <c r="H1" s="33"/>
      <c r="I1" s="33"/>
      <c r="J1" s="33"/>
    </row>
    <row r="3" spans="1:10" x14ac:dyDescent="0.25">
      <c r="A3" t="s">
        <v>0</v>
      </c>
      <c r="B3" t="s">
        <v>1</v>
      </c>
    </row>
    <row r="4" spans="1:10" x14ac:dyDescent="0.25">
      <c r="B4" t="s">
        <v>139</v>
      </c>
    </row>
    <row r="5" spans="1:10" x14ac:dyDescent="0.25">
      <c r="B5" t="s">
        <v>2</v>
      </c>
    </row>
    <row r="7" spans="1:10" ht="48" customHeight="1" x14ac:dyDescent="0.25">
      <c r="A7" s="28" t="s">
        <v>140</v>
      </c>
      <c r="B7" s="28"/>
      <c r="C7" s="28"/>
      <c r="D7" s="28"/>
      <c r="E7" s="28"/>
      <c r="F7" s="28"/>
      <c r="G7" s="28"/>
      <c r="H7" s="28"/>
      <c r="I7" s="28"/>
    </row>
  </sheetData>
  <mergeCells count="2">
    <mergeCell ref="A7:I7"/>
    <mergeCell ref="A1:J1"/>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54CE3-1CB7-466A-A971-A2ADFADF7DB9}">
  <dimension ref="A1:H34"/>
  <sheetViews>
    <sheetView workbookViewId="0"/>
  </sheetViews>
  <sheetFormatPr baseColWidth="10" defaultRowHeight="15" x14ac:dyDescent="0.25"/>
  <cols>
    <col min="1" max="1" width="26.42578125" customWidth="1"/>
    <col min="2" max="2" width="6.7109375" customWidth="1"/>
    <col min="4" max="4" width="6.140625" customWidth="1"/>
    <col min="5" max="5" width="8.28515625" customWidth="1"/>
    <col min="6" max="6" width="17" customWidth="1"/>
    <col min="7" max="7" width="6.140625" customWidth="1"/>
    <col min="8" max="8" width="8.28515625" customWidth="1"/>
  </cols>
  <sheetData>
    <row r="1" spans="1:8" ht="23.25" x14ac:dyDescent="0.35">
      <c r="A1" s="1" t="s">
        <v>42</v>
      </c>
    </row>
    <row r="3" spans="1:8" ht="15.75" thickBot="1" x14ac:dyDescent="0.3">
      <c r="A3" s="4" t="s">
        <v>113</v>
      </c>
      <c r="B3" s="4" t="s">
        <v>114</v>
      </c>
      <c r="C3" s="4" t="s">
        <v>115</v>
      </c>
      <c r="D3" s="11" t="s">
        <v>116</v>
      </c>
      <c r="E3" s="4" t="s">
        <v>117</v>
      </c>
      <c r="F3" s="4" t="s">
        <v>118</v>
      </c>
      <c r="G3" s="4" t="s">
        <v>116</v>
      </c>
      <c r="H3" s="4" t="s">
        <v>117</v>
      </c>
    </row>
    <row r="4" spans="1:8" x14ac:dyDescent="0.25">
      <c r="A4" s="3" t="s">
        <v>58</v>
      </c>
      <c r="B4">
        <v>31</v>
      </c>
      <c r="C4" s="12">
        <v>0.15668199420626333</v>
      </c>
      <c r="D4" s="13">
        <f>C4*(B4-2)^0.5/(1-C4^2)^0.5</f>
        <v>0.85430985323454334</v>
      </c>
      <c r="E4" s="14">
        <f>_xlfn.T.DIST.2T(ABS(D4),B4-2)</f>
        <v>0.39993577668774882</v>
      </c>
      <c r="F4" s="12">
        <v>5.465065225546293E-2</v>
      </c>
      <c r="G4" s="13">
        <f>F4*(B4-2)^0.5/(1-F4^2)^0.5</f>
        <v>0.29474325227691595</v>
      </c>
      <c r="H4" s="14">
        <f>_xlfn.T.DIST.2T(ABS(G4),B4-2)</f>
        <v>0.77028973437357584</v>
      </c>
    </row>
    <row r="5" spans="1:8" x14ac:dyDescent="0.25">
      <c r="A5" s="3" t="s">
        <v>56</v>
      </c>
      <c r="B5">
        <v>31</v>
      </c>
      <c r="C5" s="12">
        <v>7.8867405146278879E-2</v>
      </c>
      <c r="D5" s="13">
        <f t="shared" ref="D5:D32" si="0">C5*(B5-2)^0.5/(1-C5^2)^0.5</f>
        <v>0.42604104350157179</v>
      </c>
      <c r="E5" s="14">
        <f t="shared" ref="E5:E32" si="1">_xlfn.T.DIST.2T(ABS(D5),B5-2)</f>
        <v>0.67322355794549638</v>
      </c>
      <c r="F5" s="12">
        <v>3.0564819042922811E-2</v>
      </c>
      <c r="G5" s="13">
        <f t="shared" ref="G5:G32" si="2">F5*(B5-2)^0.5/(1-F5^2)^0.5</f>
        <v>0.16467352549541034</v>
      </c>
      <c r="H5" s="14">
        <f t="shared" ref="H5:H32" si="3">_xlfn.T.DIST.2T(ABS(G5),B5-2)</f>
        <v>0.87034343130840475</v>
      </c>
    </row>
    <row r="6" spans="1:8" x14ac:dyDescent="0.25">
      <c r="A6" s="3" t="s">
        <v>57</v>
      </c>
      <c r="B6">
        <v>31</v>
      </c>
      <c r="C6" s="12">
        <v>-0.19910594982137106</v>
      </c>
      <c r="D6" s="13">
        <f t="shared" si="0"/>
        <v>-1.0941249571086304</v>
      </c>
      <c r="E6" s="14">
        <f t="shared" si="1"/>
        <v>0.28290509081956644</v>
      </c>
      <c r="F6" s="12">
        <v>-0.13936578188433907</v>
      </c>
      <c r="G6" s="13">
        <f t="shared" si="2"/>
        <v>-0.75790411283026882</v>
      </c>
      <c r="H6" s="14">
        <f t="shared" si="3"/>
        <v>0.45462358454234086</v>
      </c>
    </row>
    <row r="7" spans="1:8" x14ac:dyDescent="0.25">
      <c r="A7" s="3" t="s">
        <v>44</v>
      </c>
      <c r="B7">
        <v>31</v>
      </c>
      <c r="C7" s="12">
        <v>-5.7597882087329293E-2</v>
      </c>
      <c r="D7" s="13">
        <f t="shared" si="0"/>
        <v>-0.31068987503983647</v>
      </c>
      <c r="E7" s="14">
        <f t="shared" si="1"/>
        <v>0.75825853740134763</v>
      </c>
      <c r="F7" s="12">
        <v>-0.14834563852931049</v>
      </c>
      <c r="G7" s="13">
        <f t="shared" si="2"/>
        <v>-0.80780359417062819</v>
      </c>
      <c r="H7" s="14">
        <f t="shared" si="3"/>
        <v>0.42578047157247045</v>
      </c>
    </row>
    <row r="8" spans="1:8" x14ac:dyDescent="0.25">
      <c r="A8" s="3" t="s">
        <v>45</v>
      </c>
      <c r="B8">
        <v>31</v>
      </c>
      <c r="C8" s="12">
        <v>0.10989632186029831</v>
      </c>
      <c r="D8" s="13">
        <f t="shared" si="0"/>
        <v>0.59541620758026148</v>
      </c>
      <c r="E8" s="14">
        <f t="shared" si="1"/>
        <v>0.55618375031193668</v>
      </c>
      <c r="F8" s="12">
        <v>0.16555371909769878</v>
      </c>
      <c r="G8" s="13">
        <f t="shared" si="2"/>
        <v>0.9040086821358303</v>
      </c>
      <c r="H8" s="14">
        <f t="shared" si="3"/>
        <v>0.37343956999258854</v>
      </c>
    </row>
    <row r="9" spans="1:8" x14ac:dyDescent="0.25">
      <c r="A9" s="3" t="s">
        <v>46</v>
      </c>
      <c r="B9">
        <v>31</v>
      </c>
      <c r="C9" s="12">
        <v>6.2430209451472866E-2</v>
      </c>
      <c r="D9" s="13">
        <f t="shared" si="0"/>
        <v>0.33685405729697676</v>
      </c>
      <c r="E9" s="14">
        <f t="shared" si="1"/>
        <v>0.7386526230341417</v>
      </c>
      <c r="F9" s="12">
        <v>-3.0131496342458788E-2</v>
      </c>
      <c r="G9" s="13">
        <f t="shared" si="2"/>
        <v>-0.16233678378099542</v>
      </c>
      <c r="H9" s="14">
        <f t="shared" si="3"/>
        <v>0.87216650776870586</v>
      </c>
    </row>
    <row r="10" spans="1:8" x14ac:dyDescent="0.25">
      <c r="A10" s="3" t="s">
        <v>47</v>
      </c>
      <c r="B10">
        <v>31</v>
      </c>
      <c r="C10" s="12">
        <v>-0.33690864275869259</v>
      </c>
      <c r="D10" s="13">
        <f t="shared" si="0"/>
        <v>-1.9269640036732938</v>
      </c>
      <c r="E10" s="14">
        <f t="shared" si="1"/>
        <v>6.383304017881504E-2</v>
      </c>
      <c r="F10" s="12">
        <v>-0.23714429753634589</v>
      </c>
      <c r="G10" s="13">
        <f t="shared" si="2"/>
        <v>-1.3145596800028811</v>
      </c>
      <c r="H10" s="14">
        <f t="shared" si="3"/>
        <v>0.19896007362964441</v>
      </c>
    </row>
    <row r="11" spans="1:8" x14ac:dyDescent="0.25">
      <c r="A11" s="3" t="s">
        <v>48</v>
      </c>
      <c r="B11">
        <v>31</v>
      </c>
      <c r="C11" s="12">
        <v>0.31218335678898917</v>
      </c>
      <c r="D11" s="13">
        <f t="shared" si="0"/>
        <v>1.7696001334879268</v>
      </c>
      <c r="E11" s="14">
        <f t="shared" si="1"/>
        <v>8.7309528810809001E-2</v>
      </c>
      <c r="F11" s="12">
        <v>0.25425719486911125</v>
      </c>
      <c r="G11" s="13">
        <f t="shared" si="2"/>
        <v>1.4157429698055291</v>
      </c>
      <c r="H11" s="14">
        <f t="shared" si="3"/>
        <v>0.16750167555968254</v>
      </c>
    </row>
    <row r="12" spans="1:8" x14ac:dyDescent="0.25">
      <c r="A12" s="3" t="s">
        <v>49</v>
      </c>
      <c r="B12">
        <v>31</v>
      </c>
      <c r="C12" s="12">
        <v>-7.3668763317320099E-2</v>
      </c>
      <c r="D12" s="13">
        <f t="shared" si="0"/>
        <v>-0.39779934591817862</v>
      </c>
      <c r="E12" s="14">
        <f t="shared" si="1"/>
        <v>0.69369134971300461</v>
      </c>
      <c r="F12" s="12">
        <v>1.291081247031445E-2</v>
      </c>
      <c r="G12" s="13">
        <f t="shared" si="2"/>
        <v>6.9532648354713483E-2</v>
      </c>
      <c r="H12" s="14">
        <f t="shared" si="3"/>
        <v>0.94504290435305016</v>
      </c>
    </row>
    <row r="13" spans="1:8" x14ac:dyDescent="0.25">
      <c r="A13" s="3" t="s">
        <v>50</v>
      </c>
      <c r="B13">
        <v>31</v>
      </c>
      <c r="C13" s="12">
        <v>-2.4231611113555093E-2</v>
      </c>
      <c r="D13" s="13">
        <f t="shared" si="0"/>
        <v>-0.13052954659657992</v>
      </c>
      <c r="E13" s="14">
        <f t="shared" si="1"/>
        <v>0.8970487411189807</v>
      </c>
      <c r="F13" s="12">
        <v>-0.14867965060025468</v>
      </c>
      <c r="G13" s="13">
        <f t="shared" si="2"/>
        <v>-0.80966349672975702</v>
      </c>
      <c r="H13" s="14">
        <f t="shared" si="3"/>
        <v>0.42472754810473179</v>
      </c>
    </row>
    <row r="14" spans="1:8" x14ac:dyDescent="0.25">
      <c r="A14" s="8" t="s">
        <v>51</v>
      </c>
      <c r="B14">
        <v>31</v>
      </c>
      <c r="C14" s="12">
        <v>-0.38318044075618402</v>
      </c>
      <c r="D14" s="13">
        <f t="shared" si="0"/>
        <v>-2.2340034719382071</v>
      </c>
      <c r="E14" s="14">
        <f t="shared" si="1"/>
        <v>3.3357182732410326E-2</v>
      </c>
      <c r="F14" s="12">
        <v>-0.38987385205192082</v>
      </c>
      <c r="G14" s="13">
        <f t="shared" si="2"/>
        <v>-2.2799514380121919</v>
      </c>
      <c r="H14" s="14">
        <f t="shared" si="3"/>
        <v>3.0147951852883166E-2</v>
      </c>
    </row>
    <row r="15" spans="1:8" x14ac:dyDescent="0.25">
      <c r="A15" s="3" t="s">
        <v>52</v>
      </c>
      <c r="B15">
        <v>31</v>
      </c>
      <c r="C15" s="12">
        <v>8.1548849575923937E-3</v>
      </c>
      <c r="D15" s="13">
        <f t="shared" si="0"/>
        <v>4.3916859786905266E-2</v>
      </c>
      <c r="E15" s="14">
        <f t="shared" si="1"/>
        <v>0.96527168050559498</v>
      </c>
      <c r="F15" s="12">
        <v>-6.2034810529724344E-2</v>
      </c>
      <c r="G15" s="13">
        <f t="shared" si="2"/>
        <v>-0.3347123390066305</v>
      </c>
      <c r="H15" s="14">
        <f t="shared" si="3"/>
        <v>0.74025100503073094</v>
      </c>
    </row>
    <row r="16" spans="1:8" x14ac:dyDescent="0.25">
      <c r="A16" s="3" t="s">
        <v>53</v>
      </c>
      <c r="B16">
        <v>31</v>
      </c>
      <c r="C16" s="12">
        <v>9.6512552102359067E-2</v>
      </c>
      <c r="D16" s="13">
        <f t="shared" si="0"/>
        <v>0.52217362695266811</v>
      </c>
      <c r="E16" s="14">
        <f t="shared" si="1"/>
        <v>0.6055155861089816</v>
      </c>
      <c r="F16" s="12">
        <v>-4.9616846330913815E-3</v>
      </c>
      <c r="G16" s="13">
        <f t="shared" si="2"/>
        <v>-2.6719818370692691E-2</v>
      </c>
      <c r="H16" s="14">
        <f t="shared" si="3"/>
        <v>0.97886623227868197</v>
      </c>
    </row>
    <row r="17" spans="1:8" x14ac:dyDescent="0.25">
      <c r="A17" s="3" t="s">
        <v>54</v>
      </c>
      <c r="B17">
        <v>31</v>
      </c>
      <c r="C17" s="12">
        <v>7.1166941481737049E-3</v>
      </c>
      <c r="D17" s="13">
        <f t="shared" si="0"/>
        <v>3.8325541425453559E-2</v>
      </c>
      <c r="E17" s="14">
        <f t="shared" si="1"/>
        <v>0.96969074851170278</v>
      </c>
      <c r="F17" s="12">
        <v>-5.226104282902852E-2</v>
      </c>
      <c r="G17" s="13">
        <f t="shared" si="2"/>
        <v>-0.28181944674230786</v>
      </c>
      <c r="H17" s="14">
        <f t="shared" si="3"/>
        <v>0.78008333999707968</v>
      </c>
    </row>
    <row r="18" spans="1:8" ht="15.75" thickBot="1" x14ac:dyDescent="0.3">
      <c r="A18" s="15" t="s">
        <v>55</v>
      </c>
      <c r="B18" s="16">
        <v>31</v>
      </c>
      <c r="C18" s="17">
        <v>-0.17804591707935702</v>
      </c>
      <c r="D18" s="18">
        <f t="shared" si="0"/>
        <v>-0.97437499465038757</v>
      </c>
      <c r="E18" s="19">
        <f t="shared" si="1"/>
        <v>0.33792847994049613</v>
      </c>
      <c r="F18" s="17">
        <v>-0.13474048009178924</v>
      </c>
      <c r="G18" s="18">
        <f t="shared" si="2"/>
        <v>-0.73227738555069843</v>
      </c>
      <c r="H18" s="19">
        <f t="shared" si="3"/>
        <v>0.46987658968245583</v>
      </c>
    </row>
    <row r="19" spans="1:8" ht="15.75" thickTop="1" x14ac:dyDescent="0.25">
      <c r="A19" t="s">
        <v>64</v>
      </c>
      <c r="B19">
        <v>32</v>
      </c>
      <c r="C19" s="12">
        <v>-0.2279115762582504</v>
      </c>
      <c r="D19" s="13">
        <f t="shared" si="0"/>
        <v>-1.2820647063966921</v>
      </c>
      <c r="E19" s="14">
        <f t="shared" si="1"/>
        <v>0.20963937725412468</v>
      </c>
      <c r="F19" s="12">
        <v>-0.20536695162913984</v>
      </c>
      <c r="G19" s="13">
        <f t="shared" si="2"/>
        <v>-1.1493392350581082</v>
      </c>
      <c r="H19" s="14">
        <f t="shared" si="3"/>
        <v>0.25949700926286501</v>
      </c>
    </row>
    <row r="20" spans="1:8" x14ac:dyDescent="0.25">
      <c r="A20" t="s">
        <v>65</v>
      </c>
      <c r="B20">
        <v>32</v>
      </c>
      <c r="C20" s="12">
        <v>-5.7516713995454251E-2</v>
      </c>
      <c r="D20" s="13">
        <f t="shared" si="0"/>
        <v>-0.31555440346531044</v>
      </c>
      <c r="E20" s="14">
        <f t="shared" si="1"/>
        <v>0.75452552549525642</v>
      </c>
      <c r="F20" s="12">
        <v>-5.8660345140721416E-2</v>
      </c>
      <c r="G20" s="13">
        <f t="shared" si="2"/>
        <v>-0.32185016885871093</v>
      </c>
      <c r="H20" s="14">
        <f t="shared" si="3"/>
        <v>0.74979818489449268</v>
      </c>
    </row>
    <row r="21" spans="1:8" x14ac:dyDescent="0.25">
      <c r="A21" t="s">
        <v>66</v>
      </c>
      <c r="B21">
        <v>32</v>
      </c>
      <c r="C21" s="12">
        <v>-0.35157841398614437</v>
      </c>
      <c r="D21" s="13">
        <f t="shared" si="0"/>
        <v>-2.0569961290671595</v>
      </c>
      <c r="E21" s="14">
        <f t="shared" si="1"/>
        <v>4.8471989082193703E-2</v>
      </c>
      <c r="F21" s="12">
        <v>-0.29388067457141398</v>
      </c>
      <c r="G21" s="13">
        <f t="shared" si="2"/>
        <v>-1.6840132080878463</v>
      </c>
      <c r="H21" s="14">
        <f t="shared" si="3"/>
        <v>0.10255774380508814</v>
      </c>
    </row>
    <row r="22" spans="1:8" x14ac:dyDescent="0.25">
      <c r="A22" t="s">
        <v>67</v>
      </c>
      <c r="B22">
        <v>32</v>
      </c>
      <c r="C22" s="12">
        <v>-9.8478059368651463E-2</v>
      </c>
      <c r="D22" s="13">
        <f t="shared" si="0"/>
        <v>-0.54202118985079384</v>
      </c>
      <c r="E22" s="14">
        <f t="shared" si="1"/>
        <v>0.59180748948573236</v>
      </c>
      <c r="F22" s="12">
        <v>-0.24212335397999016</v>
      </c>
      <c r="G22" s="13">
        <f t="shared" si="2"/>
        <v>-1.3668337148886471</v>
      </c>
      <c r="H22" s="14">
        <f t="shared" si="3"/>
        <v>0.18183381954637604</v>
      </c>
    </row>
    <row r="23" spans="1:8" ht="15.75" thickBot="1" x14ac:dyDescent="0.3">
      <c r="A23" s="16" t="s">
        <v>68</v>
      </c>
      <c r="B23" s="16">
        <v>32</v>
      </c>
      <c r="C23" s="17">
        <v>6.8772326147547011E-2</v>
      </c>
      <c r="D23" s="18">
        <f t="shared" si="0"/>
        <v>0.37757549864336692</v>
      </c>
      <c r="E23" s="19">
        <f t="shared" si="1"/>
        <v>0.70840414369655746</v>
      </c>
      <c r="F23" s="17">
        <v>-1.8046147283681029E-2</v>
      </c>
      <c r="G23" s="18">
        <f t="shared" si="2"/>
        <v>-9.8858918111388513E-2</v>
      </c>
      <c r="H23" s="19">
        <f t="shared" si="3"/>
        <v>0.92190790980543291</v>
      </c>
    </row>
    <row r="24" spans="1:8" ht="15.75" thickTop="1" x14ac:dyDescent="0.25">
      <c r="A24" s="20" t="s">
        <v>119</v>
      </c>
      <c r="B24" s="20">
        <v>31</v>
      </c>
      <c r="C24" s="21">
        <v>-0.44807544661483584</v>
      </c>
      <c r="D24" s="22">
        <f t="shared" si="0"/>
        <v>-2.6990733864593071</v>
      </c>
      <c r="E24" s="23">
        <f t="shared" si="1"/>
        <v>1.1475436571353926E-2</v>
      </c>
      <c r="F24" s="21">
        <v>-0.44393351152610155</v>
      </c>
      <c r="G24" s="22">
        <f t="shared" si="2"/>
        <v>-2.6679640279409358</v>
      </c>
      <c r="H24" s="23">
        <f t="shared" si="3"/>
        <v>1.2359082329896506E-2</v>
      </c>
    </row>
    <row r="25" spans="1:8" x14ac:dyDescent="0.25">
      <c r="A25" s="20" t="s">
        <v>120</v>
      </c>
      <c r="B25" s="20">
        <v>32</v>
      </c>
      <c r="C25" s="21">
        <v>0.2247633686101688</v>
      </c>
      <c r="D25" s="22">
        <f t="shared" si="0"/>
        <v>1.2634059637186401</v>
      </c>
      <c r="E25" s="23">
        <f t="shared" si="1"/>
        <v>0.21617383571335141</v>
      </c>
      <c r="F25" s="21">
        <v>0.1785042036641144</v>
      </c>
      <c r="G25" s="22">
        <f t="shared" si="2"/>
        <v>0.9936669258313473</v>
      </c>
      <c r="H25" s="23">
        <f t="shared" si="3"/>
        <v>0.32833262103571348</v>
      </c>
    </row>
    <row r="26" spans="1:8" x14ac:dyDescent="0.25">
      <c r="A26" s="20" t="s">
        <v>121</v>
      </c>
      <c r="B26" s="20">
        <v>10</v>
      </c>
      <c r="C26" s="21">
        <v>-0.61977092970178871</v>
      </c>
      <c r="D26" s="22">
        <f t="shared" si="0"/>
        <v>-2.2337097317760031</v>
      </c>
      <c r="E26" s="23">
        <f t="shared" si="1"/>
        <v>5.5972091874253851E-2</v>
      </c>
      <c r="F26" s="21">
        <v>-0.55304410799954995</v>
      </c>
      <c r="G26" s="22">
        <f t="shared" si="2"/>
        <v>-1.8775025468064301</v>
      </c>
      <c r="H26" s="23">
        <f t="shared" si="3"/>
        <v>9.727845035834147E-2</v>
      </c>
    </row>
    <row r="27" spans="1:8" x14ac:dyDescent="0.25">
      <c r="A27" s="20" t="s">
        <v>124</v>
      </c>
      <c r="B27" s="20">
        <v>18</v>
      </c>
      <c r="C27" s="21">
        <v>-0.55742691322204518</v>
      </c>
      <c r="D27" s="22">
        <f t="shared" si="0"/>
        <v>-2.6856634361040768</v>
      </c>
      <c r="E27" s="23">
        <f t="shared" si="1"/>
        <v>1.6241712679564455E-2</v>
      </c>
      <c r="F27" s="21">
        <v>-0.69403653447180136</v>
      </c>
      <c r="G27" s="22">
        <f t="shared" si="2"/>
        <v>-3.8560810357676276</v>
      </c>
      <c r="H27" s="23">
        <f t="shared" si="3"/>
        <v>1.3972952667831648E-3</v>
      </c>
    </row>
    <row r="28" spans="1:8" ht="15.75" thickBot="1" x14ac:dyDescent="0.3">
      <c r="A28" s="16" t="s">
        <v>125</v>
      </c>
      <c r="B28" s="16">
        <v>19</v>
      </c>
      <c r="C28" s="17">
        <v>-0.18336699225025133</v>
      </c>
      <c r="D28" s="18">
        <f t="shared" si="0"/>
        <v>-0.76908161831443833</v>
      </c>
      <c r="E28" s="19">
        <f t="shared" si="1"/>
        <v>0.45239848269263272</v>
      </c>
      <c r="F28" s="17">
        <v>-0.37010283393887788</v>
      </c>
      <c r="G28" s="18">
        <f t="shared" si="2"/>
        <v>-1.6426137796000242</v>
      </c>
      <c r="H28" s="19">
        <f t="shared" si="3"/>
        <v>0.11882968000693085</v>
      </c>
    </row>
    <row r="29" spans="1:8" ht="15.75" thickTop="1" x14ac:dyDescent="0.25">
      <c r="A29" s="25" t="s">
        <v>126</v>
      </c>
      <c r="B29" s="20">
        <v>32</v>
      </c>
      <c r="C29" s="21">
        <v>0.15199191247793967</v>
      </c>
      <c r="D29" s="22">
        <f t="shared" si="0"/>
        <v>0.84227981845997479</v>
      </c>
      <c r="E29" s="23">
        <f t="shared" si="1"/>
        <v>0.40629626060540058</v>
      </c>
      <c r="F29" s="21">
        <v>0.2272531113747211</v>
      </c>
      <c r="G29" s="22">
        <f t="shared" si="2"/>
        <v>1.2781586452390721</v>
      </c>
      <c r="H29" s="23">
        <f t="shared" si="3"/>
        <v>0.21099473678968136</v>
      </c>
    </row>
    <row r="30" spans="1:8" x14ac:dyDescent="0.25">
      <c r="A30" s="3" t="s">
        <v>89</v>
      </c>
      <c r="B30">
        <v>32</v>
      </c>
      <c r="C30" s="12">
        <v>0.42011104504738583</v>
      </c>
      <c r="D30" s="13">
        <f t="shared" si="0"/>
        <v>2.5356607954185817</v>
      </c>
      <c r="E30" s="14">
        <f t="shared" si="1"/>
        <v>1.6669818691614244E-2</v>
      </c>
      <c r="F30" s="12">
        <v>0.32836331662494767</v>
      </c>
      <c r="G30" s="13">
        <f t="shared" si="2"/>
        <v>1.9040994160876938</v>
      </c>
      <c r="H30" s="14">
        <f t="shared" si="3"/>
        <v>6.652753000790966E-2</v>
      </c>
    </row>
    <row r="31" spans="1:8" x14ac:dyDescent="0.25">
      <c r="A31" s="3" t="s">
        <v>90</v>
      </c>
      <c r="B31">
        <v>32</v>
      </c>
      <c r="C31" s="12">
        <v>0.18351562676320377</v>
      </c>
      <c r="D31" s="13">
        <f t="shared" si="0"/>
        <v>1.0225221906600572</v>
      </c>
      <c r="E31" s="14">
        <f t="shared" si="1"/>
        <v>0.31470900588973511</v>
      </c>
      <c r="F31" s="12">
        <v>0.20168698050528211</v>
      </c>
      <c r="G31" s="13">
        <f t="shared" si="2"/>
        <v>1.1278626306408843</v>
      </c>
      <c r="H31" s="14">
        <f t="shared" si="3"/>
        <v>0.26831773178975271</v>
      </c>
    </row>
    <row r="32" spans="1:8" x14ac:dyDescent="0.25">
      <c r="A32" s="3" t="s">
        <v>91</v>
      </c>
      <c r="B32">
        <v>32</v>
      </c>
      <c r="C32" s="12">
        <v>0.32306352516641873</v>
      </c>
      <c r="D32" s="13">
        <f t="shared" si="0"/>
        <v>1.8697530437677941</v>
      </c>
      <c r="E32" s="14">
        <f t="shared" si="1"/>
        <v>7.1306040899968989E-2</v>
      </c>
      <c r="F32" s="12">
        <v>0.19575260328566799</v>
      </c>
      <c r="G32" s="13">
        <f t="shared" si="2"/>
        <v>1.0933335481517763</v>
      </c>
      <c r="H32" s="14">
        <f t="shared" si="3"/>
        <v>0.28294920138623486</v>
      </c>
    </row>
    <row r="33" spans="1:6" x14ac:dyDescent="0.25">
      <c r="A33" s="8" t="s">
        <v>122</v>
      </c>
      <c r="C33" s="12"/>
      <c r="D33" s="13"/>
      <c r="F33" s="12"/>
    </row>
    <row r="34" spans="1:6" x14ac:dyDescent="0.25">
      <c r="A34" s="8" t="s">
        <v>123</v>
      </c>
      <c r="C34" s="12"/>
      <c r="D34" s="24"/>
    </row>
  </sheetData>
  <conditionalFormatting sqref="C4:C34 F4:F34">
    <cfRule type="cellIs" dxfId="2" priority="2" operator="lessThan">
      <formula>-0.3</formula>
    </cfRule>
    <cfRule type="cellIs" dxfId="1" priority="3" operator="greaterThan">
      <formula>0.3</formula>
    </cfRule>
  </conditionalFormatting>
  <conditionalFormatting sqref="H4:H32 E4:E32">
    <cfRule type="cellIs" dxfId="0" priority="1" operator="lessThan">
      <formula>0.05</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12E89-6993-4EF1-8EF2-3CEF33D0F337}">
  <dimension ref="A1:L35"/>
  <sheetViews>
    <sheetView workbookViewId="0">
      <selection sqref="A1:C1"/>
    </sheetView>
  </sheetViews>
  <sheetFormatPr baseColWidth="10" defaultRowHeight="15" x14ac:dyDescent="0.25"/>
  <cols>
    <col min="8" max="8" width="8.140625" customWidth="1"/>
    <col min="10" max="10" width="8.140625" customWidth="1"/>
    <col min="11" max="11" width="11.5703125" customWidth="1"/>
    <col min="12" max="12" width="8.140625" customWidth="1"/>
  </cols>
  <sheetData>
    <row r="1" spans="1:12" ht="23.25" x14ac:dyDescent="0.35">
      <c r="A1" s="27" t="s">
        <v>62</v>
      </c>
      <c r="B1" s="27"/>
      <c r="C1" s="27"/>
    </row>
    <row r="3" spans="1:12" ht="15.75" thickBot="1" x14ac:dyDescent="0.3">
      <c r="B3" s="4" t="s">
        <v>4</v>
      </c>
      <c r="C3" s="4" t="s">
        <v>5</v>
      </c>
      <c r="D3" s="4" t="s">
        <v>6</v>
      </c>
      <c r="E3" s="4" t="s">
        <v>129</v>
      </c>
      <c r="G3" s="30" t="s">
        <v>136</v>
      </c>
      <c r="H3" s="30"/>
      <c r="I3" s="30"/>
      <c r="J3" s="30"/>
      <c r="K3" s="30"/>
      <c r="L3" s="30"/>
    </row>
    <row r="4" spans="1:12" x14ac:dyDescent="0.25">
      <c r="A4" t="s">
        <v>7</v>
      </c>
      <c r="B4" t="s">
        <v>130</v>
      </c>
      <c r="C4" t="s">
        <v>130</v>
      </c>
      <c r="D4" t="s">
        <v>130</v>
      </c>
      <c r="E4">
        <f>IF(B4=$G$6,$H$6,IF(B4=$G$7,$H$7,IF(B4=$G$8,$H$8,0)))*$H$10 + IF(C4=$I$6,$J$6,IF(C4=$I$7,$J$7,0))*$J$10 + IF(D4=$K$6,$L$6,IF(D4=$K$7,$L$7,0))*$L$10</f>
        <v>4</v>
      </c>
      <c r="G4" s="29" t="s">
        <v>4</v>
      </c>
      <c r="H4" s="29"/>
      <c r="I4" s="29" t="s">
        <v>5</v>
      </c>
      <c r="J4" s="29"/>
      <c r="K4" s="29" t="s">
        <v>6</v>
      </c>
      <c r="L4" s="29"/>
    </row>
    <row r="5" spans="1:12" x14ac:dyDescent="0.25">
      <c r="A5" t="s">
        <v>8</v>
      </c>
      <c r="B5" t="s">
        <v>131</v>
      </c>
      <c r="C5" t="s">
        <v>132</v>
      </c>
      <c r="D5" t="s">
        <v>130</v>
      </c>
      <c r="E5">
        <f t="shared" ref="E5:E35" si="0">IF(B5=$G$6,$H$6,IF(B5=$G$7,$H$7,IF(B5=$G$8,$H$8,0)))*$H$10 + IF(C5=$I$6,$J$6,IF(C5=$I$7,$J$7,0))*$J$10 + IF(D5=$K$6,$L$6,IF(D5=$K$7,$L$7,0))*$L$10</f>
        <v>2.66</v>
      </c>
      <c r="G5" s="26" t="s">
        <v>137</v>
      </c>
      <c r="H5" s="26" t="s">
        <v>129</v>
      </c>
      <c r="I5" s="26" t="s">
        <v>137</v>
      </c>
      <c r="J5" s="26" t="s">
        <v>129</v>
      </c>
      <c r="K5" s="26" t="s">
        <v>137</v>
      </c>
      <c r="L5" s="26" t="s">
        <v>129</v>
      </c>
    </row>
    <row r="6" spans="1:12" x14ac:dyDescent="0.25">
      <c r="A6" t="s">
        <v>9</v>
      </c>
      <c r="B6" t="s">
        <v>133</v>
      </c>
      <c r="C6" t="s">
        <v>130</v>
      </c>
      <c r="D6" t="s">
        <v>134</v>
      </c>
      <c r="E6">
        <f t="shared" si="0"/>
        <v>2.33</v>
      </c>
      <c r="G6" t="s">
        <v>130</v>
      </c>
      <c r="H6">
        <v>1</v>
      </c>
      <c r="I6" t="s">
        <v>130</v>
      </c>
      <c r="J6">
        <v>1</v>
      </c>
      <c r="K6" t="s">
        <v>130</v>
      </c>
      <c r="L6">
        <v>1</v>
      </c>
    </row>
    <row r="7" spans="1:12" x14ac:dyDescent="0.25">
      <c r="A7" t="s">
        <v>10</v>
      </c>
      <c r="B7" t="s">
        <v>133</v>
      </c>
      <c r="C7" t="s">
        <v>130</v>
      </c>
      <c r="D7" t="s">
        <v>134</v>
      </c>
      <c r="E7">
        <f t="shared" si="0"/>
        <v>2.33</v>
      </c>
      <c r="G7" t="s">
        <v>131</v>
      </c>
      <c r="H7">
        <v>0.66</v>
      </c>
      <c r="I7" t="s">
        <v>135</v>
      </c>
      <c r="J7">
        <v>0.5</v>
      </c>
      <c r="K7" t="s">
        <v>134</v>
      </c>
      <c r="L7">
        <v>0.5</v>
      </c>
    </row>
    <row r="8" spans="1:12" x14ac:dyDescent="0.25">
      <c r="A8" t="s">
        <v>11</v>
      </c>
      <c r="B8" t="s">
        <v>133</v>
      </c>
      <c r="C8" t="s">
        <v>130</v>
      </c>
      <c r="D8" t="s">
        <v>134</v>
      </c>
      <c r="E8">
        <f t="shared" si="0"/>
        <v>2.33</v>
      </c>
      <c r="G8" t="s">
        <v>133</v>
      </c>
      <c r="H8">
        <v>0.33</v>
      </c>
    </row>
    <row r="9" spans="1:12" x14ac:dyDescent="0.25">
      <c r="A9" t="s">
        <v>12</v>
      </c>
      <c r="B9" t="s">
        <v>133</v>
      </c>
      <c r="C9" t="s">
        <v>135</v>
      </c>
      <c r="D9" t="s">
        <v>134</v>
      </c>
      <c r="E9">
        <f t="shared" si="0"/>
        <v>1.83</v>
      </c>
    </row>
    <row r="10" spans="1:12" x14ac:dyDescent="0.25">
      <c r="A10" t="s">
        <v>13</v>
      </c>
      <c r="B10" t="s">
        <v>133</v>
      </c>
      <c r="C10" t="s">
        <v>130</v>
      </c>
      <c r="D10" t="s">
        <v>132</v>
      </c>
      <c r="E10">
        <f t="shared" si="0"/>
        <v>1.33</v>
      </c>
      <c r="G10" t="s">
        <v>138</v>
      </c>
      <c r="H10">
        <v>1</v>
      </c>
      <c r="J10">
        <v>1</v>
      </c>
      <c r="L10">
        <v>2</v>
      </c>
    </row>
    <row r="11" spans="1:12" x14ac:dyDescent="0.25">
      <c r="A11" t="s">
        <v>14</v>
      </c>
      <c r="B11" t="s">
        <v>133</v>
      </c>
      <c r="C11" t="s">
        <v>130</v>
      </c>
      <c r="D11" t="s">
        <v>132</v>
      </c>
      <c r="E11">
        <f t="shared" si="0"/>
        <v>1.33</v>
      </c>
    </row>
    <row r="12" spans="1:12" x14ac:dyDescent="0.25">
      <c r="A12" t="s">
        <v>15</v>
      </c>
      <c r="B12" t="s">
        <v>133</v>
      </c>
      <c r="C12" t="s">
        <v>130</v>
      </c>
      <c r="D12" t="s">
        <v>132</v>
      </c>
      <c r="E12">
        <f t="shared" si="0"/>
        <v>1.33</v>
      </c>
    </row>
    <row r="13" spans="1:12" x14ac:dyDescent="0.25">
      <c r="A13" t="s">
        <v>16</v>
      </c>
      <c r="B13" t="s">
        <v>133</v>
      </c>
      <c r="C13" t="s">
        <v>130</v>
      </c>
      <c r="D13" t="s">
        <v>132</v>
      </c>
      <c r="E13">
        <f t="shared" si="0"/>
        <v>1.33</v>
      </c>
    </row>
    <row r="14" spans="1:12" x14ac:dyDescent="0.25">
      <c r="A14" t="s">
        <v>17</v>
      </c>
      <c r="B14" t="s">
        <v>133</v>
      </c>
      <c r="C14" t="s">
        <v>130</v>
      </c>
      <c r="D14" t="s">
        <v>132</v>
      </c>
      <c r="E14">
        <f t="shared" si="0"/>
        <v>1.33</v>
      </c>
    </row>
    <row r="15" spans="1:12" x14ac:dyDescent="0.25">
      <c r="A15" t="s">
        <v>18</v>
      </c>
      <c r="B15" t="s">
        <v>133</v>
      </c>
      <c r="C15" t="s">
        <v>135</v>
      </c>
      <c r="D15" t="s">
        <v>132</v>
      </c>
      <c r="E15">
        <f t="shared" si="0"/>
        <v>0.83000000000000007</v>
      </c>
    </row>
    <row r="16" spans="1:12" x14ac:dyDescent="0.25">
      <c r="A16" t="s">
        <v>19</v>
      </c>
      <c r="B16" t="s">
        <v>133</v>
      </c>
      <c r="C16" t="s">
        <v>135</v>
      </c>
      <c r="D16" t="s">
        <v>132</v>
      </c>
      <c r="E16">
        <f t="shared" si="0"/>
        <v>0.83000000000000007</v>
      </c>
    </row>
    <row r="17" spans="1:5" x14ac:dyDescent="0.25">
      <c r="A17" t="s">
        <v>20</v>
      </c>
      <c r="B17" t="s">
        <v>133</v>
      </c>
      <c r="C17" t="s">
        <v>135</v>
      </c>
      <c r="D17" t="s">
        <v>132</v>
      </c>
      <c r="E17">
        <f t="shared" si="0"/>
        <v>0.83000000000000007</v>
      </c>
    </row>
    <row r="18" spans="1:5" x14ac:dyDescent="0.25">
      <c r="A18" t="s">
        <v>21</v>
      </c>
      <c r="B18" t="s">
        <v>133</v>
      </c>
      <c r="C18" t="s">
        <v>135</v>
      </c>
      <c r="D18" t="s">
        <v>132</v>
      </c>
      <c r="E18">
        <f t="shared" si="0"/>
        <v>0.83000000000000007</v>
      </c>
    </row>
    <row r="19" spans="1:5" x14ac:dyDescent="0.25">
      <c r="A19" t="s">
        <v>22</v>
      </c>
      <c r="B19" t="s">
        <v>133</v>
      </c>
      <c r="C19" t="s">
        <v>135</v>
      </c>
      <c r="D19" t="s">
        <v>132</v>
      </c>
      <c r="E19">
        <f t="shared" si="0"/>
        <v>0.83000000000000007</v>
      </c>
    </row>
    <row r="20" spans="1:5" x14ac:dyDescent="0.25">
      <c r="A20" t="s">
        <v>23</v>
      </c>
      <c r="B20" t="s">
        <v>133</v>
      </c>
      <c r="C20" t="s">
        <v>135</v>
      </c>
      <c r="D20" t="s">
        <v>132</v>
      </c>
      <c r="E20">
        <f t="shared" si="0"/>
        <v>0.83000000000000007</v>
      </c>
    </row>
    <row r="21" spans="1:5" x14ac:dyDescent="0.25">
      <c r="A21" t="s">
        <v>24</v>
      </c>
      <c r="B21" t="s">
        <v>133</v>
      </c>
      <c r="C21" t="s">
        <v>135</v>
      </c>
      <c r="D21" t="s">
        <v>132</v>
      </c>
      <c r="E21">
        <f t="shared" si="0"/>
        <v>0.83000000000000007</v>
      </c>
    </row>
    <row r="22" spans="1:5" x14ac:dyDescent="0.25">
      <c r="A22" t="s">
        <v>25</v>
      </c>
      <c r="B22" t="s">
        <v>133</v>
      </c>
      <c r="C22" t="s">
        <v>135</v>
      </c>
      <c r="D22" t="s">
        <v>132</v>
      </c>
      <c r="E22">
        <f t="shared" si="0"/>
        <v>0.83000000000000007</v>
      </c>
    </row>
    <row r="23" spans="1:5" x14ac:dyDescent="0.25">
      <c r="A23" t="s">
        <v>26</v>
      </c>
      <c r="B23" t="s">
        <v>133</v>
      </c>
      <c r="C23" t="s">
        <v>135</v>
      </c>
      <c r="D23" t="s">
        <v>132</v>
      </c>
      <c r="E23">
        <f t="shared" si="0"/>
        <v>0.83000000000000007</v>
      </c>
    </row>
    <row r="24" spans="1:5" x14ac:dyDescent="0.25">
      <c r="A24" t="s">
        <v>27</v>
      </c>
      <c r="B24" t="s">
        <v>133</v>
      </c>
      <c r="C24" t="s">
        <v>135</v>
      </c>
      <c r="D24" t="s">
        <v>132</v>
      </c>
      <c r="E24">
        <f t="shared" si="0"/>
        <v>0.83000000000000007</v>
      </c>
    </row>
    <row r="25" spans="1:5" x14ac:dyDescent="0.25">
      <c r="A25" t="s">
        <v>28</v>
      </c>
      <c r="B25" t="s">
        <v>133</v>
      </c>
      <c r="C25" t="s">
        <v>135</v>
      </c>
      <c r="D25" t="s">
        <v>132</v>
      </c>
      <c r="E25">
        <f t="shared" si="0"/>
        <v>0.83000000000000007</v>
      </c>
    </row>
    <row r="26" spans="1:5" x14ac:dyDescent="0.25">
      <c r="A26" t="s">
        <v>29</v>
      </c>
      <c r="B26" t="s">
        <v>133</v>
      </c>
      <c r="C26" t="s">
        <v>132</v>
      </c>
      <c r="D26" t="s">
        <v>132</v>
      </c>
      <c r="E26">
        <f t="shared" si="0"/>
        <v>0.33</v>
      </c>
    </row>
    <row r="27" spans="1:5" x14ac:dyDescent="0.25">
      <c r="A27" t="s">
        <v>30</v>
      </c>
      <c r="B27" t="s">
        <v>133</v>
      </c>
      <c r="C27" t="s">
        <v>132</v>
      </c>
      <c r="D27" t="s">
        <v>132</v>
      </c>
      <c r="E27">
        <f t="shared" si="0"/>
        <v>0.33</v>
      </c>
    </row>
    <row r="28" spans="1:5" x14ac:dyDescent="0.25">
      <c r="A28" t="s">
        <v>31</v>
      </c>
      <c r="B28" t="s">
        <v>133</v>
      </c>
      <c r="C28" t="s">
        <v>132</v>
      </c>
      <c r="D28" t="s">
        <v>132</v>
      </c>
      <c r="E28">
        <f t="shared" si="0"/>
        <v>0.33</v>
      </c>
    </row>
    <row r="29" spans="1:5" x14ac:dyDescent="0.25">
      <c r="A29" t="s">
        <v>32</v>
      </c>
      <c r="B29" t="s">
        <v>133</v>
      </c>
      <c r="C29" t="s">
        <v>132</v>
      </c>
      <c r="D29" t="s">
        <v>132</v>
      </c>
      <c r="E29">
        <f t="shared" si="0"/>
        <v>0.33</v>
      </c>
    </row>
    <row r="30" spans="1:5" x14ac:dyDescent="0.25">
      <c r="A30" t="s">
        <v>33</v>
      </c>
      <c r="B30" t="s">
        <v>133</v>
      </c>
      <c r="C30" t="s">
        <v>132</v>
      </c>
      <c r="D30" t="s">
        <v>132</v>
      </c>
      <c r="E30">
        <f t="shared" si="0"/>
        <v>0.33</v>
      </c>
    </row>
    <row r="31" spans="1:5" x14ac:dyDescent="0.25">
      <c r="A31" t="s">
        <v>34</v>
      </c>
      <c r="B31" t="s">
        <v>133</v>
      </c>
      <c r="C31" t="s">
        <v>132</v>
      </c>
      <c r="D31" t="s">
        <v>132</v>
      </c>
      <c r="E31">
        <f t="shared" si="0"/>
        <v>0.33</v>
      </c>
    </row>
    <row r="32" spans="1:5" x14ac:dyDescent="0.25">
      <c r="A32" t="s">
        <v>35</v>
      </c>
      <c r="B32" t="s">
        <v>132</v>
      </c>
      <c r="C32" t="s">
        <v>132</v>
      </c>
      <c r="D32" t="s">
        <v>132</v>
      </c>
      <c r="E32">
        <f t="shared" si="0"/>
        <v>0</v>
      </c>
    </row>
    <row r="33" spans="1:5" x14ac:dyDescent="0.25">
      <c r="A33" t="s">
        <v>36</v>
      </c>
      <c r="B33" t="s">
        <v>132</v>
      </c>
      <c r="C33" t="s">
        <v>132</v>
      </c>
      <c r="D33" t="s">
        <v>132</v>
      </c>
      <c r="E33">
        <f t="shared" si="0"/>
        <v>0</v>
      </c>
    </row>
    <row r="34" spans="1:5" x14ac:dyDescent="0.25">
      <c r="A34" t="s">
        <v>37</v>
      </c>
      <c r="B34" t="s">
        <v>132</v>
      </c>
      <c r="C34" t="s">
        <v>132</v>
      </c>
      <c r="D34" t="s">
        <v>132</v>
      </c>
      <c r="E34">
        <f t="shared" si="0"/>
        <v>0</v>
      </c>
    </row>
    <row r="35" spans="1:5" x14ac:dyDescent="0.25">
      <c r="A35" t="s">
        <v>38</v>
      </c>
      <c r="B35" t="s">
        <v>132</v>
      </c>
      <c r="C35" t="s">
        <v>132</v>
      </c>
      <c r="D35" t="s">
        <v>132</v>
      </c>
      <c r="E35">
        <f t="shared" si="0"/>
        <v>0</v>
      </c>
    </row>
  </sheetData>
  <mergeCells count="5">
    <mergeCell ref="G4:H4"/>
    <mergeCell ref="I4:J4"/>
    <mergeCell ref="K4:L4"/>
    <mergeCell ref="G3:L3"/>
    <mergeCell ref="A1:C1"/>
  </mergeCells>
  <pageMargins left="0.7" right="0.7" top="0.78740157499999996" bottom="0.78740157499999996"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49BD-9891-45C3-A379-741009C80C3A}">
  <dimension ref="A1:F36"/>
  <sheetViews>
    <sheetView workbookViewId="0">
      <selection sqref="A1:B1"/>
    </sheetView>
  </sheetViews>
  <sheetFormatPr baseColWidth="10" defaultRowHeight="15" x14ac:dyDescent="0.25"/>
  <sheetData>
    <row r="1" spans="1:6" ht="23.25" x14ac:dyDescent="0.35">
      <c r="A1" s="27" t="s">
        <v>3</v>
      </c>
      <c r="B1" s="27"/>
    </row>
    <row r="3" spans="1:6" ht="15.75" thickBot="1" x14ac:dyDescent="0.3">
      <c r="B3" s="4" t="s">
        <v>4</v>
      </c>
      <c r="C3" s="4" t="s">
        <v>5</v>
      </c>
      <c r="D3" s="4" t="s">
        <v>6</v>
      </c>
      <c r="F3" s="5" t="s">
        <v>39</v>
      </c>
    </row>
    <row r="4" spans="1:6" x14ac:dyDescent="0.25">
      <c r="A4" s="2" t="s">
        <v>7</v>
      </c>
      <c r="B4">
        <v>2</v>
      </c>
      <c r="C4">
        <v>1</v>
      </c>
      <c r="D4">
        <v>1</v>
      </c>
      <c r="F4" s="5" t="s">
        <v>40</v>
      </c>
    </row>
    <row r="5" spans="1:6" x14ac:dyDescent="0.25">
      <c r="A5" s="2" t="s">
        <v>8</v>
      </c>
      <c r="B5">
        <v>1</v>
      </c>
      <c r="C5">
        <v>1</v>
      </c>
      <c r="D5">
        <v>3</v>
      </c>
      <c r="F5" s="5" t="s">
        <v>41</v>
      </c>
    </row>
    <row r="6" spans="1:6" x14ac:dyDescent="0.25">
      <c r="A6" s="2" t="s">
        <v>9</v>
      </c>
      <c r="B6">
        <v>3</v>
      </c>
      <c r="C6">
        <v>2</v>
      </c>
      <c r="D6">
        <v>5</v>
      </c>
    </row>
    <row r="7" spans="1:6" x14ac:dyDescent="0.25">
      <c r="A7" s="2" t="s">
        <v>10</v>
      </c>
      <c r="B7">
        <v>1</v>
      </c>
      <c r="C7">
        <v>1</v>
      </c>
      <c r="D7">
        <v>4</v>
      </c>
    </row>
    <row r="8" spans="1:6" x14ac:dyDescent="0.25">
      <c r="A8" s="2" t="s">
        <v>11</v>
      </c>
      <c r="B8">
        <v>2</v>
      </c>
      <c r="C8">
        <v>1</v>
      </c>
      <c r="D8">
        <v>1</v>
      </c>
    </row>
    <row r="9" spans="1:6" x14ac:dyDescent="0.25">
      <c r="A9" s="2" t="s">
        <v>12</v>
      </c>
      <c r="B9">
        <v>1</v>
      </c>
      <c r="C9">
        <v>1</v>
      </c>
      <c r="D9">
        <v>2</v>
      </c>
    </row>
    <row r="10" spans="1:6" x14ac:dyDescent="0.25">
      <c r="A10" s="2" t="s">
        <v>13</v>
      </c>
      <c r="B10">
        <v>5</v>
      </c>
      <c r="C10">
        <v>1</v>
      </c>
      <c r="D10">
        <v>5</v>
      </c>
    </row>
    <row r="11" spans="1:6" x14ac:dyDescent="0.25">
      <c r="A11" s="2" t="s">
        <v>14</v>
      </c>
      <c r="B11">
        <v>3</v>
      </c>
      <c r="C11">
        <v>1</v>
      </c>
      <c r="D11">
        <v>5</v>
      </c>
    </row>
    <row r="12" spans="1:6" x14ac:dyDescent="0.25">
      <c r="A12" s="2" t="s">
        <v>15</v>
      </c>
      <c r="B12">
        <v>1</v>
      </c>
      <c r="C12">
        <v>1</v>
      </c>
      <c r="D12">
        <v>5</v>
      </c>
    </row>
    <row r="13" spans="1:6" x14ac:dyDescent="0.25">
      <c r="A13" s="2" t="s">
        <v>16</v>
      </c>
      <c r="B13">
        <v>1</v>
      </c>
      <c r="C13">
        <v>1</v>
      </c>
      <c r="D13">
        <v>1</v>
      </c>
    </row>
    <row r="14" spans="1:6" x14ac:dyDescent="0.25">
      <c r="A14" s="2" t="s">
        <v>17</v>
      </c>
      <c r="B14">
        <v>1</v>
      </c>
      <c r="C14">
        <v>3</v>
      </c>
      <c r="D14">
        <v>5</v>
      </c>
    </row>
    <row r="15" spans="1:6" x14ac:dyDescent="0.25">
      <c r="A15" s="2" t="s">
        <v>18</v>
      </c>
      <c r="B15">
        <v>4</v>
      </c>
      <c r="C15">
        <v>3</v>
      </c>
      <c r="D15">
        <v>5</v>
      </c>
    </row>
    <row r="16" spans="1:6" x14ac:dyDescent="0.25">
      <c r="A16" s="2" t="s">
        <v>19</v>
      </c>
      <c r="B16">
        <v>1</v>
      </c>
      <c r="C16">
        <v>3</v>
      </c>
      <c r="D16">
        <v>5</v>
      </c>
    </row>
    <row r="17" spans="1:4" x14ac:dyDescent="0.25">
      <c r="A17" s="2" t="s">
        <v>20</v>
      </c>
      <c r="B17">
        <v>1</v>
      </c>
      <c r="C17">
        <v>1</v>
      </c>
      <c r="D17">
        <v>5</v>
      </c>
    </row>
    <row r="18" spans="1:4" x14ac:dyDescent="0.25">
      <c r="A18" s="2" t="s">
        <v>21</v>
      </c>
      <c r="B18">
        <v>2</v>
      </c>
      <c r="C18">
        <v>2</v>
      </c>
      <c r="D18">
        <v>5</v>
      </c>
    </row>
    <row r="19" spans="1:4" x14ac:dyDescent="0.25">
      <c r="A19" s="2" t="s">
        <v>22</v>
      </c>
      <c r="B19">
        <v>1</v>
      </c>
      <c r="C19">
        <v>1</v>
      </c>
      <c r="D19">
        <v>2</v>
      </c>
    </row>
    <row r="20" spans="1:4" x14ac:dyDescent="0.25">
      <c r="A20" s="2" t="s">
        <v>23</v>
      </c>
      <c r="B20">
        <v>2</v>
      </c>
      <c r="C20">
        <v>3</v>
      </c>
      <c r="D20">
        <v>5</v>
      </c>
    </row>
    <row r="21" spans="1:4" x14ac:dyDescent="0.25">
      <c r="A21" s="2" t="s">
        <v>24</v>
      </c>
      <c r="B21">
        <v>1</v>
      </c>
      <c r="C21">
        <v>1</v>
      </c>
      <c r="D21">
        <v>3</v>
      </c>
    </row>
    <row r="22" spans="1:4" x14ac:dyDescent="0.25">
      <c r="A22" s="2" t="s">
        <v>25</v>
      </c>
      <c r="B22">
        <v>2</v>
      </c>
      <c r="C22">
        <v>3</v>
      </c>
      <c r="D22">
        <v>5</v>
      </c>
    </row>
    <row r="23" spans="1:4" x14ac:dyDescent="0.25">
      <c r="A23" s="2" t="s">
        <v>26</v>
      </c>
      <c r="B23">
        <v>3</v>
      </c>
      <c r="C23">
        <v>3</v>
      </c>
      <c r="D23">
        <v>5</v>
      </c>
    </row>
    <row r="24" spans="1:4" x14ac:dyDescent="0.25">
      <c r="A24" s="2" t="s">
        <v>27</v>
      </c>
      <c r="B24">
        <v>1</v>
      </c>
      <c r="C24">
        <v>2</v>
      </c>
      <c r="D24">
        <v>2</v>
      </c>
    </row>
    <row r="25" spans="1:4" x14ac:dyDescent="0.25">
      <c r="A25" s="2" t="s">
        <v>28</v>
      </c>
      <c r="B25">
        <v>3</v>
      </c>
      <c r="C25">
        <v>1</v>
      </c>
      <c r="D25">
        <v>5</v>
      </c>
    </row>
    <row r="26" spans="1:4" x14ac:dyDescent="0.25">
      <c r="A26" s="2" t="s">
        <v>29</v>
      </c>
      <c r="B26">
        <v>1</v>
      </c>
      <c r="C26">
        <v>2</v>
      </c>
      <c r="D26">
        <v>3</v>
      </c>
    </row>
    <row r="27" spans="1:4" x14ac:dyDescent="0.25">
      <c r="A27" s="2" t="s">
        <v>30</v>
      </c>
      <c r="B27">
        <v>1</v>
      </c>
      <c r="C27">
        <v>2</v>
      </c>
      <c r="D27">
        <v>4</v>
      </c>
    </row>
    <row r="28" spans="1:4" x14ac:dyDescent="0.25">
      <c r="A28" s="2" t="s">
        <v>31</v>
      </c>
      <c r="B28">
        <v>3</v>
      </c>
      <c r="C28">
        <v>4</v>
      </c>
      <c r="D28">
        <v>3</v>
      </c>
    </row>
    <row r="29" spans="1:4" x14ac:dyDescent="0.25">
      <c r="A29" s="2" t="s">
        <v>32</v>
      </c>
      <c r="B29">
        <v>3</v>
      </c>
      <c r="C29">
        <v>4</v>
      </c>
      <c r="D29">
        <v>4</v>
      </c>
    </row>
    <row r="30" spans="1:4" x14ac:dyDescent="0.25">
      <c r="A30" s="2" t="s">
        <v>33</v>
      </c>
      <c r="B30">
        <v>3</v>
      </c>
      <c r="C30">
        <v>1</v>
      </c>
      <c r="D30">
        <v>5</v>
      </c>
    </row>
    <row r="31" spans="1:4" x14ac:dyDescent="0.25">
      <c r="A31" s="2" t="s">
        <v>34</v>
      </c>
      <c r="B31">
        <v>1</v>
      </c>
      <c r="C31">
        <v>2</v>
      </c>
      <c r="D31">
        <v>3</v>
      </c>
    </row>
    <row r="32" spans="1:4" x14ac:dyDescent="0.25">
      <c r="A32" s="2" t="s">
        <v>35</v>
      </c>
      <c r="B32">
        <v>5</v>
      </c>
      <c r="C32">
        <v>5</v>
      </c>
      <c r="D32">
        <v>4</v>
      </c>
    </row>
    <row r="33" spans="1:4" x14ac:dyDescent="0.25">
      <c r="A33" s="2" t="s">
        <v>36</v>
      </c>
      <c r="B33">
        <v>4</v>
      </c>
      <c r="C33">
        <v>3</v>
      </c>
      <c r="D33">
        <v>3</v>
      </c>
    </row>
    <row r="34" spans="1:4" x14ac:dyDescent="0.25">
      <c r="A34" s="2" t="s">
        <v>37</v>
      </c>
      <c r="B34">
        <v>3</v>
      </c>
      <c r="C34">
        <v>5</v>
      </c>
      <c r="D34">
        <v>5</v>
      </c>
    </row>
    <row r="35" spans="1:4" x14ac:dyDescent="0.25">
      <c r="A35" s="2" t="s">
        <v>38</v>
      </c>
      <c r="B35">
        <v>5</v>
      </c>
      <c r="C35">
        <v>5</v>
      </c>
      <c r="D35">
        <v>5</v>
      </c>
    </row>
    <row r="36" spans="1:4" x14ac:dyDescent="0.25">
      <c r="A36" s="3"/>
    </row>
  </sheetData>
  <sortState ref="A4:D35">
    <sortCondition ref="A4"/>
  </sortState>
  <mergeCells count="1">
    <mergeCell ref="A1:B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C089-3BAE-4209-B683-0CD8C1DC4C14}">
  <dimension ref="A1:P40"/>
  <sheetViews>
    <sheetView workbookViewId="0"/>
  </sheetViews>
  <sheetFormatPr baseColWidth="10" defaultRowHeight="15" x14ac:dyDescent="0.25"/>
  <sheetData>
    <row r="1" spans="1:16" ht="23.25" x14ac:dyDescent="0.35">
      <c r="A1" s="1" t="s">
        <v>43</v>
      </c>
    </row>
    <row r="3" spans="1:16" x14ac:dyDescent="0.25">
      <c r="A3" s="5" t="s">
        <v>61</v>
      </c>
    </row>
    <row r="4" spans="1:16" x14ac:dyDescent="0.25">
      <c r="A4" s="5" t="s">
        <v>59</v>
      </c>
    </row>
    <row r="5" spans="1:16" x14ac:dyDescent="0.25">
      <c r="A5" s="5" t="s">
        <v>60</v>
      </c>
    </row>
    <row r="8" spans="1:16" ht="18" thickBot="1" x14ac:dyDescent="0.35">
      <c r="B8" s="6" t="s">
        <v>44</v>
      </c>
      <c r="C8" s="6" t="s">
        <v>45</v>
      </c>
      <c r="D8" s="6" t="s">
        <v>46</v>
      </c>
      <c r="E8" s="6" t="s">
        <v>47</v>
      </c>
      <c r="F8" s="6" t="s">
        <v>48</v>
      </c>
      <c r="G8" s="6" t="s">
        <v>49</v>
      </c>
      <c r="H8" s="6" t="s">
        <v>50</v>
      </c>
      <c r="I8" s="6" t="s">
        <v>51</v>
      </c>
      <c r="J8" s="6" t="s">
        <v>52</v>
      </c>
      <c r="K8" s="6" t="s">
        <v>53</v>
      </c>
      <c r="L8" s="6" t="s">
        <v>54</v>
      </c>
      <c r="M8" s="6" t="s">
        <v>55</v>
      </c>
      <c r="N8" s="7" t="s">
        <v>56</v>
      </c>
      <c r="O8" s="7" t="s">
        <v>57</v>
      </c>
      <c r="P8" s="7" t="s">
        <v>58</v>
      </c>
    </row>
    <row r="9" spans="1:16" x14ac:dyDescent="0.25">
      <c r="A9" s="2" t="s">
        <v>7</v>
      </c>
      <c r="B9" s="3">
        <v>4</v>
      </c>
      <c r="C9" s="3">
        <v>2</v>
      </c>
      <c r="D9" s="3">
        <v>4</v>
      </c>
      <c r="E9" s="3">
        <v>1</v>
      </c>
      <c r="F9" s="3">
        <v>5</v>
      </c>
      <c r="G9" s="3">
        <v>1</v>
      </c>
      <c r="H9" s="3">
        <v>4</v>
      </c>
      <c r="I9" s="3">
        <v>1</v>
      </c>
      <c r="J9" s="3">
        <v>3</v>
      </c>
      <c r="K9" s="3">
        <v>2</v>
      </c>
      <c r="L9" s="3">
        <v>4</v>
      </c>
      <c r="M9" s="3">
        <v>1</v>
      </c>
      <c r="N9" s="3">
        <f t="shared" ref="N9:N23" si="0">B9+D9+F9+H9+J9+L9</f>
        <v>24</v>
      </c>
      <c r="O9" s="3">
        <f t="shared" ref="O9:O23" si="1">C9+E9+G9+I9+K9+M9</f>
        <v>8</v>
      </c>
      <c r="P9" s="3">
        <f t="shared" ref="P9:P23" si="2">N9-O9</f>
        <v>16</v>
      </c>
    </row>
    <row r="10" spans="1:16" x14ac:dyDescent="0.25">
      <c r="A10" s="2" t="s">
        <v>8</v>
      </c>
      <c r="B10" s="3">
        <v>4</v>
      </c>
      <c r="C10" s="3">
        <v>3</v>
      </c>
      <c r="D10" s="3">
        <v>5</v>
      </c>
      <c r="E10" s="3">
        <v>2</v>
      </c>
      <c r="F10" s="3">
        <v>4</v>
      </c>
      <c r="G10" s="3">
        <v>3</v>
      </c>
      <c r="H10" s="3">
        <v>3</v>
      </c>
      <c r="I10" s="3">
        <v>1</v>
      </c>
      <c r="J10" s="3">
        <v>5</v>
      </c>
      <c r="K10" s="3">
        <v>3</v>
      </c>
      <c r="L10" s="3">
        <v>3</v>
      </c>
      <c r="M10" s="3">
        <v>1</v>
      </c>
      <c r="N10" s="3">
        <f t="shared" si="0"/>
        <v>24</v>
      </c>
      <c r="O10" s="3">
        <f t="shared" si="1"/>
        <v>13</v>
      </c>
      <c r="P10" s="3">
        <f t="shared" si="2"/>
        <v>11</v>
      </c>
    </row>
    <row r="11" spans="1:16" x14ac:dyDescent="0.25">
      <c r="A11" s="2" t="s">
        <v>9</v>
      </c>
      <c r="B11" s="3">
        <v>4</v>
      </c>
      <c r="C11" s="3">
        <v>3</v>
      </c>
      <c r="D11" s="3">
        <v>4</v>
      </c>
      <c r="E11" s="3">
        <v>2</v>
      </c>
      <c r="F11" s="3">
        <v>4</v>
      </c>
      <c r="G11" s="3">
        <v>3</v>
      </c>
      <c r="H11" s="3">
        <v>4</v>
      </c>
      <c r="I11" s="3">
        <v>2</v>
      </c>
      <c r="J11" s="3">
        <v>3</v>
      </c>
      <c r="K11" s="3">
        <v>3</v>
      </c>
      <c r="L11" s="3">
        <v>5</v>
      </c>
      <c r="M11" s="3">
        <v>2</v>
      </c>
      <c r="N11" s="3">
        <f t="shared" si="0"/>
        <v>24</v>
      </c>
      <c r="O11" s="3">
        <f t="shared" si="1"/>
        <v>15</v>
      </c>
      <c r="P11" s="3">
        <f t="shared" si="2"/>
        <v>9</v>
      </c>
    </row>
    <row r="12" spans="1:16" x14ac:dyDescent="0.25">
      <c r="A12" s="2" t="s">
        <v>10</v>
      </c>
      <c r="B12" s="3">
        <v>4</v>
      </c>
      <c r="C12" s="3">
        <v>3</v>
      </c>
      <c r="D12" s="3">
        <v>4</v>
      </c>
      <c r="E12" s="3">
        <v>2</v>
      </c>
      <c r="F12" s="3">
        <v>4</v>
      </c>
      <c r="G12" s="3">
        <v>3</v>
      </c>
      <c r="H12" s="3">
        <v>4</v>
      </c>
      <c r="I12" s="3">
        <v>2</v>
      </c>
      <c r="J12" s="3">
        <v>4</v>
      </c>
      <c r="K12" s="3">
        <v>1</v>
      </c>
      <c r="L12" s="3">
        <v>4</v>
      </c>
      <c r="M12" s="3">
        <v>2</v>
      </c>
      <c r="N12" s="3">
        <f t="shared" si="0"/>
        <v>24</v>
      </c>
      <c r="O12" s="3">
        <f t="shared" si="1"/>
        <v>13</v>
      </c>
      <c r="P12" s="3">
        <f t="shared" si="2"/>
        <v>11</v>
      </c>
    </row>
    <row r="13" spans="1:16" x14ac:dyDescent="0.25">
      <c r="A13" s="2" t="s">
        <v>11</v>
      </c>
      <c r="B13" s="3">
        <v>4</v>
      </c>
      <c r="C13" s="3">
        <v>2</v>
      </c>
      <c r="D13" s="3">
        <v>5</v>
      </c>
      <c r="E13" s="3">
        <v>2</v>
      </c>
      <c r="F13" s="3">
        <v>4</v>
      </c>
      <c r="G13" s="3">
        <v>2</v>
      </c>
      <c r="H13" s="3">
        <v>5</v>
      </c>
      <c r="I13" s="3">
        <v>1</v>
      </c>
      <c r="J13" s="3">
        <v>4</v>
      </c>
      <c r="K13" s="3">
        <v>1</v>
      </c>
      <c r="L13" s="3">
        <v>3</v>
      </c>
      <c r="M13" s="3">
        <v>2</v>
      </c>
      <c r="N13" s="3">
        <f t="shared" si="0"/>
        <v>25</v>
      </c>
      <c r="O13" s="3">
        <f t="shared" si="1"/>
        <v>10</v>
      </c>
      <c r="P13" s="3">
        <f t="shared" si="2"/>
        <v>15</v>
      </c>
    </row>
    <row r="14" spans="1:16" x14ac:dyDescent="0.25">
      <c r="A14" s="2" t="s">
        <v>12</v>
      </c>
      <c r="B14" s="3">
        <v>4</v>
      </c>
      <c r="C14" s="3">
        <v>1</v>
      </c>
      <c r="D14" s="3">
        <v>4</v>
      </c>
      <c r="E14" s="3">
        <v>1</v>
      </c>
      <c r="F14" s="3">
        <v>4</v>
      </c>
      <c r="G14" s="3">
        <v>1</v>
      </c>
      <c r="H14" s="3">
        <v>4</v>
      </c>
      <c r="I14" s="3">
        <v>1</v>
      </c>
      <c r="J14" s="3">
        <v>3</v>
      </c>
      <c r="K14" s="3">
        <v>1</v>
      </c>
      <c r="L14" s="3">
        <v>3</v>
      </c>
      <c r="M14" s="3">
        <v>1</v>
      </c>
      <c r="N14" s="3">
        <f t="shared" si="0"/>
        <v>22</v>
      </c>
      <c r="O14" s="3">
        <f t="shared" si="1"/>
        <v>6</v>
      </c>
      <c r="P14" s="3">
        <f t="shared" si="2"/>
        <v>16</v>
      </c>
    </row>
    <row r="15" spans="1:16" x14ac:dyDescent="0.25">
      <c r="A15" s="2" t="s">
        <v>13</v>
      </c>
      <c r="B15" s="3">
        <v>4</v>
      </c>
      <c r="C15" s="3">
        <v>2</v>
      </c>
      <c r="D15" s="3">
        <v>4</v>
      </c>
      <c r="E15" s="3">
        <v>2</v>
      </c>
      <c r="F15" s="3">
        <v>4</v>
      </c>
      <c r="G15" s="3">
        <v>2</v>
      </c>
      <c r="H15" s="3">
        <v>5</v>
      </c>
      <c r="I15" s="3">
        <v>1</v>
      </c>
      <c r="J15" s="3">
        <v>3</v>
      </c>
      <c r="K15" s="3">
        <v>1</v>
      </c>
      <c r="L15" s="3">
        <v>4</v>
      </c>
      <c r="M15" s="3">
        <v>1</v>
      </c>
      <c r="N15" s="3">
        <f t="shared" si="0"/>
        <v>24</v>
      </c>
      <c r="O15" s="3">
        <f t="shared" si="1"/>
        <v>9</v>
      </c>
      <c r="P15" s="3">
        <f t="shared" si="2"/>
        <v>15</v>
      </c>
    </row>
    <row r="16" spans="1:16" x14ac:dyDescent="0.25">
      <c r="A16" s="2" t="s">
        <v>14</v>
      </c>
      <c r="B16" s="3">
        <v>4</v>
      </c>
      <c r="C16" s="3">
        <v>4</v>
      </c>
      <c r="D16" s="3">
        <v>3</v>
      </c>
      <c r="E16" s="3">
        <v>3</v>
      </c>
      <c r="F16" s="3">
        <v>2</v>
      </c>
      <c r="G16" s="3">
        <v>3</v>
      </c>
      <c r="H16" s="3">
        <v>4</v>
      </c>
      <c r="I16" s="3">
        <v>2</v>
      </c>
      <c r="J16" s="3">
        <v>4</v>
      </c>
      <c r="K16" s="3">
        <v>2</v>
      </c>
      <c r="L16" s="3">
        <v>4</v>
      </c>
      <c r="M16" s="3">
        <v>1</v>
      </c>
      <c r="N16" s="3">
        <f t="shared" si="0"/>
        <v>21</v>
      </c>
      <c r="O16" s="3">
        <f t="shared" si="1"/>
        <v>15</v>
      </c>
      <c r="P16" s="3">
        <f t="shared" si="2"/>
        <v>6</v>
      </c>
    </row>
    <row r="17" spans="1:16" s="10" customFormat="1" x14ac:dyDescent="0.25">
      <c r="A17" s="2" t="s">
        <v>15</v>
      </c>
      <c r="B17" s="3">
        <v>4</v>
      </c>
      <c r="C17" s="3">
        <v>3</v>
      </c>
      <c r="D17" s="3">
        <v>4</v>
      </c>
      <c r="E17" s="3">
        <v>2</v>
      </c>
      <c r="F17" s="3">
        <v>3</v>
      </c>
      <c r="G17" s="3">
        <v>3</v>
      </c>
      <c r="H17" s="3">
        <v>4</v>
      </c>
      <c r="I17" s="3">
        <v>1</v>
      </c>
      <c r="J17" s="3">
        <v>3</v>
      </c>
      <c r="K17" s="3">
        <v>1</v>
      </c>
      <c r="L17" s="3">
        <v>4</v>
      </c>
      <c r="M17" s="3">
        <v>4</v>
      </c>
      <c r="N17" s="3">
        <f t="shared" si="0"/>
        <v>22</v>
      </c>
      <c r="O17" s="3">
        <f t="shared" si="1"/>
        <v>14</v>
      </c>
      <c r="P17" s="3">
        <f t="shared" si="2"/>
        <v>8</v>
      </c>
    </row>
    <row r="18" spans="1:16" x14ac:dyDescent="0.25">
      <c r="A18" s="2" t="s">
        <v>16</v>
      </c>
      <c r="B18" s="3">
        <v>3</v>
      </c>
      <c r="C18" s="3">
        <v>2</v>
      </c>
      <c r="D18" s="3">
        <v>3</v>
      </c>
      <c r="E18" s="3">
        <v>2</v>
      </c>
      <c r="F18" s="3">
        <v>4</v>
      </c>
      <c r="G18" s="3">
        <v>2</v>
      </c>
      <c r="H18" s="3">
        <v>3</v>
      </c>
      <c r="I18" s="3">
        <v>1</v>
      </c>
      <c r="J18" s="3">
        <v>3</v>
      </c>
      <c r="K18" s="3">
        <v>2</v>
      </c>
      <c r="L18" s="3">
        <v>3</v>
      </c>
      <c r="M18" s="3">
        <v>2</v>
      </c>
      <c r="N18" s="3">
        <f t="shared" si="0"/>
        <v>19</v>
      </c>
      <c r="O18" s="3">
        <f t="shared" si="1"/>
        <v>11</v>
      </c>
      <c r="P18" s="3">
        <f t="shared" si="2"/>
        <v>8</v>
      </c>
    </row>
    <row r="19" spans="1:16" x14ac:dyDescent="0.25">
      <c r="A19" s="2" t="s">
        <v>17</v>
      </c>
      <c r="B19" s="3">
        <v>4</v>
      </c>
      <c r="C19" s="3">
        <v>2</v>
      </c>
      <c r="D19" s="3">
        <v>4</v>
      </c>
      <c r="E19" s="3">
        <v>2</v>
      </c>
      <c r="F19" s="3">
        <v>4</v>
      </c>
      <c r="G19" s="3">
        <v>3</v>
      </c>
      <c r="H19" s="3">
        <v>4</v>
      </c>
      <c r="I19" s="3">
        <v>1</v>
      </c>
      <c r="J19" s="3">
        <v>4</v>
      </c>
      <c r="K19" s="3">
        <v>2</v>
      </c>
      <c r="L19" s="3">
        <v>4</v>
      </c>
      <c r="M19" s="3">
        <v>2</v>
      </c>
      <c r="N19" s="3">
        <f t="shared" si="0"/>
        <v>24</v>
      </c>
      <c r="O19" s="3">
        <f t="shared" si="1"/>
        <v>12</v>
      </c>
      <c r="P19" s="3">
        <f t="shared" si="2"/>
        <v>12</v>
      </c>
    </row>
    <row r="20" spans="1:16" x14ac:dyDescent="0.25">
      <c r="A20" s="2" t="s">
        <v>18</v>
      </c>
      <c r="B20" s="3">
        <v>4</v>
      </c>
      <c r="C20" s="3">
        <v>2</v>
      </c>
      <c r="D20" s="3">
        <v>4</v>
      </c>
      <c r="E20" s="3">
        <v>2</v>
      </c>
      <c r="F20" s="3">
        <v>5</v>
      </c>
      <c r="G20" s="3">
        <v>1</v>
      </c>
      <c r="H20" s="3">
        <v>4</v>
      </c>
      <c r="I20" s="3">
        <v>2</v>
      </c>
      <c r="J20" s="3">
        <v>4</v>
      </c>
      <c r="K20" s="3">
        <v>3</v>
      </c>
      <c r="L20" s="3">
        <v>4</v>
      </c>
      <c r="M20" s="3">
        <v>1</v>
      </c>
      <c r="N20" s="3">
        <f t="shared" si="0"/>
        <v>25</v>
      </c>
      <c r="O20" s="3">
        <f t="shared" si="1"/>
        <v>11</v>
      </c>
      <c r="P20" s="3">
        <f t="shared" si="2"/>
        <v>14</v>
      </c>
    </row>
    <row r="21" spans="1:16" x14ac:dyDescent="0.25">
      <c r="A21" s="2" t="s">
        <v>19</v>
      </c>
      <c r="B21" s="3">
        <v>4</v>
      </c>
      <c r="C21" s="3">
        <v>2</v>
      </c>
      <c r="D21" s="3">
        <v>4</v>
      </c>
      <c r="E21" s="3">
        <v>3</v>
      </c>
      <c r="F21" s="3">
        <v>4</v>
      </c>
      <c r="G21" s="3">
        <v>3</v>
      </c>
      <c r="H21" s="3">
        <v>4</v>
      </c>
      <c r="I21" s="3">
        <v>2</v>
      </c>
      <c r="J21" s="3">
        <v>4</v>
      </c>
      <c r="K21" s="3">
        <v>1</v>
      </c>
      <c r="L21" s="3">
        <v>4</v>
      </c>
      <c r="M21" s="3">
        <v>4</v>
      </c>
      <c r="N21" s="3">
        <f t="shared" si="0"/>
        <v>24</v>
      </c>
      <c r="O21" s="3">
        <f t="shared" si="1"/>
        <v>15</v>
      </c>
      <c r="P21" s="3">
        <f t="shared" si="2"/>
        <v>9</v>
      </c>
    </row>
    <row r="22" spans="1:16" x14ac:dyDescent="0.25">
      <c r="A22" s="2" t="s">
        <v>20</v>
      </c>
      <c r="B22" s="3">
        <v>3</v>
      </c>
      <c r="C22" s="3">
        <v>4</v>
      </c>
      <c r="D22" s="3">
        <v>2</v>
      </c>
      <c r="E22" s="3">
        <v>3</v>
      </c>
      <c r="F22" s="3">
        <v>2</v>
      </c>
      <c r="G22" s="3">
        <v>4</v>
      </c>
      <c r="H22" s="3">
        <v>1</v>
      </c>
      <c r="I22" s="3">
        <v>2</v>
      </c>
      <c r="J22" s="3">
        <v>1</v>
      </c>
      <c r="K22" s="3">
        <v>1</v>
      </c>
      <c r="L22" s="3">
        <v>2</v>
      </c>
      <c r="M22" s="3">
        <v>4</v>
      </c>
      <c r="N22" s="3">
        <f t="shared" si="0"/>
        <v>11</v>
      </c>
      <c r="O22" s="3">
        <f t="shared" si="1"/>
        <v>18</v>
      </c>
      <c r="P22" s="3">
        <f t="shared" si="2"/>
        <v>-7</v>
      </c>
    </row>
    <row r="23" spans="1:16" x14ac:dyDescent="0.25">
      <c r="A23" s="2" t="s">
        <v>21</v>
      </c>
      <c r="B23" s="3">
        <v>4</v>
      </c>
      <c r="C23" s="3">
        <v>2</v>
      </c>
      <c r="D23" s="3">
        <v>5</v>
      </c>
      <c r="E23" s="3">
        <v>3</v>
      </c>
      <c r="F23" s="3">
        <v>3</v>
      </c>
      <c r="G23" s="3">
        <v>2</v>
      </c>
      <c r="H23" s="3">
        <v>4</v>
      </c>
      <c r="I23" s="3">
        <v>1</v>
      </c>
      <c r="J23" s="3">
        <v>3</v>
      </c>
      <c r="K23" s="3">
        <v>3</v>
      </c>
      <c r="L23" s="3">
        <v>4</v>
      </c>
      <c r="M23" s="3">
        <v>1</v>
      </c>
      <c r="N23" s="3">
        <f t="shared" si="0"/>
        <v>23</v>
      </c>
      <c r="O23" s="3">
        <f t="shared" si="1"/>
        <v>12</v>
      </c>
      <c r="P23" s="3">
        <f t="shared" si="2"/>
        <v>11</v>
      </c>
    </row>
    <row r="24" spans="1:16" x14ac:dyDescent="0.25">
      <c r="A24" s="9" t="s">
        <v>22</v>
      </c>
      <c r="B24" s="10">
        <v>4</v>
      </c>
      <c r="C24" s="10">
        <v>2</v>
      </c>
      <c r="D24" s="10"/>
      <c r="E24" s="10">
        <v>1</v>
      </c>
      <c r="F24" s="10">
        <v>4</v>
      </c>
      <c r="G24" s="10">
        <v>2</v>
      </c>
      <c r="H24" s="10">
        <v>4</v>
      </c>
      <c r="I24" s="10">
        <v>1</v>
      </c>
      <c r="J24" s="10">
        <v>3</v>
      </c>
      <c r="K24" s="10">
        <v>1</v>
      </c>
      <c r="L24" s="10">
        <v>5</v>
      </c>
      <c r="M24" s="10">
        <v>1</v>
      </c>
      <c r="N24" s="10"/>
      <c r="O24" s="10"/>
      <c r="P24" s="10"/>
    </row>
    <row r="25" spans="1:16" x14ac:dyDescent="0.25">
      <c r="A25" s="2" t="s">
        <v>23</v>
      </c>
      <c r="B25" s="3">
        <v>4</v>
      </c>
      <c r="C25" s="3">
        <v>2</v>
      </c>
      <c r="D25" s="3">
        <v>4</v>
      </c>
      <c r="E25" s="3">
        <v>2</v>
      </c>
      <c r="F25" s="3">
        <v>4</v>
      </c>
      <c r="G25" s="3">
        <v>2</v>
      </c>
      <c r="H25" s="3">
        <v>4</v>
      </c>
      <c r="I25" s="3">
        <v>1</v>
      </c>
      <c r="J25" s="3">
        <v>3</v>
      </c>
      <c r="K25" s="3">
        <v>1</v>
      </c>
      <c r="L25" s="3">
        <v>4</v>
      </c>
      <c r="M25" s="3">
        <v>2</v>
      </c>
      <c r="N25" s="3">
        <f t="shared" ref="N25:N40" si="3">B25+D25+F25+H25+J25+L25</f>
        <v>23</v>
      </c>
      <c r="O25" s="3">
        <f t="shared" ref="O25:O40" si="4">C25+E25+G25+I25+K25+M25</f>
        <v>10</v>
      </c>
      <c r="P25" s="3">
        <f t="shared" ref="P25:P40" si="5">N25-O25</f>
        <v>13</v>
      </c>
    </row>
    <row r="26" spans="1:16" x14ac:dyDescent="0.25">
      <c r="A26" s="2" t="s">
        <v>24</v>
      </c>
      <c r="B26" s="3">
        <v>4</v>
      </c>
      <c r="C26" s="3">
        <v>2</v>
      </c>
      <c r="D26" s="3">
        <v>4</v>
      </c>
      <c r="E26" s="3">
        <v>2</v>
      </c>
      <c r="F26" s="3">
        <v>4</v>
      </c>
      <c r="G26" s="3">
        <v>2</v>
      </c>
      <c r="H26" s="3">
        <v>4</v>
      </c>
      <c r="I26" s="3">
        <v>1</v>
      </c>
      <c r="J26" s="3">
        <v>3</v>
      </c>
      <c r="K26" s="3">
        <v>1</v>
      </c>
      <c r="L26" s="3">
        <v>3</v>
      </c>
      <c r="M26" s="3">
        <v>1</v>
      </c>
      <c r="N26" s="3">
        <f t="shared" si="3"/>
        <v>22</v>
      </c>
      <c r="O26" s="3">
        <f t="shared" si="4"/>
        <v>9</v>
      </c>
      <c r="P26" s="3">
        <f t="shared" si="5"/>
        <v>13</v>
      </c>
    </row>
    <row r="27" spans="1:16" x14ac:dyDescent="0.25">
      <c r="A27" s="2" t="s">
        <v>25</v>
      </c>
      <c r="B27" s="3">
        <v>4</v>
      </c>
      <c r="C27" s="3">
        <v>2</v>
      </c>
      <c r="D27" s="3">
        <v>5</v>
      </c>
      <c r="E27" s="3">
        <v>2</v>
      </c>
      <c r="F27" s="3">
        <v>4</v>
      </c>
      <c r="G27" s="3">
        <v>1</v>
      </c>
      <c r="H27" s="3">
        <v>4</v>
      </c>
      <c r="I27" s="3">
        <v>3</v>
      </c>
      <c r="J27" s="3">
        <v>3</v>
      </c>
      <c r="K27" s="3">
        <v>1</v>
      </c>
      <c r="L27" s="3">
        <v>4</v>
      </c>
      <c r="M27" s="3">
        <v>2</v>
      </c>
      <c r="N27" s="3">
        <f t="shared" si="3"/>
        <v>24</v>
      </c>
      <c r="O27" s="3">
        <f t="shared" si="4"/>
        <v>11</v>
      </c>
      <c r="P27" s="3">
        <f t="shared" si="5"/>
        <v>13</v>
      </c>
    </row>
    <row r="28" spans="1:16" x14ac:dyDescent="0.25">
      <c r="A28" s="2" t="s">
        <v>26</v>
      </c>
      <c r="B28" s="3">
        <v>4</v>
      </c>
      <c r="C28" s="3">
        <v>2</v>
      </c>
      <c r="D28" s="3">
        <v>4</v>
      </c>
      <c r="E28" s="3">
        <v>2</v>
      </c>
      <c r="F28" s="3">
        <v>4</v>
      </c>
      <c r="G28" s="3">
        <v>2</v>
      </c>
      <c r="H28" s="3">
        <v>4</v>
      </c>
      <c r="I28" s="3">
        <v>3</v>
      </c>
      <c r="J28" s="3">
        <v>4</v>
      </c>
      <c r="K28" s="3">
        <v>1</v>
      </c>
      <c r="L28" s="3">
        <v>4</v>
      </c>
      <c r="M28" s="3">
        <v>3</v>
      </c>
      <c r="N28" s="3">
        <f t="shared" si="3"/>
        <v>24</v>
      </c>
      <c r="O28" s="3">
        <f t="shared" si="4"/>
        <v>13</v>
      </c>
      <c r="P28" s="3">
        <f t="shared" si="5"/>
        <v>11</v>
      </c>
    </row>
    <row r="29" spans="1:16" x14ac:dyDescent="0.25">
      <c r="A29" s="2" t="s">
        <v>27</v>
      </c>
      <c r="B29" s="3">
        <v>4</v>
      </c>
      <c r="C29" s="3">
        <v>3</v>
      </c>
      <c r="D29" s="3">
        <v>4</v>
      </c>
      <c r="E29" s="3">
        <v>3</v>
      </c>
      <c r="F29" s="3">
        <v>4</v>
      </c>
      <c r="G29" s="3">
        <v>1</v>
      </c>
      <c r="H29" s="3">
        <v>4</v>
      </c>
      <c r="I29" s="3">
        <v>4</v>
      </c>
      <c r="J29" s="3">
        <v>2</v>
      </c>
      <c r="K29" s="3">
        <v>2</v>
      </c>
      <c r="L29" s="3">
        <v>3</v>
      </c>
      <c r="M29" s="3">
        <v>1</v>
      </c>
      <c r="N29" s="3">
        <f t="shared" si="3"/>
        <v>21</v>
      </c>
      <c r="O29" s="3">
        <f t="shared" si="4"/>
        <v>14</v>
      </c>
      <c r="P29" s="3">
        <f t="shared" si="5"/>
        <v>7</v>
      </c>
    </row>
    <row r="30" spans="1:16" x14ac:dyDescent="0.25">
      <c r="A30" s="2" t="s">
        <v>28</v>
      </c>
      <c r="B30" s="8">
        <v>3</v>
      </c>
      <c r="C30" s="8">
        <v>4</v>
      </c>
      <c r="D30" s="8">
        <v>2</v>
      </c>
      <c r="E30" s="8">
        <v>3</v>
      </c>
      <c r="F30" s="8">
        <v>2</v>
      </c>
      <c r="G30" s="8">
        <v>4</v>
      </c>
      <c r="H30" s="8">
        <v>3</v>
      </c>
      <c r="I30" s="8">
        <v>3</v>
      </c>
      <c r="J30" s="8">
        <v>2</v>
      </c>
      <c r="K30" s="8">
        <v>2</v>
      </c>
      <c r="L30" s="8">
        <v>3</v>
      </c>
      <c r="M30" s="8">
        <v>1</v>
      </c>
      <c r="N30" s="8">
        <f t="shared" si="3"/>
        <v>15</v>
      </c>
      <c r="O30" s="8">
        <f t="shared" si="4"/>
        <v>17</v>
      </c>
      <c r="P30" s="8">
        <f t="shared" si="5"/>
        <v>-2</v>
      </c>
    </row>
    <row r="31" spans="1:16" x14ac:dyDescent="0.25">
      <c r="A31" s="2" t="s">
        <v>29</v>
      </c>
      <c r="B31" s="3">
        <v>4</v>
      </c>
      <c r="C31" s="3">
        <v>1</v>
      </c>
      <c r="D31" s="3">
        <v>4</v>
      </c>
      <c r="E31" s="3">
        <v>1</v>
      </c>
      <c r="F31" s="3">
        <v>4</v>
      </c>
      <c r="G31" s="3">
        <v>2</v>
      </c>
      <c r="H31" s="3">
        <v>5</v>
      </c>
      <c r="I31" s="3">
        <v>1</v>
      </c>
      <c r="J31" s="3">
        <v>3</v>
      </c>
      <c r="K31" s="3">
        <v>1</v>
      </c>
      <c r="L31" s="3">
        <v>3</v>
      </c>
      <c r="M31" s="3">
        <v>1</v>
      </c>
      <c r="N31" s="3">
        <f t="shared" si="3"/>
        <v>23</v>
      </c>
      <c r="O31" s="3">
        <f t="shared" si="4"/>
        <v>7</v>
      </c>
      <c r="P31" s="3">
        <f t="shared" si="5"/>
        <v>16</v>
      </c>
    </row>
    <row r="32" spans="1:16" x14ac:dyDescent="0.25">
      <c r="A32" s="2" t="s">
        <v>30</v>
      </c>
      <c r="B32" s="3">
        <v>4</v>
      </c>
      <c r="C32" s="3">
        <v>2</v>
      </c>
      <c r="D32" s="3">
        <v>4</v>
      </c>
      <c r="E32" s="3">
        <v>2</v>
      </c>
      <c r="F32" s="3">
        <v>4</v>
      </c>
      <c r="G32" s="3">
        <v>2</v>
      </c>
      <c r="H32" s="3">
        <v>4</v>
      </c>
      <c r="I32" s="3">
        <v>1</v>
      </c>
      <c r="J32" s="3">
        <v>5</v>
      </c>
      <c r="K32" s="3">
        <v>1</v>
      </c>
      <c r="L32" s="3">
        <v>4</v>
      </c>
      <c r="M32" s="3">
        <v>1</v>
      </c>
      <c r="N32" s="3">
        <f t="shared" si="3"/>
        <v>25</v>
      </c>
      <c r="O32" s="3">
        <f t="shared" si="4"/>
        <v>9</v>
      </c>
      <c r="P32" s="3">
        <f t="shared" si="5"/>
        <v>16</v>
      </c>
    </row>
    <row r="33" spans="1:16" x14ac:dyDescent="0.25">
      <c r="A33" s="2" t="s">
        <v>31</v>
      </c>
      <c r="B33" s="3">
        <v>4</v>
      </c>
      <c r="C33" s="3">
        <v>3</v>
      </c>
      <c r="D33" s="3">
        <v>5</v>
      </c>
      <c r="E33" s="3">
        <v>3</v>
      </c>
      <c r="F33" s="3">
        <v>3</v>
      </c>
      <c r="G33" s="3">
        <v>2</v>
      </c>
      <c r="H33" s="3">
        <v>4</v>
      </c>
      <c r="I33" s="3">
        <v>3</v>
      </c>
      <c r="J33" s="3">
        <v>4</v>
      </c>
      <c r="K33" s="3">
        <v>2</v>
      </c>
      <c r="L33" s="3">
        <v>3</v>
      </c>
      <c r="M33" s="3">
        <v>2</v>
      </c>
      <c r="N33" s="3">
        <f t="shared" si="3"/>
        <v>23</v>
      </c>
      <c r="O33" s="3">
        <f t="shared" si="4"/>
        <v>15</v>
      </c>
      <c r="P33" s="3">
        <f t="shared" si="5"/>
        <v>8</v>
      </c>
    </row>
    <row r="34" spans="1:16" x14ac:dyDescent="0.25">
      <c r="A34" s="2" t="s">
        <v>32</v>
      </c>
      <c r="B34" s="3">
        <v>4</v>
      </c>
      <c r="C34" s="3">
        <v>2</v>
      </c>
      <c r="D34" s="3">
        <v>4</v>
      </c>
      <c r="E34" s="3">
        <v>2</v>
      </c>
      <c r="F34" s="3">
        <v>4</v>
      </c>
      <c r="G34" s="3">
        <v>1</v>
      </c>
      <c r="H34" s="3">
        <v>5</v>
      </c>
      <c r="I34" s="3">
        <v>1</v>
      </c>
      <c r="J34" s="3">
        <v>4</v>
      </c>
      <c r="K34" s="3">
        <v>1</v>
      </c>
      <c r="L34" s="3">
        <v>5</v>
      </c>
      <c r="M34" s="3">
        <v>1</v>
      </c>
      <c r="N34" s="3">
        <f t="shared" si="3"/>
        <v>26</v>
      </c>
      <c r="O34" s="3">
        <f t="shared" si="4"/>
        <v>8</v>
      </c>
      <c r="P34" s="3">
        <f t="shared" si="5"/>
        <v>18</v>
      </c>
    </row>
    <row r="35" spans="1:16" x14ac:dyDescent="0.25">
      <c r="A35" s="2" t="s">
        <v>33</v>
      </c>
      <c r="B35" s="3">
        <v>4</v>
      </c>
      <c r="C35" s="3">
        <v>1</v>
      </c>
      <c r="D35" s="3">
        <v>4</v>
      </c>
      <c r="E35" s="3">
        <v>2</v>
      </c>
      <c r="F35" s="3">
        <v>4</v>
      </c>
      <c r="G35" s="3">
        <v>2</v>
      </c>
      <c r="H35" s="3">
        <v>4</v>
      </c>
      <c r="I35" s="3">
        <v>1</v>
      </c>
      <c r="J35" s="3">
        <v>3</v>
      </c>
      <c r="K35" s="3">
        <v>1</v>
      </c>
      <c r="L35" s="3">
        <v>3</v>
      </c>
      <c r="M35" s="3">
        <v>1</v>
      </c>
      <c r="N35" s="3">
        <f t="shared" si="3"/>
        <v>22</v>
      </c>
      <c r="O35" s="3">
        <f t="shared" si="4"/>
        <v>8</v>
      </c>
      <c r="P35" s="3">
        <f t="shared" si="5"/>
        <v>14</v>
      </c>
    </row>
    <row r="36" spans="1:16" x14ac:dyDescent="0.25">
      <c r="A36" s="2" t="s">
        <v>34</v>
      </c>
      <c r="B36" s="3">
        <v>5</v>
      </c>
      <c r="C36" s="3">
        <v>1</v>
      </c>
      <c r="D36" s="3">
        <v>5</v>
      </c>
      <c r="E36" s="3">
        <v>1</v>
      </c>
      <c r="F36" s="3">
        <v>5</v>
      </c>
      <c r="G36" s="3">
        <v>1</v>
      </c>
      <c r="H36" s="3">
        <v>5</v>
      </c>
      <c r="I36" s="3">
        <v>1</v>
      </c>
      <c r="J36" s="3">
        <v>5</v>
      </c>
      <c r="K36" s="3">
        <v>3</v>
      </c>
      <c r="L36" s="3">
        <v>5</v>
      </c>
      <c r="M36" s="3">
        <v>1</v>
      </c>
      <c r="N36" s="3">
        <f t="shared" si="3"/>
        <v>30</v>
      </c>
      <c r="O36" s="3">
        <f t="shared" si="4"/>
        <v>8</v>
      </c>
      <c r="P36" s="3">
        <f t="shared" si="5"/>
        <v>22</v>
      </c>
    </row>
    <row r="37" spans="1:16" x14ac:dyDescent="0.25">
      <c r="A37" s="2" t="s">
        <v>35</v>
      </c>
      <c r="B37" s="3">
        <v>4</v>
      </c>
      <c r="C37" s="3">
        <v>3</v>
      </c>
      <c r="D37" s="3">
        <v>4</v>
      </c>
      <c r="E37" s="3">
        <v>3</v>
      </c>
      <c r="F37" s="3">
        <v>3</v>
      </c>
      <c r="G37" s="3">
        <v>3</v>
      </c>
      <c r="H37" s="3">
        <v>4</v>
      </c>
      <c r="I37" s="3">
        <v>4</v>
      </c>
      <c r="J37" s="3">
        <v>3</v>
      </c>
      <c r="K37" s="3">
        <v>2</v>
      </c>
      <c r="L37" s="3">
        <v>4</v>
      </c>
      <c r="M37" s="3">
        <v>3</v>
      </c>
      <c r="N37" s="3">
        <f t="shared" si="3"/>
        <v>22</v>
      </c>
      <c r="O37" s="3">
        <f t="shared" si="4"/>
        <v>18</v>
      </c>
      <c r="P37" s="3">
        <f t="shared" si="5"/>
        <v>4</v>
      </c>
    </row>
    <row r="38" spans="1:16" x14ac:dyDescent="0.25">
      <c r="A38" s="2" t="s">
        <v>36</v>
      </c>
      <c r="B38" s="3">
        <v>4</v>
      </c>
      <c r="C38" s="3">
        <v>2</v>
      </c>
      <c r="D38" s="3">
        <v>5</v>
      </c>
      <c r="E38" s="3">
        <v>2</v>
      </c>
      <c r="F38" s="3">
        <v>4</v>
      </c>
      <c r="G38" s="3">
        <v>2</v>
      </c>
      <c r="H38" s="3">
        <v>5</v>
      </c>
      <c r="I38" s="3">
        <v>3</v>
      </c>
      <c r="J38" s="3">
        <v>4</v>
      </c>
      <c r="K38" s="3">
        <v>2</v>
      </c>
      <c r="L38" s="3">
        <v>5</v>
      </c>
      <c r="M38" s="3">
        <v>2</v>
      </c>
      <c r="N38" s="3">
        <f t="shared" si="3"/>
        <v>27</v>
      </c>
      <c r="O38" s="3">
        <f t="shared" si="4"/>
        <v>13</v>
      </c>
      <c r="P38" s="3">
        <f t="shared" si="5"/>
        <v>14</v>
      </c>
    </row>
    <row r="39" spans="1:16" x14ac:dyDescent="0.25">
      <c r="A39" s="2" t="s">
        <v>37</v>
      </c>
      <c r="B39" s="3">
        <v>4</v>
      </c>
      <c r="C39" s="3">
        <v>2</v>
      </c>
      <c r="D39" s="3">
        <v>4</v>
      </c>
      <c r="E39" s="3">
        <v>2</v>
      </c>
      <c r="F39" s="3">
        <v>3</v>
      </c>
      <c r="G39" s="3">
        <v>3</v>
      </c>
      <c r="H39" s="3">
        <v>4</v>
      </c>
      <c r="I39" s="3">
        <v>3</v>
      </c>
      <c r="J39" s="3">
        <v>4</v>
      </c>
      <c r="K39" s="3">
        <v>2</v>
      </c>
      <c r="L39" s="3">
        <v>4</v>
      </c>
      <c r="M39" s="3">
        <v>3</v>
      </c>
      <c r="N39" s="3">
        <f t="shared" si="3"/>
        <v>23</v>
      </c>
      <c r="O39" s="3">
        <f t="shared" si="4"/>
        <v>15</v>
      </c>
      <c r="P39" s="3">
        <f t="shared" si="5"/>
        <v>8</v>
      </c>
    </row>
    <row r="40" spans="1:16" x14ac:dyDescent="0.25">
      <c r="A40" s="2" t="s">
        <v>38</v>
      </c>
      <c r="B40" s="3">
        <v>4</v>
      </c>
      <c r="C40" s="3">
        <v>3</v>
      </c>
      <c r="D40" s="3">
        <v>3</v>
      </c>
      <c r="E40" s="3">
        <v>3</v>
      </c>
      <c r="F40" s="3">
        <v>2</v>
      </c>
      <c r="G40" s="3">
        <v>4</v>
      </c>
      <c r="H40" s="3">
        <v>2</v>
      </c>
      <c r="I40" s="3">
        <v>3</v>
      </c>
      <c r="J40" s="3">
        <v>3</v>
      </c>
      <c r="K40" s="3">
        <v>2</v>
      </c>
      <c r="L40" s="3">
        <v>2</v>
      </c>
      <c r="M40" s="3">
        <v>3</v>
      </c>
      <c r="N40" s="3">
        <f t="shared" si="3"/>
        <v>16</v>
      </c>
      <c r="O40" s="3">
        <f t="shared" si="4"/>
        <v>18</v>
      </c>
      <c r="P40" s="3">
        <f t="shared" si="5"/>
        <v>-2</v>
      </c>
    </row>
  </sheetData>
  <sortState ref="A9:P40">
    <sortCondition ref="A9"/>
  </sortState>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5BB45-CEB2-46F5-99AC-13961BFAAC36}">
  <dimension ref="A1:K35"/>
  <sheetViews>
    <sheetView workbookViewId="0">
      <selection sqref="A1:B1"/>
    </sheetView>
  </sheetViews>
  <sheetFormatPr baseColWidth="10" defaultRowHeight="15" x14ac:dyDescent="0.25"/>
  <sheetData>
    <row r="1" spans="1:11" ht="23.25" x14ac:dyDescent="0.35">
      <c r="A1" s="27" t="s">
        <v>63</v>
      </c>
      <c r="B1" s="27"/>
    </row>
    <row r="3" spans="1:11" ht="15.75" thickBot="1" x14ac:dyDescent="0.3">
      <c r="B3" s="4" t="s">
        <v>64</v>
      </c>
      <c r="C3" s="4" t="s">
        <v>65</v>
      </c>
      <c r="D3" s="4" t="s">
        <v>66</v>
      </c>
      <c r="E3" s="4" t="s">
        <v>67</v>
      </c>
      <c r="F3" s="4" t="s">
        <v>68</v>
      </c>
    </row>
    <row r="4" spans="1:11" x14ac:dyDescent="0.25">
      <c r="A4" s="2" t="s">
        <v>7</v>
      </c>
      <c r="B4">
        <v>-2</v>
      </c>
      <c r="C4">
        <v>11</v>
      </c>
      <c r="D4">
        <v>-1</v>
      </c>
      <c r="E4">
        <v>0</v>
      </c>
      <c r="F4">
        <v>21</v>
      </c>
      <c r="H4" s="31" t="s">
        <v>74</v>
      </c>
      <c r="I4" s="31"/>
      <c r="J4" s="31"/>
      <c r="K4" s="31"/>
    </row>
    <row r="5" spans="1:11" x14ac:dyDescent="0.25">
      <c r="A5" s="2" t="s">
        <v>8</v>
      </c>
      <c r="B5">
        <v>2</v>
      </c>
      <c r="C5">
        <v>2</v>
      </c>
      <c r="D5">
        <v>-2</v>
      </c>
      <c r="E5">
        <v>7</v>
      </c>
      <c r="F5">
        <v>5</v>
      </c>
      <c r="H5" s="31"/>
      <c r="I5" s="31"/>
      <c r="J5" s="31"/>
      <c r="K5" s="31"/>
    </row>
    <row r="6" spans="1:11" x14ac:dyDescent="0.25">
      <c r="A6" s="2" t="s">
        <v>9</v>
      </c>
      <c r="B6">
        <v>-5</v>
      </c>
      <c r="C6">
        <v>13</v>
      </c>
      <c r="D6">
        <v>11</v>
      </c>
      <c r="E6">
        <v>1</v>
      </c>
      <c r="F6">
        <v>8</v>
      </c>
      <c r="H6" s="31"/>
      <c r="I6" s="31"/>
      <c r="J6" s="31"/>
      <c r="K6" s="31"/>
    </row>
    <row r="7" spans="1:11" x14ac:dyDescent="0.25">
      <c r="A7" s="2" t="s">
        <v>10</v>
      </c>
      <c r="B7">
        <v>11</v>
      </c>
      <c r="C7">
        <v>14</v>
      </c>
      <c r="D7">
        <v>8</v>
      </c>
      <c r="E7">
        <v>1</v>
      </c>
      <c r="F7">
        <v>22</v>
      </c>
    </row>
    <row r="8" spans="1:11" x14ac:dyDescent="0.25">
      <c r="A8" s="2" t="s">
        <v>11</v>
      </c>
      <c r="B8">
        <v>8</v>
      </c>
      <c r="C8">
        <v>8</v>
      </c>
      <c r="D8">
        <v>2</v>
      </c>
      <c r="E8">
        <v>-7</v>
      </c>
      <c r="F8">
        <v>24</v>
      </c>
    </row>
    <row r="9" spans="1:11" x14ac:dyDescent="0.25">
      <c r="A9" s="2" t="s">
        <v>12</v>
      </c>
      <c r="B9">
        <v>11</v>
      </c>
      <c r="C9">
        <v>0</v>
      </c>
      <c r="D9">
        <v>7</v>
      </c>
      <c r="E9">
        <v>-2</v>
      </c>
      <c r="F9">
        <v>17</v>
      </c>
    </row>
    <row r="10" spans="1:11" x14ac:dyDescent="0.25">
      <c r="A10" s="2" t="s">
        <v>13</v>
      </c>
      <c r="B10">
        <f>2-2+2+3-1+2-2+2</f>
        <v>6</v>
      </c>
      <c r="C10">
        <f>-1+3-1+4+3-1+3-1+3</f>
        <v>12</v>
      </c>
      <c r="D10">
        <f>3-2+3-2-3+2+2+3-2</f>
        <v>4</v>
      </c>
      <c r="E10">
        <f>0-2+1+2-2+1-3+2</f>
        <v>-1</v>
      </c>
      <c r="F10">
        <f>2+2+3+3+2+3-1+3-2+1</f>
        <v>16</v>
      </c>
    </row>
    <row r="11" spans="1:11" x14ac:dyDescent="0.25">
      <c r="A11" s="2" t="s">
        <v>14</v>
      </c>
      <c r="B11">
        <v>4</v>
      </c>
      <c r="C11">
        <v>13</v>
      </c>
      <c r="D11">
        <v>12</v>
      </c>
      <c r="E11">
        <v>2</v>
      </c>
      <c r="F11">
        <v>8</v>
      </c>
    </row>
    <row r="12" spans="1:11" x14ac:dyDescent="0.25">
      <c r="A12" s="2" t="s">
        <v>15</v>
      </c>
      <c r="B12">
        <v>-8</v>
      </c>
      <c r="C12">
        <v>-4</v>
      </c>
      <c r="D12">
        <v>4</v>
      </c>
      <c r="E12">
        <v>3</v>
      </c>
      <c r="F12">
        <v>16</v>
      </c>
    </row>
    <row r="13" spans="1:11" x14ac:dyDescent="0.25">
      <c r="A13" s="2" t="s">
        <v>16</v>
      </c>
      <c r="B13">
        <v>-1</v>
      </c>
      <c r="C13">
        <v>4</v>
      </c>
      <c r="D13">
        <v>1</v>
      </c>
      <c r="E13">
        <v>0</v>
      </c>
      <c r="F13">
        <v>9</v>
      </c>
    </row>
    <row r="14" spans="1:11" x14ac:dyDescent="0.25">
      <c r="A14" s="2" t="s">
        <v>17</v>
      </c>
      <c r="B14">
        <v>1</v>
      </c>
      <c r="C14">
        <v>14</v>
      </c>
      <c r="D14">
        <v>1</v>
      </c>
      <c r="E14">
        <v>-1</v>
      </c>
      <c r="F14">
        <v>27</v>
      </c>
    </row>
    <row r="15" spans="1:11" x14ac:dyDescent="0.25">
      <c r="A15" s="2" t="s">
        <v>18</v>
      </c>
      <c r="B15">
        <v>8</v>
      </c>
      <c r="C15">
        <v>13</v>
      </c>
      <c r="D15">
        <v>7</v>
      </c>
      <c r="E15">
        <v>-4</v>
      </c>
      <c r="F15">
        <v>7</v>
      </c>
    </row>
    <row r="16" spans="1:11" x14ac:dyDescent="0.25">
      <c r="A16" s="2" t="s">
        <v>19</v>
      </c>
      <c r="B16">
        <v>6</v>
      </c>
      <c r="C16">
        <v>7</v>
      </c>
      <c r="D16">
        <v>1</v>
      </c>
      <c r="E16">
        <v>1</v>
      </c>
      <c r="F16">
        <v>16</v>
      </c>
    </row>
    <row r="17" spans="1:6" x14ac:dyDescent="0.25">
      <c r="A17" s="2" t="s">
        <v>20</v>
      </c>
      <c r="B17">
        <v>7</v>
      </c>
      <c r="C17">
        <v>5</v>
      </c>
      <c r="D17">
        <v>10</v>
      </c>
      <c r="E17">
        <v>5</v>
      </c>
      <c r="F17">
        <v>26</v>
      </c>
    </row>
    <row r="18" spans="1:6" x14ac:dyDescent="0.25">
      <c r="A18" s="2" t="s">
        <v>21</v>
      </c>
      <c r="B18">
        <v>3</v>
      </c>
      <c r="C18">
        <v>8</v>
      </c>
      <c r="D18">
        <v>6</v>
      </c>
      <c r="E18">
        <v>3</v>
      </c>
      <c r="F18">
        <v>16</v>
      </c>
    </row>
    <row r="19" spans="1:6" x14ac:dyDescent="0.25">
      <c r="A19" s="2" t="s">
        <v>22</v>
      </c>
      <c r="B19">
        <v>12</v>
      </c>
      <c r="C19">
        <v>14</v>
      </c>
      <c r="D19">
        <v>-2</v>
      </c>
      <c r="E19">
        <v>-4</v>
      </c>
      <c r="F19">
        <v>11</v>
      </c>
    </row>
    <row r="20" spans="1:6" x14ac:dyDescent="0.25">
      <c r="A20" s="2" t="s">
        <v>23</v>
      </c>
      <c r="B20">
        <v>3</v>
      </c>
      <c r="C20">
        <v>10</v>
      </c>
      <c r="D20">
        <v>8</v>
      </c>
      <c r="E20">
        <v>3</v>
      </c>
      <c r="F20">
        <v>11</v>
      </c>
    </row>
    <row r="21" spans="1:6" x14ac:dyDescent="0.25">
      <c r="A21" s="2" t="s">
        <v>24</v>
      </c>
      <c r="B21">
        <v>14</v>
      </c>
      <c r="C21">
        <v>6</v>
      </c>
      <c r="D21">
        <v>8</v>
      </c>
      <c r="E21">
        <v>-8</v>
      </c>
      <c r="F21">
        <v>15</v>
      </c>
    </row>
    <row r="22" spans="1:6" x14ac:dyDescent="0.25">
      <c r="A22" s="2" t="s">
        <v>25</v>
      </c>
      <c r="B22">
        <v>4</v>
      </c>
      <c r="C22">
        <v>7</v>
      </c>
      <c r="D22">
        <v>11</v>
      </c>
      <c r="E22">
        <v>-3</v>
      </c>
      <c r="F22">
        <v>9</v>
      </c>
    </row>
    <row r="23" spans="1:6" x14ac:dyDescent="0.25">
      <c r="A23" s="2" t="s">
        <v>26</v>
      </c>
      <c r="B23">
        <v>8</v>
      </c>
      <c r="C23">
        <v>8</v>
      </c>
      <c r="D23">
        <v>7</v>
      </c>
      <c r="E23">
        <v>0</v>
      </c>
      <c r="F23">
        <v>11</v>
      </c>
    </row>
    <row r="24" spans="1:6" x14ac:dyDescent="0.25">
      <c r="A24" s="2" t="s">
        <v>27</v>
      </c>
      <c r="B24">
        <v>7</v>
      </c>
      <c r="C24">
        <v>14</v>
      </c>
      <c r="D24">
        <v>4</v>
      </c>
      <c r="E24">
        <v>-7</v>
      </c>
      <c r="F24">
        <v>23</v>
      </c>
    </row>
    <row r="25" spans="1:6" x14ac:dyDescent="0.25">
      <c r="A25" s="2" t="s">
        <v>28</v>
      </c>
      <c r="B25">
        <v>-7</v>
      </c>
      <c r="C25">
        <v>7</v>
      </c>
      <c r="D25">
        <v>15</v>
      </c>
      <c r="E25">
        <v>3</v>
      </c>
      <c r="F25">
        <v>12</v>
      </c>
    </row>
    <row r="26" spans="1:6" x14ac:dyDescent="0.25">
      <c r="A26" s="2" t="s">
        <v>29</v>
      </c>
      <c r="B26">
        <v>6</v>
      </c>
      <c r="C26">
        <v>11</v>
      </c>
      <c r="D26">
        <v>7</v>
      </c>
      <c r="E26">
        <v>-7</v>
      </c>
      <c r="F26">
        <v>20</v>
      </c>
    </row>
    <row r="27" spans="1:6" x14ac:dyDescent="0.25">
      <c r="A27" s="2" t="s">
        <v>30</v>
      </c>
      <c r="B27">
        <v>13</v>
      </c>
      <c r="C27">
        <v>4</v>
      </c>
      <c r="D27">
        <v>-1</v>
      </c>
      <c r="E27">
        <v>0</v>
      </c>
      <c r="F27">
        <v>11</v>
      </c>
    </row>
    <row r="28" spans="1:6" x14ac:dyDescent="0.25">
      <c r="A28" s="2" t="s">
        <v>31</v>
      </c>
      <c r="B28">
        <v>13</v>
      </c>
      <c r="C28">
        <v>9</v>
      </c>
      <c r="D28">
        <v>5</v>
      </c>
      <c r="E28">
        <v>-1</v>
      </c>
      <c r="F28">
        <v>17</v>
      </c>
    </row>
    <row r="29" spans="1:6" x14ac:dyDescent="0.25">
      <c r="A29" s="2" t="s">
        <v>32</v>
      </c>
      <c r="B29">
        <v>8</v>
      </c>
      <c r="C29">
        <v>4</v>
      </c>
      <c r="D29">
        <v>4</v>
      </c>
      <c r="E29">
        <v>4</v>
      </c>
      <c r="F29">
        <v>15</v>
      </c>
    </row>
    <row r="30" spans="1:6" x14ac:dyDescent="0.25">
      <c r="A30" s="2" t="s">
        <v>33</v>
      </c>
      <c r="B30">
        <v>1</v>
      </c>
      <c r="C30">
        <v>12</v>
      </c>
      <c r="D30">
        <v>12</v>
      </c>
      <c r="E30">
        <v>2</v>
      </c>
      <c r="F30">
        <v>14</v>
      </c>
    </row>
    <row r="31" spans="1:6" x14ac:dyDescent="0.25">
      <c r="A31" s="2" t="s">
        <v>34</v>
      </c>
      <c r="B31">
        <v>3</v>
      </c>
      <c r="C31">
        <v>16</v>
      </c>
      <c r="D31">
        <v>13</v>
      </c>
      <c r="E31">
        <v>3</v>
      </c>
      <c r="F31">
        <v>10</v>
      </c>
    </row>
    <row r="32" spans="1:6" x14ac:dyDescent="0.25">
      <c r="A32" s="2" t="s">
        <v>35</v>
      </c>
      <c r="B32">
        <f>4-2+3+3-1+2-2+2</f>
        <v>9</v>
      </c>
      <c r="C32">
        <f>-2+3-0+4+4-2+4-1+4</f>
        <v>14</v>
      </c>
      <c r="D32">
        <f>4-2+4-4-3+4+2+2-2</f>
        <v>5</v>
      </c>
      <c r="E32">
        <f>2-1+2+4-3+2-1+2</f>
        <v>7</v>
      </c>
      <c r="F32">
        <f>1+4+2+2+2+3-3+2-0+4</f>
        <v>17</v>
      </c>
    </row>
    <row r="33" spans="1:6" x14ac:dyDescent="0.25">
      <c r="A33" s="2" t="s">
        <v>36</v>
      </c>
      <c r="B33">
        <v>8</v>
      </c>
      <c r="C33">
        <v>9</v>
      </c>
      <c r="D33">
        <v>14</v>
      </c>
      <c r="E33">
        <v>2</v>
      </c>
      <c r="F33">
        <v>25</v>
      </c>
    </row>
    <row r="34" spans="1:6" x14ac:dyDescent="0.25">
      <c r="A34" s="2" t="s">
        <v>37</v>
      </c>
      <c r="B34">
        <v>-3</v>
      </c>
      <c r="C34">
        <v>8</v>
      </c>
      <c r="D34">
        <v>9</v>
      </c>
      <c r="E34">
        <v>3</v>
      </c>
      <c r="F34">
        <v>17</v>
      </c>
    </row>
    <row r="35" spans="1:6" x14ac:dyDescent="0.25">
      <c r="A35" s="2" t="s">
        <v>38</v>
      </c>
      <c r="B35">
        <v>2</v>
      </c>
      <c r="C35">
        <v>7</v>
      </c>
      <c r="D35">
        <v>6</v>
      </c>
      <c r="E35">
        <v>4</v>
      </c>
      <c r="F35">
        <v>8</v>
      </c>
    </row>
  </sheetData>
  <sortState ref="A4:F35">
    <sortCondition ref="A4"/>
  </sortState>
  <mergeCells count="2">
    <mergeCell ref="H4:K6"/>
    <mergeCell ref="A1:B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29440-1C44-4C1B-A5F2-8C3C24E4EFE7}">
  <dimension ref="A1:K37"/>
  <sheetViews>
    <sheetView workbookViewId="0"/>
  </sheetViews>
  <sheetFormatPr baseColWidth="10" defaultRowHeight="15" x14ac:dyDescent="0.25"/>
  <cols>
    <col min="1" max="4" width="24.7109375" customWidth="1"/>
    <col min="7" max="7" width="14.7109375" customWidth="1"/>
  </cols>
  <sheetData>
    <row r="1" spans="1:8" ht="23.25" x14ac:dyDescent="0.35">
      <c r="A1" s="1" t="s">
        <v>69</v>
      </c>
    </row>
    <row r="3" spans="1:8" x14ac:dyDescent="0.25">
      <c r="A3" s="5" t="s">
        <v>87</v>
      </c>
    </row>
    <row r="6" spans="1:8" ht="15.75" thickBot="1" x14ac:dyDescent="0.3">
      <c r="A6" s="4" t="s">
        <v>70</v>
      </c>
      <c r="B6" s="4" t="s">
        <v>71</v>
      </c>
      <c r="C6" s="4" t="s">
        <v>72</v>
      </c>
      <c r="D6" s="4" t="s">
        <v>73</v>
      </c>
      <c r="G6" s="4" t="s">
        <v>127</v>
      </c>
    </row>
    <row r="7" spans="1:8" x14ac:dyDescent="0.25">
      <c r="A7">
        <v>1</v>
      </c>
      <c r="B7">
        <v>1.3</v>
      </c>
      <c r="C7">
        <v>1.3</v>
      </c>
      <c r="D7">
        <v>1.5</v>
      </c>
    </row>
    <row r="8" spans="1:8" x14ac:dyDescent="0.25">
      <c r="A8">
        <v>1</v>
      </c>
      <c r="B8">
        <v>1.7</v>
      </c>
      <c r="C8">
        <v>1.4</v>
      </c>
      <c r="D8">
        <v>1.5</v>
      </c>
      <c r="G8" t="s">
        <v>84</v>
      </c>
      <c r="H8">
        <v>0.83000000000000007</v>
      </c>
    </row>
    <row r="9" spans="1:8" x14ac:dyDescent="0.25">
      <c r="A9">
        <v>1</v>
      </c>
      <c r="B9">
        <v>2.2999999999999998</v>
      </c>
      <c r="C9">
        <v>1.5</v>
      </c>
      <c r="D9">
        <v>1.7</v>
      </c>
      <c r="G9" t="s">
        <v>85</v>
      </c>
      <c r="H9">
        <v>1.83</v>
      </c>
    </row>
    <row r="10" spans="1:8" x14ac:dyDescent="0.25">
      <c r="A10">
        <v>1</v>
      </c>
      <c r="B10">
        <v>2.2999999999999998</v>
      </c>
      <c r="C10">
        <v>1.5</v>
      </c>
      <c r="D10">
        <v>1.9</v>
      </c>
      <c r="G10" t="s">
        <v>86</v>
      </c>
      <c r="H10">
        <v>0.83000000000000007</v>
      </c>
    </row>
    <row r="11" spans="1:8" x14ac:dyDescent="0.25">
      <c r="A11">
        <v>1</v>
      </c>
      <c r="B11">
        <v>2.7</v>
      </c>
      <c r="C11">
        <v>1.5</v>
      </c>
      <c r="D11">
        <v>1.9</v>
      </c>
    </row>
    <row r="12" spans="1:8" x14ac:dyDescent="0.25">
      <c r="A12">
        <v>1</v>
      </c>
      <c r="B12">
        <v>2.7</v>
      </c>
      <c r="C12">
        <v>1.6</v>
      </c>
      <c r="D12">
        <v>2.2000000000000002</v>
      </c>
      <c r="G12" t="s">
        <v>75</v>
      </c>
      <c r="H12">
        <v>0.66428571428571437</v>
      </c>
    </row>
    <row r="13" spans="1:8" x14ac:dyDescent="0.25">
      <c r="A13">
        <v>1.3</v>
      </c>
      <c r="B13">
        <v>2.7</v>
      </c>
      <c r="C13">
        <v>1.6</v>
      </c>
      <c r="D13">
        <v>2.2000000000000002</v>
      </c>
      <c r="G13" t="s">
        <v>76</v>
      </c>
      <c r="H13">
        <v>1.885</v>
      </c>
    </row>
    <row r="14" spans="1:8" x14ac:dyDescent="0.25">
      <c r="A14">
        <v>1.3</v>
      </c>
      <c r="B14">
        <v>2.7</v>
      </c>
      <c r="C14">
        <v>1.6</v>
      </c>
      <c r="D14">
        <v>2.4</v>
      </c>
      <c r="G14" t="s">
        <v>77</v>
      </c>
      <c r="H14">
        <v>1.0727272727272728</v>
      </c>
    </row>
    <row r="15" spans="1:8" x14ac:dyDescent="0.25">
      <c r="A15">
        <v>1.3</v>
      </c>
      <c r="B15">
        <v>3</v>
      </c>
      <c r="C15">
        <v>1.7</v>
      </c>
      <c r="D15">
        <v>2.4</v>
      </c>
    </row>
    <row r="16" spans="1:8" x14ac:dyDescent="0.25">
      <c r="A16">
        <v>1.3</v>
      </c>
      <c r="B16">
        <v>3.3</v>
      </c>
      <c r="C16">
        <v>1.7</v>
      </c>
      <c r="D16">
        <v>2.6</v>
      </c>
      <c r="G16" t="s">
        <v>78</v>
      </c>
      <c r="H16">
        <v>1.83</v>
      </c>
    </row>
    <row r="17" spans="1:11" x14ac:dyDescent="0.25">
      <c r="A17">
        <v>1.3</v>
      </c>
      <c r="B17">
        <v>3.3</v>
      </c>
      <c r="C17">
        <v>1.7</v>
      </c>
      <c r="G17" t="s">
        <v>79</v>
      </c>
      <c r="H17">
        <v>2.66</v>
      </c>
    </row>
    <row r="18" spans="1:11" x14ac:dyDescent="0.25">
      <c r="A18">
        <v>1.7</v>
      </c>
      <c r="B18">
        <v>3.7</v>
      </c>
      <c r="C18">
        <v>1.7</v>
      </c>
      <c r="G18" t="s">
        <v>80</v>
      </c>
      <c r="H18">
        <v>4</v>
      </c>
    </row>
    <row r="19" spans="1:11" x14ac:dyDescent="0.25">
      <c r="A19">
        <v>1.7</v>
      </c>
      <c r="B19">
        <v>3.7</v>
      </c>
      <c r="C19">
        <v>1.7</v>
      </c>
    </row>
    <row r="20" spans="1:11" x14ac:dyDescent="0.25">
      <c r="A20">
        <v>2.2999999999999998</v>
      </c>
      <c r="B20">
        <v>3.7</v>
      </c>
      <c r="C20">
        <v>1.8</v>
      </c>
      <c r="G20" t="s">
        <v>81</v>
      </c>
      <c r="H20">
        <v>0</v>
      </c>
    </row>
    <row r="21" spans="1:11" x14ac:dyDescent="0.25">
      <c r="A21">
        <v>2.2999999999999998</v>
      </c>
      <c r="B21">
        <v>4</v>
      </c>
      <c r="C21">
        <v>1.8</v>
      </c>
      <c r="G21" t="s">
        <v>82</v>
      </c>
      <c r="H21">
        <v>1.33</v>
      </c>
    </row>
    <row r="22" spans="1:11" x14ac:dyDescent="0.25">
      <c r="A22">
        <v>2.7</v>
      </c>
      <c r="B22">
        <v>4</v>
      </c>
      <c r="C22">
        <v>1.9</v>
      </c>
      <c r="G22" t="s">
        <v>83</v>
      </c>
      <c r="H22">
        <v>0.33</v>
      </c>
    </row>
    <row r="23" spans="1:11" x14ac:dyDescent="0.25">
      <c r="A23">
        <v>3.3</v>
      </c>
      <c r="B23">
        <v>4</v>
      </c>
      <c r="C23">
        <v>1.9</v>
      </c>
    </row>
    <row r="24" spans="1:11" x14ac:dyDescent="0.25">
      <c r="A24">
        <v>3.3</v>
      </c>
      <c r="B24">
        <v>4</v>
      </c>
      <c r="C24">
        <v>1.9</v>
      </c>
    </row>
    <row r="25" spans="1:11" x14ac:dyDescent="0.25">
      <c r="B25">
        <v>4</v>
      </c>
      <c r="C25">
        <v>2</v>
      </c>
      <c r="G25" s="32" t="s">
        <v>128</v>
      </c>
      <c r="H25" s="32"/>
      <c r="I25" s="32"/>
      <c r="J25" s="32"/>
      <c r="K25" s="32"/>
    </row>
    <row r="26" spans="1:11" x14ac:dyDescent="0.25">
      <c r="C26">
        <v>2</v>
      </c>
      <c r="G26" s="32"/>
      <c r="H26" s="32"/>
      <c r="I26" s="32"/>
      <c r="J26" s="32"/>
      <c r="K26" s="32"/>
    </row>
    <row r="27" spans="1:11" x14ac:dyDescent="0.25">
      <c r="C27">
        <v>2.1</v>
      </c>
      <c r="G27" s="32"/>
      <c r="H27" s="32"/>
      <c r="I27" s="32"/>
      <c r="J27" s="32"/>
      <c r="K27" s="32"/>
    </row>
    <row r="28" spans="1:11" x14ac:dyDescent="0.25">
      <c r="C28">
        <v>2.2000000000000002</v>
      </c>
    </row>
    <row r="29" spans="1:11" x14ac:dyDescent="0.25">
      <c r="C29">
        <v>2.2999999999999998</v>
      </c>
    </row>
    <row r="30" spans="1:11" x14ac:dyDescent="0.25">
      <c r="C30">
        <v>2.7</v>
      </c>
    </row>
    <row r="31" spans="1:11" x14ac:dyDescent="0.25">
      <c r="C31">
        <v>3</v>
      </c>
    </row>
    <row r="32" spans="1:11" x14ac:dyDescent="0.25">
      <c r="C32">
        <v>3</v>
      </c>
    </row>
    <row r="33" spans="3:3" x14ac:dyDescent="0.25">
      <c r="C33">
        <v>3</v>
      </c>
    </row>
    <row r="34" spans="3:3" x14ac:dyDescent="0.25">
      <c r="C34">
        <v>3</v>
      </c>
    </row>
    <row r="35" spans="3:3" x14ac:dyDescent="0.25">
      <c r="C35">
        <v>3</v>
      </c>
    </row>
    <row r="36" spans="3:3" x14ac:dyDescent="0.25">
      <c r="C36">
        <v>3.3</v>
      </c>
    </row>
    <row r="37" spans="3:3" x14ac:dyDescent="0.25">
      <c r="C37">
        <v>3.5</v>
      </c>
    </row>
  </sheetData>
  <sortState ref="D7:D16">
    <sortCondition ref="D7"/>
  </sortState>
  <mergeCells count="1">
    <mergeCell ref="G25:K27"/>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1F710-5EE9-4C0E-BF18-E832A63D0261}">
  <dimension ref="A1:L38"/>
  <sheetViews>
    <sheetView workbookViewId="0">
      <selection sqref="A1:B1"/>
    </sheetView>
  </sheetViews>
  <sheetFormatPr baseColWidth="10" defaultRowHeight="15" x14ac:dyDescent="0.25"/>
  <cols>
    <col min="2" max="2" width="18.5703125" customWidth="1"/>
    <col min="5" max="5" width="14.28515625" customWidth="1"/>
    <col min="6" max="6" width="26.85546875" customWidth="1"/>
    <col min="8" max="8" width="22.42578125" customWidth="1"/>
    <col min="9" max="9" width="4.85546875" customWidth="1"/>
    <col min="10" max="10" width="14.42578125" customWidth="1"/>
  </cols>
  <sheetData>
    <row r="1" spans="1:12" ht="23.25" x14ac:dyDescent="0.35">
      <c r="A1" s="27" t="s">
        <v>88</v>
      </c>
      <c r="B1" s="27"/>
    </row>
    <row r="3" spans="1:12" x14ac:dyDescent="0.25">
      <c r="A3" s="5" t="s">
        <v>87</v>
      </c>
      <c r="L3" t="s">
        <v>101</v>
      </c>
    </row>
    <row r="6" spans="1:12" ht="15.75" thickBot="1" x14ac:dyDescent="0.3">
      <c r="A6" s="6" t="s">
        <v>100</v>
      </c>
      <c r="B6" s="6" t="s">
        <v>102</v>
      </c>
      <c r="C6" s="6" t="s">
        <v>103</v>
      </c>
      <c r="D6" s="6" t="s">
        <v>104</v>
      </c>
      <c r="E6" s="6" t="s">
        <v>92</v>
      </c>
      <c r="F6" s="6" t="s">
        <v>93</v>
      </c>
      <c r="H6" s="5" t="s">
        <v>106</v>
      </c>
      <c r="I6" s="5">
        <v>0</v>
      </c>
      <c r="J6" s="5" t="s">
        <v>94</v>
      </c>
      <c r="K6" s="5"/>
    </row>
    <row r="7" spans="1:12" x14ac:dyDescent="0.25">
      <c r="A7" s="3">
        <v>0</v>
      </c>
      <c r="B7" s="3">
        <v>0.5</v>
      </c>
      <c r="C7" s="3">
        <v>0.5</v>
      </c>
      <c r="D7" s="3">
        <v>0</v>
      </c>
      <c r="E7" s="3">
        <v>1</v>
      </c>
      <c r="F7" s="3">
        <v>1</v>
      </c>
      <c r="H7" s="5"/>
      <c r="I7" s="5">
        <v>1</v>
      </c>
      <c r="J7" s="5" t="s">
        <v>95</v>
      </c>
      <c r="K7" s="5"/>
    </row>
    <row r="8" spans="1:12" x14ac:dyDescent="0.25">
      <c r="A8" s="3">
        <v>0</v>
      </c>
      <c r="B8" s="3">
        <v>1</v>
      </c>
      <c r="C8" s="3">
        <v>1</v>
      </c>
      <c r="D8" s="3">
        <v>0</v>
      </c>
      <c r="E8" s="3" t="s">
        <v>108</v>
      </c>
      <c r="F8" s="3">
        <v>1</v>
      </c>
      <c r="H8" s="5"/>
      <c r="I8" s="5">
        <v>2</v>
      </c>
      <c r="J8" s="5" t="s">
        <v>96</v>
      </c>
      <c r="K8" s="5"/>
    </row>
    <row r="9" spans="1:12" x14ac:dyDescent="0.25">
      <c r="A9" s="3">
        <v>0</v>
      </c>
      <c r="B9" s="3">
        <v>1.5</v>
      </c>
      <c r="C9" s="3">
        <v>1</v>
      </c>
      <c r="D9" s="3">
        <v>0</v>
      </c>
      <c r="E9" s="3" t="s">
        <v>108</v>
      </c>
      <c r="F9" s="3">
        <v>6</v>
      </c>
      <c r="H9" s="5"/>
      <c r="I9" s="5">
        <v>3</v>
      </c>
      <c r="J9" s="5" t="s">
        <v>97</v>
      </c>
      <c r="K9" s="5"/>
    </row>
    <row r="10" spans="1:12" x14ac:dyDescent="0.25">
      <c r="A10" s="3">
        <v>0</v>
      </c>
      <c r="B10" s="3">
        <v>2</v>
      </c>
      <c r="C10" s="3">
        <v>1</v>
      </c>
      <c r="D10" s="3">
        <v>0</v>
      </c>
      <c r="E10" s="3" t="s">
        <v>109</v>
      </c>
      <c r="F10" s="3">
        <v>6</v>
      </c>
      <c r="H10" s="5"/>
      <c r="I10" s="5">
        <v>4</v>
      </c>
      <c r="J10" s="5" t="s">
        <v>98</v>
      </c>
      <c r="K10" s="5"/>
    </row>
    <row r="11" spans="1:12" x14ac:dyDescent="0.25">
      <c r="A11" s="3">
        <v>0</v>
      </c>
      <c r="B11" s="3">
        <v>3</v>
      </c>
      <c r="C11" s="3">
        <v>1</v>
      </c>
      <c r="D11" s="3">
        <v>0</v>
      </c>
      <c r="F11" s="3">
        <v>14</v>
      </c>
      <c r="H11" s="5"/>
      <c r="I11" s="5">
        <v>5</v>
      </c>
      <c r="J11" s="5" t="s">
        <v>99</v>
      </c>
      <c r="K11" s="5"/>
    </row>
    <row r="12" spans="1:12" x14ac:dyDescent="0.25">
      <c r="A12" s="3">
        <v>0</v>
      </c>
      <c r="B12" s="3">
        <v>3</v>
      </c>
      <c r="C12" s="3">
        <v>1</v>
      </c>
      <c r="D12" s="3">
        <v>0</v>
      </c>
      <c r="E12" s="3"/>
      <c r="F12" s="3">
        <v>28</v>
      </c>
    </row>
    <row r="13" spans="1:12" x14ac:dyDescent="0.25">
      <c r="A13" s="3">
        <v>0</v>
      </c>
      <c r="B13" s="3">
        <v>3</v>
      </c>
      <c r="C13" s="3">
        <v>2</v>
      </c>
      <c r="D13" s="3">
        <v>0</v>
      </c>
      <c r="E13" s="3"/>
      <c r="F13" s="3">
        <v>42</v>
      </c>
      <c r="H13" s="5" t="s">
        <v>105</v>
      </c>
    </row>
    <row r="14" spans="1:12" x14ac:dyDescent="0.25">
      <c r="A14" s="3">
        <v>0</v>
      </c>
      <c r="B14" s="3">
        <v>3</v>
      </c>
      <c r="C14" s="3">
        <v>2</v>
      </c>
      <c r="D14" s="3">
        <v>0</v>
      </c>
      <c r="E14" s="3"/>
      <c r="F14" s="3">
        <v>146</v>
      </c>
    </row>
    <row r="15" spans="1:12" x14ac:dyDescent="0.25">
      <c r="A15" s="3">
        <v>0</v>
      </c>
      <c r="B15" s="3">
        <v>3.5</v>
      </c>
      <c r="C15" s="3">
        <v>3</v>
      </c>
      <c r="D15" s="3">
        <v>0</v>
      </c>
      <c r="E15" s="3"/>
      <c r="F15" s="3"/>
    </row>
    <row r="16" spans="1:12" x14ac:dyDescent="0.25">
      <c r="A16" s="3">
        <v>0</v>
      </c>
      <c r="B16" s="3">
        <v>3.5</v>
      </c>
      <c r="C16" s="3">
        <v>3</v>
      </c>
      <c r="D16" s="3">
        <v>0</v>
      </c>
      <c r="E16" s="3"/>
      <c r="F16" s="3"/>
    </row>
    <row r="17" spans="1:6" x14ac:dyDescent="0.25">
      <c r="A17" s="3">
        <v>0</v>
      </c>
      <c r="B17" s="3">
        <v>4</v>
      </c>
      <c r="C17" s="3">
        <v>3</v>
      </c>
      <c r="D17" s="3">
        <v>0</v>
      </c>
      <c r="E17" s="3"/>
      <c r="F17" s="3"/>
    </row>
    <row r="18" spans="1:6" x14ac:dyDescent="0.25">
      <c r="A18" s="3">
        <v>0</v>
      </c>
      <c r="B18" s="3">
        <v>4</v>
      </c>
      <c r="C18" s="3">
        <v>3</v>
      </c>
      <c r="D18" s="3">
        <v>0</v>
      </c>
      <c r="E18" s="3"/>
      <c r="F18" s="3"/>
    </row>
    <row r="19" spans="1:6" x14ac:dyDescent="0.25">
      <c r="A19" s="3">
        <v>0</v>
      </c>
      <c r="B19" s="3">
        <v>4</v>
      </c>
      <c r="C19" s="3">
        <v>3.5</v>
      </c>
      <c r="D19" s="3">
        <v>0</v>
      </c>
      <c r="E19" s="3"/>
      <c r="F19" s="3"/>
    </row>
    <row r="20" spans="1:6" x14ac:dyDescent="0.25">
      <c r="A20" s="3">
        <v>0</v>
      </c>
      <c r="B20" s="3">
        <v>4</v>
      </c>
      <c r="C20" s="3">
        <v>3.5</v>
      </c>
      <c r="D20" s="3">
        <v>0</v>
      </c>
      <c r="E20" s="3"/>
      <c r="F20" s="3"/>
    </row>
    <row r="21" spans="1:6" x14ac:dyDescent="0.25">
      <c r="A21" s="3">
        <v>0</v>
      </c>
      <c r="B21" s="3">
        <v>4</v>
      </c>
      <c r="C21" s="3">
        <v>3.5</v>
      </c>
      <c r="D21" s="3">
        <v>0</v>
      </c>
      <c r="E21" s="3"/>
      <c r="F21" s="3"/>
    </row>
    <row r="22" spans="1:6" x14ac:dyDescent="0.25">
      <c r="A22" s="3">
        <v>0</v>
      </c>
      <c r="B22" s="3">
        <v>5</v>
      </c>
      <c r="C22" s="3">
        <v>4</v>
      </c>
      <c r="D22" s="3">
        <v>0</v>
      </c>
      <c r="E22" s="3"/>
      <c r="F22" s="3"/>
    </row>
    <row r="23" spans="1:6" x14ac:dyDescent="0.25">
      <c r="A23" s="3">
        <v>0</v>
      </c>
      <c r="B23" s="3">
        <v>5</v>
      </c>
      <c r="C23" s="3">
        <v>4</v>
      </c>
      <c r="D23" s="3">
        <v>0</v>
      </c>
      <c r="E23" s="3"/>
      <c r="F23" s="3"/>
    </row>
    <row r="24" spans="1:6" x14ac:dyDescent="0.25">
      <c r="A24" s="3">
        <v>0</v>
      </c>
      <c r="B24" s="3">
        <v>5</v>
      </c>
      <c r="C24" s="3">
        <v>4</v>
      </c>
      <c r="D24" s="3">
        <v>0</v>
      </c>
      <c r="E24" s="3"/>
      <c r="F24" s="3"/>
    </row>
    <row r="25" spans="1:6" x14ac:dyDescent="0.25">
      <c r="A25" s="3">
        <v>0</v>
      </c>
      <c r="B25" s="3">
        <v>5</v>
      </c>
      <c r="C25" s="3">
        <v>4</v>
      </c>
      <c r="D25" s="3">
        <v>0.25</v>
      </c>
      <c r="E25" s="3"/>
      <c r="F25" s="3"/>
    </row>
    <row r="26" spans="1:6" x14ac:dyDescent="0.25">
      <c r="A26" s="3">
        <v>0</v>
      </c>
      <c r="B26" s="3">
        <v>5</v>
      </c>
      <c r="C26" s="3">
        <v>4</v>
      </c>
      <c r="D26" s="3">
        <v>0.25</v>
      </c>
      <c r="E26" s="3"/>
      <c r="F26" s="3"/>
    </row>
    <row r="27" spans="1:6" x14ac:dyDescent="0.25">
      <c r="A27" s="3">
        <v>0</v>
      </c>
      <c r="B27" s="3">
        <v>6</v>
      </c>
      <c r="C27" s="3">
        <v>5</v>
      </c>
      <c r="D27" s="3">
        <v>0.5</v>
      </c>
      <c r="E27" s="3"/>
      <c r="F27" s="3"/>
    </row>
    <row r="28" spans="1:6" x14ac:dyDescent="0.25">
      <c r="A28" s="3">
        <v>1</v>
      </c>
      <c r="B28" s="3">
        <v>6.5</v>
      </c>
      <c r="C28" s="3">
        <v>5</v>
      </c>
      <c r="D28" s="3">
        <v>1</v>
      </c>
      <c r="E28" s="3"/>
      <c r="F28" s="3"/>
    </row>
    <row r="29" spans="1:6" x14ac:dyDescent="0.25">
      <c r="A29" s="3">
        <v>1</v>
      </c>
      <c r="B29" s="3">
        <v>7</v>
      </c>
      <c r="C29" s="3">
        <v>5</v>
      </c>
      <c r="D29" s="3">
        <v>1</v>
      </c>
      <c r="E29" s="3"/>
      <c r="F29" s="3"/>
    </row>
    <row r="30" spans="1:6" x14ac:dyDescent="0.25">
      <c r="A30" s="3">
        <v>1</v>
      </c>
      <c r="B30" s="3">
        <v>7</v>
      </c>
      <c r="C30" s="3">
        <v>5</v>
      </c>
      <c r="D30" s="3">
        <v>1</v>
      </c>
      <c r="E30" s="3"/>
      <c r="F30" s="3"/>
    </row>
    <row r="31" spans="1:6" x14ac:dyDescent="0.25">
      <c r="A31" s="3">
        <v>1</v>
      </c>
      <c r="B31" s="3">
        <v>7</v>
      </c>
      <c r="C31" s="3">
        <v>5</v>
      </c>
      <c r="D31" s="3">
        <v>1.5</v>
      </c>
      <c r="E31" s="3"/>
      <c r="F31" s="3"/>
    </row>
    <row r="32" spans="1:6" x14ac:dyDescent="0.25">
      <c r="A32" s="3">
        <v>1</v>
      </c>
      <c r="B32" s="3">
        <v>7</v>
      </c>
      <c r="C32" s="3">
        <v>6</v>
      </c>
      <c r="D32" s="3">
        <v>3</v>
      </c>
      <c r="E32" s="3"/>
      <c r="F32" s="3"/>
    </row>
    <row r="33" spans="1:6" x14ac:dyDescent="0.25">
      <c r="A33" s="3">
        <v>2</v>
      </c>
      <c r="B33" s="3">
        <v>7</v>
      </c>
      <c r="C33" s="3">
        <v>6</v>
      </c>
      <c r="D33" s="3">
        <v>3</v>
      </c>
      <c r="E33" s="3"/>
      <c r="F33" s="3"/>
    </row>
    <row r="34" spans="1:6" x14ac:dyDescent="0.25">
      <c r="A34" s="3">
        <v>2</v>
      </c>
      <c r="B34" s="3">
        <v>7</v>
      </c>
      <c r="C34" s="3">
        <v>6</v>
      </c>
      <c r="D34" s="3">
        <v>3</v>
      </c>
      <c r="E34" s="3"/>
      <c r="F34" s="3"/>
    </row>
    <row r="35" spans="1:6" x14ac:dyDescent="0.25">
      <c r="A35" s="3">
        <v>2</v>
      </c>
      <c r="B35" s="3">
        <v>8</v>
      </c>
      <c r="C35" s="3">
        <v>6</v>
      </c>
      <c r="D35" s="3">
        <v>3.5</v>
      </c>
      <c r="E35" s="3"/>
      <c r="F35" s="3"/>
    </row>
    <row r="36" spans="1:6" x14ac:dyDescent="0.25">
      <c r="A36" s="3">
        <v>2</v>
      </c>
      <c r="B36" s="3">
        <v>8</v>
      </c>
      <c r="C36" s="3">
        <v>6</v>
      </c>
      <c r="D36" s="3">
        <v>4</v>
      </c>
      <c r="E36" s="3"/>
      <c r="F36" s="3"/>
    </row>
    <row r="37" spans="1:6" x14ac:dyDescent="0.25">
      <c r="A37" s="3">
        <v>2</v>
      </c>
      <c r="B37" s="3">
        <v>10</v>
      </c>
      <c r="C37" s="3">
        <v>7</v>
      </c>
      <c r="D37" s="3">
        <v>5</v>
      </c>
      <c r="E37" s="3"/>
    </row>
    <row r="38" spans="1:6" x14ac:dyDescent="0.25">
      <c r="A38" s="3">
        <v>3</v>
      </c>
      <c r="B38" s="3">
        <v>11</v>
      </c>
      <c r="C38" s="3">
        <v>9</v>
      </c>
      <c r="D38" s="3">
        <v>5</v>
      </c>
    </row>
  </sheetData>
  <sortState ref="F7:F36">
    <sortCondition ref="F7"/>
  </sortState>
  <mergeCells count="1">
    <mergeCell ref="A1:B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C30A-777A-4448-9851-18DFE08D87A8}">
  <dimension ref="A1:C37"/>
  <sheetViews>
    <sheetView workbookViewId="0">
      <selection sqref="A1:C1"/>
    </sheetView>
  </sheetViews>
  <sheetFormatPr baseColWidth="10" defaultRowHeight="15" x14ac:dyDescent="0.25"/>
  <sheetData>
    <row r="1" spans="1:3" ht="23.25" x14ac:dyDescent="0.35">
      <c r="A1" s="27" t="s">
        <v>107</v>
      </c>
      <c r="B1" s="27"/>
      <c r="C1" s="27"/>
    </row>
    <row r="3" spans="1:3" x14ac:dyDescent="0.25">
      <c r="A3" s="5" t="s">
        <v>112</v>
      </c>
    </row>
    <row r="5" spans="1:3" x14ac:dyDescent="0.25">
      <c r="A5" t="s">
        <v>110</v>
      </c>
      <c r="B5" t="s">
        <v>111</v>
      </c>
    </row>
    <row r="6" spans="1:3" x14ac:dyDescent="0.25">
      <c r="A6">
        <v>19</v>
      </c>
      <c r="B6">
        <v>2</v>
      </c>
    </row>
    <row r="7" spans="1:3" x14ac:dyDescent="0.25">
      <c r="A7">
        <v>19</v>
      </c>
      <c r="B7">
        <v>2</v>
      </c>
    </row>
    <row r="8" spans="1:3" x14ac:dyDescent="0.25">
      <c r="A8">
        <v>19</v>
      </c>
      <c r="B8">
        <v>1</v>
      </c>
    </row>
    <row r="9" spans="1:3" x14ac:dyDescent="0.25">
      <c r="A9">
        <v>19</v>
      </c>
      <c r="B9">
        <v>1</v>
      </c>
    </row>
    <row r="10" spans="1:3" x14ac:dyDescent="0.25">
      <c r="A10">
        <v>19</v>
      </c>
      <c r="B10">
        <v>1</v>
      </c>
    </row>
    <row r="11" spans="1:3" x14ac:dyDescent="0.25">
      <c r="A11">
        <v>19</v>
      </c>
      <c r="B11">
        <v>1</v>
      </c>
    </row>
    <row r="12" spans="1:3" x14ac:dyDescent="0.25">
      <c r="A12">
        <v>20</v>
      </c>
      <c r="B12">
        <v>2</v>
      </c>
    </row>
    <row r="13" spans="1:3" x14ac:dyDescent="0.25">
      <c r="A13">
        <v>20</v>
      </c>
      <c r="B13">
        <v>1</v>
      </c>
    </row>
    <row r="14" spans="1:3" x14ac:dyDescent="0.25">
      <c r="A14">
        <v>20</v>
      </c>
      <c r="B14">
        <v>1</v>
      </c>
    </row>
    <row r="15" spans="1:3" x14ac:dyDescent="0.25">
      <c r="A15">
        <v>20</v>
      </c>
      <c r="B15">
        <v>1</v>
      </c>
    </row>
    <row r="16" spans="1:3" x14ac:dyDescent="0.25">
      <c r="A16">
        <v>20</v>
      </c>
      <c r="B16">
        <v>2</v>
      </c>
    </row>
    <row r="17" spans="1:2" x14ac:dyDescent="0.25">
      <c r="A17">
        <v>21</v>
      </c>
      <c r="B17">
        <v>1</v>
      </c>
    </row>
    <row r="18" spans="1:2" x14ac:dyDescent="0.25">
      <c r="A18">
        <v>21</v>
      </c>
      <c r="B18">
        <v>1</v>
      </c>
    </row>
    <row r="19" spans="1:2" x14ac:dyDescent="0.25">
      <c r="A19">
        <v>21</v>
      </c>
      <c r="B19">
        <v>1</v>
      </c>
    </row>
    <row r="20" spans="1:2" x14ac:dyDescent="0.25">
      <c r="A20">
        <v>21</v>
      </c>
      <c r="B20">
        <v>1</v>
      </c>
    </row>
    <row r="21" spans="1:2" x14ac:dyDescent="0.25">
      <c r="A21">
        <v>21</v>
      </c>
      <c r="B21">
        <v>1</v>
      </c>
    </row>
    <row r="22" spans="1:2" x14ac:dyDescent="0.25">
      <c r="A22">
        <v>21</v>
      </c>
      <c r="B22">
        <v>1</v>
      </c>
    </row>
    <row r="23" spans="1:2" x14ac:dyDescent="0.25">
      <c r="A23">
        <v>21</v>
      </c>
      <c r="B23">
        <v>1</v>
      </c>
    </row>
    <row r="24" spans="1:2" x14ac:dyDescent="0.25">
      <c r="A24">
        <v>22</v>
      </c>
      <c r="B24">
        <v>1</v>
      </c>
    </row>
    <row r="25" spans="1:2" x14ac:dyDescent="0.25">
      <c r="A25">
        <v>23</v>
      </c>
      <c r="B25">
        <v>1</v>
      </c>
    </row>
    <row r="26" spans="1:2" x14ac:dyDescent="0.25">
      <c r="A26">
        <v>23</v>
      </c>
      <c r="B26">
        <v>1</v>
      </c>
    </row>
    <row r="27" spans="1:2" x14ac:dyDescent="0.25">
      <c r="A27">
        <v>23</v>
      </c>
      <c r="B27">
        <v>1</v>
      </c>
    </row>
    <row r="28" spans="1:2" x14ac:dyDescent="0.25">
      <c r="A28">
        <v>23</v>
      </c>
      <c r="B28">
        <v>1</v>
      </c>
    </row>
    <row r="29" spans="1:2" x14ac:dyDescent="0.25">
      <c r="A29">
        <v>24</v>
      </c>
      <c r="B29">
        <v>1</v>
      </c>
    </row>
    <row r="30" spans="1:2" x14ac:dyDescent="0.25">
      <c r="A30">
        <v>24</v>
      </c>
      <c r="B30">
        <v>1</v>
      </c>
    </row>
    <row r="31" spans="1:2" x14ac:dyDescent="0.25">
      <c r="A31">
        <v>24</v>
      </c>
      <c r="B31">
        <v>2</v>
      </c>
    </row>
    <row r="32" spans="1:2" x14ac:dyDescent="0.25">
      <c r="A32">
        <v>24</v>
      </c>
      <c r="B32">
        <v>1</v>
      </c>
    </row>
    <row r="33" spans="1:2" x14ac:dyDescent="0.25">
      <c r="A33">
        <v>25</v>
      </c>
      <c r="B33">
        <v>1</v>
      </c>
    </row>
    <row r="34" spans="1:2" x14ac:dyDescent="0.25">
      <c r="A34">
        <v>25</v>
      </c>
      <c r="B34">
        <v>1</v>
      </c>
    </row>
    <row r="35" spans="1:2" x14ac:dyDescent="0.25">
      <c r="A35">
        <v>26</v>
      </c>
      <c r="B35">
        <v>1</v>
      </c>
    </row>
    <row r="36" spans="1:2" x14ac:dyDescent="0.25">
      <c r="A36">
        <v>26</v>
      </c>
      <c r="B36">
        <v>1</v>
      </c>
    </row>
    <row r="37" spans="1:2" x14ac:dyDescent="0.25">
      <c r="A37">
        <v>27</v>
      </c>
      <c r="B37">
        <v>1</v>
      </c>
    </row>
  </sheetData>
  <sortState ref="A6:B37">
    <sortCondition ref="A6"/>
  </sortState>
  <mergeCells count="1">
    <mergeCell ref="A1:C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Introduction</vt:lpstr>
      <vt:lpstr>Correlation results</vt:lpstr>
      <vt:lpstr>Challenge results</vt:lpstr>
      <vt:lpstr>Time pressure</vt:lpstr>
      <vt:lpstr>SPANE</vt:lpstr>
      <vt:lpstr>Personality</vt:lpstr>
      <vt:lpstr>Academic</vt:lpstr>
      <vt:lpstr>Experience</vt:lpstr>
      <vt:lpstr>Sample 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dc:creator>
  <cp:lastModifiedBy>Marvin</cp:lastModifiedBy>
  <dcterms:created xsi:type="dcterms:W3CDTF">2018-03-06T13:53:32Z</dcterms:created>
  <dcterms:modified xsi:type="dcterms:W3CDTF">2018-08-27T11:36:14Z</dcterms:modified>
</cp:coreProperties>
</file>