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488" windowHeight="9347" activeTab="5"/>
  </bookViews>
  <sheets>
    <sheet name="Experimental data" sheetId="8" r:id="rId1"/>
    <sheet name="Table 1" sheetId="1" r:id="rId2"/>
    <sheet name="Table 2" sheetId="5" r:id="rId3"/>
    <sheet name="Figure 3" sheetId="6" r:id="rId4"/>
    <sheet name="Figure 4" sheetId="7" r:id="rId5"/>
    <sheet name="Figure 5" sheetId="4" r:id="rId6"/>
  </sheets>
  <calcPr calcId="144525"/>
</workbook>
</file>

<file path=xl/sharedStrings.xml><?xml version="1.0" encoding="utf-8"?>
<sst xmlns="http://schemas.openxmlformats.org/spreadsheetml/2006/main" count="170" uniqueCount="37">
  <si>
    <t>Drainage condition</t>
  </si>
  <si>
    <t>Confining pressure
(kPa)</t>
  </si>
  <si>
    <t xml:space="preserve">Root distribution patterns </t>
  </si>
  <si>
    <t>Root content
(%)</t>
  </si>
  <si>
    <t>Repeat</t>
  </si>
  <si>
    <t>Value</t>
  </si>
  <si>
    <t>Average</t>
  </si>
  <si>
    <t>HR</t>
  </si>
  <si>
    <t>VR</t>
  </si>
  <si>
    <t>CR</t>
  </si>
  <si>
    <t>Un-reinforced soil</t>
  </si>
  <si>
    <t>CD</t>
  </si>
  <si>
    <t>0.25%</t>
  </si>
  <si>
    <t>0.50%</t>
  </si>
  <si>
    <t>0.75%</t>
  </si>
  <si>
    <t>CU</t>
  </si>
  <si>
    <t>UU</t>
  </si>
  <si>
    <t>Notes:</t>
  </si>
  <si>
    <t>CD denotes the consolidation drained condition; CU denotes the consolidation undrained condition; UU denotes the unconsolidated undrained condition; HR is horizontal root; VR is vertical root; CR is complex root.</t>
  </si>
  <si>
    <t>Table 1:</t>
  </si>
  <si>
    <t>Shear strength indexes of soil-root composites.</t>
  </si>
  <si>
    <t>Shear strength indexes</t>
  </si>
  <si>
    <r>
      <rPr>
        <i/>
        <sz val="11"/>
        <color theme="1"/>
        <rFont val="Times New Roman"/>
        <charset val="134"/>
      </rPr>
      <t>c</t>
    </r>
    <r>
      <rPr>
        <sz val="11"/>
        <color theme="1"/>
        <rFont val="Times New Roman"/>
        <charset val="134"/>
      </rPr>
      <t>/kPa</t>
    </r>
  </si>
  <si>
    <r>
      <rPr>
        <i/>
        <sz val="11"/>
        <color theme="1"/>
        <rFont val="Times New Roman"/>
        <charset val="134"/>
      </rPr>
      <t>φ</t>
    </r>
    <r>
      <rPr>
        <sz val="11"/>
        <color theme="1"/>
        <rFont val="Times New Roman"/>
        <charset val="134"/>
      </rPr>
      <t>/(°)</t>
    </r>
  </si>
  <si>
    <t>Table 2:</t>
  </si>
  <si>
    <r>
      <t xml:space="preserve">Generalized equivalent confining pressure (GECP) of </t>
    </r>
    <r>
      <rPr>
        <b/>
        <i/>
        <sz val="11"/>
        <color theme="1"/>
        <rFont val="Times New Roman"/>
        <charset val="134"/>
      </rPr>
      <t>Indigofera amblyantha</t>
    </r>
    <r>
      <rPr>
        <b/>
        <sz val="11"/>
        <color theme="1"/>
        <rFont val="Times New Roman"/>
        <charset val="134"/>
      </rPr>
      <t xml:space="preserve"> roots in the reinforced soil.</t>
    </r>
  </si>
  <si>
    <t>Generalized equivalent confining pressure</t>
  </si>
  <si>
    <t>0.5%</t>
  </si>
  <si>
    <t>Figure 3</t>
  </si>
  <si>
    <r>
      <t xml:space="preserve">The relationship between the generalized equivalent confining pressure of </t>
    </r>
    <r>
      <rPr>
        <b/>
        <i/>
        <sz val="11"/>
        <color theme="1"/>
        <rFont val="Times New Roman"/>
        <charset val="134"/>
      </rPr>
      <t>Indigofera amblyantha</t>
    </r>
    <r>
      <rPr>
        <b/>
        <sz val="11"/>
        <color theme="1"/>
        <rFont val="Times New Roman"/>
        <charset val="134"/>
      </rPr>
      <t xml:space="preserve"> roots in the reinforced soil and root content.</t>
    </r>
  </si>
  <si>
    <t xml:space="preserve">                         Confining pressure (kPa)
Root content </t>
  </si>
  <si>
    <t>Figure 4</t>
  </si>
  <si>
    <r>
      <t xml:space="preserve">The relationship between the generalized equivalent confining pressure of </t>
    </r>
    <r>
      <rPr>
        <b/>
        <i/>
        <sz val="11"/>
        <rFont val="Times New Roman"/>
        <charset val="134"/>
      </rPr>
      <t>Indigofera amblyantha</t>
    </r>
    <r>
      <rPr>
        <b/>
        <sz val="11"/>
        <rFont val="Times New Roman"/>
        <charset val="134"/>
      </rPr>
      <t xml:space="preserve"> roots in the reinforced soil and drainage conditions.</t>
    </r>
  </si>
  <si>
    <t>Confining pressure (kPa)</t>
  </si>
  <si>
    <t>Root content (%)</t>
  </si>
  <si>
    <t>Figure 5</t>
  </si>
  <si>
    <r>
      <t xml:space="preserve">The relationship between the generalized equivalent confining pressure of </t>
    </r>
    <r>
      <rPr>
        <b/>
        <i/>
        <sz val="11"/>
        <color theme="1"/>
        <rFont val="Times New Roman"/>
        <charset val="134"/>
      </rPr>
      <t>Indigofera amblyantha</t>
    </r>
    <r>
      <rPr>
        <b/>
        <sz val="11"/>
        <color theme="1"/>
        <rFont val="Times New Roman"/>
        <charset val="134"/>
      </rPr>
      <t xml:space="preserve"> roots in the reinforced soil and confining pressure.</t>
    </r>
  </si>
</sst>
</file>

<file path=xl/styles.xml><?xml version="1.0" encoding="utf-8"?>
<styleSheet xmlns="http://schemas.openxmlformats.org/spreadsheetml/2006/main">
  <numFmts count="10">
    <numFmt numFmtId="176" formatCode="0_);[Red]\(0\)"/>
    <numFmt numFmtId="44" formatCode="_ &quot;￥&quot;* #,##0.00_ ;_ &quot;￥&quot;* \-#,##0.00_ ;_ &quot;￥&quot;* &quot;-&quot;??_ ;_ @_ "/>
    <numFmt numFmtId="177" formatCode="0.00_ "/>
    <numFmt numFmtId="42" formatCode="_ &quot;￥&quot;* #,##0_ ;_ &quot;￥&quot;* \-#,##0_ ;_ &quot;￥&quot;* &quot;-&quot;_ ;_ @_ "/>
    <numFmt numFmtId="178" formatCode="0.00_);[Red]\(0.00\)"/>
    <numFmt numFmtId="179" formatCode="0_ "/>
    <numFmt numFmtId="180" formatCode="0.0_);\(0.0\)"/>
    <numFmt numFmtId="43" formatCode="_ * #,##0.00_ ;_ * \-#,##0.00_ ;_ * &quot;-&quot;??_ ;_ @_ "/>
    <numFmt numFmtId="41" formatCode="_ * #,##0_ ;_ * \-#,##0_ ;_ * &quot;-&quot;_ ;_ @_ "/>
    <numFmt numFmtId="181" formatCode="0.00_);\(0.00\)"/>
  </numFmts>
  <fonts count="29">
    <font>
      <sz val="11"/>
      <color theme="1"/>
      <name val="宋体"/>
      <charset val="134"/>
      <scheme val="minor"/>
    </font>
    <font>
      <b/>
      <sz val="11"/>
      <color theme="1"/>
      <name val="Times New Roman"/>
      <charset val="134"/>
    </font>
    <font>
      <sz val="11"/>
      <color theme="1"/>
      <name val="Times New Roman"/>
      <charset val="134"/>
    </font>
    <font>
      <b/>
      <sz val="11"/>
      <name val="Times New Roman"/>
      <charset val="134"/>
    </font>
    <font>
      <sz val="11"/>
      <color theme="1"/>
      <name val="宋体"/>
      <charset val="134"/>
      <scheme val="minor"/>
    </font>
    <font>
      <sz val="11"/>
      <name val="Times New Roman"/>
      <charset val="134"/>
    </font>
    <font>
      <i/>
      <sz val="11"/>
      <color theme="1"/>
      <name val="Times New Roman"/>
      <charset val="134"/>
    </font>
    <font>
      <sz val="11"/>
      <color rgb="FFFF0000"/>
      <name val="Times New Roman"/>
      <charset val="134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i/>
      <sz val="11"/>
      <color theme="1"/>
      <name val="Times New Roman"/>
      <charset val="134"/>
    </font>
    <font>
      <b/>
      <i/>
      <sz val="1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 diagonalDown="1">
      <left/>
      <right/>
      <top/>
      <bottom/>
      <diagonal style="thin">
        <color auto="1"/>
      </diagonal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3" borderId="7" applyNumberFormat="0" applyFont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0" fillId="2" borderId="3" applyNumberFormat="0" applyAlignment="0" applyProtection="0">
      <alignment vertical="center"/>
    </xf>
    <xf numFmtId="0" fontId="19" fillId="2" borderId="5" applyNumberFormat="0" applyAlignment="0" applyProtection="0">
      <alignment vertical="center"/>
    </xf>
    <xf numFmtId="0" fontId="25" fillId="17" borderId="9" applyNumberFormat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</cellStyleXfs>
  <cellXfs count="5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177" fontId="2" fillId="0" borderId="0" xfId="0" applyNumberFormat="1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10" fontId="2" fillId="0" borderId="0" xfId="0" applyNumberFormat="1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176" fontId="2" fillId="0" borderId="0" xfId="0" applyNumberFormat="1" applyFont="1" applyAlignment="1">
      <alignment horizontal="center" vertical="center"/>
    </xf>
    <xf numFmtId="177" fontId="1" fillId="0" borderId="0" xfId="0" applyNumberFormat="1" applyFont="1">
      <alignment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180" fontId="2" fillId="0" borderId="0" xfId="0" applyNumberFormat="1" applyFont="1" applyAlignment="1">
      <alignment horizontal="center" vertical="center"/>
    </xf>
    <xf numFmtId="10" fontId="2" fillId="0" borderId="0" xfId="0" applyNumberFormat="1" applyFont="1" applyAlignment="1">
      <alignment vertical="center"/>
    </xf>
    <xf numFmtId="177" fontId="2" fillId="0" borderId="0" xfId="0" applyNumberFormat="1" applyFont="1" applyAlignment="1">
      <alignment vertical="center"/>
    </xf>
    <xf numFmtId="10" fontId="0" fillId="0" borderId="0" xfId="0" applyNumberFormat="1" applyAlignment="1">
      <alignment horizontal="center" vertical="center"/>
    </xf>
    <xf numFmtId="179" fontId="2" fillId="0" borderId="0" xfId="0" applyNumberFormat="1" applyFont="1" applyAlignment="1">
      <alignment vertical="center"/>
    </xf>
    <xf numFmtId="0" fontId="4" fillId="0" borderId="0" xfId="0" applyFont="1">
      <alignment vertical="center"/>
    </xf>
    <xf numFmtId="179" fontId="2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181" fontId="2" fillId="0" borderId="0" xfId="0" applyNumberFormat="1" applyFont="1" applyAlignment="1">
      <alignment horizontal="center" vertical="center"/>
    </xf>
    <xf numFmtId="181" fontId="2" fillId="0" borderId="0" xfId="0" applyNumberFormat="1" applyFont="1" applyAlignment="1">
      <alignment vertical="center"/>
    </xf>
    <xf numFmtId="181" fontId="2" fillId="0" borderId="0" xfId="0" applyNumberFormat="1" applyFont="1" applyAlignment="1">
      <alignment horizontal="center" vertical="center" wrapText="1"/>
    </xf>
    <xf numFmtId="181" fontId="2" fillId="0" borderId="0" xfId="0" applyNumberFormat="1" applyFont="1">
      <alignment vertical="center"/>
    </xf>
    <xf numFmtId="180" fontId="0" fillId="0" borderId="0" xfId="0" applyNumberFormat="1">
      <alignment vertical="center"/>
    </xf>
    <xf numFmtId="49" fontId="0" fillId="0" borderId="0" xfId="0" applyNumberFormat="1">
      <alignment vertical="center"/>
    </xf>
    <xf numFmtId="177" fontId="0" fillId="0" borderId="0" xfId="0" applyNumberFormat="1">
      <alignment vertical="center"/>
    </xf>
    <xf numFmtId="181" fontId="5" fillId="0" borderId="0" xfId="0" applyNumberFormat="1" applyFont="1" applyAlignment="1">
      <alignment horizontal="center" vertical="center"/>
    </xf>
    <xf numFmtId="178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/>
    <xf numFmtId="0" fontId="6" fillId="0" borderId="0" xfId="0" applyFont="1" applyAlignment="1">
      <alignment horizontal="center"/>
    </xf>
    <xf numFmtId="178" fontId="2" fillId="0" borderId="0" xfId="0" applyNumberFormat="1" applyFont="1" applyAlignment="1">
      <alignment horizontal="center"/>
    </xf>
    <xf numFmtId="10" fontId="2" fillId="0" borderId="0" xfId="0" applyNumberFormat="1" applyFont="1" applyAlignment="1">
      <alignment horizontal="center"/>
    </xf>
    <xf numFmtId="180" fontId="7" fillId="0" borderId="0" xfId="0" applyNumberFormat="1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177" fontId="7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180" fontId="5" fillId="0" borderId="0" xfId="0" applyNumberFormat="1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181" fontId="7" fillId="0" borderId="0" xfId="0" applyNumberFormat="1" applyFont="1" applyAlignment="1">
      <alignment horizontal="center" vertical="center"/>
    </xf>
    <xf numFmtId="10" fontId="5" fillId="0" borderId="0" xfId="0" applyNumberFormat="1" applyFont="1" applyAlignment="1">
      <alignment horizontal="center" vertical="center"/>
    </xf>
    <xf numFmtId="180" fontId="7" fillId="0" borderId="0" xfId="0" applyNumberFormat="1" applyFont="1" applyAlignment="1">
      <alignment vertical="center"/>
    </xf>
    <xf numFmtId="10" fontId="7" fillId="0" borderId="0" xfId="0" applyNumberFormat="1" applyFont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9</xdr:col>
      <xdr:colOff>121920</xdr:colOff>
      <xdr:row>1</xdr:row>
      <xdr:rowOff>169922</xdr:rowOff>
    </xdr:from>
    <xdr:to>
      <xdr:col>15</xdr:col>
      <xdr:colOff>601162</xdr:colOff>
      <xdr:row>16</xdr:row>
      <xdr:rowOff>61436</xdr:rowOff>
    </xdr:to>
    <xdr:pic>
      <xdr:nvPicPr>
        <xdr:cNvPr id="3" name="图片 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5200" y="352425"/>
          <a:ext cx="4182110" cy="28174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271"/>
  <sheetViews>
    <sheetView workbookViewId="0">
      <selection activeCell="J14" sqref="J14:U15"/>
    </sheetView>
  </sheetViews>
  <sheetFormatPr defaultColWidth="9" defaultRowHeight="14.4"/>
  <cols>
    <col min="1" max="4" width="9.66666666666667" style="5" customWidth="1"/>
    <col min="5" max="8" width="8.44444444444444" style="4" customWidth="1"/>
    <col min="9" max="9" width="8.88888888888889" style="4"/>
    <col min="10" max="10" width="12.2222222222222" style="4" customWidth="1"/>
    <col min="11" max="11" width="12.7777777777778" style="4" customWidth="1"/>
    <col min="12" max="20" width="9.55555555555556" style="4" customWidth="1"/>
    <col min="21" max="21" width="15.2222222222222" style="4" customWidth="1"/>
  </cols>
  <sheetData>
    <row r="1" ht="41.4" spans="1:21">
      <c r="A1" s="7" t="s">
        <v>0</v>
      </c>
      <c r="B1" s="7" t="s">
        <v>1</v>
      </c>
      <c r="C1" s="7" t="s">
        <v>2</v>
      </c>
      <c r="D1" s="7" t="s">
        <v>3</v>
      </c>
      <c r="E1" s="5" t="s">
        <v>4</v>
      </c>
      <c r="F1" s="5" t="s">
        <v>5</v>
      </c>
      <c r="G1" s="9" t="s">
        <v>6</v>
      </c>
      <c r="H1" s="9"/>
      <c r="J1" s="45" t="s">
        <v>0</v>
      </c>
      <c r="K1" s="46" t="s">
        <v>1</v>
      </c>
      <c r="L1" s="47" t="s">
        <v>7</v>
      </c>
      <c r="M1" s="47"/>
      <c r="N1" s="47"/>
      <c r="O1" s="47" t="s">
        <v>8</v>
      </c>
      <c r="P1" s="47"/>
      <c r="Q1" s="47"/>
      <c r="R1" s="47" t="s">
        <v>9</v>
      </c>
      <c r="S1" s="47"/>
      <c r="T1" s="47"/>
      <c r="U1" s="50" t="s">
        <v>10</v>
      </c>
    </row>
    <row r="2" spans="1:21">
      <c r="A2" s="5" t="s">
        <v>11</v>
      </c>
      <c r="B2" s="5">
        <v>50</v>
      </c>
      <c r="C2" s="5" t="s">
        <v>7</v>
      </c>
      <c r="D2" s="8">
        <v>0.0025</v>
      </c>
      <c r="E2" s="13">
        <v>1</v>
      </c>
      <c r="F2" s="36">
        <v>140.96</v>
      </c>
      <c r="G2" s="36">
        <f>AVERAGE(F2:F4)</f>
        <v>141.733333333333</v>
      </c>
      <c r="H2" s="36"/>
      <c r="J2" s="45"/>
      <c r="K2" s="48"/>
      <c r="L2" s="49" t="s">
        <v>12</v>
      </c>
      <c r="M2" s="49" t="s">
        <v>13</v>
      </c>
      <c r="N2" s="49" t="s">
        <v>14</v>
      </c>
      <c r="O2" s="49" t="s">
        <v>12</v>
      </c>
      <c r="P2" s="49" t="s">
        <v>13</v>
      </c>
      <c r="Q2" s="49" t="s">
        <v>14</v>
      </c>
      <c r="R2" s="49" t="s">
        <v>12</v>
      </c>
      <c r="S2" s="49" t="s">
        <v>13</v>
      </c>
      <c r="T2" s="49" t="s">
        <v>14</v>
      </c>
      <c r="U2" s="55">
        <v>0</v>
      </c>
    </row>
    <row r="3" spans="4:23">
      <c r="D3" s="8"/>
      <c r="E3" s="13">
        <v>2</v>
      </c>
      <c r="F3" s="36">
        <v>142.1</v>
      </c>
      <c r="G3" s="36"/>
      <c r="H3" s="36"/>
      <c r="J3" s="50" t="s">
        <v>11</v>
      </c>
      <c r="K3" s="50">
        <v>50</v>
      </c>
      <c r="L3" s="35">
        <f>G2</f>
        <v>141.733333333333</v>
      </c>
      <c r="M3" s="35">
        <f>G5</f>
        <v>169.133333333333</v>
      </c>
      <c r="N3" s="35">
        <f>G8</f>
        <v>217.166666666667</v>
      </c>
      <c r="O3" s="35">
        <f>G11</f>
        <v>158.423333333333</v>
      </c>
      <c r="P3" s="35">
        <f>G14</f>
        <v>187.813333333333</v>
      </c>
      <c r="Q3" s="35">
        <f>G17</f>
        <v>256.8</v>
      </c>
      <c r="R3" s="35">
        <f>G20</f>
        <v>179.806666666667</v>
      </c>
      <c r="S3" s="35">
        <f>G23</f>
        <v>219.206666666667</v>
      </c>
      <c r="T3" s="35">
        <f>G26</f>
        <v>253.283333333333</v>
      </c>
      <c r="U3" s="35">
        <f>G29</f>
        <v>133.833333333333</v>
      </c>
      <c r="V3" s="56"/>
      <c r="W3" s="53"/>
    </row>
    <row r="4" spans="4:23">
      <c r="D4" s="8"/>
      <c r="E4" s="13">
        <v>3</v>
      </c>
      <c r="F4" s="36">
        <v>142.14</v>
      </c>
      <c r="G4" s="36"/>
      <c r="H4" s="36"/>
      <c r="I4" s="5"/>
      <c r="J4" s="50"/>
      <c r="K4" s="50">
        <v>100</v>
      </c>
      <c r="L4" s="35">
        <f>G32</f>
        <v>258.306666666667</v>
      </c>
      <c r="M4" s="35">
        <f>G35</f>
        <v>293.216666666667</v>
      </c>
      <c r="N4" s="35">
        <f>G38</f>
        <v>365.15</v>
      </c>
      <c r="O4" s="35">
        <f>G41</f>
        <v>274.333333333333</v>
      </c>
      <c r="P4" s="35">
        <f>G44</f>
        <v>308.046666666667</v>
      </c>
      <c r="Q4" s="35">
        <f>G47</f>
        <v>415.106666666667</v>
      </c>
      <c r="R4" s="35">
        <f>G50</f>
        <v>300.716666666667</v>
      </c>
      <c r="S4" s="35">
        <f>G53</f>
        <v>359.226666666667</v>
      </c>
      <c r="T4" s="35">
        <f>G56</f>
        <v>425.583333333333</v>
      </c>
      <c r="U4" s="35">
        <f>G59</f>
        <v>243.523333333333</v>
      </c>
      <c r="V4" s="43"/>
      <c r="W4" s="57"/>
    </row>
    <row r="5" spans="4:23">
      <c r="D5" s="8">
        <v>0.005</v>
      </c>
      <c r="E5" s="13">
        <v>1</v>
      </c>
      <c r="F5" s="36">
        <v>168.65</v>
      </c>
      <c r="G5" s="36">
        <f>AVERAGE(F5:F7)</f>
        <v>169.133333333333</v>
      </c>
      <c r="H5" s="36"/>
      <c r="I5" s="5"/>
      <c r="J5" s="50"/>
      <c r="K5" s="50">
        <v>150</v>
      </c>
      <c r="L5" s="35">
        <f>G62</f>
        <v>373.843333333333</v>
      </c>
      <c r="M5" s="35">
        <f>G65</f>
        <v>416.97</v>
      </c>
      <c r="N5" s="35">
        <f>G68</f>
        <v>514.693333333333</v>
      </c>
      <c r="O5" s="35">
        <f>G71</f>
        <v>390.536666666667</v>
      </c>
      <c r="P5" s="35">
        <f>G74</f>
        <v>427.926666666667</v>
      </c>
      <c r="Q5" s="35">
        <f>G77</f>
        <v>575.213333333333</v>
      </c>
      <c r="R5" s="35">
        <f>G80</f>
        <v>420.986666666667</v>
      </c>
      <c r="S5" s="35">
        <f>G83</f>
        <v>500.643333333333</v>
      </c>
      <c r="T5" s="35">
        <f>G86</f>
        <v>587.94</v>
      </c>
      <c r="U5" s="35">
        <f>G89</f>
        <v>353.523333333333</v>
      </c>
      <c r="V5" s="54"/>
      <c r="W5" s="54"/>
    </row>
    <row r="6" spans="4:23">
      <c r="D6" s="8"/>
      <c r="E6" s="13">
        <v>2</v>
      </c>
      <c r="F6" s="36">
        <v>169.02</v>
      </c>
      <c r="G6" s="36"/>
      <c r="H6" s="36"/>
      <c r="I6" s="5"/>
      <c r="J6" s="50" t="s">
        <v>15</v>
      </c>
      <c r="K6" s="50">
        <v>50</v>
      </c>
      <c r="L6" s="35">
        <f>G92</f>
        <v>125.226666666667</v>
      </c>
      <c r="M6" s="35">
        <f>G95</f>
        <v>139.453333333333</v>
      </c>
      <c r="N6" s="35">
        <f>G98</f>
        <v>165.473333333333</v>
      </c>
      <c r="O6" s="35">
        <f>G101</f>
        <v>134.926666666667</v>
      </c>
      <c r="P6" s="35">
        <f>G104</f>
        <v>171.133333333333</v>
      </c>
      <c r="Q6" s="35">
        <f>G107</f>
        <v>193.943333333333</v>
      </c>
      <c r="R6" s="35">
        <f>G110</f>
        <v>150.023333333333</v>
      </c>
      <c r="S6" s="35">
        <f>G113</f>
        <v>181.836666666667</v>
      </c>
      <c r="T6" s="35">
        <f>G116</f>
        <v>228.696666666667</v>
      </c>
      <c r="U6" s="35">
        <f>G119</f>
        <v>121.933333333333</v>
      </c>
      <c r="V6" s="54"/>
      <c r="W6" s="54"/>
    </row>
    <row r="7" spans="4:23">
      <c r="D7" s="8"/>
      <c r="E7" s="13">
        <v>3</v>
      </c>
      <c r="F7" s="36">
        <v>169.73</v>
      </c>
      <c r="G7" s="36"/>
      <c r="H7" s="36"/>
      <c r="I7" s="5"/>
      <c r="J7" s="50"/>
      <c r="K7" s="50">
        <v>100</v>
      </c>
      <c r="L7" s="35">
        <f>G122</f>
        <v>231.023333333333</v>
      </c>
      <c r="M7" s="35">
        <f>G125</f>
        <v>246.026666666667</v>
      </c>
      <c r="N7" s="35">
        <f>G128</f>
        <v>282.57</v>
      </c>
      <c r="O7" s="35">
        <f>G131</f>
        <v>240.723333333333</v>
      </c>
      <c r="P7" s="35">
        <f>G134</f>
        <v>280.836666666667</v>
      </c>
      <c r="Q7" s="35">
        <f>G137</f>
        <v>317.323333333333</v>
      </c>
      <c r="R7" s="35">
        <f>G140</f>
        <v>252.073333333333</v>
      </c>
      <c r="S7" s="35">
        <f>G143</f>
        <v>294.726666666667</v>
      </c>
      <c r="T7" s="35">
        <f>G146</f>
        <v>363.853333333333</v>
      </c>
      <c r="U7" s="35">
        <f>G149</f>
        <v>224.146666666667</v>
      </c>
      <c r="V7" s="54"/>
      <c r="W7" s="54"/>
    </row>
    <row r="8" spans="4:23">
      <c r="D8" s="8">
        <v>0.0075</v>
      </c>
      <c r="E8" s="13">
        <v>1</v>
      </c>
      <c r="F8" s="36">
        <v>217.57</v>
      </c>
      <c r="G8" s="36">
        <f t="shared" ref="G8" si="0">AVERAGE(F8:F10)</f>
        <v>217.166666666667</v>
      </c>
      <c r="H8" s="36"/>
      <c r="I8" s="5"/>
      <c r="J8" s="50"/>
      <c r="K8" s="50">
        <v>150</v>
      </c>
      <c r="L8" s="35">
        <f>G152</f>
        <v>339.756666666667</v>
      </c>
      <c r="M8" s="35">
        <f>G155</f>
        <v>352.043333333333</v>
      </c>
      <c r="N8" s="35">
        <f>G158</f>
        <v>398.736666666667</v>
      </c>
      <c r="O8" s="35">
        <f>G161</f>
        <v>343.076666666667</v>
      </c>
      <c r="P8" s="35">
        <f>G164</f>
        <v>390.98</v>
      </c>
      <c r="Q8" s="35">
        <f>G167</f>
        <v>439.3</v>
      </c>
      <c r="R8" s="35">
        <f>G170</f>
        <v>354.066666666667</v>
      </c>
      <c r="S8" s="35">
        <f>G173</f>
        <v>409.013333333333</v>
      </c>
      <c r="T8" s="35">
        <f>G176</f>
        <v>493.833333333333</v>
      </c>
      <c r="U8" s="35">
        <f>G179</f>
        <v>326.853333333333</v>
      </c>
      <c r="V8" s="54"/>
      <c r="W8" s="54"/>
    </row>
    <row r="9" spans="4:23">
      <c r="D9" s="8"/>
      <c r="E9" s="13">
        <v>2</v>
      </c>
      <c r="F9" s="36">
        <v>216.98</v>
      </c>
      <c r="G9" s="36"/>
      <c r="H9" s="36"/>
      <c r="I9" s="5"/>
      <c r="J9" s="50" t="s">
        <v>16</v>
      </c>
      <c r="K9" s="50">
        <v>50</v>
      </c>
      <c r="L9" s="35">
        <f>G182</f>
        <v>107.816666666667</v>
      </c>
      <c r="M9" s="35">
        <f>G185</f>
        <v>109.433333333333</v>
      </c>
      <c r="N9" s="35">
        <f>G188</f>
        <v>113.753333333333</v>
      </c>
      <c r="O9" s="35">
        <f>G191</f>
        <v>107.63</v>
      </c>
      <c r="P9" s="35">
        <f>G194</f>
        <v>110.976666666667</v>
      </c>
      <c r="Q9" s="35">
        <f>G197</f>
        <v>111.256666666667</v>
      </c>
      <c r="R9" s="35">
        <f>G200</f>
        <v>107.573333333333</v>
      </c>
      <c r="S9" s="35">
        <f>G203</f>
        <v>111.896666666667</v>
      </c>
      <c r="T9" s="35">
        <f>G206</f>
        <v>122.346666666667</v>
      </c>
      <c r="U9" s="35">
        <f>G209</f>
        <v>113.786666666667</v>
      </c>
      <c r="V9" s="54"/>
      <c r="W9" s="54"/>
    </row>
    <row r="10" spans="4:23">
      <c r="D10" s="8"/>
      <c r="E10" s="13">
        <v>3</v>
      </c>
      <c r="F10" s="36">
        <v>216.95</v>
      </c>
      <c r="G10" s="36"/>
      <c r="H10" s="36"/>
      <c r="I10" s="5"/>
      <c r="J10" s="50"/>
      <c r="K10" s="50">
        <v>100</v>
      </c>
      <c r="L10" s="36">
        <f>G212</f>
        <v>181.47</v>
      </c>
      <c r="M10" s="35">
        <f>G215</f>
        <v>184.383333333333</v>
      </c>
      <c r="N10" s="35">
        <f>G218</f>
        <v>187.16</v>
      </c>
      <c r="O10" s="35">
        <f>G221</f>
        <v>182.393333333333</v>
      </c>
      <c r="P10" s="35">
        <f>G224</f>
        <v>183.263333333333</v>
      </c>
      <c r="Q10" s="35">
        <f>G227</f>
        <v>188.683333333333</v>
      </c>
      <c r="R10" s="35">
        <f>G230</f>
        <v>180.196666666667</v>
      </c>
      <c r="S10" s="35">
        <f>G233</f>
        <v>187.826666666667</v>
      </c>
      <c r="T10" s="35">
        <f>G236</f>
        <v>198.373333333333</v>
      </c>
      <c r="U10" s="35">
        <f>G239</f>
        <v>188.883333333333</v>
      </c>
      <c r="V10" s="54"/>
      <c r="W10" s="54"/>
    </row>
    <row r="11" spans="3:23">
      <c r="C11" s="5" t="s">
        <v>8</v>
      </c>
      <c r="D11" s="8">
        <v>0.0025</v>
      </c>
      <c r="E11" s="13">
        <v>1</v>
      </c>
      <c r="F11" s="36">
        <v>158.32</v>
      </c>
      <c r="G11" s="36">
        <f t="shared" ref="G11" si="1">AVERAGE(F11:F13)</f>
        <v>158.423333333333</v>
      </c>
      <c r="H11" s="36"/>
      <c r="I11" s="5"/>
      <c r="J11" s="50"/>
      <c r="K11" s="50">
        <v>150</v>
      </c>
      <c r="L11" s="35">
        <f>G242</f>
        <v>250.78</v>
      </c>
      <c r="M11" s="35">
        <f>G245</f>
        <v>259.516666666667</v>
      </c>
      <c r="N11" s="35">
        <f>G248</f>
        <v>261.01</v>
      </c>
      <c r="O11" s="35">
        <f>G251</f>
        <v>256.786666666667</v>
      </c>
      <c r="P11" s="35">
        <f>G254</f>
        <v>257.243333333333</v>
      </c>
      <c r="Q11" s="35">
        <f>G257</f>
        <v>271.726666666667</v>
      </c>
      <c r="R11" s="35">
        <f>G260</f>
        <v>253.173333333333</v>
      </c>
      <c r="S11" s="35">
        <f>G263</f>
        <v>264.756666666667</v>
      </c>
      <c r="T11" s="35">
        <f>G266</f>
        <v>274.283333333333</v>
      </c>
      <c r="U11" s="35">
        <f>G269</f>
        <v>264.143333333333</v>
      </c>
      <c r="V11" s="54"/>
      <c r="W11" s="54"/>
    </row>
    <row r="12" spans="4:23">
      <c r="D12" s="8"/>
      <c r="E12" s="13">
        <v>2</v>
      </c>
      <c r="F12" s="36">
        <v>157.31</v>
      </c>
      <c r="G12" s="36"/>
      <c r="H12" s="36"/>
      <c r="I12" s="5"/>
      <c r="J12" s="51"/>
      <c r="K12" s="26"/>
      <c r="L12" s="52"/>
      <c r="M12" s="53"/>
      <c r="N12" s="54"/>
      <c r="O12" s="54"/>
      <c r="P12" s="54"/>
      <c r="Q12" s="54"/>
      <c r="R12" s="54"/>
      <c r="S12" s="54"/>
      <c r="T12" s="54"/>
      <c r="U12" s="54"/>
      <c r="V12" s="54"/>
      <c r="W12" s="54"/>
    </row>
    <row r="13" spans="4:23">
      <c r="D13" s="8"/>
      <c r="E13" s="13">
        <v>3</v>
      </c>
      <c r="F13" s="36">
        <v>159.64</v>
      </c>
      <c r="G13" s="36"/>
      <c r="H13" s="36"/>
      <c r="I13" s="5"/>
      <c r="J13" s="10" t="s">
        <v>17</v>
      </c>
      <c r="K13" s="5"/>
      <c r="L13" s="52"/>
      <c r="M13" s="53"/>
      <c r="N13" s="54"/>
      <c r="O13" s="54"/>
      <c r="P13" s="54"/>
      <c r="Q13" s="54"/>
      <c r="R13" s="54"/>
      <c r="S13" s="54"/>
      <c r="T13" s="54"/>
      <c r="U13" s="54"/>
      <c r="V13" s="54"/>
      <c r="W13" s="54"/>
    </row>
    <row r="14" customHeight="1" spans="4:21">
      <c r="D14" s="8">
        <v>0.005</v>
      </c>
      <c r="E14" s="13">
        <v>1</v>
      </c>
      <c r="F14" s="36">
        <v>186.13</v>
      </c>
      <c r="G14" s="36">
        <f t="shared" ref="G14" si="2">AVERAGE(F14:F16)</f>
        <v>187.813333333333</v>
      </c>
      <c r="H14" s="36"/>
      <c r="I14" s="5"/>
      <c r="J14" s="11" t="s">
        <v>18</v>
      </c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</row>
    <row r="15" spans="4:21">
      <c r="D15" s="8"/>
      <c r="E15" s="13">
        <v>2</v>
      </c>
      <c r="F15" s="36">
        <v>187.45</v>
      </c>
      <c r="G15" s="36"/>
      <c r="H15" s="36"/>
      <c r="I15" s="5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</row>
    <row r="16" spans="4:9">
      <c r="D16" s="8"/>
      <c r="E16" s="13">
        <v>3</v>
      </c>
      <c r="F16" s="36">
        <v>189.86</v>
      </c>
      <c r="G16" s="36"/>
      <c r="H16" s="36"/>
      <c r="I16" s="5"/>
    </row>
    <row r="17" spans="4:9">
      <c r="D17" s="8">
        <v>0.0075</v>
      </c>
      <c r="E17" s="13">
        <v>1</v>
      </c>
      <c r="F17" s="36">
        <v>255.34</v>
      </c>
      <c r="G17" s="36">
        <f t="shared" ref="G17" si="3">AVERAGE(F17:F19)</f>
        <v>256.8</v>
      </c>
      <c r="H17" s="36"/>
      <c r="I17" s="5"/>
    </row>
    <row r="18" spans="4:9">
      <c r="D18" s="8"/>
      <c r="E18" s="13">
        <v>2</v>
      </c>
      <c r="F18" s="36">
        <v>257.12</v>
      </c>
      <c r="G18" s="36"/>
      <c r="H18" s="36"/>
      <c r="I18" s="5"/>
    </row>
    <row r="19" spans="4:9">
      <c r="D19" s="8"/>
      <c r="E19" s="13">
        <v>3</v>
      </c>
      <c r="F19" s="36">
        <v>257.94</v>
      </c>
      <c r="G19" s="36"/>
      <c r="H19" s="36"/>
      <c r="I19" s="5"/>
    </row>
    <row r="20" spans="3:9">
      <c r="C20" s="5" t="s">
        <v>9</v>
      </c>
      <c r="D20" s="8">
        <v>0.0025</v>
      </c>
      <c r="E20" s="13">
        <v>1</v>
      </c>
      <c r="F20" s="36">
        <v>178.8</v>
      </c>
      <c r="G20" s="36">
        <f t="shared" ref="G20" si="4">AVERAGE(F20:F22)</f>
        <v>179.806666666667</v>
      </c>
      <c r="H20" s="36"/>
      <c r="I20" s="5"/>
    </row>
    <row r="21" spans="4:9">
      <c r="D21" s="8"/>
      <c r="E21" s="13">
        <v>2</v>
      </c>
      <c r="F21" s="36">
        <v>180.11</v>
      </c>
      <c r="G21" s="36"/>
      <c r="H21" s="36"/>
      <c r="I21" s="5"/>
    </row>
    <row r="22" spans="4:9">
      <c r="D22" s="8"/>
      <c r="E22" s="13">
        <v>3</v>
      </c>
      <c r="F22" s="36">
        <v>180.51</v>
      </c>
      <c r="G22" s="36"/>
      <c r="H22" s="36"/>
      <c r="I22" s="52"/>
    </row>
    <row r="23" spans="4:9">
      <c r="D23" s="8">
        <v>0.005</v>
      </c>
      <c r="E23" s="13">
        <v>1</v>
      </c>
      <c r="F23" s="36">
        <v>218.98</v>
      </c>
      <c r="G23" s="36">
        <f t="shared" ref="G23" si="5">AVERAGE(F23:F25)</f>
        <v>219.206666666667</v>
      </c>
      <c r="H23" s="36"/>
      <c r="I23" s="52"/>
    </row>
    <row r="24" spans="4:9">
      <c r="D24" s="8"/>
      <c r="E24" s="13">
        <v>2</v>
      </c>
      <c r="F24" s="36">
        <v>219.86</v>
      </c>
      <c r="G24" s="36"/>
      <c r="H24" s="36"/>
      <c r="I24" s="52"/>
    </row>
    <row r="25" spans="4:9">
      <c r="D25" s="8"/>
      <c r="E25" s="13">
        <v>3</v>
      </c>
      <c r="F25" s="36">
        <v>218.78</v>
      </c>
      <c r="G25" s="36"/>
      <c r="H25" s="36"/>
      <c r="I25" s="52"/>
    </row>
    <row r="26" spans="4:9">
      <c r="D26" s="8">
        <v>0.0075</v>
      </c>
      <c r="E26" s="13">
        <v>1</v>
      </c>
      <c r="F26" s="36">
        <v>254.23</v>
      </c>
      <c r="G26" s="36">
        <f t="shared" ref="G26" si="6">AVERAGE(F26:F28)</f>
        <v>253.283333333333</v>
      </c>
      <c r="H26" s="36"/>
      <c r="I26" s="52"/>
    </row>
    <row r="27" spans="4:12">
      <c r="D27" s="8"/>
      <c r="E27" s="13">
        <v>2</v>
      </c>
      <c r="F27" s="36">
        <v>253.57</v>
      </c>
      <c r="G27" s="36"/>
      <c r="H27" s="36"/>
      <c r="I27" s="52"/>
      <c r="J27" s="52"/>
      <c r="K27" s="54"/>
      <c r="L27" s="51"/>
    </row>
    <row r="28" spans="4:21">
      <c r="D28" s="8"/>
      <c r="E28" s="13">
        <v>3</v>
      </c>
      <c r="F28" s="36">
        <v>252.05</v>
      </c>
      <c r="G28" s="36"/>
      <c r="H28" s="36"/>
      <c r="I28" s="52"/>
      <c r="J28" s="52"/>
      <c r="K28" s="54"/>
      <c r="L28" s="29"/>
      <c r="M28" s="29"/>
      <c r="N28" s="29"/>
      <c r="O28" s="29"/>
      <c r="P28" s="29"/>
      <c r="Q28" s="29"/>
      <c r="R28" s="29"/>
      <c r="S28" s="29"/>
      <c r="T28" s="29"/>
      <c r="U28" s="29"/>
    </row>
    <row r="29" spans="3:21">
      <c r="C29" s="7" t="s">
        <v>10</v>
      </c>
      <c r="D29" s="8">
        <v>0</v>
      </c>
      <c r="E29" s="13">
        <v>1</v>
      </c>
      <c r="F29" s="36">
        <v>133.84</v>
      </c>
      <c r="G29" s="36">
        <f t="shared" ref="G29" si="7">AVERAGE(F29:F31)</f>
        <v>133.833333333333</v>
      </c>
      <c r="H29" s="36"/>
      <c r="I29" s="52"/>
      <c r="J29" s="52"/>
      <c r="K29" s="54"/>
      <c r="L29" s="29"/>
      <c r="M29" s="29"/>
      <c r="N29" s="29"/>
      <c r="O29" s="29"/>
      <c r="P29" s="29"/>
      <c r="Q29" s="29"/>
      <c r="R29" s="29"/>
      <c r="S29" s="29"/>
      <c r="T29" s="29"/>
      <c r="U29" s="29"/>
    </row>
    <row r="30" spans="3:21">
      <c r="C30" s="7"/>
      <c r="E30" s="13">
        <v>2</v>
      </c>
      <c r="F30" s="36">
        <v>132.16</v>
      </c>
      <c r="G30" s="36"/>
      <c r="H30" s="36"/>
      <c r="I30" s="52"/>
      <c r="J30" s="52"/>
      <c r="K30" s="54"/>
      <c r="L30" s="31"/>
      <c r="M30" s="31"/>
      <c r="N30" s="31"/>
      <c r="O30" s="31"/>
      <c r="P30" s="31"/>
      <c r="Q30" s="31"/>
      <c r="R30" s="31"/>
      <c r="S30" s="31"/>
      <c r="T30" s="31"/>
      <c r="U30" s="31"/>
    </row>
    <row r="31" spans="3:21">
      <c r="C31" s="7"/>
      <c r="E31" s="13">
        <v>3</v>
      </c>
      <c r="F31" s="36">
        <v>135.5</v>
      </c>
      <c r="G31" s="36"/>
      <c r="H31" s="36"/>
      <c r="L31" s="31"/>
      <c r="M31" s="31"/>
      <c r="N31" s="31"/>
      <c r="O31" s="31"/>
      <c r="P31" s="31"/>
      <c r="Q31" s="31"/>
      <c r="R31" s="31"/>
      <c r="S31" s="31"/>
      <c r="T31" s="31"/>
      <c r="U31" s="31"/>
    </row>
    <row r="32" spans="2:21">
      <c r="B32" s="5">
        <v>100</v>
      </c>
      <c r="C32" s="5" t="s">
        <v>7</v>
      </c>
      <c r="D32" s="8">
        <v>0.0025</v>
      </c>
      <c r="E32" s="13">
        <v>1</v>
      </c>
      <c r="F32" s="36">
        <v>258.31</v>
      </c>
      <c r="G32" s="36">
        <f t="shared" ref="G32" si="8">AVERAGE(F32:F34)</f>
        <v>258.306666666667</v>
      </c>
      <c r="H32" s="36"/>
      <c r="L32" s="31"/>
      <c r="M32" s="31"/>
      <c r="N32" s="31"/>
      <c r="O32" s="31"/>
      <c r="P32" s="31"/>
      <c r="Q32" s="31"/>
      <c r="R32" s="31"/>
      <c r="S32" s="31"/>
      <c r="T32" s="31"/>
      <c r="U32" s="31"/>
    </row>
    <row r="33" spans="4:21">
      <c r="D33" s="8"/>
      <c r="E33" s="13">
        <v>2</v>
      </c>
      <c r="F33" s="36">
        <v>257.95</v>
      </c>
      <c r="G33" s="36"/>
      <c r="H33" s="36"/>
      <c r="L33" s="31"/>
      <c r="M33" s="31"/>
      <c r="N33" s="31"/>
      <c r="O33" s="31"/>
      <c r="P33" s="31"/>
      <c r="Q33" s="31"/>
      <c r="R33" s="31"/>
      <c r="S33" s="31"/>
      <c r="T33" s="31"/>
      <c r="U33" s="31"/>
    </row>
    <row r="34" spans="4:8">
      <c r="D34" s="8"/>
      <c r="E34" s="13">
        <v>3</v>
      </c>
      <c r="F34" s="36">
        <v>258.66</v>
      </c>
      <c r="G34" s="36"/>
      <c r="H34" s="36"/>
    </row>
    <row r="35" spans="4:8">
      <c r="D35" s="8">
        <v>0.005</v>
      </c>
      <c r="E35" s="13">
        <v>1</v>
      </c>
      <c r="F35" s="36">
        <v>294.25</v>
      </c>
      <c r="G35" s="36">
        <f t="shared" ref="G35" si="9">AVERAGE(F35:F37)</f>
        <v>293.216666666667</v>
      </c>
      <c r="H35" s="36"/>
    </row>
    <row r="36" spans="4:8">
      <c r="D36" s="8"/>
      <c r="E36" s="13">
        <v>2</v>
      </c>
      <c r="F36" s="36">
        <v>292.47</v>
      </c>
      <c r="G36" s="36"/>
      <c r="H36" s="36"/>
    </row>
    <row r="37" spans="4:8">
      <c r="D37" s="8"/>
      <c r="E37" s="13">
        <v>3</v>
      </c>
      <c r="F37" s="36">
        <v>292.93</v>
      </c>
      <c r="G37" s="36"/>
      <c r="H37" s="36"/>
    </row>
    <row r="38" spans="4:8">
      <c r="D38" s="8">
        <v>0.0075</v>
      </c>
      <c r="E38" s="13">
        <v>1</v>
      </c>
      <c r="F38" s="36">
        <v>365.12</v>
      </c>
      <c r="G38" s="36">
        <f t="shared" ref="G38" si="10">AVERAGE(F38:F40)</f>
        <v>365.15</v>
      </c>
      <c r="H38" s="36"/>
    </row>
    <row r="39" spans="4:8">
      <c r="D39" s="8"/>
      <c r="E39" s="13">
        <v>2</v>
      </c>
      <c r="F39" s="36">
        <v>364.95</v>
      </c>
      <c r="G39" s="36"/>
      <c r="H39" s="36"/>
    </row>
    <row r="40" spans="4:8">
      <c r="D40" s="8"/>
      <c r="E40" s="13">
        <v>3</v>
      </c>
      <c r="F40" s="36">
        <v>365.38</v>
      </c>
      <c r="G40" s="36"/>
      <c r="H40" s="36"/>
    </row>
    <row r="41" spans="3:8">
      <c r="C41" s="5" t="s">
        <v>8</v>
      </c>
      <c r="D41" s="8">
        <v>0.0025</v>
      </c>
      <c r="E41" s="13">
        <v>1</v>
      </c>
      <c r="F41" s="36">
        <v>274.34</v>
      </c>
      <c r="G41" s="36">
        <f t="shared" ref="G41" si="11">AVERAGE(F41:F43)</f>
        <v>274.333333333333</v>
      </c>
      <c r="H41" s="36"/>
    </row>
    <row r="42" spans="4:8">
      <c r="D42" s="8"/>
      <c r="E42" s="13">
        <v>2</v>
      </c>
      <c r="F42" s="36">
        <v>274.11</v>
      </c>
      <c r="G42" s="36"/>
      <c r="H42" s="36"/>
    </row>
    <row r="43" spans="4:8">
      <c r="D43" s="8"/>
      <c r="E43" s="13">
        <v>3</v>
      </c>
      <c r="F43" s="36">
        <v>274.55</v>
      </c>
      <c r="G43" s="36"/>
      <c r="H43" s="36"/>
    </row>
    <row r="44" spans="4:8">
      <c r="D44" s="8">
        <v>0.005</v>
      </c>
      <c r="E44" s="13">
        <v>1</v>
      </c>
      <c r="F44" s="36">
        <v>306.24</v>
      </c>
      <c r="G44" s="36">
        <f t="shared" ref="G44" si="12">AVERAGE(F44:F46)</f>
        <v>308.046666666667</v>
      </c>
      <c r="H44" s="36"/>
    </row>
    <row r="45" spans="4:8">
      <c r="D45" s="8"/>
      <c r="E45" s="13">
        <v>2</v>
      </c>
      <c r="F45" s="36">
        <v>310.44</v>
      </c>
      <c r="G45" s="36"/>
      <c r="H45" s="36"/>
    </row>
    <row r="46" spans="4:8">
      <c r="D46" s="8"/>
      <c r="E46" s="13">
        <v>3</v>
      </c>
      <c r="F46" s="36">
        <v>307.46</v>
      </c>
      <c r="G46" s="36"/>
      <c r="H46" s="36"/>
    </row>
    <row r="47" spans="4:8">
      <c r="D47" s="8">
        <v>0.0075</v>
      </c>
      <c r="E47" s="13">
        <v>1</v>
      </c>
      <c r="F47" s="36">
        <v>416.25</v>
      </c>
      <c r="G47" s="36">
        <f t="shared" ref="G47" si="13">AVERAGE(F47:F49)</f>
        <v>415.106666666667</v>
      </c>
      <c r="H47" s="36"/>
    </row>
    <row r="48" spans="4:8">
      <c r="D48" s="8"/>
      <c r="E48" s="13">
        <v>2</v>
      </c>
      <c r="F48" s="36">
        <v>415.29</v>
      </c>
      <c r="G48" s="36"/>
      <c r="H48" s="36"/>
    </row>
    <row r="49" spans="4:8">
      <c r="D49" s="8"/>
      <c r="E49" s="13">
        <v>3</v>
      </c>
      <c r="F49" s="36">
        <v>413.78</v>
      </c>
      <c r="G49" s="36"/>
      <c r="H49" s="36"/>
    </row>
    <row r="50" spans="3:8">
      <c r="C50" s="5" t="s">
        <v>9</v>
      </c>
      <c r="D50" s="8">
        <v>0.0025</v>
      </c>
      <c r="E50" s="13">
        <v>1</v>
      </c>
      <c r="F50" s="36">
        <v>299.56</v>
      </c>
      <c r="G50" s="36">
        <f t="shared" ref="G50" si="14">AVERAGE(F50:F52)</f>
        <v>300.716666666667</v>
      </c>
      <c r="H50" s="36"/>
    </row>
    <row r="51" spans="4:8">
      <c r="D51" s="8"/>
      <c r="E51" s="13">
        <v>2</v>
      </c>
      <c r="F51" s="36">
        <v>301.2</v>
      </c>
      <c r="G51" s="36"/>
      <c r="H51" s="36"/>
    </row>
    <row r="52" spans="4:8">
      <c r="D52" s="8"/>
      <c r="E52" s="13">
        <v>3</v>
      </c>
      <c r="F52" s="36">
        <v>301.39</v>
      </c>
      <c r="G52" s="36"/>
      <c r="H52" s="36"/>
    </row>
    <row r="53" spans="4:8">
      <c r="D53" s="8">
        <v>0.005</v>
      </c>
      <c r="E53" s="13">
        <v>1</v>
      </c>
      <c r="F53" s="36">
        <v>359.19</v>
      </c>
      <c r="G53" s="36">
        <f t="shared" ref="G53" si="15">AVERAGE(F53:F55)</f>
        <v>359.226666666667</v>
      </c>
      <c r="H53" s="36"/>
    </row>
    <row r="54" spans="4:8">
      <c r="D54" s="8"/>
      <c r="E54" s="13">
        <v>2</v>
      </c>
      <c r="F54" s="36">
        <v>359.67</v>
      </c>
      <c r="G54" s="36"/>
      <c r="H54" s="36"/>
    </row>
    <row r="55" spans="4:8">
      <c r="D55" s="8"/>
      <c r="E55" s="13">
        <v>3</v>
      </c>
      <c r="F55" s="36">
        <v>358.82</v>
      </c>
      <c r="G55" s="36"/>
      <c r="H55" s="36"/>
    </row>
    <row r="56" spans="4:8">
      <c r="D56" s="8">
        <v>0.0075</v>
      </c>
      <c r="E56" s="13">
        <v>1</v>
      </c>
      <c r="F56" s="36">
        <v>425.59</v>
      </c>
      <c r="G56" s="36">
        <f>AVERAGE(F56:F58)</f>
        <v>425.583333333333</v>
      </c>
      <c r="H56" s="36"/>
    </row>
    <row r="57" spans="4:8">
      <c r="D57" s="8"/>
      <c r="E57" s="13">
        <v>2</v>
      </c>
      <c r="F57" s="36">
        <v>424.79</v>
      </c>
      <c r="G57" s="36"/>
      <c r="H57" s="36"/>
    </row>
    <row r="58" spans="4:8">
      <c r="D58" s="8"/>
      <c r="E58" s="13">
        <v>3</v>
      </c>
      <c r="F58" s="36">
        <v>426.37</v>
      </c>
      <c r="G58" s="36"/>
      <c r="H58" s="36"/>
    </row>
    <row r="59" spans="3:8">
      <c r="C59" s="7" t="s">
        <v>10</v>
      </c>
      <c r="D59" s="8">
        <v>0</v>
      </c>
      <c r="E59" s="13">
        <v>1</v>
      </c>
      <c r="F59" s="36">
        <v>242.89</v>
      </c>
      <c r="G59" s="36">
        <f>AVERAGE(F59:F61)</f>
        <v>243.523333333333</v>
      </c>
      <c r="H59" s="36"/>
    </row>
    <row r="60" spans="3:8">
      <c r="C60" s="7"/>
      <c r="E60" s="13">
        <v>2</v>
      </c>
      <c r="F60" s="36">
        <v>244.56</v>
      </c>
      <c r="G60" s="36"/>
      <c r="H60" s="36"/>
    </row>
    <row r="61" spans="3:8">
      <c r="C61" s="7"/>
      <c r="E61" s="13">
        <v>3</v>
      </c>
      <c r="F61" s="36">
        <v>243.12</v>
      </c>
      <c r="G61" s="36"/>
      <c r="H61" s="36"/>
    </row>
    <row r="62" spans="2:8">
      <c r="B62" s="5">
        <v>150</v>
      </c>
      <c r="C62" s="5" t="s">
        <v>7</v>
      </c>
      <c r="D62" s="8">
        <v>0.0025</v>
      </c>
      <c r="E62" s="13">
        <v>1</v>
      </c>
      <c r="F62" s="36">
        <v>374.95</v>
      </c>
      <c r="G62" s="36">
        <f t="shared" ref="G62" si="16">AVERAGE(F62:F64)</f>
        <v>373.843333333333</v>
      </c>
      <c r="H62" s="36"/>
    </row>
    <row r="63" spans="4:8">
      <c r="D63" s="8"/>
      <c r="E63" s="13">
        <v>2</v>
      </c>
      <c r="F63" s="36">
        <v>373.01</v>
      </c>
      <c r="G63" s="36"/>
      <c r="H63" s="36"/>
    </row>
    <row r="64" spans="4:8">
      <c r="D64" s="8"/>
      <c r="E64" s="13">
        <v>3</v>
      </c>
      <c r="F64" s="36">
        <v>373.57</v>
      </c>
      <c r="G64" s="36"/>
      <c r="H64" s="36"/>
    </row>
    <row r="65" spans="4:8">
      <c r="D65" s="8">
        <v>0.005</v>
      </c>
      <c r="E65" s="13">
        <v>1</v>
      </c>
      <c r="F65" s="36">
        <v>416.45</v>
      </c>
      <c r="G65" s="36">
        <f t="shared" ref="G65" si="17">AVERAGE(F65:F67)</f>
        <v>416.97</v>
      </c>
      <c r="H65" s="36"/>
    </row>
    <row r="66" spans="4:8">
      <c r="D66" s="8"/>
      <c r="E66" s="13">
        <v>2</v>
      </c>
      <c r="F66" s="36">
        <v>417.59</v>
      </c>
      <c r="G66" s="36"/>
      <c r="H66" s="36"/>
    </row>
    <row r="67" spans="4:8">
      <c r="D67" s="8"/>
      <c r="E67" s="13">
        <v>3</v>
      </c>
      <c r="F67" s="36">
        <v>416.87</v>
      </c>
      <c r="G67" s="36"/>
      <c r="H67" s="36"/>
    </row>
    <row r="68" spans="4:8">
      <c r="D68" s="8">
        <v>0.0075</v>
      </c>
      <c r="E68" s="13">
        <v>1</v>
      </c>
      <c r="F68" s="36">
        <v>514.56</v>
      </c>
      <c r="G68" s="36">
        <f t="shared" ref="G68" si="18">AVERAGE(F68:F70)</f>
        <v>514.693333333333</v>
      </c>
      <c r="H68" s="36"/>
    </row>
    <row r="69" spans="4:8">
      <c r="D69" s="8"/>
      <c r="E69" s="13">
        <v>2</v>
      </c>
      <c r="F69" s="36">
        <v>515.48</v>
      </c>
      <c r="G69" s="36"/>
      <c r="H69" s="36"/>
    </row>
    <row r="70" spans="4:8">
      <c r="D70" s="8"/>
      <c r="E70" s="13">
        <v>3</v>
      </c>
      <c r="F70" s="36">
        <v>514.04</v>
      </c>
      <c r="G70" s="36"/>
      <c r="H70" s="36"/>
    </row>
    <row r="71" spans="3:8">
      <c r="C71" s="5" t="s">
        <v>8</v>
      </c>
      <c r="D71" s="8">
        <v>0.0025</v>
      </c>
      <c r="E71" s="13">
        <v>1</v>
      </c>
      <c r="F71" s="36">
        <v>389.88</v>
      </c>
      <c r="G71" s="36">
        <f t="shared" ref="G71" si="19">AVERAGE(F71:F73)</f>
        <v>390.536666666667</v>
      </c>
      <c r="H71" s="36"/>
    </row>
    <row r="72" spans="4:8">
      <c r="D72" s="8"/>
      <c r="E72" s="13">
        <v>2</v>
      </c>
      <c r="F72" s="36">
        <v>390.64</v>
      </c>
      <c r="G72" s="36"/>
      <c r="H72" s="36"/>
    </row>
    <row r="73" spans="4:8">
      <c r="D73" s="8"/>
      <c r="E73" s="13">
        <v>3</v>
      </c>
      <c r="F73" s="36">
        <v>391.09</v>
      </c>
      <c r="G73" s="36"/>
      <c r="H73" s="36"/>
    </row>
    <row r="74" spans="4:8">
      <c r="D74" s="8">
        <v>0.005</v>
      </c>
      <c r="E74" s="13">
        <v>1</v>
      </c>
      <c r="F74" s="36">
        <v>426.01</v>
      </c>
      <c r="G74" s="36">
        <f t="shared" ref="G74" si="20">AVERAGE(F74:F76)</f>
        <v>427.926666666667</v>
      </c>
      <c r="H74" s="36"/>
    </row>
    <row r="75" spans="4:8">
      <c r="D75" s="8"/>
      <c r="E75" s="13">
        <v>2</v>
      </c>
      <c r="F75" s="36">
        <v>428.56</v>
      </c>
      <c r="G75" s="36"/>
      <c r="H75" s="36"/>
    </row>
    <row r="76" spans="4:8">
      <c r="D76" s="8"/>
      <c r="E76" s="13">
        <v>3</v>
      </c>
      <c r="F76" s="36">
        <v>429.21</v>
      </c>
      <c r="G76" s="36"/>
      <c r="H76" s="36"/>
    </row>
    <row r="77" spans="4:8">
      <c r="D77" s="8">
        <v>0.0075</v>
      </c>
      <c r="E77" s="13">
        <v>1</v>
      </c>
      <c r="F77" s="36">
        <v>576.28</v>
      </c>
      <c r="G77" s="36">
        <f t="shared" ref="G77" si="21">AVERAGE(F77:F79)</f>
        <v>575.213333333333</v>
      </c>
      <c r="H77" s="36"/>
    </row>
    <row r="78" spans="4:8">
      <c r="D78" s="8"/>
      <c r="E78" s="13">
        <v>2</v>
      </c>
      <c r="F78" s="36">
        <v>576.13</v>
      </c>
      <c r="G78" s="36"/>
      <c r="H78" s="36"/>
    </row>
    <row r="79" spans="4:8">
      <c r="D79" s="8"/>
      <c r="E79" s="13">
        <v>3</v>
      </c>
      <c r="F79" s="36">
        <v>573.23</v>
      </c>
      <c r="G79" s="36"/>
      <c r="H79" s="36"/>
    </row>
    <row r="80" spans="3:8">
      <c r="C80" s="5" t="s">
        <v>9</v>
      </c>
      <c r="D80" s="8">
        <v>0.0025</v>
      </c>
      <c r="E80" s="13">
        <v>1</v>
      </c>
      <c r="F80" s="36">
        <v>421.39</v>
      </c>
      <c r="G80" s="36">
        <f t="shared" ref="G80" si="22">AVERAGE(F80:F82)</f>
        <v>420.986666666667</v>
      </c>
      <c r="H80" s="36"/>
    </row>
    <row r="81" spans="4:8">
      <c r="D81" s="8"/>
      <c r="E81" s="13">
        <v>2</v>
      </c>
      <c r="F81" s="36">
        <v>422.21</v>
      </c>
      <c r="G81" s="36"/>
      <c r="H81" s="36"/>
    </row>
    <row r="82" spans="4:8">
      <c r="D82" s="8"/>
      <c r="E82" s="13">
        <v>3</v>
      </c>
      <c r="F82" s="36">
        <v>419.36</v>
      </c>
      <c r="G82" s="36"/>
      <c r="H82" s="36"/>
    </row>
    <row r="83" spans="4:8">
      <c r="D83" s="8">
        <v>0.005</v>
      </c>
      <c r="E83" s="13">
        <v>1</v>
      </c>
      <c r="F83" s="36">
        <v>498.9</v>
      </c>
      <c r="G83" s="36">
        <f t="shared" ref="G83" si="23">AVERAGE(F83:F85)</f>
        <v>500.643333333333</v>
      </c>
      <c r="H83" s="36"/>
    </row>
    <row r="84" spans="4:8">
      <c r="D84" s="8"/>
      <c r="E84" s="13">
        <v>2</v>
      </c>
      <c r="F84" s="36">
        <v>500.59</v>
      </c>
      <c r="G84" s="36"/>
      <c r="H84" s="36"/>
    </row>
    <row r="85" spans="4:8">
      <c r="D85" s="8"/>
      <c r="E85" s="13">
        <v>3</v>
      </c>
      <c r="F85" s="36">
        <v>502.44</v>
      </c>
      <c r="G85" s="36"/>
      <c r="H85" s="36"/>
    </row>
    <row r="86" spans="4:8">
      <c r="D86" s="8">
        <v>0.0075</v>
      </c>
      <c r="E86" s="13">
        <v>1</v>
      </c>
      <c r="F86" s="36">
        <v>588.24</v>
      </c>
      <c r="G86" s="36">
        <f t="shared" ref="G86" si="24">AVERAGE(F86:F88)</f>
        <v>587.94</v>
      </c>
      <c r="H86" s="36"/>
    </row>
    <row r="87" spans="4:8">
      <c r="D87" s="8"/>
      <c r="E87" s="13">
        <v>2</v>
      </c>
      <c r="F87" s="36">
        <v>589.47</v>
      </c>
      <c r="G87" s="36"/>
      <c r="H87" s="36"/>
    </row>
    <row r="88" spans="4:8">
      <c r="D88" s="8"/>
      <c r="E88" s="13">
        <v>3</v>
      </c>
      <c r="F88" s="36">
        <v>586.11</v>
      </c>
      <c r="G88" s="36"/>
      <c r="H88" s="36"/>
    </row>
    <row r="89" spans="3:8">
      <c r="C89" s="7" t="s">
        <v>10</v>
      </c>
      <c r="D89" s="8">
        <v>0</v>
      </c>
      <c r="E89" s="13">
        <v>1</v>
      </c>
      <c r="F89" s="36">
        <v>354.45</v>
      </c>
      <c r="G89" s="36">
        <f t="shared" ref="G89" si="25">AVERAGE(F89:F91)</f>
        <v>353.523333333333</v>
      </c>
      <c r="H89" s="36"/>
    </row>
    <row r="90" spans="3:8">
      <c r="C90" s="7"/>
      <c r="E90" s="13">
        <v>2</v>
      </c>
      <c r="F90" s="36">
        <v>352.97</v>
      </c>
      <c r="G90" s="36"/>
      <c r="H90" s="36"/>
    </row>
    <row r="91" spans="3:8">
      <c r="C91" s="7"/>
      <c r="E91" s="13">
        <v>3</v>
      </c>
      <c r="F91" s="36">
        <v>353.15</v>
      </c>
      <c r="G91" s="36"/>
      <c r="H91" s="36"/>
    </row>
    <row r="92" spans="1:8">
      <c r="A92" s="5" t="s">
        <v>15</v>
      </c>
      <c r="B92" s="5">
        <v>50</v>
      </c>
      <c r="C92" s="5" t="s">
        <v>7</v>
      </c>
      <c r="D92" s="8">
        <v>0.0025</v>
      </c>
      <c r="E92" s="13">
        <v>1</v>
      </c>
      <c r="F92" s="9">
        <v>126.89</v>
      </c>
      <c r="G92" s="36">
        <f>AVERAGE(F92:F94)</f>
        <v>125.226666666667</v>
      </c>
      <c r="H92" s="36"/>
    </row>
    <row r="93" spans="4:8">
      <c r="D93" s="8"/>
      <c r="E93" s="13">
        <v>2</v>
      </c>
      <c r="F93" s="9">
        <v>124.33</v>
      </c>
      <c r="G93" s="36"/>
      <c r="H93" s="36"/>
    </row>
    <row r="94" spans="4:8">
      <c r="D94" s="8"/>
      <c r="E94" s="13">
        <v>3</v>
      </c>
      <c r="F94" s="9">
        <v>124.46</v>
      </c>
      <c r="G94" s="36"/>
      <c r="H94" s="36"/>
    </row>
    <row r="95" spans="4:8">
      <c r="D95" s="8">
        <v>0.005</v>
      </c>
      <c r="E95" s="13">
        <v>1</v>
      </c>
      <c r="F95" s="9">
        <v>138.46</v>
      </c>
      <c r="G95" s="36">
        <f>AVERAGE(F95:F97)</f>
        <v>139.453333333333</v>
      </c>
      <c r="H95" s="36"/>
    </row>
    <row r="96" spans="4:8">
      <c r="D96" s="8"/>
      <c r="E96" s="13">
        <v>2</v>
      </c>
      <c r="F96" s="9">
        <v>139.99</v>
      </c>
      <c r="G96" s="36"/>
      <c r="H96" s="36"/>
    </row>
    <row r="97" spans="4:8">
      <c r="D97" s="8"/>
      <c r="E97" s="13">
        <v>3</v>
      </c>
      <c r="F97" s="9">
        <v>139.91</v>
      </c>
      <c r="G97" s="36"/>
      <c r="H97" s="36"/>
    </row>
    <row r="98" spans="4:8">
      <c r="D98" s="8">
        <v>0.0075</v>
      </c>
      <c r="E98" s="13">
        <v>1</v>
      </c>
      <c r="F98" s="9">
        <v>165.24</v>
      </c>
      <c r="G98" s="36">
        <f>AVERAGE(F98:F100)</f>
        <v>165.473333333333</v>
      </c>
      <c r="H98" s="36"/>
    </row>
    <row r="99" spans="4:9">
      <c r="D99" s="8"/>
      <c r="E99" s="13">
        <v>2</v>
      </c>
      <c r="F99" s="9">
        <v>166.25</v>
      </c>
      <c r="G99" s="36"/>
      <c r="H99" s="36"/>
      <c r="I99" s="51"/>
    </row>
    <row r="100" spans="4:9">
      <c r="D100" s="8"/>
      <c r="E100" s="13">
        <v>3</v>
      </c>
      <c r="F100" s="9">
        <v>164.93</v>
      </c>
      <c r="G100" s="36"/>
      <c r="H100" s="36"/>
      <c r="I100" s="51"/>
    </row>
    <row r="101" spans="3:9">
      <c r="C101" s="5" t="s">
        <v>8</v>
      </c>
      <c r="D101" s="8">
        <v>0.0025</v>
      </c>
      <c r="E101" s="13">
        <v>1</v>
      </c>
      <c r="F101" s="9">
        <v>136.12</v>
      </c>
      <c r="G101" s="36">
        <f>AVERAGE(F101:F103)</f>
        <v>134.926666666667</v>
      </c>
      <c r="H101" s="36"/>
      <c r="I101" s="51"/>
    </row>
    <row r="102" spans="4:8">
      <c r="D102" s="8"/>
      <c r="E102" s="13">
        <v>2</v>
      </c>
      <c r="F102" s="9">
        <v>133</v>
      </c>
      <c r="G102" s="36"/>
      <c r="H102" s="36"/>
    </row>
    <row r="103" spans="4:8">
      <c r="D103" s="8"/>
      <c r="E103" s="13">
        <v>3</v>
      </c>
      <c r="F103" s="9">
        <v>135.66</v>
      </c>
      <c r="G103" s="36"/>
      <c r="H103" s="36"/>
    </row>
    <row r="104" spans="4:8">
      <c r="D104" s="8">
        <v>0.005</v>
      </c>
      <c r="E104" s="13">
        <v>1</v>
      </c>
      <c r="F104" s="9">
        <v>171.13</v>
      </c>
      <c r="G104" s="36">
        <f>AVERAGE(F104:F106)</f>
        <v>171.133333333333</v>
      </c>
      <c r="H104" s="36"/>
    </row>
    <row r="105" spans="4:8">
      <c r="D105" s="8"/>
      <c r="E105" s="13">
        <v>2</v>
      </c>
      <c r="F105" s="9">
        <v>170.26</v>
      </c>
      <c r="G105" s="36"/>
      <c r="H105" s="36"/>
    </row>
    <row r="106" spans="4:8">
      <c r="D106" s="8"/>
      <c r="E106" s="13">
        <v>3</v>
      </c>
      <c r="F106" s="9">
        <v>172.01</v>
      </c>
      <c r="G106" s="36"/>
      <c r="H106" s="36"/>
    </row>
    <row r="107" spans="4:8">
      <c r="D107" s="8">
        <v>0.0075</v>
      </c>
      <c r="E107" s="13">
        <v>1</v>
      </c>
      <c r="F107" s="9">
        <v>194.56</v>
      </c>
      <c r="G107" s="36">
        <f>AVERAGE(F107:F109)</f>
        <v>193.943333333333</v>
      </c>
      <c r="H107" s="36"/>
    </row>
    <row r="108" spans="4:8">
      <c r="D108" s="8"/>
      <c r="E108" s="13">
        <v>2</v>
      </c>
      <c r="F108" s="9">
        <v>194.23</v>
      </c>
      <c r="G108" s="36"/>
      <c r="H108" s="36"/>
    </row>
    <row r="109" spans="4:8">
      <c r="D109" s="8"/>
      <c r="E109" s="13">
        <v>3</v>
      </c>
      <c r="F109" s="9">
        <v>193.04</v>
      </c>
      <c r="G109" s="36"/>
      <c r="H109" s="36"/>
    </row>
    <row r="110" spans="3:8">
      <c r="C110" s="5" t="s">
        <v>9</v>
      </c>
      <c r="D110" s="8">
        <v>0.0025</v>
      </c>
      <c r="E110" s="13">
        <v>1</v>
      </c>
      <c r="F110" s="9">
        <v>148.32</v>
      </c>
      <c r="G110" s="36">
        <f>AVERAGE(F110:F112)</f>
        <v>150.023333333333</v>
      </c>
      <c r="H110" s="36"/>
    </row>
    <row r="111" spans="4:8">
      <c r="D111" s="8"/>
      <c r="E111" s="13">
        <v>2</v>
      </c>
      <c r="F111" s="9">
        <v>150.57</v>
      </c>
      <c r="G111" s="36"/>
      <c r="H111" s="36"/>
    </row>
    <row r="112" spans="4:8">
      <c r="D112" s="8"/>
      <c r="E112" s="13">
        <v>3</v>
      </c>
      <c r="F112" s="9">
        <v>151.18</v>
      </c>
      <c r="G112" s="36"/>
      <c r="H112" s="36"/>
    </row>
    <row r="113" spans="4:8">
      <c r="D113" s="8">
        <v>0.005</v>
      </c>
      <c r="E113" s="13">
        <v>1</v>
      </c>
      <c r="F113" s="9">
        <v>182.12</v>
      </c>
      <c r="G113" s="36">
        <f>AVERAGE(F113:F115)</f>
        <v>181.836666666667</v>
      </c>
      <c r="H113" s="36"/>
    </row>
    <row r="114" spans="4:8">
      <c r="D114" s="8"/>
      <c r="E114" s="13">
        <v>2</v>
      </c>
      <c r="F114" s="9">
        <v>180.44</v>
      </c>
      <c r="G114" s="36"/>
      <c r="H114" s="36"/>
    </row>
    <row r="115" spans="4:8">
      <c r="D115" s="8"/>
      <c r="E115" s="13">
        <v>3</v>
      </c>
      <c r="F115" s="9">
        <v>182.95</v>
      </c>
      <c r="G115" s="36"/>
      <c r="H115" s="36"/>
    </row>
    <row r="116" spans="4:8">
      <c r="D116" s="8">
        <v>0.0075</v>
      </c>
      <c r="E116" s="13">
        <v>1</v>
      </c>
      <c r="F116" s="9">
        <v>227.56</v>
      </c>
      <c r="G116" s="36">
        <f>AVERAGE(F116:F118)</f>
        <v>228.696666666667</v>
      </c>
      <c r="H116" s="36"/>
    </row>
    <row r="117" spans="4:8">
      <c r="D117" s="8"/>
      <c r="E117" s="13">
        <v>2</v>
      </c>
      <c r="F117" s="9">
        <v>228.45</v>
      </c>
      <c r="G117" s="36"/>
      <c r="H117" s="36"/>
    </row>
    <row r="118" spans="4:8">
      <c r="D118" s="8"/>
      <c r="E118" s="13">
        <v>3</v>
      </c>
      <c r="F118" s="9">
        <v>230.08</v>
      </c>
      <c r="G118" s="36"/>
      <c r="H118" s="36"/>
    </row>
    <row r="119" spans="3:8">
      <c r="C119" s="7" t="s">
        <v>10</v>
      </c>
      <c r="D119" s="8">
        <v>0</v>
      </c>
      <c r="E119" s="13">
        <v>1</v>
      </c>
      <c r="F119" s="36">
        <v>121</v>
      </c>
      <c r="G119" s="36">
        <f>AVERAGE(F119:F121)</f>
        <v>121.933333333333</v>
      </c>
      <c r="H119" s="36"/>
    </row>
    <row r="120" spans="3:8">
      <c r="C120" s="7"/>
      <c r="E120" s="13">
        <v>2</v>
      </c>
      <c r="F120" s="36">
        <v>123.26</v>
      </c>
      <c r="G120" s="36"/>
      <c r="H120" s="36"/>
    </row>
    <row r="121" spans="3:8">
      <c r="C121" s="7"/>
      <c r="E121" s="13">
        <v>3</v>
      </c>
      <c r="F121" s="36">
        <v>121.54</v>
      </c>
      <c r="G121" s="36"/>
      <c r="H121" s="36"/>
    </row>
    <row r="122" spans="2:8">
      <c r="B122" s="5">
        <v>100</v>
      </c>
      <c r="C122" s="5" t="s">
        <v>7</v>
      </c>
      <c r="D122" s="8">
        <v>0.0025</v>
      </c>
      <c r="E122" s="13">
        <v>1</v>
      </c>
      <c r="F122" s="9">
        <v>230.87</v>
      </c>
      <c r="G122" s="36">
        <f>AVERAGE(F122:F124)</f>
        <v>231.023333333333</v>
      </c>
      <c r="H122" s="36"/>
    </row>
    <row r="123" spans="4:8">
      <c r="D123" s="8"/>
      <c r="E123" s="13">
        <v>2</v>
      </c>
      <c r="F123" s="9">
        <v>232.51</v>
      </c>
      <c r="G123" s="36"/>
      <c r="H123" s="36"/>
    </row>
    <row r="124" spans="4:8">
      <c r="D124" s="8"/>
      <c r="E124" s="13">
        <v>3</v>
      </c>
      <c r="F124" s="9">
        <v>229.69</v>
      </c>
      <c r="G124" s="36"/>
      <c r="H124" s="36"/>
    </row>
    <row r="125" spans="4:8">
      <c r="D125" s="8">
        <v>0.005</v>
      </c>
      <c r="E125" s="13">
        <v>1</v>
      </c>
      <c r="F125" s="9">
        <v>248.47</v>
      </c>
      <c r="G125" s="36">
        <f>AVERAGE(F125:F127)</f>
        <v>246.026666666667</v>
      </c>
      <c r="H125" s="36"/>
    </row>
    <row r="126" spans="4:8">
      <c r="D126" s="8"/>
      <c r="E126" s="13">
        <v>2</v>
      </c>
      <c r="F126" s="9">
        <v>246.22</v>
      </c>
      <c r="G126" s="36"/>
      <c r="H126" s="36"/>
    </row>
    <row r="127" spans="4:8">
      <c r="D127" s="8"/>
      <c r="E127" s="13">
        <v>3</v>
      </c>
      <c r="F127" s="9">
        <v>243.39</v>
      </c>
      <c r="G127" s="36"/>
      <c r="H127" s="36"/>
    </row>
    <row r="128" spans="4:8">
      <c r="D128" s="8">
        <v>0.0075</v>
      </c>
      <c r="E128" s="13">
        <v>1</v>
      </c>
      <c r="F128" s="9">
        <v>281.47</v>
      </c>
      <c r="G128" s="36">
        <f>AVERAGE(F128:F130)</f>
        <v>282.57</v>
      </c>
      <c r="H128" s="36"/>
    </row>
    <row r="129" spans="4:8">
      <c r="D129" s="8"/>
      <c r="E129" s="13">
        <v>2</v>
      </c>
      <c r="F129" s="9">
        <v>282.59</v>
      </c>
      <c r="G129" s="36"/>
      <c r="H129" s="36"/>
    </row>
    <row r="130" spans="4:8">
      <c r="D130" s="8"/>
      <c r="E130" s="13">
        <v>3</v>
      </c>
      <c r="F130" s="9">
        <v>283.65</v>
      </c>
      <c r="G130" s="36"/>
      <c r="H130" s="36"/>
    </row>
    <row r="131" spans="3:8">
      <c r="C131" s="5" t="s">
        <v>8</v>
      </c>
      <c r="D131" s="8">
        <v>0.0025</v>
      </c>
      <c r="E131" s="13">
        <v>1</v>
      </c>
      <c r="F131" s="9">
        <v>240.76</v>
      </c>
      <c r="G131" s="36">
        <f>AVERAGE(F131:F133)</f>
        <v>240.723333333333</v>
      </c>
      <c r="H131" s="36"/>
    </row>
    <row r="132" spans="4:8">
      <c r="D132" s="8"/>
      <c r="E132" s="13">
        <v>2</v>
      </c>
      <c r="F132" s="9">
        <v>239.98</v>
      </c>
      <c r="G132" s="36"/>
      <c r="H132" s="36"/>
    </row>
    <row r="133" spans="4:8">
      <c r="D133" s="8"/>
      <c r="E133" s="13">
        <v>3</v>
      </c>
      <c r="F133" s="9">
        <v>241.43</v>
      </c>
      <c r="G133" s="36"/>
      <c r="H133" s="36"/>
    </row>
    <row r="134" spans="4:8">
      <c r="D134" s="8">
        <v>0.005</v>
      </c>
      <c r="E134" s="13">
        <v>1</v>
      </c>
      <c r="F134" s="9">
        <v>282.3</v>
      </c>
      <c r="G134" s="36">
        <f>AVERAGE(F134:F136)</f>
        <v>280.836666666667</v>
      </c>
      <c r="H134" s="36"/>
    </row>
    <row r="135" spans="4:8">
      <c r="D135" s="8"/>
      <c r="E135" s="13">
        <v>2</v>
      </c>
      <c r="F135" s="9">
        <v>279.05</v>
      </c>
      <c r="G135" s="36"/>
      <c r="H135" s="36"/>
    </row>
    <row r="136" spans="4:8">
      <c r="D136" s="8"/>
      <c r="E136" s="13">
        <v>3</v>
      </c>
      <c r="F136" s="9">
        <v>281.16</v>
      </c>
      <c r="G136" s="36"/>
      <c r="H136" s="36"/>
    </row>
    <row r="137" spans="4:8">
      <c r="D137" s="8">
        <v>0.0075</v>
      </c>
      <c r="E137" s="13">
        <v>1</v>
      </c>
      <c r="F137" s="9">
        <v>319.26</v>
      </c>
      <c r="G137" s="36">
        <f>AVERAGE(F137:F139)</f>
        <v>317.323333333333</v>
      </c>
      <c r="H137" s="36"/>
    </row>
    <row r="138" spans="4:8">
      <c r="D138" s="8"/>
      <c r="E138" s="13">
        <v>2</v>
      </c>
      <c r="F138" s="9">
        <v>317.69</v>
      </c>
      <c r="G138" s="36"/>
      <c r="H138" s="36"/>
    </row>
    <row r="139" spans="4:8">
      <c r="D139" s="8"/>
      <c r="E139" s="13">
        <v>3</v>
      </c>
      <c r="F139" s="9">
        <v>315.02</v>
      </c>
      <c r="G139" s="36"/>
      <c r="H139" s="36"/>
    </row>
    <row r="140" spans="3:8">
      <c r="C140" s="5" t="s">
        <v>9</v>
      </c>
      <c r="D140" s="8">
        <v>0.0025</v>
      </c>
      <c r="E140" s="13">
        <v>1</v>
      </c>
      <c r="F140" s="9">
        <v>252.67</v>
      </c>
      <c r="G140" s="36">
        <f>AVERAGE(F140:F142)</f>
        <v>252.073333333333</v>
      </c>
      <c r="H140" s="36"/>
    </row>
    <row r="141" spans="4:8">
      <c r="D141" s="8"/>
      <c r="E141" s="13">
        <v>2</v>
      </c>
      <c r="F141" s="9">
        <v>254.85</v>
      </c>
      <c r="G141" s="36"/>
      <c r="H141" s="36"/>
    </row>
    <row r="142" spans="4:8">
      <c r="D142" s="8"/>
      <c r="E142" s="13">
        <v>3</v>
      </c>
      <c r="F142" s="9">
        <v>248.7</v>
      </c>
      <c r="G142" s="36"/>
      <c r="H142" s="36"/>
    </row>
    <row r="143" spans="4:8">
      <c r="D143" s="8">
        <v>0.005</v>
      </c>
      <c r="E143" s="13">
        <v>1</v>
      </c>
      <c r="F143" s="9">
        <v>292.6</v>
      </c>
      <c r="G143" s="36">
        <f>AVERAGE(F143:F145)</f>
        <v>294.726666666667</v>
      </c>
      <c r="H143" s="36"/>
    </row>
    <row r="144" spans="4:8">
      <c r="D144" s="8"/>
      <c r="E144" s="13">
        <v>2</v>
      </c>
      <c r="F144" s="9">
        <v>295.41</v>
      </c>
      <c r="G144" s="36"/>
      <c r="H144" s="36"/>
    </row>
    <row r="145" spans="4:8">
      <c r="D145" s="8"/>
      <c r="E145" s="13">
        <v>3</v>
      </c>
      <c r="F145" s="9">
        <v>296.17</v>
      </c>
      <c r="G145" s="36"/>
      <c r="H145" s="36"/>
    </row>
    <row r="146" spans="4:8">
      <c r="D146" s="8">
        <v>0.0075</v>
      </c>
      <c r="E146" s="13">
        <v>1</v>
      </c>
      <c r="F146" s="9">
        <v>362.45</v>
      </c>
      <c r="G146" s="36">
        <f>AVERAGE(F146:F148)</f>
        <v>363.853333333333</v>
      </c>
      <c r="H146" s="36"/>
    </row>
    <row r="147" spans="4:8">
      <c r="D147" s="8"/>
      <c r="E147" s="13">
        <v>2</v>
      </c>
      <c r="F147" s="9">
        <v>364.07</v>
      </c>
      <c r="G147" s="36"/>
      <c r="H147" s="36"/>
    </row>
    <row r="148" spans="4:8">
      <c r="D148" s="8"/>
      <c r="E148" s="13">
        <v>3</v>
      </c>
      <c r="F148" s="9">
        <v>365.04</v>
      </c>
      <c r="G148" s="36"/>
      <c r="H148" s="36"/>
    </row>
    <row r="149" spans="3:8">
      <c r="C149" s="7" t="s">
        <v>10</v>
      </c>
      <c r="D149" s="8">
        <v>0</v>
      </c>
      <c r="E149" s="13">
        <v>1</v>
      </c>
      <c r="F149" s="36">
        <v>225.14</v>
      </c>
      <c r="G149" s="36">
        <f>AVERAGE(F149:F151)</f>
        <v>224.146666666667</v>
      </c>
      <c r="H149" s="36"/>
    </row>
    <row r="150" spans="3:8">
      <c r="C150" s="7"/>
      <c r="E150" s="13">
        <v>2</v>
      </c>
      <c r="F150" s="36">
        <v>224.69</v>
      </c>
      <c r="G150" s="36"/>
      <c r="H150" s="36"/>
    </row>
    <row r="151" spans="3:8">
      <c r="C151" s="7"/>
      <c r="E151" s="13">
        <v>3</v>
      </c>
      <c r="F151" s="36">
        <v>222.61</v>
      </c>
      <c r="G151" s="36"/>
      <c r="H151" s="36"/>
    </row>
    <row r="152" spans="2:8">
      <c r="B152" s="5">
        <v>150</v>
      </c>
      <c r="C152" s="5" t="s">
        <v>7</v>
      </c>
      <c r="D152" s="8">
        <v>0.0025</v>
      </c>
      <c r="E152" s="13">
        <v>1</v>
      </c>
      <c r="F152" s="9">
        <v>338.98</v>
      </c>
      <c r="G152" s="36">
        <f>AVERAGE(F152:F154)</f>
        <v>339.756666666667</v>
      </c>
      <c r="H152" s="36"/>
    </row>
    <row r="153" spans="4:8">
      <c r="D153" s="8"/>
      <c r="E153" s="13">
        <v>2</v>
      </c>
      <c r="F153" s="9">
        <v>339.25</v>
      </c>
      <c r="G153" s="36"/>
      <c r="H153" s="36"/>
    </row>
    <row r="154" spans="4:8">
      <c r="D154" s="8"/>
      <c r="E154" s="13">
        <v>3</v>
      </c>
      <c r="F154" s="9">
        <v>341.04</v>
      </c>
      <c r="G154" s="36"/>
      <c r="H154" s="36"/>
    </row>
    <row r="155" spans="4:8">
      <c r="D155" s="8">
        <v>0.005</v>
      </c>
      <c r="E155" s="13">
        <v>1</v>
      </c>
      <c r="F155" s="9">
        <v>353.14</v>
      </c>
      <c r="G155" s="36">
        <f>AVERAGE(F155:F157)</f>
        <v>352.043333333333</v>
      </c>
      <c r="H155" s="36"/>
    </row>
    <row r="156" spans="4:8">
      <c r="D156" s="8"/>
      <c r="E156" s="13">
        <v>2</v>
      </c>
      <c r="F156" s="9">
        <v>352.69</v>
      </c>
      <c r="G156" s="36"/>
      <c r="H156" s="36"/>
    </row>
    <row r="157" spans="4:8">
      <c r="D157" s="8"/>
      <c r="E157" s="13">
        <v>3</v>
      </c>
      <c r="F157" s="9">
        <v>350.3</v>
      </c>
      <c r="G157" s="36"/>
      <c r="H157" s="36"/>
    </row>
    <row r="158" spans="4:8">
      <c r="D158" s="8">
        <v>0.0075</v>
      </c>
      <c r="E158" s="13">
        <v>1</v>
      </c>
      <c r="F158" s="9">
        <v>398.49</v>
      </c>
      <c r="G158" s="36">
        <f>AVERAGE(F158:F160)</f>
        <v>398.736666666667</v>
      </c>
      <c r="H158" s="36"/>
    </row>
    <row r="159" spans="4:8">
      <c r="D159" s="8"/>
      <c r="E159" s="13">
        <v>2</v>
      </c>
      <c r="F159" s="9">
        <v>399.13</v>
      </c>
      <c r="G159" s="36"/>
      <c r="H159" s="36"/>
    </row>
    <row r="160" spans="4:8">
      <c r="D160" s="8"/>
      <c r="E160" s="13">
        <v>3</v>
      </c>
      <c r="F160" s="9">
        <v>398.59</v>
      </c>
      <c r="G160" s="36"/>
      <c r="H160" s="36"/>
    </row>
    <row r="161" spans="3:8">
      <c r="C161" s="5" t="s">
        <v>8</v>
      </c>
      <c r="D161" s="8">
        <v>0.0025</v>
      </c>
      <c r="E161" s="13">
        <v>1</v>
      </c>
      <c r="F161" s="9">
        <v>342.57</v>
      </c>
      <c r="G161" s="36">
        <f>AVERAGE(F161:F163)</f>
        <v>343.076666666667</v>
      </c>
      <c r="H161" s="36"/>
    </row>
    <row r="162" spans="4:8">
      <c r="D162" s="8"/>
      <c r="E162" s="13">
        <v>2</v>
      </c>
      <c r="F162" s="9">
        <v>343.68</v>
      </c>
      <c r="G162" s="36"/>
      <c r="H162" s="36"/>
    </row>
    <row r="163" spans="4:8">
      <c r="D163" s="8"/>
      <c r="E163" s="13">
        <v>3</v>
      </c>
      <c r="F163" s="9">
        <v>342.98</v>
      </c>
      <c r="G163" s="36"/>
      <c r="H163" s="36"/>
    </row>
    <row r="164" spans="4:8">
      <c r="D164" s="8">
        <v>0.005</v>
      </c>
      <c r="E164" s="13">
        <v>1</v>
      </c>
      <c r="F164" s="9">
        <v>390.94</v>
      </c>
      <c r="G164" s="36">
        <f>AVERAGE(F164:F166)</f>
        <v>390.98</v>
      </c>
      <c r="H164" s="36"/>
    </row>
    <row r="165" spans="4:8">
      <c r="D165" s="8"/>
      <c r="E165" s="13">
        <v>2</v>
      </c>
      <c r="F165" s="9">
        <v>389.49</v>
      </c>
      <c r="G165" s="36"/>
      <c r="H165" s="36"/>
    </row>
    <row r="166" spans="4:8">
      <c r="D166" s="8"/>
      <c r="E166" s="13">
        <v>3</v>
      </c>
      <c r="F166" s="9">
        <v>392.51</v>
      </c>
      <c r="G166" s="36"/>
      <c r="H166" s="36"/>
    </row>
    <row r="167" spans="4:8">
      <c r="D167" s="8">
        <v>0.0075</v>
      </c>
      <c r="E167" s="13">
        <v>1</v>
      </c>
      <c r="F167" s="9">
        <v>438.55</v>
      </c>
      <c r="G167" s="36">
        <f>AVERAGE(F167:F169)</f>
        <v>439.3</v>
      </c>
      <c r="H167" s="36"/>
    </row>
    <row r="168" spans="4:8">
      <c r="D168" s="8"/>
      <c r="E168" s="13">
        <v>2</v>
      </c>
      <c r="F168" s="9">
        <v>439</v>
      </c>
      <c r="G168" s="36"/>
      <c r="H168" s="36"/>
    </row>
    <row r="169" spans="4:8">
      <c r="D169" s="8"/>
      <c r="E169" s="13">
        <v>3</v>
      </c>
      <c r="F169" s="9">
        <v>440.35</v>
      </c>
      <c r="G169" s="36"/>
      <c r="H169" s="36"/>
    </row>
    <row r="170" spans="3:8">
      <c r="C170" s="5" t="s">
        <v>9</v>
      </c>
      <c r="D170" s="8">
        <v>0.0025</v>
      </c>
      <c r="E170" s="13">
        <v>1</v>
      </c>
      <c r="F170" s="9">
        <v>354.23</v>
      </c>
      <c r="G170" s="36">
        <f>AVERAGE(F170:F172)</f>
        <v>354.066666666667</v>
      </c>
      <c r="H170" s="36"/>
    </row>
    <row r="171" spans="4:8">
      <c r="D171" s="8"/>
      <c r="E171" s="13">
        <v>2</v>
      </c>
      <c r="F171" s="9">
        <v>354.04</v>
      </c>
      <c r="G171" s="36"/>
      <c r="H171" s="36"/>
    </row>
    <row r="172" spans="4:8">
      <c r="D172" s="8"/>
      <c r="E172" s="13">
        <v>3</v>
      </c>
      <c r="F172" s="9">
        <v>353.93</v>
      </c>
      <c r="G172" s="36"/>
      <c r="H172" s="36"/>
    </row>
    <row r="173" spans="4:8">
      <c r="D173" s="8">
        <v>0.005</v>
      </c>
      <c r="E173" s="13">
        <v>1</v>
      </c>
      <c r="F173" s="9">
        <v>409</v>
      </c>
      <c r="G173" s="36">
        <f>AVERAGE(F173:F175)</f>
        <v>409.013333333333</v>
      </c>
      <c r="H173" s="36"/>
    </row>
    <row r="174" spans="4:8">
      <c r="D174" s="8"/>
      <c r="E174" s="13">
        <v>2</v>
      </c>
      <c r="F174" s="9">
        <v>408.89</v>
      </c>
      <c r="G174" s="36"/>
      <c r="H174" s="36"/>
    </row>
    <row r="175" spans="4:8">
      <c r="D175" s="8"/>
      <c r="E175" s="13">
        <v>3</v>
      </c>
      <c r="F175" s="9">
        <v>409.15</v>
      </c>
      <c r="G175" s="36"/>
      <c r="H175" s="36"/>
    </row>
    <row r="176" spans="4:8">
      <c r="D176" s="8">
        <v>0.0075</v>
      </c>
      <c r="E176" s="13">
        <v>1</v>
      </c>
      <c r="F176" s="9">
        <v>493.65</v>
      </c>
      <c r="G176" s="36">
        <f>AVERAGE(F176:F178)</f>
        <v>493.833333333333</v>
      </c>
      <c r="H176" s="36"/>
    </row>
    <row r="177" spans="4:8">
      <c r="D177" s="8"/>
      <c r="E177" s="13">
        <v>2</v>
      </c>
      <c r="F177" s="9">
        <v>495.12</v>
      </c>
      <c r="G177" s="36"/>
      <c r="H177" s="36"/>
    </row>
    <row r="178" spans="4:8">
      <c r="D178" s="8"/>
      <c r="E178" s="13">
        <v>3</v>
      </c>
      <c r="F178" s="9">
        <v>492.73</v>
      </c>
      <c r="G178" s="36"/>
      <c r="H178" s="36"/>
    </row>
    <row r="179" spans="3:8">
      <c r="C179" s="7" t="s">
        <v>10</v>
      </c>
      <c r="D179" s="8">
        <v>0</v>
      </c>
      <c r="E179" s="13">
        <v>1</v>
      </c>
      <c r="F179" s="36">
        <v>326.49</v>
      </c>
      <c r="G179" s="36">
        <f>AVERAGE(F179:F181)</f>
        <v>326.853333333333</v>
      </c>
      <c r="H179" s="36"/>
    </row>
    <row r="180" spans="3:8">
      <c r="C180" s="7"/>
      <c r="E180" s="13">
        <v>2</v>
      </c>
      <c r="F180" s="36">
        <v>326.27</v>
      </c>
      <c r="G180" s="36"/>
      <c r="H180" s="36"/>
    </row>
    <row r="181" spans="3:8">
      <c r="C181" s="7"/>
      <c r="E181" s="13">
        <v>3</v>
      </c>
      <c r="F181" s="36">
        <v>327.8</v>
      </c>
      <c r="G181" s="36"/>
      <c r="H181" s="36"/>
    </row>
    <row r="182" spans="1:8">
      <c r="A182" s="5" t="s">
        <v>16</v>
      </c>
      <c r="B182" s="5">
        <v>50</v>
      </c>
      <c r="C182" s="5" t="s">
        <v>7</v>
      </c>
      <c r="D182" s="8">
        <v>0.0025</v>
      </c>
      <c r="E182" s="13">
        <v>1</v>
      </c>
      <c r="F182" s="36">
        <v>108.58</v>
      </c>
      <c r="G182" s="36">
        <f>AVERAGE(F182:F184)</f>
        <v>107.816666666667</v>
      </c>
      <c r="H182" s="36"/>
    </row>
    <row r="183" spans="4:8">
      <c r="D183" s="8"/>
      <c r="E183" s="13">
        <v>2</v>
      </c>
      <c r="F183" s="36">
        <v>107.11</v>
      </c>
      <c r="G183" s="36"/>
      <c r="H183" s="36"/>
    </row>
    <row r="184" spans="4:8">
      <c r="D184" s="8"/>
      <c r="E184" s="13">
        <v>3</v>
      </c>
      <c r="F184" s="36">
        <v>107.76</v>
      </c>
      <c r="G184" s="36"/>
      <c r="H184" s="36"/>
    </row>
    <row r="185" spans="4:8">
      <c r="D185" s="8">
        <v>0.005</v>
      </c>
      <c r="E185" s="13">
        <v>1</v>
      </c>
      <c r="F185" s="36">
        <v>110.56</v>
      </c>
      <c r="G185" s="36">
        <f t="shared" ref="G185" si="26">AVERAGE(F185:F187)</f>
        <v>109.433333333333</v>
      </c>
      <c r="H185" s="36"/>
    </row>
    <row r="186" spans="4:8">
      <c r="D186" s="8"/>
      <c r="E186" s="13">
        <v>2</v>
      </c>
      <c r="F186" s="36">
        <v>108.45</v>
      </c>
      <c r="G186" s="36"/>
      <c r="H186" s="36"/>
    </row>
    <row r="187" spans="4:8">
      <c r="D187" s="8"/>
      <c r="E187" s="13">
        <v>3</v>
      </c>
      <c r="F187" s="36">
        <v>109.29</v>
      </c>
      <c r="G187" s="36"/>
      <c r="H187" s="36"/>
    </row>
    <row r="188" spans="4:8">
      <c r="D188" s="8">
        <v>0.0075</v>
      </c>
      <c r="E188" s="13">
        <v>1</v>
      </c>
      <c r="F188" s="36">
        <v>113.48</v>
      </c>
      <c r="G188" s="36">
        <f t="shared" ref="G188" si="27">AVERAGE(F188:F190)</f>
        <v>113.753333333333</v>
      </c>
      <c r="H188" s="36"/>
    </row>
    <row r="189" spans="4:8">
      <c r="D189" s="8"/>
      <c r="E189" s="13">
        <v>2</v>
      </c>
      <c r="F189" s="36">
        <v>112.57</v>
      </c>
      <c r="G189" s="36"/>
      <c r="H189" s="36"/>
    </row>
    <row r="190" spans="4:8">
      <c r="D190" s="8"/>
      <c r="E190" s="13">
        <v>3</v>
      </c>
      <c r="F190" s="36">
        <v>115.21</v>
      </c>
      <c r="G190" s="36"/>
      <c r="H190" s="36"/>
    </row>
    <row r="191" spans="3:8">
      <c r="C191" s="5" t="s">
        <v>8</v>
      </c>
      <c r="D191" s="8">
        <v>0.0025</v>
      </c>
      <c r="E191" s="13">
        <v>1</v>
      </c>
      <c r="F191" s="36">
        <v>108.56</v>
      </c>
      <c r="G191" s="36">
        <f t="shared" ref="G191" si="28">AVERAGE(F191:F193)</f>
        <v>107.63</v>
      </c>
      <c r="H191" s="36"/>
    </row>
    <row r="192" spans="4:8">
      <c r="D192" s="8"/>
      <c r="E192" s="13">
        <v>2</v>
      </c>
      <c r="F192" s="36">
        <v>107</v>
      </c>
      <c r="G192" s="36"/>
      <c r="H192" s="36"/>
    </row>
    <row r="193" spans="4:8">
      <c r="D193" s="8"/>
      <c r="E193" s="13">
        <v>3</v>
      </c>
      <c r="F193" s="36">
        <v>107.33</v>
      </c>
      <c r="G193" s="36"/>
      <c r="H193" s="36"/>
    </row>
    <row r="194" spans="4:8">
      <c r="D194" s="8">
        <v>0.005</v>
      </c>
      <c r="E194" s="13">
        <v>1</v>
      </c>
      <c r="F194" s="36">
        <v>111.46</v>
      </c>
      <c r="G194" s="36">
        <f t="shared" ref="G194" si="29">AVERAGE(F194:F196)</f>
        <v>110.976666666667</v>
      </c>
      <c r="H194" s="36"/>
    </row>
    <row r="195" spans="4:8">
      <c r="D195" s="8"/>
      <c r="E195" s="13">
        <v>2</v>
      </c>
      <c r="F195" s="36">
        <v>109.84</v>
      </c>
      <c r="G195" s="36"/>
      <c r="H195" s="36"/>
    </row>
    <row r="196" spans="4:8">
      <c r="D196" s="8"/>
      <c r="E196" s="13">
        <v>3</v>
      </c>
      <c r="F196" s="36">
        <v>111.63</v>
      </c>
      <c r="G196" s="36"/>
      <c r="H196" s="36"/>
    </row>
    <row r="197" spans="4:8">
      <c r="D197" s="8">
        <v>0.0075</v>
      </c>
      <c r="E197" s="13">
        <v>1</v>
      </c>
      <c r="F197" s="36">
        <v>111.46</v>
      </c>
      <c r="G197" s="36">
        <f t="shared" ref="G197" si="30">AVERAGE(F197:F199)</f>
        <v>111.256666666667</v>
      </c>
      <c r="H197" s="36"/>
    </row>
    <row r="198" spans="4:8">
      <c r="D198" s="8"/>
      <c r="E198" s="13">
        <v>2</v>
      </c>
      <c r="F198" s="36">
        <v>110</v>
      </c>
      <c r="G198" s="36"/>
      <c r="H198" s="36"/>
    </row>
    <row r="199" spans="4:8">
      <c r="D199" s="8"/>
      <c r="E199" s="13">
        <v>3</v>
      </c>
      <c r="F199" s="36">
        <v>112.31</v>
      </c>
      <c r="G199" s="36"/>
      <c r="H199" s="36"/>
    </row>
    <row r="200" spans="3:8">
      <c r="C200" s="5" t="s">
        <v>9</v>
      </c>
      <c r="D200" s="8">
        <v>0.0025</v>
      </c>
      <c r="E200" s="13">
        <v>1</v>
      </c>
      <c r="F200" s="36">
        <v>108.48</v>
      </c>
      <c r="G200" s="36">
        <f t="shared" ref="G200" si="31">AVERAGE(F200:F202)</f>
        <v>107.573333333333</v>
      </c>
      <c r="H200" s="36"/>
    </row>
    <row r="201" spans="4:8">
      <c r="D201" s="8"/>
      <c r="E201" s="13">
        <v>2</v>
      </c>
      <c r="F201" s="36">
        <v>106.46</v>
      </c>
      <c r="G201" s="36"/>
      <c r="H201" s="36"/>
    </row>
    <row r="202" spans="4:8">
      <c r="D202" s="8"/>
      <c r="E202" s="13">
        <v>3</v>
      </c>
      <c r="F202" s="36">
        <v>107.78</v>
      </c>
      <c r="G202" s="36"/>
      <c r="H202" s="36"/>
    </row>
    <row r="203" spans="4:8">
      <c r="D203" s="8">
        <v>0.005</v>
      </c>
      <c r="E203" s="13">
        <v>1</v>
      </c>
      <c r="F203" s="36">
        <v>110.98</v>
      </c>
      <c r="G203" s="36">
        <f t="shared" ref="G203" si="32">AVERAGE(F203:F205)</f>
        <v>111.896666666667</v>
      </c>
      <c r="H203" s="36"/>
    </row>
    <row r="204" spans="4:8">
      <c r="D204" s="8"/>
      <c r="E204" s="13">
        <v>2</v>
      </c>
      <c r="F204" s="36">
        <v>110.99</v>
      </c>
      <c r="G204" s="36"/>
      <c r="H204" s="36"/>
    </row>
    <row r="205" spans="4:8">
      <c r="D205" s="8"/>
      <c r="E205" s="13">
        <v>3</v>
      </c>
      <c r="F205" s="36">
        <v>113.72</v>
      </c>
      <c r="G205" s="36"/>
      <c r="H205" s="36"/>
    </row>
    <row r="206" spans="4:8">
      <c r="D206" s="8">
        <v>0.0075</v>
      </c>
      <c r="E206" s="13">
        <v>1</v>
      </c>
      <c r="F206" s="36">
        <v>121.67</v>
      </c>
      <c r="G206" s="36">
        <f t="shared" ref="G206" si="33">AVERAGE(F206:F208)</f>
        <v>122.346666666667</v>
      </c>
      <c r="H206" s="36"/>
    </row>
    <row r="207" spans="4:8">
      <c r="D207" s="8"/>
      <c r="E207" s="13">
        <v>2</v>
      </c>
      <c r="F207" s="36">
        <v>122.44</v>
      </c>
      <c r="G207" s="36"/>
      <c r="H207" s="36"/>
    </row>
    <row r="208" spans="4:8">
      <c r="D208" s="8"/>
      <c r="E208" s="13">
        <v>3</v>
      </c>
      <c r="F208" s="36">
        <v>122.93</v>
      </c>
      <c r="G208" s="36"/>
      <c r="H208" s="36"/>
    </row>
    <row r="209" spans="3:8">
      <c r="C209" s="7" t="s">
        <v>10</v>
      </c>
      <c r="D209" s="8">
        <v>0</v>
      </c>
      <c r="E209" s="13">
        <v>1</v>
      </c>
      <c r="F209" s="36">
        <v>114.89</v>
      </c>
      <c r="G209" s="36">
        <f t="shared" ref="G209" si="34">AVERAGE(F209:F211)</f>
        <v>113.786666666667</v>
      </c>
      <c r="H209" s="36"/>
    </row>
    <row r="210" spans="3:8">
      <c r="C210" s="7"/>
      <c r="E210" s="13">
        <v>2</v>
      </c>
      <c r="F210" s="36">
        <v>113.45</v>
      </c>
      <c r="G210" s="36"/>
      <c r="H210" s="36"/>
    </row>
    <row r="211" spans="3:8">
      <c r="C211" s="7"/>
      <c r="E211" s="13">
        <v>3</v>
      </c>
      <c r="F211" s="36">
        <v>113.02</v>
      </c>
      <c r="G211" s="36"/>
      <c r="H211" s="36"/>
    </row>
    <row r="212" spans="2:8">
      <c r="B212" s="5">
        <v>100</v>
      </c>
      <c r="C212" s="5" t="s">
        <v>7</v>
      </c>
      <c r="D212" s="8">
        <v>0.0025</v>
      </c>
      <c r="E212" s="13">
        <v>1</v>
      </c>
      <c r="F212" s="36">
        <v>182.14</v>
      </c>
      <c r="G212" s="36">
        <f t="shared" ref="G212" si="35">AVERAGE(F212:F214)</f>
        <v>181.47</v>
      </c>
      <c r="H212" s="36"/>
    </row>
    <row r="213" spans="4:8">
      <c r="D213" s="8"/>
      <c r="E213" s="13">
        <v>2</v>
      </c>
      <c r="F213" s="36">
        <v>182.06</v>
      </c>
      <c r="G213" s="36"/>
      <c r="H213" s="36"/>
    </row>
    <row r="214" spans="4:8">
      <c r="D214" s="8"/>
      <c r="E214" s="13">
        <v>3</v>
      </c>
      <c r="F214" s="36">
        <v>180.21</v>
      </c>
      <c r="G214" s="36"/>
      <c r="H214" s="36"/>
    </row>
    <row r="215" spans="4:8">
      <c r="D215" s="8">
        <v>0.005</v>
      </c>
      <c r="E215" s="13">
        <v>1</v>
      </c>
      <c r="F215" s="36">
        <v>184.11</v>
      </c>
      <c r="G215" s="36">
        <f t="shared" ref="G215" si="36">AVERAGE(F215:F217)</f>
        <v>184.383333333333</v>
      </c>
      <c r="H215" s="36"/>
    </row>
    <row r="216" spans="4:19">
      <c r="D216" s="8"/>
      <c r="E216" s="13">
        <v>2</v>
      </c>
      <c r="F216" s="36">
        <v>185.64</v>
      </c>
      <c r="G216" s="36"/>
      <c r="H216" s="36"/>
      <c r="J216" s="25"/>
      <c r="K216" s="17"/>
      <c r="L216" s="17"/>
      <c r="M216" s="17"/>
      <c r="N216" s="17"/>
      <c r="O216" s="17"/>
      <c r="P216" s="17"/>
      <c r="Q216" s="17"/>
      <c r="R216" s="17"/>
      <c r="S216" s="17"/>
    </row>
    <row r="217" spans="4:19">
      <c r="D217" s="8"/>
      <c r="E217" s="13">
        <v>3</v>
      </c>
      <c r="F217" s="36">
        <v>183.4</v>
      </c>
      <c r="G217" s="36"/>
      <c r="H217" s="36"/>
      <c r="J217" s="26"/>
      <c r="K217" s="27"/>
      <c r="L217" s="27"/>
      <c r="M217" s="27"/>
      <c r="N217" s="27"/>
      <c r="O217" s="27"/>
      <c r="P217" s="27"/>
      <c r="Q217" s="27"/>
      <c r="R217" s="27"/>
      <c r="S217" s="27"/>
    </row>
    <row r="218" spans="4:19">
      <c r="D218" s="8">
        <v>0.0075</v>
      </c>
      <c r="E218" s="13">
        <v>1</v>
      </c>
      <c r="F218" s="36">
        <v>187.65</v>
      </c>
      <c r="G218" s="36">
        <f t="shared" ref="G218" si="37">AVERAGE(F218:F220)</f>
        <v>187.16</v>
      </c>
      <c r="H218" s="36"/>
      <c r="J218" s="5"/>
      <c r="K218" s="28"/>
      <c r="L218" s="28"/>
      <c r="M218" s="28"/>
      <c r="N218" s="28"/>
      <c r="O218" s="28"/>
      <c r="P218" s="28"/>
      <c r="Q218" s="28"/>
      <c r="R218" s="28"/>
      <c r="S218" s="28"/>
    </row>
    <row r="219" spans="4:19">
      <c r="D219" s="8"/>
      <c r="E219" s="13">
        <v>2</v>
      </c>
      <c r="F219" s="36">
        <v>187.16</v>
      </c>
      <c r="G219" s="36"/>
      <c r="H219" s="36"/>
      <c r="J219" s="5"/>
      <c r="K219" s="28"/>
      <c r="L219" s="28"/>
      <c r="M219" s="28"/>
      <c r="N219" s="28"/>
      <c r="O219" s="28"/>
      <c r="P219" s="28"/>
      <c r="Q219" s="28"/>
      <c r="R219" s="28"/>
      <c r="S219" s="28"/>
    </row>
    <row r="220" spans="4:19">
      <c r="D220" s="8"/>
      <c r="E220" s="13">
        <v>3</v>
      </c>
      <c r="F220" s="36">
        <v>186.67</v>
      </c>
      <c r="G220" s="36"/>
      <c r="H220" s="36"/>
      <c r="J220" s="5"/>
      <c r="K220" s="28"/>
      <c r="L220" s="28"/>
      <c r="M220" s="28"/>
      <c r="N220" s="28"/>
      <c r="O220" s="28"/>
      <c r="P220" s="28"/>
      <c r="Q220" s="28"/>
      <c r="R220" s="28"/>
      <c r="S220" s="28"/>
    </row>
    <row r="221" spans="3:8">
      <c r="C221" s="5" t="s">
        <v>8</v>
      </c>
      <c r="D221" s="8">
        <v>0.0025</v>
      </c>
      <c r="E221" s="13">
        <v>1</v>
      </c>
      <c r="F221" s="36">
        <v>183.59</v>
      </c>
      <c r="G221" s="36">
        <f t="shared" ref="G221" si="38">AVERAGE(F221:F223)</f>
        <v>182.393333333333</v>
      </c>
      <c r="H221" s="36"/>
    </row>
    <row r="222" spans="4:8">
      <c r="D222" s="8"/>
      <c r="E222" s="13">
        <v>2</v>
      </c>
      <c r="F222" s="36">
        <v>184.01</v>
      </c>
      <c r="G222" s="36"/>
      <c r="H222" s="36"/>
    </row>
    <row r="223" spans="4:8">
      <c r="D223" s="8"/>
      <c r="E223" s="13">
        <v>3</v>
      </c>
      <c r="F223" s="36">
        <v>179.58</v>
      </c>
      <c r="G223" s="36"/>
      <c r="H223" s="36"/>
    </row>
    <row r="224" spans="4:8">
      <c r="D224" s="8">
        <v>0.005</v>
      </c>
      <c r="E224" s="13">
        <v>1</v>
      </c>
      <c r="F224" s="36">
        <v>183.19</v>
      </c>
      <c r="G224" s="36">
        <f t="shared" ref="G224" si="39">AVERAGE(F224:F226)</f>
        <v>183.263333333333</v>
      </c>
      <c r="H224" s="36"/>
    </row>
    <row r="225" spans="4:8">
      <c r="D225" s="8"/>
      <c r="E225" s="13">
        <v>2</v>
      </c>
      <c r="F225" s="36">
        <v>184.33</v>
      </c>
      <c r="G225" s="36"/>
      <c r="H225" s="36"/>
    </row>
    <row r="226" spans="4:8">
      <c r="D226" s="8"/>
      <c r="E226" s="13">
        <v>3</v>
      </c>
      <c r="F226" s="36">
        <v>182.27</v>
      </c>
      <c r="G226" s="36"/>
      <c r="H226" s="36"/>
    </row>
    <row r="227" spans="4:8">
      <c r="D227" s="8">
        <v>0.0075</v>
      </c>
      <c r="E227" s="13">
        <v>1</v>
      </c>
      <c r="F227" s="36">
        <v>188</v>
      </c>
      <c r="G227" s="36">
        <f t="shared" ref="G227" si="40">AVERAGE(F227:F229)</f>
        <v>188.683333333333</v>
      </c>
      <c r="H227" s="36"/>
    </row>
    <row r="228" spans="4:8">
      <c r="D228" s="8"/>
      <c r="E228" s="13">
        <v>2</v>
      </c>
      <c r="F228" s="36">
        <v>189.56</v>
      </c>
      <c r="G228" s="36"/>
      <c r="H228" s="36"/>
    </row>
    <row r="229" spans="4:8">
      <c r="D229" s="8"/>
      <c r="E229" s="13">
        <v>3</v>
      </c>
      <c r="F229" s="36">
        <v>188.49</v>
      </c>
      <c r="G229" s="36"/>
      <c r="H229" s="36"/>
    </row>
    <row r="230" spans="3:8">
      <c r="C230" s="5" t="s">
        <v>9</v>
      </c>
      <c r="D230" s="8">
        <v>0.0025</v>
      </c>
      <c r="E230" s="13">
        <v>1</v>
      </c>
      <c r="F230" s="36">
        <v>179.46</v>
      </c>
      <c r="G230" s="36">
        <f t="shared" ref="G230" si="41">AVERAGE(F230:F232)</f>
        <v>180.196666666667</v>
      </c>
      <c r="H230" s="36"/>
    </row>
    <row r="231" spans="4:8">
      <c r="D231" s="8"/>
      <c r="E231" s="13">
        <v>2</v>
      </c>
      <c r="F231" s="36">
        <v>178.22</v>
      </c>
      <c r="G231" s="36"/>
      <c r="H231" s="36"/>
    </row>
    <row r="232" spans="4:8">
      <c r="D232" s="8"/>
      <c r="E232" s="13">
        <v>3</v>
      </c>
      <c r="F232" s="36">
        <v>182.91</v>
      </c>
      <c r="G232" s="36"/>
      <c r="H232" s="36"/>
    </row>
    <row r="233" spans="4:8">
      <c r="D233" s="8">
        <v>0.005</v>
      </c>
      <c r="E233" s="13">
        <v>1</v>
      </c>
      <c r="F233" s="36">
        <v>188.75</v>
      </c>
      <c r="G233" s="36">
        <f t="shared" ref="G233" si="42">AVERAGE(F233:F235)</f>
        <v>187.826666666667</v>
      </c>
      <c r="H233" s="36"/>
    </row>
    <row r="234" spans="4:8">
      <c r="D234" s="8"/>
      <c r="E234" s="13">
        <v>2</v>
      </c>
      <c r="F234" s="36">
        <v>186.02</v>
      </c>
      <c r="G234" s="36"/>
      <c r="H234" s="36"/>
    </row>
    <row r="235" spans="4:8">
      <c r="D235" s="8"/>
      <c r="E235" s="13">
        <v>3</v>
      </c>
      <c r="F235" s="36">
        <v>188.71</v>
      </c>
      <c r="G235" s="36"/>
      <c r="H235" s="36"/>
    </row>
    <row r="236" spans="4:8">
      <c r="D236" s="8">
        <v>0.0075</v>
      </c>
      <c r="E236" s="13">
        <v>1</v>
      </c>
      <c r="F236" s="36">
        <v>199.64</v>
      </c>
      <c r="G236" s="36">
        <f t="shared" ref="G236" si="43">AVERAGE(F236:F238)</f>
        <v>198.373333333333</v>
      </c>
      <c r="H236" s="36"/>
    </row>
    <row r="237" spans="4:8">
      <c r="D237" s="8"/>
      <c r="E237" s="13">
        <v>2</v>
      </c>
      <c r="F237" s="36">
        <v>198.22</v>
      </c>
      <c r="G237" s="36"/>
      <c r="H237" s="36"/>
    </row>
    <row r="238" spans="4:8">
      <c r="D238" s="8"/>
      <c r="E238" s="13">
        <v>3</v>
      </c>
      <c r="F238" s="36">
        <v>197.26</v>
      </c>
      <c r="G238" s="36"/>
      <c r="H238" s="36"/>
    </row>
    <row r="239" spans="3:8">
      <c r="C239" s="7" t="s">
        <v>10</v>
      </c>
      <c r="D239" s="8">
        <v>0</v>
      </c>
      <c r="E239" s="13">
        <v>1</v>
      </c>
      <c r="F239" s="36">
        <v>188.26</v>
      </c>
      <c r="G239" s="36">
        <f t="shared" ref="G239" si="44">AVERAGE(F239:F241)</f>
        <v>188.883333333333</v>
      </c>
      <c r="H239" s="36"/>
    </row>
    <row r="240" spans="3:8">
      <c r="C240" s="7"/>
      <c r="E240" s="13">
        <v>2</v>
      </c>
      <c r="F240" s="36">
        <v>189.65</v>
      </c>
      <c r="G240" s="36"/>
      <c r="H240" s="36"/>
    </row>
    <row r="241" spans="3:8">
      <c r="C241" s="7"/>
      <c r="E241" s="13">
        <v>3</v>
      </c>
      <c r="F241" s="36">
        <v>188.74</v>
      </c>
      <c r="G241" s="36"/>
      <c r="H241" s="36"/>
    </row>
    <row r="242" spans="2:8">
      <c r="B242" s="5">
        <v>150</v>
      </c>
      <c r="C242" s="5" t="s">
        <v>7</v>
      </c>
      <c r="D242" s="8">
        <v>0.0025</v>
      </c>
      <c r="E242" s="13">
        <v>1</v>
      </c>
      <c r="F242" s="36">
        <v>251.46</v>
      </c>
      <c r="G242" s="36">
        <f t="shared" ref="G242" si="45">AVERAGE(F242:F244)</f>
        <v>250.78</v>
      </c>
      <c r="H242" s="36"/>
    </row>
    <row r="243" spans="4:8">
      <c r="D243" s="8"/>
      <c r="E243" s="13">
        <v>2</v>
      </c>
      <c r="F243" s="36">
        <v>250.48</v>
      </c>
      <c r="G243" s="36"/>
      <c r="H243" s="36"/>
    </row>
    <row r="244" spans="4:8">
      <c r="D244" s="8"/>
      <c r="E244" s="13">
        <v>3</v>
      </c>
      <c r="F244" s="36">
        <v>250.4</v>
      </c>
      <c r="G244" s="36"/>
      <c r="H244" s="36"/>
    </row>
    <row r="245" spans="4:8">
      <c r="D245" s="8">
        <v>0.005</v>
      </c>
      <c r="E245" s="13">
        <v>1</v>
      </c>
      <c r="F245" s="36">
        <v>260.35</v>
      </c>
      <c r="G245" s="36">
        <f t="shared" ref="G245" si="46">AVERAGE(F245:F247)</f>
        <v>259.516666666667</v>
      </c>
      <c r="H245" s="36"/>
    </row>
    <row r="246" spans="4:8">
      <c r="D246" s="8"/>
      <c r="E246" s="13">
        <v>2</v>
      </c>
      <c r="F246" s="36">
        <v>259.01</v>
      </c>
      <c r="G246" s="36"/>
      <c r="H246" s="36"/>
    </row>
    <row r="247" spans="4:8">
      <c r="D247" s="8"/>
      <c r="E247" s="13">
        <v>3</v>
      </c>
      <c r="F247" s="36">
        <v>259.19</v>
      </c>
      <c r="G247" s="36"/>
      <c r="H247" s="36"/>
    </row>
    <row r="248" spans="4:8">
      <c r="D248" s="8">
        <v>0.0075</v>
      </c>
      <c r="E248" s="13">
        <v>1</v>
      </c>
      <c r="F248" s="36">
        <v>260.79</v>
      </c>
      <c r="G248" s="36">
        <f t="shared" ref="G248" si="47">AVERAGE(F248:F250)</f>
        <v>261.01</v>
      </c>
      <c r="H248" s="36"/>
    </row>
    <row r="249" spans="4:8">
      <c r="D249" s="8"/>
      <c r="E249" s="13">
        <v>2</v>
      </c>
      <c r="F249" s="36">
        <v>262.14</v>
      </c>
      <c r="G249" s="36"/>
      <c r="H249" s="36"/>
    </row>
    <row r="250" spans="4:8">
      <c r="D250" s="8"/>
      <c r="E250" s="13">
        <v>3</v>
      </c>
      <c r="F250" s="36">
        <v>260.1</v>
      </c>
      <c r="G250" s="36"/>
      <c r="H250" s="36"/>
    </row>
    <row r="251" spans="3:8">
      <c r="C251" s="5" t="s">
        <v>8</v>
      </c>
      <c r="D251" s="8">
        <v>0.0025</v>
      </c>
      <c r="E251" s="13">
        <v>1</v>
      </c>
      <c r="F251" s="36">
        <v>257.48</v>
      </c>
      <c r="G251" s="36">
        <f t="shared" ref="G251" si="48">AVERAGE(F251:F253)</f>
        <v>256.786666666667</v>
      </c>
      <c r="H251" s="36"/>
    </row>
    <row r="252" spans="4:8">
      <c r="D252" s="8"/>
      <c r="E252" s="13">
        <v>2</v>
      </c>
      <c r="F252" s="36">
        <v>255.39</v>
      </c>
      <c r="G252" s="36"/>
      <c r="H252" s="36"/>
    </row>
    <row r="253" spans="4:8">
      <c r="D253" s="8"/>
      <c r="E253" s="13">
        <v>3</v>
      </c>
      <c r="F253" s="36">
        <v>257.49</v>
      </c>
      <c r="G253" s="36"/>
      <c r="H253" s="36"/>
    </row>
    <row r="254" spans="4:8">
      <c r="D254" s="8">
        <v>0.005</v>
      </c>
      <c r="E254" s="13">
        <v>1</v>
      </c>
      <c r="F254" s="36">
        <v>254.86</v>
      </c>
      <c r="G254" s="36">
        <f t="shared" ref="G254" si="49">AVERAGE(F254:F256)</f>
        <v>257.243333333333</v>
      </c>
      <c r="H254" s="36"/>
    </row>
    <row r="255" spans="4:8">
      <c r="D255" s="8"/>
      <c r="E255" s="13">
        <v>2</v>
      </c>
      <c r="F255" s="36">
        <v>258.11</v>
      </c>
      <c r="G255" s="36"/>
      <c r="H255" s="36"/>
    </row>
    <row r="256" spans="4:8">
      <c r="D256" s="8"/>
      <c r="E256" s="13">
        <v>3</v>
      </c>
      <c r="F256" s="36">
        <v>258.76</v>
      </c>
      <c r="G256" s="36"/>
      <c r="H256" s="36"/>
    </row>
    <row r="257" spans="4:8">
      <c r="D257" s="8">
        <v>0.0075</v>
      </c>
      <c r="E257" s="13">
        <v>1</v>
      </c>
      <c r="F257" s="36">
        <v>270.16</v>
      </c>
      <c r="G257" s="36">
        <f t="shared" ref="G257" si="50">AVERAGE(F257:F259)</f>
        <v>271.726666666667</v>
      </c>
      <c r="H257" s="36"/>
    </row>
    <row r="258" spans="4:8">
      <c r="D258" s="8"/>
      <c r="E258" s="13">
        <v>2</v>
      </c>
      <c r="F258" s="36">
        <v>272.63</v>
      </c>
      <c r="G258" s="36"/>
      <c r="H258" s="36"/>
    </row>
    <row r="259" spans="4:8">
      <c r="D259" s="8"/>
      <c r="E259" s="13">
        <v>3</v>
      </c>
      <c r="F259" s="36">
        <v>272.39</v>
      </c>
      <c r="G259" s="36"/>
      <c r="H259" s="36"/>
    </row>
    <row r="260" spans="3:8">
      <c r="C260" s="5" t="s">
        <v>9</v>
      </c>
      <c r="D260" s="8">
        <v>0.0025</v>
      </c>
      <c r="E260" s="13">
        <v>1</v>
      </c>
      <c r="F260" s="36">
        <v>254.95</v>
      </c>
      <c r="G260" s="36">
        <f t="shared" ref="G260" si="51">AVERAGE(F260:F262)</f>
        <v>253.173333333333</v>
      </c>
      <c r="H260" s="36"/>
    </row>
    <row r="261" spans="4:8">
      <c r="D261" s="8"/>
      <c r="E261" s="13">
        <v>2</v>
      </c>
      <c r="F261" s="36">
        <v>251.23</v>
      </c>
      <c r="G261" s="36"/>
      <c r="H261" s="36"/>
    </row>
    <row r="262" spans="4:8">
      <c r="D262" s="8"/>
      <c r="E262" s="13">
        <v>3</v>
      </c>
      <c r="F262" s="36">
        <v>253.34</v>
      </c>
      <c r="G262" s="36"/>
      <c r="H262" s="36"/>
    </row>
    <row r="263" spans="4:8">
      <c r="D263" s="8">
        <v>0.005</v>
      </c>
      <c r="E263" s="13">
        <v>1</v>
      </c>
      <c r="F263" s="36">
        <v>266.15</v>
      </c>
      <c r="G263" s="36">
        <f t="shared" ref="G263" si="52">AVERAGE(F263:F265)</f>
        <v>264.756666666667</v>
      </c>
      <c r="H263" s="36"/>
    </row>
    <row r="264" spans="4:8">
      <c r="D264" s="8"/>
      <c r="E264" s="13">
        <v>2</v>
      </c>
      <c r="F264" s="36">
        <v>263.75</v>
      </c>
      <c r="G264" s="36"/>
      <c r="H264" s="36"/>
    </row>
    <row r="265" spans="4:8">
      <c r="D265" s="8"/>
      <c r="E265" s="13">
        <v>3</v>
      </c>
      <c r="F265" s="36">
        <v>264.37</v>
      </c>
      <c r="G265" s="36"/>
      <c r="H265" s="36"/>
    </row>
    <row r="266" spans="4:8">
      <c r="D266" s="8">
        <v>0.0075</v>
      </c>
      <c r="E266" s="13">
        <v>1</v>
      </c>
      <c r="F266" s="36">
        <v>276.15</v>
      </c>
      <c r="G266" s="36">
        <f t="shared" ref="G266" si="53">AVERAGE(F266:F268)</f>
        <v>274.283333333333</v>
      </c>
      <c r="H266" s="36"/>
    </row>
    <row r="267" spans="4:8">
      <c r="D267" s="8"/>
      <c r="E267" s="13">
        <v>2</v>
      </c>
      <c r="F267" s="36">
        <v>275.11</v>
      </c>
      <c r="G267" s="36"/>
      <c r="H267" s="36"/>
    </row>
    <row r="268" spans="4:8">
      <c r="D268" s="8"/>
      <c r="E268" s="13">
        <v>3</v>
      </c>
      <c r="F268" s="36">
        <v>271.59</v>
      </c>
      <c r="G268" s="36"/>
      <c r="H268" s="36"/>
    </row>
    <row r="269" spans="3:8">
      <c r="C269" s="7" t="s">
        <v>10</v>
      </c>
      <c r="D269" s="8">
        <v>0</v>
      </c>
      <c r="E269" s="13">
        <v>1</v>
      </c>
      <c r="F269" s="36">
        <v>264.39</v>
      </c>
      <c r="G269" s="36">
        <f t="shared" ref="G269" si="54">AVERAGE(F269:F271)</f>
        <v>264.143333333333</v>
      </c>
      <c r="H269" s="36"/>
    </row>
    <row r="270" spans="3:8">
      <c r="C270" s="7"/>
      <c r="E270" s="13">
        <v>2</v>
      </c>
      <c r="F270" s="36">
        <v>263.22</v>
      </c>
      <c r="G270" s="36"/>
      <c r="H270" s="36"/>
    </row>
    <row r="271" spans="3:8">
      <c r="C271" s="7"/>
      <c r="E271" s="13">
        <v>3</v>
      </c>
      <c r="F271" s="36">
        <v>264.82</v>
      </c>
      <c r="G271" s="36"/>
      <c r="H271" s="36"/>
    </row>
  </sheetData>
  <mergeCells count="241">
    <mergeCell ref="L1:N1"/>
    <mergeCell ref="O1:Q1"/>
    <mergeCell ref="R1:T1"/>
    <mergeCell ref="K216:M216"/>
    <mergeCell ref="N216:P216"/>
    <mergeCell ref="Q216:S216"/>
    <mergeCell ref="A2:A91"/>
    <mergeCell ref="A92:A181"/>
    <mergeCell ref="A182:A271"/>
    <mergeCell ref="B2:B31"/>
    <mergeCell ref="B32:B61"/>
    <mergeCell ref="B62:B91"/>
    <mergeCell ref="B92:B121"/>
    <mergeCell ref="B122:B151"/>
    <mergeCell ref="B152:B181"/>
    <mergeCell ref="B182:B211"/>
    <mergeCell ref="B212:B241"/>
    <mergeCell ref="B242:B271"/>
    <mergeCell ref="C2:C10"/>
    <mergeCell ref="C11:C19"/>
    <mergeCell ref="C20:C28"/>
    <mergeCell ref="C29:C31"/>
    <mergeCell ref="C32:C40"/>
    <mergeCell ref="C41:C49"/>
    <mergeCell ref="C50:C58"/>
    <mergeCell ref="C59:C61"/>
    <mergeCell ref="C62:C70"/>
    <mergeCell ref="C71:C79"/>
    <mergeCell ref="C80:C88"/>
    <mergeCell ref="C89:C91"/>
    <mergeCell ref="C92:C100"/>
    <mergeCell ref="C101:C109"/>
    <mergeCell ref="C110:C118"/>
    <mergeCell ref="C119:C121"/>
    <mergeCell ref="C122:C130"/>
    <mergeCell ref="C131:C139"/>
    <mergeCell ref="C140:C148"/>
    <mergeCell ref="C149:C151"/>
    <mergeCell ref="C152:C160"/>
    <mergeCell ref="C161:C169"/>
    <mergeCell ref="C170:C178"/>
    <mergeCell ref="C179:C181"/>
    <mergeCell ref="C182:C190"/>
    <mergeCell ref="C191:C199"/>
    <mergeCell ref="C200:C208"/>
    <mergeCell ref="C209:C211"/>
    <mergeCell ref="C212:C220"/>
    <mergeCell ref="C221:C229"/>
    <mergeCell ref="C230:C238"/>
    <mergeCell ref="C239:C241"/>
    <mergeCell ref="C242:C250"/>
    <mergeCell ref="C251:C259"/>
    <mergeCell ref="C260:C268"/>
    <mergeCell ref="C269:C271"/>
    <mergeCell ref="D2:D4"/>
    <mergeCell ref="D5:D7"/>
    <mergeCell ref="D8:D10"/>
    <mergeCell ref="D11:D13"/>
    <mergeCell ref="D14:D16"/>
    <mergeCell ref="D17:D19"/>
    <mergeCell ref="D20:D22"/>
    <mergeCell ref="D23:D25"/>
    <mergeCell ref="D26:D28"/>
    <mergeCell ref="D29:D31"/>
    <mergeCell ref="D32:D34"/>
    <mergeCell ref="D35:D37"/>
    <mergeCell ref="D38:D40"/>
    <mergeCell ref="D41:D43"/>
    <mergeCell ref="D44:D46"/>
    <mergeCell ref="D47:D49"/>
    <mergeCell ref="D50:D52"/>
    <mergeCell ref="D53:D55"/>
    <mergeCell ref="D56:D58"/>
    <mergeCell ref="D59:D61"/>
    <mergeCell ref="D62:D64"/>
    <mergeCell ref="D65:D67"/>
    <mergeCell ref="D68:D70"/>
    <mergeCell ref="D71:D73"/>
    <mergeCell ref="D74:D76"/>
    <mergeCell ref="D77:D79"/>
    <mergeCell ref="D80:D82"/>
    <mergeCell ref="D83:D85"/>
    <mergeCell ref="D86:D88"/>
    <mergeCell ref="D89:D91"/>
    <mergeCell ref="D92:D94"/>
    <mergeCell ref="D95:D97"/>
    <mergeCell ref="D98:D100"/>
    <mergeCell ref="D101:D103"/>
    <mergeCell ref="D104:D106"/>
    <mergeCell ref="D107:D109"/>
    <mergeCell ref="D110:D112"/>
    <mergeCell ref="D113:D115"/>
    <mergeCell ref="D116:D118"/>
    <mergeCell ref="D119:D121"/>
    <mergeCell ref="D122:D124"/>
    <mergeCell ref="D125:D127"/>
    <mergeCell ref="D128:D130"/>
    <mergeCell ref="D131:D133"/>
    <mergeCell ref="D134:D136"/>
    <mergeCell ref="D137:D139"/>
    <mergeCell ref="D140:D142"/>
    <mergeCell ref="D143:D145"/>
    <mergeCell ref="D146:D148"/>
    <mergeCell ref="D149:D151"/>
    <mergeCell ref="D152:D154"/>
    <mergeCell ref="D155:D157"/>
    <mergeCell ref="D158:D160"/>
    <mergeCell ref="D161:D163"/>
    <mergeCell ref="D164:D166"/>
    <mergeCell ref="D167:D169"/>
    <mergeCell ref="D170:D172"/>
    <mergeCell ref="D173:D175"/>
    <mergeCell ref="D176:D178"/>
    <mergeCell ref="D179:D181"/>
    <mergeCell ref="D182:D184"/>
    <mergeCell ref="D185:D187"/>
    <mergeCell ref="D188:D190"/>
    <mergeCell ref="D191:D193"/>
    <mergeCell ref="D194:D196"/>
    <mergeCell ref="D197:D199"/>
    <mergeCell ref="D200:D202"/>
    <mergeCell ref="D203:D205"/>
    <mergeCell ref="D206:D208"/>
    <mergeCell ref="D209:D211"/>
    <mergeCell ref="D212:D214"/>
    <mergeCell ref="D215:D217"/>
    <mergeCell ref="D218:D220"/>
    <mergeCell ref="D221:D223"/>
    <mergeCell ref="D224:D226"/>
    <mergeCell ref="D227:D229"/>
    <mergeCell ref="D230:D232"/>
    <mergeCell ref="D233:D235"/>
    <mergeCell ref="D236:D238"/>
    <mergeCell ref="D239:D241"/>
    <mergeCell ref="D242:D244"/>
    <mergeCell ref="D245:D247"/>
    <mergeCell ref="D248:D250"/>
    <mergeCell ref="D251:D253"/>
    <mergeCell ref="D254:D256"/>
    <mergeCell ref="D257:D259"/>
    <mergeCell ref="D260:D262"/>
    <mergeCell ref="D263:D265"/>
    <mergeCell ref="D266:D268"/>
    <mergeCell ref="D269:D271"/>
    <mergeCell ref="G2:G4"/>
    <mergeCell ref="G5:G7"/>
    <mergeCell ref="G8:G10"/>
    <mergeCell ref="G11:G13"/>
    <mergeCell ref="G14:G16"/>
    <mergeCell ref="G17:G19"/>
    <mergeCell ref="G20:G22"/>
    <mergeCell ref="G23:G25"/>
    <mergeCell ref="G26:G28"/>
    <mergeCell ref="G29:G31"/>
    <mergeCell ref="G32:G34"/>
    <mergeCell ref="G35:G37"/>
    <mergeCell ref="G38:G40"/>
    <mergeCell ref="G41:G43"/>
    <mergeCell ref="G44:G46"/>
    <mergeCell ref="G47:G49"/>
    <mergeCell ref="G50:G52"/>
    <mergeCell ref="G53:G55"/>
    <mergeCell ref="G56:G58"/>
    <mergeCell ref="G59:G61"/>
    <mergeCell ref="G62:G64"/>
    <mergeCell ref="G65:G67"/>
    <mergeCell ref="G68:G70"/>
    <mergeCell ref="G71:G73"/>
    <mergeCell ref="G74:G76"/>
    <mergeCell ref="G77:G79"/>
    <mergeCell ref="G80:G82"/>
    <mergeCell ref="G83:G85"/>
    <mergeCell ref="G86:G88"/>
    <mergeCell ref="G89:G91"/>
    <mergeCell ref="G92:G94"/>
    <mergeCell ref="G95:G97"/>
    <mergeCell ref="G98:G100"/>
    <mergeCell ref="G101:G103"/>
    <mergeCell ref="G104:G106"/>
    <mergeCell ref="G107:G109"/>
    <mergeCell ref="G110:G112"/>
    <mergeCell ref="G113:G115"/>
    <mergeCell ref="G116:G118"/>
    <mergeCell ref="G119:G121"/>
    <mergeCell ref="G122:G124"/>
    <mergeCell ref="G125:G127"/>
    <mergeCell ref="G128:G130"/>
    <mergeCell ref="G131:G133"/>
    <mergeCell ref="G134:G136"/>
    <mergeCell ref="G137:G139"/>
    <mergeCell ref="G140:G142"/>
    <mergeCell ref="G143:G145"/>
    <mergeCell ref="G146:G148"/>
    <mergeCell ref="G149:G151"/>
    <mergeCell ref="G152:G154"/>
    <mergeCell ref="G155:G157"/>
    <mergeCell ref="G158:G160"/>
    <mergeCell ref="G161:G163"/>
    <mergeCell ref="G164:G166"/>
    <mergeCell ref="G167:G169"/>
    <mergeCell ref="G170:G172"/>
    <mergeCell ref="G173:G175"/>
    <mergeCell ref="G176:G178"/>
    <mergeCell ref="G179:G181"/>
    <mergeCell ref="G182:G184"/>
    <mergeCell ref="G185:G187"/>
    <mergeCell ref="G188:G190"/>
    <mergeCell ref="G191:G193"/>
    <mergeCell ref="G194:G196"/>
    <mergeCell ref="G197:G199"/>
    <mergeCell ref="G200:G202"/>
    <mergeCell ref="G203:G205"/>
    <mergeCell ref="G206:G208"/>
    <mergeCell ref="G209:G211"/>
    <mergeCell ref="G212:G214"/>
    <mergeCell ref="G215:G217"/>
    <mergeCell ref="G218:G220"/>
    <mergeCell ref="G221:G223"/>
    <mergeCell ref="G224:G226"/>
    <mergeCell ref="G227:G229"/>
    <mergeCell ref="G230:G232"/>
    <mergeCell ref="G233:G235"/>
    <mergeCell ref="G236:G238"/>
    <mergeCell ref="G239:G241"/>
    <mergeCell ref="G242:G244"/>
    <mergeCell ref="G245:G247"/>
    <mergeCell ref="G248:G250"/>
    <mergeCell ref="G251:G253"/>
    <mergeCell ref="G254:G256"/>
    <mergeCell ref="G257:G259"/>
    <mergeCell ref="G260:G262"/>
    <mergeCell ref="G263:G265"/>
    <mergeCell ref="G266:G268"/>
    <mergeCell ref="G269:G271"/>
    <mergeCell ref="J1:J2"/>
    <mergeCell ref="J3:J5"/>
    <mergeCell ref="J6:J8"/>
    <mergeCell ref="J9:J11"/>
    <mergeCell ref="J216:J217"/>
    <mergeCell ref="K1:K2"/>
    <mergeCell ref="J14:U15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9"/>
  <sheetViews>
    <sheetView workbookViewId="0">
      <selection activeCell="B21" sqref="B21"/>
    </sheetView>
  </sheetViews>
  <sheetFormatPr defaultColWidth="9" defaultRowHeight="14.4"/>
  <cols>
    <col min="1" max="1" width="17.3333333333333" style="4" customWidth="1"/>
    <col min="2" max="8" width="11.2222222222222" style="4" customWidth="1"/>
  </cols>
  <sheetData>
    <row r="1" spans="1:15">
      <c r="A1" s="2" t="s">
        <v>19</v>
      </c>
      <c r="I1" s="4"/>
      <c r="J1" s="4"/>
      <c r="K1" s="4"/>
      <c r="L1" s="4"/>
      <c r="M1" s="4"/>
      <c r="N1" s="4"/>
      <c r="O1" s="4"/>
    </row>
    <row r="2" spans="1:15">
      <c r="A2" s="2" t="s">
        <v>20</v>
      </c>
      <c r="I2" s="4"/>
      <c r="J2" s="4"/>
      <c r="K2" s="4"/>
      <c r="L2" s="4"/>
      <c r="M2" s="4"/>
      <c r="N2" s="4"/>
      <c r="O2" s="4"/>
    </row>
    <row r="3" spans="1:15">
      <c r="A3" s="5" t="s">
        <v>21</v>
      </c>
      <c r="B3" s="5"/>
      <c r="C3" s="5"/>
      <c r="D3" s="5"/>
      <c r="E3" s="5"/>
      <c r="F3" s="5"/>
      <c r="G3" s="5"/>
      <c r="H3" s="5"/>
      <c r="I3" s="4"/>
      <c r="J3" s="4"/>
      <c r="K3" s="4"/>
      <c r="L3" s="4"/>
      <c r="M3" s="4"/>
      <c r="N3" s="4"/>
      <c r="O3" s="4"/>
    </row>
    <row r="4" ht="15.6" customHeight="1" spans="2:15">
      <c r="B4" s="7" t="s">
        <v>3</v>
      </c>
      <c r="C4" s="37" t="s">
        <v>11</v>
      </c>
      <c r="D4" s="37"/>
      <c r="E4" s="37" t="s">
        <v>15</v>
      </c>
      <c r="F4" s="37"/>
      <c r="G4" s="37" t="s">
        <v>16</v>
      </c>
      <c r="H4" s="37"/>
      <c r="I4" s="4"/>
      <c r="J4" s="4"/>
      <c r="K4" s="4"/>
      <c r="L4" s="4"/>
      <c r="M4" s="4"/>
      <c r="N4" s="4"/>
      <c r="O4" s="4"/>
    </row>
    <row r="5" ht="15.6" customHeight="1" spans="1:15">
      <c r="A5" s="38"/>
      <c r="B5" s="5"/>
      <c r="C5" s="39" t="s">
        <v>22</v>
      </c>
      <c r="D5" s="39" t="s">
        <v>23</v>
      </c>
      <c r="E5" s="39" t="s">
        <v>22</v>
      </c>
      <c r="F5" s="39" t="s">
        <v>23</v>
      </c>
      <c r="G5" s="39" t="s">
        <v>22</v>
      </c>
      <c r="H5" s="39" t="s">
        <v>23</v>
      </c>
      <c r="I5" s="4"/>
      <c r="J5" s="4"/>
      <c r="K5" s="4"/>
      <c r="L5" s="4"/>
      <c r="M5" s="4"/>
      <c r="N5" s="4"/>
      <c r="O5" s="4"/>
    </row>
    <row r="6" ht="15.6" customHeight="1" spans="1:15">
      <c r="A6" s="5" t="s">
        <v>10</v>
      </c>
      <c r="B6" s="8">
        <v>0</v>
      </c>
      <c r="C6" s="40">
        <v>8.24</v>
      </c>
      <c r="D6" s="40">
        <v>21.9</v>
      </c>
      <c r="E6" s="40">
        <v>6.83</v>
      </c>
      <c r="F6" s="40">
        <v>20.1</v>
      </c>
      <c r="G6" s="40">
        <v>15.74</v>
      </c>
      <c r="H6" s="40">
        <v>11.6</v>
      </c>
      <c r="I6" s="4"/>
      <c r="J6" s="4"/>
      <c r="K6" s="4"/>
      <c r="L6" s="4"/>
      <c r="M6" s="4"/>
      <c r="N6" s="4"/>
      <c r="O6" s="4"/>
    </row>
    <row r="7" ht="15.6" customHeight="1" spans="1:15">
      <c r="A7" s="5" t="s">
        <v>7</v>
      </c>
      <c r="B7" s="41">
        <v>0.0025</v>
      </c>
      <c r="C7" s="40">
        <v>7.49</v>
      </c>
      <c r="D7" s="40">
        <v>23.4</v>
      </c>
      <c r="E7" s="40">
        <v>5.06</v>
      </c>
      <c r="F7" s="40">
        <v>20.6</v>
      </c>
      <c r="G7" s="36">
        <v>16.71</v>
      </c>
      <c r="H7" s="40">
        <v>9.6</v>
      </c>
      <c r="I7" s="4"/>
      <c r="J7" s="4"/>
      <c r="K7" s="4"/>
      <c r="L7" s="4"/>
      <c r="M7" s="4"/>
      <c r="N7" s="4"/>
      <c r="O7" s="4"/>
    </row>
    <row r="8" ht="15.6" customHeight="1" spans="1:15">
      <c r="A8" s="5"/>
      <c r="B8" s="41">
        <v>0.005</v>
      </c>
      <c r="C8" s="40">
        <v>14.1</v>
      </c>
      <c r="D8" s="40">
        <v>25.3</v>
      </c>
      <c r="E8" s="40">
        <v>11.41</v>
      </c>
      <c r="F8" s="40">
        <v>21.08</v>
      </c>
      <c r="G8" s="36">
        <v>14.03</v>
      </c>
      <c r="H8" s="40">
        <v>11.4</v>
      </c>
      <c r="I8" s="4"/>
      <c r="J8" s="4"/>
      <c r="K8" s="4"/>
      <c r="L8" s="4"/>
      <c r="M8" s="4"/>
      <c r="N8" s="4"/>
      <c r="O8" s="4"/>
    </row>
    <row r="9" ht="15.6" customHeight="1" spans="1:15">
      <c r="A9" s="5"/>
      <c r="B9" s="41">
        <v>0.0075</v>
      </c>
      <c r="C9" s="40">
        <v>19.26</v>
      </c>
      <c r="D9" s="40">
        <v>30</v>
      </c>
      <c r="E9" s="40">
        <v>15.75</v>
      </c>
      <c r="F9" s="40">
        <v>23.67</v>
      </c>
      <c r="G9" s="36">
        <v>16.43</v>
      </c>
      <c r="H9" s="40">
        <v>11.7</v>
      </c>
      <c r="I9" s="4"/>
      <c r="J9" s="4"/>
      <c r="K9" s="4"/>
      <c r="L9" s="4"/>
      <c r="M9" s="4"/>
      <c r="N9" s="4"/>
      <c r="O9" s="4"/>
    </row>
    <row r="10" ht="15.6" customHeight="1" spans="1:15">
      <c r="A10" s="5" t="s">
        <v>8</v>
      </c>
      <c r="B10" s="41">
        <v>0.0025</v>
      </c>
      <c r="C10" s="40">
        <v>14.04</v>
      </c>
      <c r="D10" s="40">
        <v>23.42</v>
      </c>
      <c r="E10" s="40">
        <v>12.56</v>
      </c>
      <c r="F10" s="40">
        <v>20.08</v>
      </c>
      <c r="G10" s="36">
        <v>15.35</v>
      </c>
      <c r="H10" s="40">
        <v>11.2</v>
      </c>
      <c r="I10" s="4"/>
      <c r="J10" s="4"/>
      <c r="K10" s="4"/>
      <c r="L10" s="4"/>
      <c r="M10" s="4"/>
      <c r="N10" s="4"/>
      <c r="O10" s="4"/>
    </row>
    <row r="11" ht="15.6" customHeight="1" spans="1:15">
      <c r="A11" s="5"/>
      <c r="B11" s="41">
        <v>0.005</v>
      </c>
      <c r="C11" s="40">
        <v>21.69</v>
      </c>
      <c r="D11" s="40">
        <v>24.42</v>
      </c>
      <c r="E11" s="40">
        <v>20.73</v>
      </c>
      <c r="F11" s="40">
        <v>22</v>
      </c>
      <c r="G11" s="36">
        <v>13.27</v>
      </c>
      <c r="H11" s="40">
        <v>11.4</v>
      </c>
      <c r="I11" s="4"/>
      <c r="J11" s="4"/>
      <c r="K11" s="4"/>
      <c r="L11" s="4"/>
      <c r="M11" s="4"/>
      <c r="N11" s="4"/>
      <c r="O11" s="4"/>
    </row>
    <row r="12" ht="15.6" customHeight="1" spans="1:15">
      <c r="A12" s="5"/>
      <c r="B12" s="41">
        <v>0.0075</v>
      </c>
      <c r="C12" s="40">
        <v>27.03</v>
      </c>
      <c r="D12" s="40">
        <v>31.58</v>
      </c>
      <c r="E12" s="40">
        <v>22.94</v>
      </c>
      <c r="F12" s="40">
        <v>24.92</v>
      </c>
      <c r="G12" s="36">
        <v>11.81</v>
      </c>
      <c r="H12" s="40">
        <v>13.5</v>
      </c>
      <c r="I12" s="4"/>
      <c r="J12" s="4"/>
      <c r="K12" s="4"/>
      <c r="L12" s="4"/>
      <c r="M12" s="4"/>
      <c r="N12" s="4"/>
      <c r="O12" s="4"/>
    </row>
    <row r="13" ht="15.6" customHeight="1" spans="1:15">
      <c r="A13" s="5" t="s">
        <v>9</v>
      </c>
      <c r="B13" s="41">
        <v>0.0025</v>
      </c>
      <c r="C13" s="40">
        <v>18.98</v>
      </c>
      <c r="D13" s="40">
        <v>24.5</v>
      </c>
      <c r="E13" s="40">
        <v>16.87</v>
      </c>
      <c r="F13" s="40">
        <v>20</v>
      </c>
      <c r="G13" s="36">
        <v>14.41</v>
      </c>
      <c r="H13" s="40">
        <v>11.3</v>
      </c>
      <c r="I13" s="4"/>
      <c r="J13" s="4"/>
      <c r="K13" s="4"/>
      <c r="L13" s="4"/>
      <c r="M13" s="4"/>
      <c r="N13" s="4"/>
      <c r="O13" s="4"/>
    </row>
    <row r="14" ht="15.6" customHeight="1" spans="1:15">
      <c r="A14" s="5"/>
      <c r="B14" s="41">
        <v>0.005</v>
      </c>
      <c r="C14" s="40">
        <v>23.27</v>
      </c>
      <c r="D14" s="40">
        <v>28.42</v>
      </c>
      <c r="E14" s="40">
        <v>22.47</v>
      </c>
      <c r="F14" s="40">
        <v>22.92</v>
      </c>
      <c r="G14" s="36">
        <v>14.34</v>
      </c>
      <c r="H14" s="40">
        <v>12</v>
      </c>
      <c r="I14" s="4"/>
      <c r="J14" s="4"/>
      <c r="K14" s="4"/>
      <c r="L14" s="4"/>
      <c r="M14" s="4"/>
      <c r="N14" s="4"/>
      <c r="O14" s="4"/>
    </row>
    <row r="15" ht="15.6" customHeight="1" spans="1:15">
      <c r="A15" s="5"/>
      <c r="B15" s="41">
        <v>0.0075</v>
      </c>
      <c r="C15" s="40">
        <v>29</v>
      </c>
      <c r="D15" s="40">
        <v>31.75</v>
      </c>
      <c r="E15" s="40">
        <v>28.84</v>
      </c>
      <c r="F15" s="40">
        <v>27.25</v>
      </c>
      <c r="G15" s="36">
        <v>18.82</v>
      </c>
      <c r="H15" s="40">
        <v>12.3</v>
      </c>
      <c r="I15" s="4"/>
      <c r="J15" s="4"/>
      <c r="K15" s="4"/>
      <c r="L15" s="4"/>
      <c r="M15" s="4"/>
      <c r="N15" s="4"/>
      <c r="O15" s="4"/>
    </row>
    <row r="16" spans="1:15">
      <c r="A16" s="5"/>
      <c r="B16" s="41"/>
      <c r="C16" s="40"/>
      <c r="D16" s="40"/>
      <c r="E16" s="40"/>
      <c r="F16" s="40"/>
      <c r="G16" s="36"/>
      <c r="H16" s="40"/>
      <c r="I16" s="4"/>
      <c r="J16" s="4"/>
      <c r="K16" s="4"/>
      <c r="L16" s="4"/>
      <c r="M16" s="4"/>
      <c r="N16" s="4"/>
      <c r="O16" s="4"/>
    </row>
    <row r="17" spans="1:15">
      <c r="A17" s="10" t="s">
        <v>17</v>
      </c>
      <c r="I17" s="4"/>
      <c r="J17" s="4"/>
      <c r="K17" s="4"/>
      <c r="L17" s="4"/>
      <c r="M17" s="4"/>
      <c r="N17" s="4"/>
      <c r="O17" s="4"/>
    </row>
    <row r="18" ht="33" customHeight="1" spans="1:15">
      <c r="A18" s="11" t="s">
        <v>18</v>
      </c>
      <c r="B18" s="11"/>
      <c r="C18" s="11"/>
      <c r="D18" s="11"/>
      <c r="E18" s="11"/>
      <c r="F18" s="11"/>
      <c r="G18" s="11"/>
      <c r="H18" s="11"/>
      <c r="I18" s="4"/>
      <c r="J18" s="4"/>
      <c r="K18" s="4"/>
      <c r="L18" s="4"/>
      <c r="M18" s="4"/>
      <c r="N18" s="4"/>
      <c r="O18" s="4"/>
    </row>
    <row r="19" spans="1:13">
      <c r="A19" s="42"/>
      <c r="B19" s="42"/>
      <c r="C19" s="42"/>
      <c r="D19" s="42"/>
      <c r="E19" s="42"/>
      <c r="F19" s="42"/>
      <c r="M19" s="4"/>
    </row>
    <row r="20" spans="1:6">
      <c r="A20" s="43"/>
      <c r="B20" s="43"/>
      <c r="C20" s="43"/>
      <c r="D20" s="43"/>
      <c r="E20" s="43"/>
      <c r="F20" s="43"/>
    </row>
    <row r="21" spans="1:6">
      <c r="A21" s="44"/>
      <c r="B21" s="44"/>
      <c r="C21" s="44"/>
      <c r="D21" s="44"/>
      <c r="E21" s="44"/>
      <c r="F21" s="44"/>
    </row>
    <row r="22" spans="1:6">
      <c r="A22" s="44"/>
      <c r="B22" s="44"/>
      <c r="C22" s="44"/>
      <c r="D22" s="44"/>
      <c r="E22" s="44"/>
      <c r="F22" s="44"/>
    </row>
    <row r="23" spans="1:6">
      <c r="A23" s="44"/>
      <c r="B23" s="44"/>
      <c r="C23" s="44"/>
      <c r="D23" s="44"/>
      <c r="E23" s="44"/>
      <c r="F23" s="44"/>
    </row>
    <row r="24" spans="1:6">
      <c r="A24" s="44"/>
      <c r="B24" s="44"/>
      <c r="C24" s="44"/>
      <c r="D24" s="44"/>
      <c r="E24" s="44"/>
      <c r="F24" s="44"/>
    </row>
    <row r="25" spans="1:6">
      <c r="A25" s="44"/>
      <c r="B25" s="44"/>
      <c r="C25" s="44"/>
      <c r="D25" s="44"/>
      <c r="E25" s="44"/>
      <c r="F25" s="44"/>
    </row>
    <row r="26" customHeight="1" spans="1:6">
      <c r="A26" s="44"/>
      <c r="B26" s="44"/>
      <c r="C26" s="44"/>
      <c r="D26" s="44"/>
      <c r="E26" s="44"/>
      <c r="F26" s="44"/>
    </row>
    <row r="27" spans="1:6">
      <c r="A27" s="44"/>
      <c r="B27" s="44"/>
      <c r="C27" s="44"/>
      <c r="D27" s="44"/>
      <c r="E27" s="44"/>
      <c r="F27" s="44"/>
    </row>
    <row r="28" spans="1:6">
      <c r="A28" s="44"/>
      <c r="B28" s="44"/>
      <c r="C28" s="44"/>
      <c r="D28" s="44"/>
      <c r="E28" s="44"/>
      <c r="F28" s="44"/>
    </row>
    <row r="29" spans="1:6">
      <c r="A29" s="44"/>
      <c r="B29" s="44"/>
      <c r="C29" s="44"/>
      <c r="D29" s="44"/>
      <c r="E29" s="44"/>
      <c r="F29" s="44"/>
    </row>
  </sheetData>
  <mergeCells count="9">
    <mergeCell ref="A3:H3"/>
    <mergeCell ref="C4:D4"/>
    <mergeCell ref="E4:F4"/>
    <mergeCell ref="G4:H4"/>
    <mergeCell ref="A18:H18"/>
    <mergeCell ref="A7:A9"/>
    <mergeCell ref="A10:A12"/>
    <mergeCell ref="A13:A15"/>
    <mergeCell ref="B4:B5"/>
  </mergeCells>
  <pageMargins left="0.7" right="0.7" top="0.75" bottom="0.75" header="0.3" footer="0.3"/>
  <pageSetup paperSize="9" orientation="portrait" horizontalDpi="200" verticalDpi="300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54"/>
  <sheetViews>
    <sheetView workbookViewId="0">
      <selection activeCell="A2" sqref="A2"/>
    </sheetView>
  </sheetViews>
  <sheetFormatPr defaultColWidth="9" defaultRowHeight="14.4"/>
  <cols>
    <col min="1" max="1" width="9" style="4"/>
    <col min="2" max="2" width="16.4444444444444" style="4" customWidth="1"/>
    <col min="3" max="6" width="10.7777777777778" style="4" customWidth="1"/>
    <col min="7" max="7" width="10.7777777777778" style="5" customWidth="1"/>
    <col min="8" max="11" width="10.7777777777778" style="4" customWidth="1"/>
    <col min="12" max="12" width="15.1111111111111" style="4" customWidth="1"/>
    <col min="13" max="13" width="9" style="4"/>
  </cols>
  <sheetData>
    <row r="1" spans="1:1">
      <c r="A1" s="2" t="s">
        <v>24</v>
      </c>
    </row>
    <row r="2" ht="19.8" customHeight="1" spans="1:1">
      <c r="A2" s="24" t="s">
        <v>25</v>
      </c>
    </row>
    <row r="3" ht="15.6" customHeight="1" spans="1:12">
      <c r="A3" s="5"/>
      <c r="B3" s="25" t="s">
        <v>1</v>
      </c>
      <c r="C3" s="17" t="s">
        <v>7</v>
      </c>
      <c r="D3" s="17"/>
      <c r="E3" s="17"/>
      <c r="F3" s="17" t="s">
        <v>8</v>
      </c>
      <c r="G3" s="17"/>
      <c r="H3" s="17"/>
      <c r="I3" s="17" t="s">
        <v>9</v>
      </c>
      <c r="J3" s="17"/>
      <c r="K3" s="17"/>
      <c r="L3" s="5" t="s">
        <v>10</v>
      </c>
    </row>
    <row r="4" ht="15.6" customHeight="1" spans="1:12">
      <c r="A4" s="5"/>
      <c r="B4" s="26"/>
      <c r="C4" s="27" t="s">
        <v>12</v>
      </c>
      <c r="D4" s="27" t="s">
        <v>13</v>
      </c>
      <c r="E4" s="27" t="s">
        <v>14</v>
      </c>
      <c r="F4" s="27" t="s">
        <v>12</v>
      </c>
      <c r="G4" s="27" t="s">
        <v>13</v>
      </c>
      <c r="H4" s="27" t="s">
        <v>14</v>
      </c>
      <c r="I4" s="27" t="s">
        <v>12</v>
      </c>
      <c r="J4" s="27" t="s">
        <v>13</v>
      </c>
      <c r="K4" s="27" t="s">
        <v>14</v>
      </c>
      <c r="L4" s="8">
        <v>0</v>
      </c>
    </row>
    <row r="5" ht="15.6" customHeight="1" spans="1:12">
      <c r="A5" s="5" t="s">
        <v>11</v>
      </c>
      <c r="B5" s="5">
        <v>50</v>
      </c>
      <c r="C5" s="28">
        <f>'Experimental data'!L3</f>
        <v>141.733333333333</v>
      </c>
      <c r="D5" s="28">
        <f>'Experimental data'!M3</f>
        <v>169.133333333333</v>
      </c>
      <c r="E5" s="28">
        <f>'Experimental data'!N3</f>
        <v>217.166666666667</v>
      </c>
      <c r="F5" s="28">
        <f>'Experimental data'!O3</f>
        <v>158.423333333333</v>
      </c>
      <c r="G5" s="28">
        <f>'Experimental data'!P3</f>
        <v>187.813333333333</v>
      </c>
      <c r="H5" s="28">
        <f>'Experimental data'!Q3</f>
        <v>256.8</v>
      </c>
      <c r="I5" s="28">
        <f>'Experimental data'!R3</f>
        <v>179.806666666667</v>
      </c>
      <c r="J5" s="28">
        <f>'Experimental data'!S3</f>
        <v>219.206666666667</v>
      </c>
      <c r="K5" s="28">
        <f>'Experimental data'!T3</f>
        <v>253.283333333333</v>
      </c>
      <c r="L5" s="28">
        <f>'Experimental data'!U3</f>
        <v>133.833333333333</v>
      </c>
    </row>
    <row r="6" ht="15.6" customHeight="1" spans="1:26">
      <c r="A6" s="5"/>
      <c r="B6" s="5">
        <v>100</v>
      </c>
      <c r="C6" s="28">
        <f>'Experimental data'!L4</f>
        <v>258.306666666667</v>
      </c>
      <c r="D6" s="28">
        <f>'Experimental data'!M4</f>
        <v>293.216666666667</v>
      </c>
      <c r="E6" s="28">
        <f>'Experimental data'!N4</f>
        <v>365.15</v>
      </c>
      <c r="F6" s="28">
        <f>'Experimental data'!O4</f>
        <v>274.333333333333</v>
      </c>
      <c r="G6" s="28">
        <f>'Experimental data'!P4</f>
        <v>308.046666666667</v>
      </c>
      <c r="H6" s="28">
        <f>'Experimental data'!Q4</f>
        <v>415.106666666667</v>
      </c>
      <c r="I6" s="28">
        <f>'Experimental data'!R4</f>
        <v>300.716666666667</v>
      </c>
      <c r="J6" s="28">
        <f>'Experimental data'!S4</f>
        <v>359.226666666667</v>
      </c>
      <c r="K6" s="28">
        <f>'Experimental data'!T4</f>
        <v>425.583333333333</v>
      </c>
      <c r="L6" s="28">
        <f>'Experimental data'!U4</f>
        <v>243.523333333333</v>
      </c>
      <c r="Q6" s="35"/>
      <c r="R6" s="35"/>
      <c r="S6" s="35"/>
      <c r="T6" s="35"/>
      <c r="U6" s="35"/>
      <c r="V6" s="35"/>
      <c r="W6" s="35"/>
      <c r="X6" s="35"/>
      <c r="Y6" s="35"/>
      <c r="Z6" s="35"/>
    </row>
    <row r="7" ht="15.6" customHeight="1" spans="1:26">
      <c r="A7" s="5"/>
      <c r="B7" s="5">
        <v>150</v>
      </c>
      <c r="C7" s="28">
        <f>'Experimental data'!L5</f>
        <v>373.843333333333</v>
      </c>
      <c r="D7" s="28">
        <f>'Experimental data'!M5</f>
        <v>416.97</v>
      </c>
      <c r="E7" s="28">
        <f>'Experimental data'!N5</f>
        <v>514.693333333333</v>
      </c>
      <c r="F7" s="28">
        <f>'Experimental data'!O5</f>
        <v>390.536666666667</v>
      </c>
      <c r="G7" s="28">
        <f>'Experimental data'!P5</f>
        <v>427.926666666667</v>
      </c>
      <c r="H7" s="28">
        <f>'Experimental data'!Q5</f>
        <v>575.213333333333</v>
      </c>
      <c r="I7" s="28">
        <f>'Experimental data'!R5</f>
        <v>420.986666666667</v>
      </c>
      <c r="J7" s="28">
        <f>'Experimental data'!S5</f>
        <v>500.643333333333</v>
      </c>
      <c r="K7" s="28">
        <f>'Experimental data'!T5</f>
        <v>587.94</v>
      </c>
      <c r="L7" s="28">
        <f>'Experimental data'!U5</f>
        <v>353.523333333333</v>
      </c>
      <c r="Q7" s="35"/>
      <c r="R7" s="35"/>
      <c r="S7" s="35"/>
      <c r="T7" s="35"/>
      <c r="U7" s="35"/>
      <c r="V7" s="35"/>
      <c r="W7" s="35"/>
      <c r="X7" s="35"/>
      <c r="Y7" s="35"/>
      <c r="Z7" s="35"/>
    </row>
    <row r="8" ht="15.6" customHeight="1" spans="1:26">
      <c r="A8" s="5" t="s">
        <v>15</v>
      </c>
      <c r="B8" s="5">
        <v>50</v>
      </c>
      <c r="C8" s="28">
        <f>'Experimental data'!L6</f>
        <v>125.226666666667</v>
      </c>
      <c r="D8" s="28">
        <f>'Experimental data'!M6</f>
        <v>139.453333333333</v>
      </c>
      <c r="E8" s="28">
        <f>'Experimental data'!N6</f>
        <v>165.473333333333</v>
      </c>
      <c r="F8" s="28">
        <f>'Experimental data'!O6</f>
        <v>134.926666666667</v>
      </c>
      <c r="G8" s="28">
        <f>'Experimental data'!P6</f>
        <v>171.133333333333</v>
      </c>
      <c r="H8" s="28">
        <f>'Experimental data'!Q6</f>
        <v>193.943333333333</v>
      </c>
      <c r="I8" s="28">
        <f>'Experimental data'!R6</f>
        <v>150.023333333333</v>
      </c>
      <c r="J8" s="28">
        <f>'Experimental data'!S6</f>
        <v>181.836666666667</v>
      </c>
      <c r="K8" s="28">
        <f>'Experimental data'!T6</f>
        <v>228.696666666667</v>
      </c>
      <c r="L8" s="28">
        <f>'Experimental data'!U6</f>
        <v>121.933333333333</v>
      </c>
      <c r="Q8" s="35"/>
      <c r="R8" s="35"/>
      <c r="S8" s="35"/>
      <c r="T8" s="35"/>
      <c r="U8" s="35"/>
      <c r="V8" s="35"/>
      <c r="W8" s="35"/>
      <c r="X8" s="35"/>
      <c r="Y8" s="35"/>
      <c r="Z8" s="35"/>
    </row>
    <row r="9" ht="15.6" customHeight="1" spans="1:26">
      <c r="A9" s="5"/>
      <c r="B9" s="5">
        <v>100</v>
      </c>
      <c r="C9" s="28">
        <f>'Experimental data'!L7</f>
        <v>231.023333333333</v>
      </c>
      <c r="D9" s="28">
        <f>'Experimental data'!M7</f>
        <v>246.026666666667</v>
      </c>
      <c r="E9" s="28">
        <f>'Experimental data'!N7</f>
        <v>282.57</v>
      </c>
      <c r="F9" s="28">
        <f>'Experimental data'!O7</f>
        <v>240.723333333333</v>
      </c>
      <c r="G9" s="28">
        <f>'Experimental data'!P7</f>
        <v>280.836666666667</v>
      </c>
      <c r="H9" s="28">
        <f>'Experimental data'!Q7</f>
        <v>317.323333333333</v>
      </c>
      <c r="I9" s="28">
        <f>'Experimental data'!R7</f>
        <v>252.073333333333</v>
      </c>
      <c r="J9" s="28">
        <f>'Experimental data'!S7</f>
        <v>294.726666666667</v>
      </c>
      <c r="K9" s="28">
        <f>'Experimental data'!T7</f>
        <v>363.853333333333</v>
      </c>
      <c r="L9" s="28">
        <f>'Experimental data'!U7</f>
        <v>224.146666666667</v>
      </c>
      <c r="Q9" s="35"/>
      <c r="R9" s="35"/>
      <c r="S9" s="35"/>
      <c r="T9" s="35"/>
      <c r="U9" s="35"/>
      <c r="V9" s="35"/>
      <c r="W9" s="35"/>
      <c r="X9" s="35"/>
      <c r="Y9" s="35"/>
      <c r="Z9" s="35"/>
    </row>
    <row r="10" ht="15.6" customHeight="1" spans="1:26">
      <c r="A10" s="5"/>
      <c r="B10" s="5">
        <v>150</v>
      </c>
      <c r="C10" s="28">
        <f>'Experimental data'!L8</f>
        <v>339.756666666667</v>
      </c>
      <c r="D10" s="28">
        <f>'Experimental data'!M8</f>
        <v>352.043333333333</v>
      </c>
      <c r="E10" s="28">
        <f>'Experimental data'!N8</f>
        <v>398.736666666667</v>
      </c>
      <c r="F10" s="28">
        <f>'Experimental data'!O8</f>
        <v>343.076666666667</v>
      </c>
      <c r="G10" s="28">
        <f>'Experimental data'!P8</f>
        <v>390.98</v>
      </c>
      <c r="H10" s="28">
        <f>'Experimental data'!Q8</f>
        <v>439.3</v>
      </c>
      <c r="I10" s="28">
        <f>'Experimental data'!R8</f>
        <v>354.066666666667</v>
      </c>
      <c r="J10" s="28">
        <f>'Experimental data'!S8</f>
        <v>409.013333333333</v>
      </c>
      <c r="K10" s="28">
        <f>'Experimental data'!T8</f>
        <v>493.833333333333</v>
      </c>
      <c r="L10" s="28">
        <f>'Experimental data'!U8</f>
        <v>326.853333333333</v>
      </c>
      <c r="Q10" s="35"/>
      <c r="R10" s="35"/>
      <c r="S10" s="35"/>
      <c r="T10" s="35"/>
      <c r="U10" s="35"/>
      <c r="V10" s="35"/>
      <c r="W10" s="35"/>
      <c r="X10" s="35"/>
      <c r="Y10" s="35"/>
      <c r="Z10" s="35"/>
    </row>
    <row r="11" ht="15.6" customHeight="1" spans="1:26">
      <c r="A11" s="5" t="s">
        <v>16</v>
      </c>
      <c r="B11" s="5">
        <v>50</v>
      </c>
      <c r="C11" s="28">
        <f>'Experimental data'!L9</f>
        <v>107.816666666667</v>
      </c>
      <c r="D11" s="28">
        <f>'Experimental data'!M9</f>
        <v>109.433333333333</v>
      </c>
      <c r="E11" s="28">
        <f>'Experimental data'!N9</f>
        <v>113.753333333333</v>
      </c>
      <c r="F11" s="28">
        <f>'Experimental data'!O9</f>
        <v>107.63</v>
      </c>
      <c r="G11" s="28">
        <f>'Experimental data'!P9</f>
        <v>110.976666666667</v>
      </c>
      <c r="H11" s="28">
        <f>'Experimental data'!Q9</f>
        <v>111.256666666667</v>
      </c>
      <c r="I11" s="28">
        <f>'Experimental data'!R9</f>
        <v>107.573333333333</v>
      </c>
      <c r="J11" s="28">
        <f>'Experimental data'!S9</f>
        <v>111.896666666667</v>
      </c>
      <c r="K11" s="28">
        <f>'Experimental data'!T9</f>
        <v>122.346666666667</v>
      </c>
      <c r="L11" s="28">
        <f>'Experimental data'!U9</f>
        <v>113.786666666667</v>
      </c>
      <c r="Q11" s="35"/>
      <c r="R11" s="35"/>
      <c r="S11" s="35"/>
      <c r="T11" s="35"/>
      <c r="U11" s="35"/>
      <c r="V11" s="35"/>
      <c r="W11" s="35"/>
      <c r="X11" s="35"/>
      <c r="Y11" s="35"/>
      <c r="Z11" s="35"/>
    </row>
    <row r="12" ht="15.6" customHeight="1" spans="1:26">
      <c r="A12" s="5"/>
      <c r="B12" s="5">
        <v>100</v>
      </c>
      <c r="C12" s="28">
        <f>'Experimental data'!L10</f>
        <v>181.47</v>
      </c>
      <c r="D12" s="28">
        <f>'Experimental data'!M10</f>
        <v>184.383333333333</v>
      </c>
      <c r="E12" s="28">
        <f>'Experimental data'!N10</f>
        <v>187.16</v>
      </c>
      <c r="F12" s="28">
        <f>'Experimental data'!O10</f>
        <v>182.393333333333</v>
      </c>
      <c r="G12" s="28">
        <f>'Experimental data'!P10</f>
        <v>183.263333333333</v>
      </c>
      <c r="H12" s="28">
        <f>'Experimental data'!Q10</f>
        <v>188.683333333333</v>
      </c>
      <c r="I12" s="28">
        <f>'Experimental data'!R10</f>
        <v>180.196666666667</v>
      </c>
      <c r="J12" s="28">
        <f>'Experimental data'!S10</f>
        <v>187.826666666667</v>
      </c>
      <c r="K12" s="28">
        <f>'Experimental data'!T10</f>
        <v>198.373333333333</v>
      </c>
      <c r="L12" s="28">
        <f>'Experimental data'!U10</f>
        <v>188.883333333333</v>
      </c>
      <c r="Q12" s="35"/>
      <c r="R12" s="35"/>
      <c r="S12" s="35"/>
      <c r="T12" s="35"/>
      <c r="U12" s="35"/>
      <c r="V12" s="35"/>
      <c r="W12" s="35"/>
      <c r="X12" s="35"/>
      <c r="Y12" s="35"/>
      <c r="Z12" s="35"/>
    </row>
    <row r="13" ht="15.6" customHeight="1" spans="1:26">
      <c r="A13" s="5"/>
      <c r="B13" s="5">
        <v>150</v>
      </c>
      <c r="C13" s="28">
        <f>'Experimental data'!L11</f>
        <v>250.78</v>
      </c>
      <c r="D13" s="28">
        <f>'Experimental data'!M11</f>
        <v>259.516666666667</v>
      </c>
      <c r="E13" s="28">
        <f>'Experimental data'!N11</f>
        <v>261.01</v>
      </c>
      <c r="F13" s="28">
        <f>'Experimental data'!O11</f>
        <v>256.786666666667</v>
      </c>
      <c r="G13" s="28">
        <f>'Experimental data'!P11</f>
        <v>257.243333333333</v>
      </c>
      <c r="H13" s="28">
        <f>'Experimental data'!Q11</f>
        <v>271.726666666667</v>
      </c>
      <c r="I13" s="28">
        <f>'Experimental data'!R11</f>
        <v>253.173333333333</v>
      </c>
      <c r="J13" s="28">
        <f>'Experimental data'!S11</f>
        <v>264.756666666667</v>
      </c>
      <c r="K13" s="28">
        <f>'Experimental data'!T11</f>
        <v>274.283333333333</v>
      </c>
      <c r="L13" s="28">
        <f>'Experimental data'!U11</f>
        <v>264.143333333333</v>
      </c>
      <c r="Q13" s="36"/>
      <c r="R13" s="35"/>
      <c r="S13" s="35"/>
      <c r="T13" s="35"/>
      <c r="U13" s="35"/>
      <c r="V13" s="35"/>
      <c r="W13" s="35"/>
      <c r="X13" s="35"/>
      <c r="Y13" s="35"/>
      <c r="Z13" s="35"/>
    </row>
    <row r="14" ht="15.6" customHeight="1" spans="1:26">
      <c r="A14" s="5"/>
      <c r="B14" s="5"/>
      <c r="C14" s="29"/>
      <c r="D14" s="29"/>
      <c r="E14" s="29"/>
      <c r="F14" s="29"/>
      <c r="G14" s="29"/>
      <c r="H14" s="29"/>
      <c r="I14" s="29"/>
      <c r="J14" s="29"/>
      <c r="K14" s="29"/>
      <c r="L14" s="29"/>
      <c r="Q14" s="35"/>
      <c r="R14" s="35"/>
      <c r="S14" s="35"/>
      <c r="T14" s="35"/>
      <c r="U14" s="35"/>
      <c r="V14" s="35"/>
      <c r="W14" s="35"/>
      <c r="X14" s="35"/>
      <c r="Y14" s="35"/>
      <c r="Z14" s="35"/>
    </row>
    <row r="15" ht="15.6" customHeight="1" spans="1:13">
      <c r="A15" s="5" t="s">
        <v>26</v>
      </c>
      <c r="B15" s="5"/>
      <c r="C15" s="5"/>
      <c r="D15" s="5"/>
      <c r="E15" s="5"/>
      <c r="F15" s="5"/>
      <c r="H15" s="5"/>
      <c r="I15" s="5"/>
      <c r="J15" s="5"/>
      <c r="K15" s="5"/>
      <c r="L15" s="5"/>
      <c r="M15" s="5"/>
    </row>
    <row r="16" ht="15.6" customHeight="1" spans="1:13">
      <c r="A16" s="5"/>
      <c r="B16" s="30" t="s">
        <v>1</v>
      </c>
      <c r="C16" s="17" t="s">
        <v>7</v>
      </c>
      <c r="D16" s="17"/>
      <c r="E16" s="17"/>
      <c r="F16" s="17" t="s">
        <v>8</v>
      </c>
      <c r="G16" s="17"/>
      <c r="H16" s="17"/>
      <c r="I16" s="17" t="s">
        <v>9</v>
      </c>
      <c r="J16" s="17"/>
      <c r="K16" s="17"/>
      <c r="L16" s="17"/>
      <c r="M16" s="17"/>
    </row>
    <row r="17" ht="15.6" customHeight="1" spans="1:13">
      <c r="A17" s="5"/>
      <c r="B17" s="28"/>
      <c r="C17" s="27" t="s">
        <v>12</v>
      </c>
      <c r="D17" s="27" t="s">
        <v>27</v>
      </c>
      <c r="E17" s="27" t="s">
        <v>14</v>
      </c>
      <c r="F17" s="27" t="s">
        <v>12</v>
      </c>
      <c r="G17" s="27" t="s">
        <v>27</v>
      </c>
      <c r="H17" s="27" t="s">
        <v>14</v>
      </c>
      <c r="I17" s="27" t="s">
        <v>12</v>
      </c>
      <c r="J17" s="27" t="s">
        <v>27</v>
      </c>
      <c r="K17" s="27" t="s">
        <v>14</v>
      </c>
      <c r="L17" s="27"/>
      <c r="M17" s="27"/>
    </row>
    <row r="18" ht="15.6" customHeight="1" spans="1:13">
      <c r="A18" s="5" t="s">
        <v>11</v>
      </c>
      <c r="B18" s="5">
        <v>50</v>
      </c>
      <c r="C18" s="9">
        <f>B5*(C5-L5)/(L5-2*8.24*TAN((45+21.9/2)*PI()/180))</f>
        <v>3.60906396058243</v>
      </c>
      <c r="D18" s="9">
        <f>B5*(D5-L5)/(L5-2*8.24*TAN((45+21.9/2)*PI()/180))</f>
        <v>16.1265769377924</v>
      </c>
      <c r="E18" s="9">
        <f>B5*(E5-L5)/(L5-2*8.24*TAN((45+21.9/2)*PI()/180))</f>
        <v>38.0702949428527</v>
      </c>
      <c r="F18" s="9">
        <f>B5*(F5-L5)/(L5-2*8.24*TAN((45+21.9/2)*PI()/180))</f>
        <v>11.233782631737</v>
      </c>
      <c r="G18" s="9">
        <f>B5*(G5-L5)/(L5-2*8.24*TAN((45+21.9/2)*PI()/180))</f>
        <v>24.6604142521823</v>
      </c>
      <c r="H18" s="9">
        <f>B5*(H5-L5)/(L5-2*8.24*TAN((45+21.9/2)*PI()/180))</f>
        <v>56.1765272176734</v>
      </c>
      <c r="I18" s="9">
        <f>B5*(I5-L5)/(L5-2*8.24*TAN((45+21.9/2)*PI()/180))</f>
        <v>21.002620314073</v>
      </c>
      <c r="J18" s="9">
        <f>B5*(J5-L5)/(L5-2*8.24*TAN((45+21.9/2)*PI()/180))</f>
        <v>39.0022557630537</v>
      </c>
      <c r="K18" s="9">
        <f>B5*(K5-L5)/(L5-2*8.24*TAN((45+21.9/2)*PI()/180))</f>
        <v>54.569960771085</v>
      </c>
      <c r="L18" s="9"/>
      <c r="M18" s="9"/>
    </row>
    <row r="19" ht="15.6" customHeight="1" spans="1:13">
      <c r="A19" s="5"/>
      <c r="B19" s="5">
        <v>100</v>
      </c>
      <c r="C19" s="9">
        <f>B6*(C6-L6)/(L6-2*8.24*TAN((45+21.9/2)*PI()/180))</f>
        <v>6.74617075140652</v>
      </c>
      <c r="D19" s="9">
        <f>B6*(D6-L6)/(L6-2*8.24*TAN((45+21.9/2)*PI()/180))</f>
        <v>22.6768688978508</v>
      </c>
      <c r="E19" s="9">
        <f>B6*(E6-L6)/(L6-2*8.24*TAN((45+21.9/2)*PI()/180))</f>
        <v>55.5026557784263</v>
      </c>
      <c r="F19" s="9">
        <f>B6*(F6-L6)/(L6-2*8.24*TAN((45+21.9/2)*PI()/180))</f>
        <v>14.0597195614995</v>
      </c>
      <c r="G19" s="9">
        <f>B6*(G6-L6)/(L6-2*8.24*TAN((45+21.9/2)*PI()/180))</f>
        <v>29.4443353404681</v>
      </c>
      <c r="H19" s="9">
        <f>B6*(H6-L6)/(L6-2*8.24*TAN((45+21.9/2)*PI()/180))</f>
        <v>78.2996932195378</v>
      </c>
      <c r="I19" s="9">
        <f>B6*(I6-L6)/(L6-2*8.24*TAN((45+21.9/2)*PI()/180))</f>
        <v>26.099390699579</v>
      </c>
      <c r="J19" s="9">
        <f>B6*(J6-L6)/(L6-2*8.24*TAN((45+21.9/2)*PI()/180))</f>
        <v>52.7996241154614</v>
      </c>
      <c r="K19" s="9">
        <f>B6*(K6-L6)/(L6-2*8.24*TAN((45+21.9/2)*PI()/180))</f>
        <v>83.0805758963519</v>
      </c>
      <c r="L19" s="9"/>
      <c r="M19" s="9"/>
    </row>
    <row r="20" ht="15.6" customHeight="1" spans="1:13">
      <c r="A20" s="5"/>
      <c r="B20" s="5">
        <v>150</v>
      </c>
      <c r="C20" s="9">
        <f>B7*(C7-L7)/(L7-2*8.24*TAN((45+21.9/2)*PI()/180))</f>
        <v>9.26059099670203</v>
      </c>
      <c r="D20" s="9">
        <f>B7*(D7-L7)/(L7-2*8.24*TAN((45+21.9/2)*PI()/180))</f>
        <v>28.9150408515792</v>
      </c>
      <c r="E20" s="9">
        <f>B7*(E7-L7)/(L7-2*8.24*TAN((45+21.9/2)*PI()/180))</f>
        <v>73.4512525068144</v>
      </c>
      <c r="F20" s="9">
        <f>B7*(F7-L7)/(L7-2*8.24*TAN((45+21.9/2)*PI()/180))</f>
        <v>16.8683731016043</v>
      </c>
      <c r="G20" s="9">
        <f>B7*(G7-L7)/(L7-2*8.24*TAN((45+21.9/2)*PI()/180))</f>
        <v>33.9084074208311</v>
      </c>
      <c r="H20" s="9">
        <f>B7*(H7-L7)/(L7-2*8.24*TAN((45+21.9/2)*PI()/180))</f>
        <v>101.032500888724</v>
      </c>
      <c r="I20" s="9">
        <f>B7*(I7-L7)/(L7-2*8.24*TAN((45+21.9/2)*PI()/180))</f>
        <v>30.7455874642803</v>
      </c>
      <c r="J20" s="9">
        <f>B7*(J7-L7)/(L7-2*8.24*TAN((45+21.9/2)*PI()/180))</f>
        <v>67.0481371769096</v>
      </c>
      <c r="K20" s="9">
        <f>B7*(K7-L7)/(L7-2*8.24*TAN((45+21.9/2)*PI()/180))</f>
        <v>106.83252326822</v>
      </c>
      <c r="L20" s="9"/>
      <c r="M20" s="9"/>
    </row>
    <row r="21" ht="15.6" customHeight="1" spans="1:13">
      <c r="A21" s="5" t="s">
        <v>15</v>
      </c>
      <c r="B21" s="5">
        <v>50</v>
      </c>
      <c r="C21" s="9">
        <f>B8*(C8-L8)/(L8-2*6.83*TAN((45+20.1/2)*PI()/180))</f>
        <v>1.60825270792937</v>
      </c>
      <c r="D21" s="9">
        <f>B8*(D8-L8)/(L8-2*6.83*TAN((45+20.1/2)*PI()/180))</f>
        <v>8.55564396040159</v>
      </c>
      <c r="E21" s="9">
        <f>B8*(E8-L8)/(L8-2*6.83*TAN((45+20.1/2)*PI()/180))</f>
        <v>21.2621425819569</v>
      </c>
      <c r="F21" s="9">
        <f>B8*(F8-L8)/(L8-2*6.83*TAN((45+20.1/2)*PI()/180))</f>
        <v>6.34511038006951</v>
      </c>
      <c r="G21" s="9">
        <f>B8*(G8-L8)/(L8-2*6.83*TAN((45+20.1/2)*PI()/180))</f>
        <v>24.0261234504428</v>
      </c>
      <c r="H21" s="9">
        <f>B8*(H8-L8)/(L8-2*6.83*TAN((45+20.1/2)*PI()/180))</f>
        <v>35.1650640176095</v>
      </c>
      <c r="I21" s="9">
        <f>B8*(I8-L8)/(L8-2*6.83*TAN((45+20.1/2)*PI()/180))</f>
        <v>13.7173538155069</v>
      </c>
      <c r="J21" s="9">
        <f>B8*(J8-L8)/(L8-2*6.83*TAN((45+20.1/2)*PI()/180))</f>
        <v>29.2529447512133</v>
      </c>
      <c r="K21" s="9">
        <f>B8*(K8-L8)/(L8-2*6.83*TAN((45+20.1/2)*PI()/180))</f>
        <v>52.1363623302326</v>
      </c>
      <c r="L21" s="9"/>
      <c r="M21" s="9"/>
    </row>
    <row r="22" ht="15.6" customHeight="1" spans="1:13">
      <c r="A22" s="5"/>
      <c r="B22" s="5">
        <v>100</v>
      </c>
      <c r="C22" s="9">
        <f>B9*(C9-L9)/(L9-2*6.83*TAN((45+20.1/2)*PI()/180))</f>
        <v>3.36099867400723</v>
      </c>
      <c r="D22" s="9">
        <f>B9*(D9-L9)/(L9-2*6.83*TAN((45+20.1/2)*PI()/180))</f>
        <v>10.6939385827356</v>
      </c>
      <c r="E22" s="9">
        <f>B9*(E9-L9)/(L9-2*6.83*TAN((45+20.1/2)*PI()/180))</f>
        <v>28.5546406976854</v>
      </c>
      <c r="F22" s="9">
        <f>B9*(F9-L9)/(L9-2*6.83*TAN((45+20.1/2)*PI()/180))</f>
        <v>8.10191294514688</v>
      </c>
      <c r="G22" s="9">
        <f>B9*(G9-L9)/(L9-2*6.83*TAN((45+20.1/2)*PI()/180))</f>
        <v>27.7074670134955</v>
      </c>
      <c r="H22" s="9">
        <f>B9*(H9-L9)/(L9-2*6.83*TAN((45+20.1/2)*PI()/180))</f>
        <v>45.5404730656929</v>
      </c>
      <c r="I22" s="9">
        <f>B9*(I9-L9)/(L9-2*6.83*TAN((45+20.1/2)*PI()/180))</f>
        <v>13.6492713964288</v>
      </c>
      <c r="J22" s="9">
        <f>B9*(J9-L9)/(L9-2*6.83*TAN((45+20.1/2)*PI()/180))</f>
        <v>34.496260748148</v>
      </c>
      <c r="K22" s="9">
        <f>B9*(K9-L9)/(L9-2*6.83*TAN((45+20.1/2)*PI()/180))</f>
        <v>68.2821989457061</v>
      </c>
      <c r="L22" s="9"/>
      <c r="M22" s="9"/>
    </row>
    <row r="23" ht="15.6" customHeight="1" spans="1:13">
      <c r="A23" s="5"/>
      <c r="B23" s="5">
        <v>150</v>
      </c>
      <c r="C23" s="9">
        <f>B10*(C10-L10)/(L10-2*6.83*TAN((45+20.1/2)*PI()/180))</f>
        <v>6.29823018217799</v>
      </c>
      <c r="D23" s="9">
        <f>B10*(D10-L10)/(L10-2*6.83*TAN((45+20.1/2)*PI()/180))</f>
        <v>12.2954599552361</v>
      </c>
      <c r="E23" s="9">
        <f>B10*(E10-L10)/(L10-2*6.83*TAN((45+20.1/2)*PI()/180))</f>
        <v>35.0868855279433</v>
      </c>
      <c r="F23" s="9">
        <f>B10*(F10-L10)/(L10-2*6.83*TAN((45+20.1/2)*PI()/180))</f>
        <v>7.9187513037097</v>
      </c>
      <c r="G23" s="9">
        <f>B10*(G10-L10)/(L10-2*6.83*TAN((45+20.1/2)*PI()/180))</f>
        <v>31.3007884899872</v>
      </c>
      <c r="H23" s="9">
        <f>B10*(H10-L10)/(L10-2*6.83*TAN((45+20.1/2)*PI()/180))</f>
        <v>54.8862043310753</v>
      </c>
      <c r="I23" s="9">
        <f>B10*(I10-L10)/(L10-2*6.83*TAN((45+20.1/2)*PI()/180))</f>
        <v>13.2830667029969</v>
      </c>
      <c r="J23" s="9">
        <f>B10*(J10-L10)/(L10-2*6.83*TAN((45+20.1/2)*PI()/180))</f>
        <v>40.1030166701946</v>
      </c>
      <c r="K23" s="9">
        <f>B10*(K10-L10)/(L10-2*6.83*TAN((45+20.1/2)*PI()/180))</f>
        <v>81.5044026727008</v>
      </c>
      <c r="L23" s="9"/>
      <c r="M23" s="9"/>
    </row>
    <row r="24" ht="15.6" customHeight="1" spans="1:13">
      <c r="A24" s="5" t="s">
        <v>16</v>
      </c>
      <c r="B24" s="5">
        <v>50</v>
      </c>
      <c r="C24" s="9">
        <f>B11*(C11-L11)/(L11-2*15.74*TAN((45+11.6/2)*PI()/180))</f>
        <v>-3.97002870656438</v>
      </c>
      <c r="D24" s="9">
        <f>B11*(D11-L11)/(L11-2*15.74*TAN((45+11.6/2)*PI()/180))</f>
        <v>-2.89495113946012</v>
      </c>
      <c r="E24" s="9">
        <f>B11*(E11-L11)/(L11-2*15.74*TAN((45+11.6/2)*PI()/180))</f>
        <v>-0.0221665477753537</v>
      </c>
      <c r="F24" s="9">
        <f>B11*(F11-L11)/(L11-2*15.74*TAN((45+11.6/2)*PI()/180))</f>
        <v>-4.09416137410632</v>
      </c>
      <c r="G24" s="9">
        <f>B11*(G11-L11)/(L11-2*15.74*TAN((45+11.6/2)*PI()/180))</f>
        <v>-1.86863997746162</v>
      </c>
      <c r="H24" s="9">
        <f>B11*(H11-L11)/(L11-2*15.74*TAN((45+11.6/2)*PI()/180))</f>
        <v>-1.68244097614873</v>
      </c>
      <c r="I24" s="9">
        <f>B11*(I11-L11)/(L11-2*15.74*TAN((45+11.6/2)*PI()/180))</f>
        <v>-4.1318445053244</v>
      </c>
      <c r="J24" s="9">
        <f>B11*(J11-L11)/(L11-2*15.74*TAN((45+11.6/2)*PI()/180))</f>
        <v>-1.2568432588621</v>
      </c>
      <c r="K24" s="9">
        <f>B11*(K11-L11)/(L11-2*15.74*TAN((45+11.6/2)*PI()/180))</f>
        <v>5.69236946870872</v>
      </c>
      <c r="L24" s="9"/>
      <c r="M24" s="9"/>
    </row>
    <row r="25" ht="15.6" customHeight="1" spans="1:13">
      <c r="A25" s="5"/>
      <c r="B25" s="5">
        <v>100</v>
      </c>
      <c r="C25" s="9">
        <f>B12*(C12-L12)/(L12-2*15.74*TAN((45+11.6/2)*PI()/180))</f>
        <v>-4.93284849906459</v>
      </c>
      <c r="D25" s="9">
        <f>B12*(D12-L12)/(L12-2*15.74*TAN((45+11.6/2)*PI()/180))</f>
        <v>-2.9943100151696</v>
      </c>
      <c r="E25" s="9">
        <f>B12*(E12-L12)/(L12-2*15.74*TAN((45+11.6/2)*PI()/180))</f>
        <v>-1.14670983543902</v>
      </c>
      <c r="F25" s="9">
        <f>B12*(F12-L12)/(L12-2*15.74*TAN((45+11.6/2)*PI()/180))</f>
        <v>-4.31846044410015</v>
      </c>
      <c r="G25" s="9">
        <f>B12*(G12-L12)/(L12-2*15.74*TAN((45+11.6/2)*PI()/180))</f>
        <v>-3.73956050783404</v>
      </c>
      <c r="H25" s="9">
        <f>B12*(H12-L12)/(L12-2*15.74*TAN((45+11.6/2)*PI()/180))</f>
        <v>-0.13308044511866</v>
      </c>
      <c r="I25" s="9">
        <f>B12*(I12-L12)/(L12-2*15.74*TAN((45+11.6/2)*PI()/180))</f>
        <v>-5.78012733298664</v>
      </c>
      <c r="J25" s="9">
        <f>B12*(J12-L12)/(L12-2*15.74*TAN((45+11.6/2)*PI()/180))</f>
        <v>-0.70310835171018</v>
      </c>
      <c r="K25" s="9">
        <f>B12*(K12-L12)/(L12-2*15.74*TAN((45+11.6/2)*PI()/180))</f>
        <v>6.3146671208799</v>
      </c>
      <c r="L25" s="9"/>
      <c r="M25" s="9"/>
    </row>
    <row r="26" ht="15.6" customHeight="1" spans="1:13">
      <c r="A26" s="5"/>
      <c r="B26" s="5">
        <v>150</v>
      </c>
      <c r="C26" s="9">
        <f>B13*(C13-L13)/(L13-2*15.74*TAN((45+11.6/2)*PI()/180))</f>
        <v>-8.88736015295953</v>
      </c>
      <c r="D26" s="9">
        <f>B13*(D13-L13)/(L13-2*15.74*TAN((45+11.6/2)*PI()/180))</f>
        <v>-3.0769907439032</v>
      </c>
      <c r="E26" s="9">
        <f>B13*(E13-L13)/(L13-2*15.74*TAN((45+11.6/2)*PI()/180))</f>
        <v>-2.08384099370963</v>
      </c>
      <c r="F26" s="9">
        <f>B13*(F13-L13)/(L13-2*15.74*TAN((45+11.6/2)*PI()/180))</f>
        <v>-4.89259263097572</v>
      </c>
      <c r="G26" s="9">
        <f>B13*(G13-L13)/(L13-2*15.74*TAN((45+11.6/2)*PI()/180))</f>
        <v>-4.58888389040316</v>
      </c>
      <c r="H26" s="9">
        <f>B13*(H13-L13)/(L13-2*15.74*TAN((45+11.6/2)*PI()/180))</f>
        <v>5.04333857520146</v>
      </c>
      <c r="I26" s="9">
        <f>B13*(I13-L13)/(L13-2*15.74*TAN((45+11.6/2)*PI()/180))</f>
        <v>-7.29566033010473</v>
      </c>
      <c r="J26" s="9">
        <f>B13*(J13-L13)/(L13-2*15.74*TAN((45+11.6/2)*PI()/180))</f>
        <v>0.407900790258026</v>
      </c>
      <c r="K26" s="9">
        <f>B13*(K13-L13)/(L13-2*15.74*TAN((45+11.6/2)*PI()/180))</f>
        <v>6.74366415198369</v>
      </c>
      <c r="L26" s="9"/>
      <c r="M26" s="9"/>
    </row>
    <row r="27" spans="2:7">
      <c r="B27" s="3"/>
      <c r="G27" s="4"/>
    </row>
    <row r="28" spans="1:1">
      <c r="A28" s="10" t="s">
        <v>17</v>
      </c>
    </row>
    <row r="29" ht="27.6" customHeight="1" spans="1:12">
      <c r="A29" s="11" t="s">
        <v>18</v>
      </c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</row>
    <row r="34" spans="13:22">
      <c r="M34" s="31"/>
      <c r="N34" s="32"/>
      <c r="O34" s="32"/>
      <c r="P34" s="32"/>
      <c r="Q34" s="32"/>
      <c r="R34" s="32"/>
      <c r="S34" s="32"/>
      <c r="T34" s="32"/>
      <c r="U34" s="32"/>
      <c r="V34" s="32"/>
    </row>
    <row r="35" spans="13:22">
      <c r="M35" s="31"/>
      <c r="N35" s="33"/>
      <c r="O35" s="33"/>
      <c r="P35" s="33"/>
      <c r="Q35" s="33"/>
      <c r="R35" s="33"/>
      <c r="S35" s="33"/>
      <c r="T35" s="33"/>
      <c r="U35" s="33"/>
      <c r="V35" s="33"/>
    </row>
    <row r="36" spans="14:22">
      <c r="N36" s="34"/>
      <c r="O36" s="34"/>
      <c r="P36" s="34"/>
      <c r="Q36" s="34"/>
      <c r="R36" s="34"/>
      <c r="S36" s="34"/>
      <c r="T36" s="34"/>
      <c r="U36" s="34"/>
      <c r="V36" s="34"/>
    </row>
    <row r="37" spans="14:22">
      <c r="N37" s="34"/>
      <c r="O37" s="34"/>
      <c r="P37" s="34"/>
      <c r="Q37" s="34"/>
      <c r="R37" s="34"/>
      <c r="S37" s="34"/>
      <c r="T37" s="34"/>
      <c r="U37" s="34"/>
      <c r="V37" s="34"/>
    </row>
    <row r="38" spans="14:22">
      <c r="N38" s="34"/>
      <c r="O38" s="34"/>
      <c r="P38" s="34"/>
      <c r="Q38" s="34"/>
      <c r="R38" s="34"/>
      <c r="S38" s="34"/>
      <c r="T38" s="34"/>
      <c r="U38" s="34"/>
      <c r="V38" s="34"/>
    </row>
    <row r="39" spans="14:22">
      <c r="N39" s="34"/>
      <c r="O39" s="34"/>
      <c r="P39" s="34"/>
      <c r="Q39" s="34"/>
      <c r="R39" s="34"/>
      <c r="S39" s="34"/>
      <c r="T39" s="34"/>
      <c r="U39" s="34"/>
      <c r="V39" s="34"/>
    </row>
    <row r="40" spans="14:22">
      <c r="N40" s="34"/>
      <c r="O40" s="34"/>
      <c r="P40" s="34"/>
      <c r="Q40" s="34"/>
      <c r="R40" s="34"/>
      <c r="S40" s="34"/>
      <c r="T40" s="34"/>
      <c r="U40" s="34"/>
      <c r="V40" s="34"/>
    </row>
    <row r="41" spans="14:22">
      <c r="N41" s="34"/>
      <c r="O41" s="34"/>
      <c r="P41" s="34"/>
      <c r="Q41" s="34"/>
      <c r="R41" s="34"/>
      <c r="S41" s="34"/>
      <c r="T41" s="34"/>
      <c r="U41" s="34"/>
      <c r="V41" s="34"/>
    </row>
    <row r="42" spans="14:22">
      <c r="N42" s="34"/>
      <c r="O42" s="34"/>
      <c r="P42" s="34"/>
      <c r="Q42" s="34"/>
      <c r="R42" s="34"/>
      <c r="S42" s="34"/>
      <c r="T42" s="34"/>
      <c r="U42" s="34"/>
      <c r="V42" s="34"/>
    </row>
    <row r="43" spans="14:22">
      <c r="N43" s="34"/>
      <c r="O43" s="34"/>
      <c r="P43" s="34"/>
      <c r="Q43" s="34"/>
      <c r="R43" s="34"/>
      <c r="S43" s="34"/>
      <c r="T43" s="34"/>
      <c r="U43" s="34"/>
      <c r="V43" s="34"/>
    </row>
    <row r="44" spans="14:22">
      <c r="N44" s="34"/>
      <c r="O44" s="34"/>
      <c r="P44" s="34"/>
      <c r="Q44" s="34"/>
      <c r="R44" s="34"/>
      <c r="S44" s="34"/>
      <c r="T44" s="34"/>
      <c r="U44" s="34"/>
      <c r="V44" s="34"/>
    </row>
    <row r="46" spans="14:22">
      <c r="N46" s="34"/>
      <c r="O46" s="34"/>
      <c r="P46" s="34"/>
      <c r="Q46" s="34"/>
      <c r="R46" s="34"/>
      <c r="S46" s="34"/>
      <c r="T46" s="34"/>
      <c r="U46" s="34"/>
      <c r="V46" s="34"/>
    </row>
    <row r="47" spans="14:22">
      <c r="N47" s="34"/>
      <c r="O47" s="34"/>
      <c r="P47" s="34"/>
      <c r="Q47" s="34"/>
      <c r="R47" s="34"/>
      <c r="S47" s="34"/>
      <c r="T47" s="34"/>
      <c r="U47" s="34"/>
      <c r="V47" s="34"/>
    </row>
    <row r="48" spans="14:22">
      <c r="N48" s="34"/>
      <c r="O48" s="34"/>
      <c r="P48" s="34"/>
      <c r="Q48" s="34"/>
      <c r="R48" s="34"/>
      <c r="S48" s="34"/>
      <c r="T48" s="34"/>
      <c r="U48" s="34"/>
      <c r="V48" s="34"/>
    </row>
    <row r="49" spans="14:22">
      <c r="N49" s="34"/>
      <c r="O49" s="34"/>
      <c r="P49" s="34"/>
      <c r="Q49" s="34"/>
      <c r="R49" s="34"/>
      <c r="S49" s="34"/>
      <c r="T49" s="34"/>
      <c r="U49" s="34"/>
      <c r="V49" s="34"/>
    </row>
    <row r="50" spans="14:22">
      <c r="N50" s="34"/>
      <c r="O50" s="34"/>
      <c r="P50" s="34"/>
      <c r="Q50" s="34"/>
      <c r="R50" s="34"/>
      <c r="S50" s="34"/>
      <c r="T50" s="34"/>
      <c r="U50" s="34"/>
      <c r="V50" s="34"/>
    </row>
    <row r="51" spans="14:22">
      <c r="N51" s="34"/>
      <c r="O51" s="34"/>
      <c r="P51" s="34"/>
      <c r="Q51" s="34"/>
      <c r="R51" s="34"/>
      <c r="S51" s="34"/>
      <c r="T51" s="34"/>
      <c r="U51" s="34"/>
      <c r="V51" s="34"/>
    </row>
    <row r="52" spans="14:22">
      <c r="N52" s="34"/>
      <c r="O52" s="34"/>
      <c r="P52" s="34"/>
      <c r="Q52" s="34"/>
      <c r="R52" s="34"/>
      <c r="S52" s="34"/>
      <c r="T52" s="34"/>
      <c r="U52" s="34"/>
      <c r="V52" s="34"/>
    </row>
    <row r="53" spans="14:22">
      <c r="N53" s="34"/>
      <c r="O53" s="34"/>
      <c r="P53" s="34"/>
      <c r="Q53" s="34"/>
      <c r="R53" s="34"/>
      <c r="S53" s="34"/>
      <c r="T53" s="34"/>
      <c r="U53" s="34"/>
      <c r="V53" s="34"/>
    </row>
    <row r="54" spans="14:22">
      <c r="N54" s="34"/>
      <c r="O54" s="34"/>
      <c r="P54" s="34"/>
      <c r="Q54" s="34"/>
      <c r="R54" s="34"/>
      <c r="S54" s="34"/>
      <c r="T54" s="34"/>
      <c r="U54" s="34"/>
      <c r="V54" s="34"/>
    </row>
  </sheetData>
  <mergeCells count="17">
    <mergeCell ref="C3:E3"/>
    <mergeCell ref="F3:H3"/>
    <mergeCell ref="I3:K3"/>
    <mergeCell ref="A15:K15"/>
    <mergeCell ref="C16:E16"/>
    <mergeCell ref="F16:H16"/>
    <mergeCell ref="I16:K16"/>
    <mergeCell ref="A29:L29"/>
    <mergeCell ref="A3:A4"/>
    <mergeCell ref="A5:A7"/>
    <mergeCell ref="A8:A10"/>
    <mergeCell ref="A11:A13"/>
    <mergeCell ref="A18:A20"/>
    <mergeCell ref="A21:A23"/>
    <mergeCell ref="A24:A26"/>
    <mergeCell ref="B3:B4"/>
    <mergeCell ref="B16:B17"/>
  </mergeCells>
  <pageMargins left="0.7" right="0.7" top="0.75" bottom="0.75" header="0.3" footer="0.3"/>
  <pageSetup paperSize="9" orientation="portrait" horizontalDpi="200" verticalDpi="3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8"/>
  <sheetViews>
    <sheetView workbookViewId="0">
      <selection activeCell="D20" sqref="D20"/>
    </sheetView>
  </sheetViews>
  <sheetFormatPr defaultColWidth="9" defaultRowHeight="14.4"/>
  <cols>
    <col min="1" max="1" width="15.7777777777778" customWidth="1"/>
    <col min="2" max="2" width="19.1111111111111" customWidth="1"/>
    <col min="3" max="7" width="9.88888888888889" customWidth="1"/>
    <col min="8" max="8" width="9.88888888888889" style="1" customWidth="1"/>
    <col min="9" max="11" width="9.88888888888889" customWidth="1"/>
  </cols>
  <sheetData>
    <row r="1" spans="1:11">
      <c r="A1" s="2" t="s">
        <v>28</v>
      </c>
      <c r="B1" s="4"/>
      <c r="C1" s="14"/>
      <c r="D1" s="2"/>
      <c r="E1" s="2"/>
      <c r="F1" s="2"/>
      <c r="G1" s="2"/>
      <c r="H1" s="2"/>
      <c r="I1" s="2"/>
      <c r="J1" s="2"/>
      <c r="K1" s="2"/>
    </row>
    <row r="2" ht="38.4" customHeight="1" spans="1:11">
      <c r="A2" s="6" t="s">
        <v>29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spans="1:11">
      <c r="A3" s="15" t="s">
        <v>30</v>
      </c>
      <c r="B3" s="16"/>
      <c r="C3" s="5" t="s">
        <v>7</v>
      </c>
      <c r="D3" s="5"/>
      <c r="E3" s="5"/>
      <c r="F3" s="17" t="s">
        <v>8</v>
      </c>
      <c r="G3" s="17"/>
      <c r="H3" s="17"/>
      <c r="I3" s="17" t="s">
        <v>9</v>
      </c>
      <c r="J3" s="17"/>
      <c r="K3" s="17"/>
    </row>
    <row r="4" spans="1:11">
      <c r="A4" s="16"/>
      <c r="B4" s="16"/>
      <c r="C4" s="5">
        <v>50</v>
      </c>
      <c r="D4" s="5">
        <v>100</v>
      </c>
      <c r="E4" s="5">
        <v>150</v>
      </c>
      <c r="F4" s="5">
        <v>50</v>
      </c>
      <c r="G4" s="5">
        <v>100</v>
      </c>
      <c r="H4" s="5">
        <v>150</v>
      </c>
      <c r="I4" s="5">
        <v>50</v>
      </c>
      <c r="J4" s="5">
        <v>100</v>
      </c>
      <c r="K4" s="5">
        <v>150</v>
      </c>
    </row>
    <row r="5" spans="1:11">
      <c r="A5" s="5" t="s">
        <v>11</v>
      </c>
      <c r="B5" s="8">
        <v>0.0025</v>
      </c>
      <c r="C5" s="9">
        <f>'Table 2'!C18</f>
        <v>3.60906396058243</v>
      </c>
      <c r="D5" s="9">
        <f>'Table 2'!C19</f>
        <v>6.74617075140652</v>
      </c>
      <c r="E5" s="9">
        <f>'Table 2'!C20</f>
        <v>9.26059099670203</v>
      </c>
      <c r="F5" s="9">
        <f>'Table 2'!F18</f>
        <v>11.233782631737</v>
      </c>
      <c r="G5" s="9">
        <f>'Table 2'!F19</f>
        <v>14.0597195614995</v>
      </c>
      <c r="H5" s="9">
        <f>'Table 2'!F20</f>
        <v>16.8683731016043</v>
      </c>
      <c r="I5" s="9">
        <f>'Table 2'!I18</f>
        <v>21.002620314073</v>
      </c>
      <c r="J5" s="9">
        <f>'Table 2'!I19</f>
        <v>26.099390699579</v>
      </c>
      <c r="K5" s="9">
        <f>'Table 2'!I20</f>
        <v>30.7455874642803</v>
      </c>
    </row>
    <row r="6" spans="1:11">
      <c r="A6" s="5"/>
      <c r="B6" s="8">
        <v>0.005</v>
      </c>
      <c r="C6" s="9">
        <f>'Table 2'!D18</f>
        <v>16.1265769377924</v>
      </c>
      <c r="D6" s="9">
        <f>'Table 2'!D19</f>
        <v>22.6768688978508</v>
      </c>
      <c r="E6" s="9">
        <f>'Table 2'!D20</f>
        <v>28.9150408515792</v>
      </c>
      <c r="F6" s="9">
        <f>'Table 2'!G18</f>
        <v>24.6604142521823</v>
      </c>
      <c r="G6" s="9">
        <f>'Table 2'!G19</f>
        <v>29.4443353404681</v>
      </c>
      <c r="H6" s="9">
        <f>'Table 2'!G20</f>
        <v>33.9084074208311</v>
      </c>
      <c r="I6" s="9">
        <f>'Table 2'!J18</f>
        <v>39.0022557630537</v>
      </c>
      <c r="J6" s="9">
        <f>'Table 2'!J19</f>
        <v>52.7996241154614</v>
      </c>
      <c r="K6" s="9">
        <f>'Table 2'!J20</f>
        <v>67.0481371769096</v>
      </c>
    </row>
    <row r="7" spans="1:11">
      <c r="A7" s="5"/>
      <c r="B7" s="8">
        <v>0.0075</v>
      </c>
      <c r="C7" s="9">
        <f>'Table 2'!E18</f>
        <v>38.0702949428527</v>
      </c>
      <c r="D7" s="9">
        <f>'Table 2'!E19</f>
        <v>55.5026557784263</v>
      </c>
      <c r="E7" s="9">
        <f>'Table 2'!E20</f>
        <v>73.4512525068144</v>
      </c>
      <c r="F7" s="9">
        <f>'Table 2'!H18</f>
        <v>56.1765272176734</v>
      </c>
      <c r="G7" s="9">
        <f>'Table 2'!H19</f>
        <v>78.2996932195378</v>
      </c>
      <c r="H7" s="9">
        <f>'Table 2'!H20</f>
        <v>101.032500888724</v>
      </c>
      <c r="I7" s="9">
        <f>'Table 2'!K18</f>
        <v>54.569960771085</v>
      </c>
      <c r="J7" s="9">
        <f>'Table 2'!K19</f>
        <v>83.0805758963519</v>
      </c>
      <c r="K7" s="9">
        <f>'Table 2'!K20</f>
        <v>106.83252326822</v>
      </c>
    </row>
    <row r="8" spans="1:11">
      <c r="A8" s="5" t="s">
        <v>15</v>
      </c>
      <c r="B8" s="8">
        <v>0.0025</v>
      </c>
      <c r="C8" s="9">
        <f>'Table 2'!C21</f>
        <v>1.60825270792937</v>
      </c>
      <c r="D8" s="9">
        <f>'Table 2'!C22</f>
        <v>3.36099867400723</v>
      </c>
      <c r="E8" s="9">
        <f>'Table 2'!C23</f>
        <v>6.29823018217799</v>
      </c>
      <c r="F8" s="9">
        <f>'Table 2'!F21</f>
        <v>6.34511038006951</v>
      </c>
      <c r="G8" s="9">
        <f>'Table 2'!F22</f>
        <v>8.10191294514688</v>
      </c>
      <c r="H8" s="9">
        <f>'Table 2'!F23</f>
        <v>7.9187513037097</v>
      </c>
      <c r="I8" s="9">
        <f>'Table 2'!I21</f>
        <v>13.7173538155069</v>
      </c>
      <c r="J8" s="9">
        <f>'Table 2'!I22</f>
        <v>13.6492713964288</v>
      </c>
      <c r="K8" s="9">
        <f>'Table 2'!I23</f>
        <v>13.2830667029969</v>
      </c>
    </row>
    <row r="9" spans="1:11">
      <c r="A9" s="5"/>
      <c r="B9" s="8">
        <v>0.005</v>
      </c>
      <c r="C9" s="9">
        <f>'Table 2'!D21</f>
        <v>8.55564396040159</v>
      </c>
      <c r="D9" s="9">
        <f>'Table 2'!D22</f>
        <v>10.6939385827356</v>
      </c>
      <c r="E9" s="9">
        <f>'Table 2'!D23</f>
        <v>12.2954599552361</v>
      </c>
      <c r="F9" s="9">
        <f>'Table 2'!G21</f>
        <v>24.0261234504428</v>
      </c>
      <c r="G9" s="9">
        <f>'Table 2'!G22</f>
        <v>27.7074670134955</v>
      </c>
      <c r="H9" s="9">
        <f>'Table 2'!G23</f>
        <v>31.3007884899872</v>
      </c>
      <c r="I9" s="9">
        <f>'Table 2'!J21</f>
        <v>29.2529447512133</v>
      </c>
      <c r="J9" s="9">
        <f>'Table 2'!J22</f>
        <v>34.496260748148</v>
      </c>
      <c r="K9" s="9">
        <f>'Table 2'!J23</f>
        <v>40.1030166701946</v>
      </c>
    </row>
    <row r="10" spans="1:11">
      <c r="A10" s="5"/>
      <c r="B10" s="8">
        <v>0.0075</v>
      </c>
      <c r="C10" s="9">
        <f>'Table 2'!E21</f>
        <v>21.2621425819569</v>
      </c>
      <c r="D10" s="9">
        <f>'Table 2'!E22</f>
        <v>28.5546406976854</v>
      </c>
      <c r="E10" s="9">
        <f>'Table 2'!E23</f>
        <v>35.0868855279433</v>
      </c>
      <c r="F10" s="9">
        <f>'Table 2'!H21</f>
        <v>35.1650640176095</v>
      </c>
      <c r="G10" s="9">
        <f>'Table 2'!H22</f>
        <v>45.5404730656929</v>
      </c>
      <c r="H10" s="9">
        <f>'Table 2'!H23</f>
        <v>54.8862043310753</v>
      </c>
      <c r="I10" s="9">
        <f>'Table 2'!K21</f>
        <v>52.1363623302326</v>
      </c>
      <c r="J10" s="9">
        <f>'Table 2'!K22</f>
        <v>68.2821989457061</v>
      </c>
      <c r="K10" s="9">
        <f>'Table 2'!K23</f>
        <v>81.5044026727008</v>
      </c>
    </row>
    <row r="11" spans="1:11">
      <c r="A11" s="5" t="s">
        <v>16</v>
      </c>
      <c r="B11" s="8">
        <v>0.0025</v>
      </c>
      <c r="C11" s="9">
        <f>'Table 2'!C24</f>
        <v>-3.97002870656438</v>
      </c>
      <c r="D11" s="9">
        <f>'Table 2'!C25</f>
        <v>-4.93284849906459</v>
      </c>
      <c r="E11" s="9">
        <f>'Table 2'!C26</f>
        <v>-8.88736015295953</v>
      </c>
      <c r="F11" s="9">
        <f>'Table 2'!F24</f>
        <v>-4.09416137410632</v>
      </c>
      <c r="G11" s="9">
        <f>'Table 2'!F25</f>
        <v>-4.31846044410015</v>
      </c>
      <c r="H11" s="9">
        <f>'Table 2'!F26</f>
        <v>-4.89259263097572</v>
      </c>
      <c r="I11" s="9">
        <f>'Table 2'!I24</f>
        <v>-4.1318445053244</v>
      </c>
      <c r="J11" s="9">
        <f>'Table 2'!I25</f>
        <v>-5.78012733298664</v>
      </c>
      <c r="K11" s="9">
        <f>'Table 2'!I26</f>
        <v>-7.29566033010473</v>
      </c>
    </row>
    <row r="12" spans="1:11">
      <c r="A12" s="5"/>
      <c r="B12" s="8">
        <v>0.005</v>
      </c>
      <c r="C12" s="9">
        <f>'Table 2'!D24</f>
        <v>-2.89495113946012</v>
      </c>
      <c r="D12" s="9">
        <f>'Table 2'!D25</f>
        <v>-2.9943100151696</v>
      </c>
      <c r="E12" s="9">
        <f>'Table 2'!D26</f>
        <v>-3.0769907439032</v>
      </c>
      <c r="F12" s="9">
        <f>'Table 2'!G24</f>
        <v>-1.86863997746162</v>
      </c>
      <c r="G12" s="9">
        <f>'Table 2'!G25</f>
        <v>-3.73956050783404</v>
      </c>
      <c r="H12" s="9">
        <f>'Table 2'!G26</f>
        <v>-4.58888389040316</v>
      </c>
      <c r="I12" s="9">
        <f>'Table 2'!J24</f>
        <v>-1.2568432588621</v>
      </c>
      <c r="J12" s="9">
        <f>'Table 2'!J25</f>
        <v>-0.70310835171018</v>
      </c>
      <c r="K12" s="9">
        <f>'Table 2'!J26</f>
        <v>0.407900790258026</v>
      </c>
    </row>
    <row r="13" spans="1:11">
      <c r="A13" s="5"/>
      <c r="B13" s="8">
        <v>0.0075</v>
      </c>
      <c r="C13" s="9">
        <f>'Table 2'!E24</f>
        <v>-0.0221665477753537</v>
      </c>
      <c r="D13" s="9">
        <f>'Table 2'!E25</f>
        <v>-1.14670983543902</v>
      </c>
      <c r="E13" s="9">
        <f>'Table 2'!E26</f>
        <v>-2.08384099370963</v>
      </c>
      <c r="F13" s="9">
        <f>'Table 2'!H24</f>
        <v>-1.68244097614873</v>
      </c>
      <c r="G13" s="9">
        <f>'Table 2'!H25</f>
        <v>-0.13308044511866</v>
      </c>
      <c r="H13" s="9">
        <f>'Table 2'!H26</f>
        <v>5.04333857520146</v>
      </c>
      <c r="I13" s="9">
        <f>'Table 2'!K24</f>
        <v>5.69236946870872</v>
      </c>
      <c r="J13" s="9">
        <f>'Table 2'!K25</f>
        <v>6.3146671208799</v>
      </c>
      <c r="K13" s="9">
        <f>'Table 2'!K26</f>
        <v>6.74366415198369</v>
      </c>
    </row>
    <row r="14" spans="1:11">
      <c r="A14" s="4"/>
      <c r="B14" s="18"/>
      <c r="C14" s="18"/>
      <c r="D14" s="18"/>
      <c r="E14" s="18"/>
      <c r="F14" s="18"/>
      <c r="G14" s="18"/>
      <c r="H14" s="18"/>
      <c r="I14" s="18"/>
      <c r="J14" s="18"/>
      <c r="K14" s="18"/>
    </row>
    <row r="15" spans="1:12">
      <c r="A15" s="10" t="s">
        <v>17</v>
      </c>
      <c r="B15" s="4"/>
      <c r="C15" s="19"/>
      <c r="D15" s="19"/>
      <c r="E15" s="19"/>
      <c r="F15" s="19"/>
      <c r="G15" s="19"/>
      <c r="H15" s="19"/>
      <c r="I15" s="21"/>
      <c r="J15" s="21"/>
      <c r="K15" s="21"/>
      <c r="L15" s="22"/>
    </row>
    <row r="16" ht="31.2" customHeight="1" spans="1:12">
      <c r="A16" s="11" t="s">
        <v>18</v>
      </c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22"/>
    </row>
    <row r="17" spans="2:11">
      <c r="B17" s="5"/>
      <c r="C17" s="9"/>
      <c r="D17" s="9"/>
      <c r="E17" s="9"/>
      <c r="F17" s="9"/>
      <c r="G17" s="9"/>
      <c r="H17" s="9"/>
      <c r="I17" s="9"/>
      <c r="J17" s="9"/>
      <c r="K17" s="9"/>
    </row>
    <row r="18" spans="2:11">
      <c r="B18" s="5"/>
      <c r="C18" s="9"/>
      <c r="D18" s="9"/>
      <c r="E18" s="9"/>
      <c r="F18" s="9"/>
      <c r="G18" s="9"/>
      <c r="H18" s="9"/>
      <c r="I18" s="9"/>
      <c r="J18" s="9"/>
      <c r="K18" s="9"/>
    </row>
    <row r="19" spans="2:11">
      <c r="B19" s="5"/>
      <c r="C19" s="9"/>
      <c r="D19" s="9"/>
      <c r="E19" s="9"/>
      <c r="F19" s="9"/>
      <c r="G19" s="9"/>
      <c r="H19" s="9"/>
      <c r="I19" s="9"/>
      <c r="J19" s="9"/>
      <c r="K19" s="9"/>
    </row>
    <row r="20" spans="2:11">
      <c r="B20" s="5"/>
      <c r="C20" s="9"/>
      <c r="D20" s="9"/>
      <c r="E20" s="9"/>
      <c r="F20" s="9"/>
      <c r="G20" s="9"/>
      <c r="H20" s="9"/>
      <c r="I20" s="9"/>
      <c r="J20" s="9"/>
      <c r="K20" s="9"/>
    </row>
    <row r="21" spans="2:11">
      <c r="B21" s="5"/>
      <c r="C21" s="9"/>
      <c r="D21" s="9"/>
      <c r="E21" s="9"/>
      <c r="F21" s="9"/>
      <c r="G21" s="9"/>
      <c r="H21" s="9"/>
      <c r="I21" s="9"/>
      <c r="J21" s="9"/>
      <c r="K21" s="9"/>
    </row>
    <row r="22" spans="2:11">
      <c r="B22" s="5"/>
      <c r="C22" s="9"/>
      <c r="D22" s="9"/>
      <c r="E22" s="9"/>
      <c r="F22" s="9"/>
      <c r="G22" s="9"/>
      <c r="H22" s="9"/>
      <c r="I22" s="9"/>
      <c r="J22" s="9"/>
      <c r="K22" s="9"/>
    </row>
    <row r="23" spans="2:11">
      <c r="B23" s="5"/>
      <c r="C23" s="9"/>
      <c r="D23" s="9"/>
      <c r="E23" s="9"/>
      <c r="F23" s="9"/>
      <c r="G23" s="9"/>
      <c r="H23" s="9"/>
      <c r="I23" s="9"/>
      <c r="J23" s="9"/>
      <c r="K23" s="9"/>
    </row>
    <row r="24" spans="2:11">
      <c r="B24" s="5"/>
      <c r="C24" s="9"/>
      <c r="D24" s="9"/>
      <c r="E24" s="9"/>
      <c r="F24" s="9"/>
      <c r="G24" s="9"/>
      <c r="H24" s="9"/>
      <c r="I24" s="9"/>
      <c r="J24" s="9"/>
      <c r="K24" s="9"/>
    </row>
    <row r="25" spans="2:11">
      <c r="B25" s="5"/>
      <c r="C25" s="9"/>
      <c r="D25" s="9"/>
      <c r="E25" s="9"/>
      <c r="F25" s="9"/>
      <c r="G25" s="9"/>
      <c r="H25" s="9"/>
      <c r="I25" s="9"/>
      <c r="J25" s="9"/>
      <c r="K25" s="9"/>
    </row>
    <row r="27" spans="2:11">
      <c r="B27" s="1"/>
      <c r="C27" s="1"/>
      <c r="D27" s="1"/>
      <c r="E27" s="1"/>
      <c r="F27" s="1"/>
      <c r="G27" s="1"/>
      <c r="I27" s="1"/>
      <c r="J27" s="1"/>
      <c r="K27" s="1"/>
    </row>
    <row r="28" spans="2:11">
      <c r="B28" s="1"/>
      <c r="C28" s="9"/>
      <c r="D28" s="9"/>
      <c r="E28" s="9"/>
      <c r="F28" s="9"/>
      <c r="G28" s="9"/>
      <c r="H28" s="9"/>
      <c r="I28" s="23"/>
      <c r="J28" s="23"/>
      <c r="K28" s="23"/>
    </row>
    <row r="29" spans="2:11">
      <c r="B29" s="1"/>
      <c r="C29" s="20"/>
      <c r="D29" s="20"/>
      <c r="E29" s="20"/>
      <c r="F29" s="20"/>
      <c r="G29" s="20"/>
      <c r="H29" s="20"/>
      <c r="I29" s="20"/>
      <c r="J29" s="20"/>
      <c r="K29" s="20"/>
    </row>
    <row r="30" spans="2:11">
      <c r="B30" s="5"/>
      <c r="C30" s="9"/>
      <c r="D30" s="9"/>
      <c r="E30" s="9"/>
      <c r="F30" s="9"/>
      <c r="G30" s="9"/>
      <c r="H30" s="9"/>
      <c r="I30" s="9"/>
      <c r="J30" s="9"/>
      <c r="K30" s="9"/>
    </row>
    <row r="31" spans="2:11">
      <c r="B31" s="5"/>
      <c r="C31" s="9"/>
      <c r="D31" s="9"/>
      <c r="E31" s="9"/>
      <c r="F31" s="9"/>
      <c r="G31" s="9"/>
      <c r="H31" s="9"/>
      <c r="I31" s="9"/>
      <c r="J31" s="9"/>
      <c r="K31" s="9"/>
    </row>
    <row r="32" spans="2:11">
      <c r="B32" s="5"/>
      <c r="C32" s="9"/>
      <c r="D32" s="9"/>
      <c r="E32" s="9"/>
      <c r="F32" s="9"/>
      <c r="G32" s="9"/>
      <c r="H32" s="9"/>
      <c r="I32" s="9"/>
      <c r="J32" s="9"/>
      <c r="K32" s="9"/>
    </row>
    <row r="33" spans="2:11">
      <c r="B33" s="5"/>
      <c r="C33" s="9"/>
      <c r="D33" s="9"/>
      <c r="E33" s="9"/>
      <c r="F33" s="9"/>
      <c r="G33" s="9"/>
      <c r="H33" s="9"/>
      <c r="I33" s="9"/>
      <c r="J33" s="9"/>
      <c r="K33" s="9"/>
    </row>
    <row r="34" spans="2:11">
      <c r="B34" s="5"/>
      <c r="C34" s="9"/>
      <c r="D34" s="9"/>
      <c r="E34" s="9"/>
      <c r="F34" s="9"/>
      <c r="G34" s="9"/>
      <c r="H34" s="9"/>
      <c r="I34" s="9"/>
      <c r="J34" s="9"/>
      <c r="K34" s="9"/>
    </row>
    <row r="35" spans="2:11">
      <c r="B35" s="5"/>
      <c r="C35" s="9"/>
      <c r="D35" s="9"/>
      <c r="E35" s="9"/>
      <c r="F35" s="9"/>
      <c r="G35" s="9"/>
      <c r="H35" s="9"/>
      <c r="I35" s="9"/>
      <c r="J35" s="9"/>
      <c r="K35" s="9"/>
    </row>
    <row r="36" spans="2:11">
      <c r="B36" s="5"/>
      <c r="C36" s="9"/>
      <c r="D36" s="9"/>
      <c r="E36" s="9"/>
      <c r="F36" s="9"/>
      <c r="G36" s="9"/>
      <c r="H36" s="9"/>
      <c r="I36" s="9"/>
      <c r="J36" s="9"/>
      <c r="K36" s="9"/>
    </row>
    <row r="37" spans="2:11">
      <c r="B37" s="5"/>
      <c r="C37" s="9"/>
      <c r="D37" s="9"/>
      <c r="E37" s="9"/>
      <c r="F37" s="9"/>
      <c r="G37" s="9"/>
      <c r="H37" s="9"/>
      <c r="I37" s="9"/>
      <c r="J37" s="9"/>
      <c r="K37" s="9"/>
    </row>
    <row r="38" spans="2:11">
      <c r="B38" s="5"/>
      <c r="C38" s="9"/>
      <c r="D38" s="9"/>
      <c r="E38" s="9"/>
      <c r="F38" s="9"/>
      <c r="G38" s="9"/>
      <c r="H38" s="9"/>
      <c r="I38" s="9"/>
      <c r="J38" s="9"/>
      <c r="K38" s="9"/>
    </row>
  </sheetData>
  <mergeCells count="13">
    <mergeCell ref="A2:K2"/>
    <mergeCell ref="C3:E3"/>
    <mergeCell ref="F3:H3"/>
    <mergeCell ref="I3:K3"/>
    <mergeCell ref="A16:K16"/>
    <mergeCell ref="B27:K27"/>
    <mergeCell ref="C28:E28"/>
    <mergeCell ref="F28:H28"/>
    <mergeCell ref="I28:K28"/>
    <mergeCell ref="A5:A7"/>
    <mergeCell ref="A8:A10"/>
    <mergeCell ref="A11:A13"/>
    <mergeCell ref="A3:B4"/>
  </mergeCells>
  <pageMargins left="0.7" right="0.7" top="0.75" bottom="0.75" header="0.3" footer="0.3"/>
  <pageSetup paperSize="9" orientation="portrait" horizontalDpi="200" verticalDpi="3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workbookViewId="0">
      <selection activeCell="H24" sqref="H24"/>
    </sheetView>
  </sheetViews>
  <sheetFormatPr defaultColWidth="9" defaultRowHeight="14.4"/>
  <cols>
    <col min="1" max="7" width="11.3333333333333" customWidth="1"/>
    <col min="8" max="8" width="11.3333333333333" style="1" customWidth="1"/>
    <col min="9" max="11" width="11.3333333333333" customWidth="1"/>
  </cols>
  <sheetData>
    <row r="1" spans="1:11">
      <c r="A1" s="2" t="s">
        <v>31</v>
      </c>
      <c r="B1" s="4"/>
      <c r="C1" s="4"/>
      <c r="D1" s="4"/>
      <c r="E1" s="4"/>
      <c r="F1" s="4"/>
      <c r="G1" s="4"/>
      <c r="H1" s="5"/>
      <c r="I1" s="4"/>
      <c r="J1" s="4"/>
      <c r="K1" s="4"/>
    </row>
    <row r="2" ht="34.2" customHeight="1" spans="1:11">
      <c r="A2" s="12" t="s">
        <v>32</v>
      </c>
      <c r="B2" s="12"/>
      <c r="C2" s="12"/>
      <c r="D2" s="12"/>
      <c r="E2" s="12"/>
      <c r="F2" s="12"/>
      <c r="G2" s="12"/>
      <c r="H2" s="12"/>
      <c r="I2" s="12"/>
      <c r="J2" s="12"/>
      <c r="K2" s="12"/>
    </row>
    <row r="3" customHeight="1" spans="1:11">
      <c r="A3" s="7" t="s">
        <v>33</v>
      </c>
      <c r="B3" s="5"/>
      <c r="C3" s="13">
        <v>50</v>
      </c>
      <c r="D3" s="13"/>
      <c r="E3" s="13"/>
      <c r="F3" s="13">
        <v>100</v>
      </c>
      <c r="G3" s="13"/>
      <c r="H3" s="13"/>
      <c r="I3" s="13">
        <v>150</v>
      </c>
      <c r="J3" s="13"/>
      <c r="K3" s="13"/>
    </row>
    <row r="4" customHeight="1" spans="1:11">
      <c r="A4" s="5" t="s">
        <v>34</v>
      </c>
      <c r="B4" s="5"/>
      <c r="C4" s="8">
        <v>0.0025</v>
      </c>
      <c r="D4" s="8">
        <v>0.005</v>
      </c>
      <c r="E4" s="8">
        <v>0.0075</v>
      </c>
      <c r="F4" s="8">
        <v>0.0025</v>
      </c>
      <c r="G4" s="8">
        <v>0.005</v>
      </c>
      <c r="H4" s="8">
        <v>0.0075</v>
      </c>
      <c r="I4" s="8">
        <v>0.0025</v>
      </c>
      <c r="J4" s="8">
        <v>0.005</v>
      </c>
      <c r="K4" s="8">
        <v>0.0075</v>
      </c>
    </row>
    <row r="5" customHeight="1" spans="1:11">
      <c r="A5" s="5" t="s">
        <v>7</v>
      </c>
      <c r="B5" s="5" t="s">
        <v>16</v>
      </c>
      <c r="C5" s="9">
        <f>'Table 2'!C24</f>
        <v>-3.97002870656438</v>
      </c>
      <c r="D5" s="9">
        <f>'Table 2'!D24</f>
        <v>-2.89495113946012</v>
      </c>
      <c r="E5" s="9">
        <f>'Table 2'!E24</f>
        <v>-0.0221665477753537</v>
      </c>
      <c r="F5" s="9">
        <f>'Table 2'!C25</f>
        <v>-4.93284849906459</v>
      </c>
      <c r="G5" s="9">
        <f>'Table 2'!D25</f>
        <v>-2.9943100151696</v>
      </c>
      <c r="H5" s="9">
        <f>'Table 2'!E25</f>
        <v>-1.14670983543902</v>
      </c>
      <c r="I5" s="9">
        <f>'Table 2'!C26</f>
        <v>-8.88736015295953</v>
      </c>
      <c r="J5" s="9">
        <f>'Table 2'!D26</f>
        <v>-3.0769907439032</v>
      </c>
      <c r="K5" s="9">
        <f>'Table 2'!E26</f>
        <v>-2.08384099370963</v>
      </c>
    </row>
    <row r="6" customHeight="1" spans="1:11">
      <c r="A6" s="5"/>
      <c r="B6" s="5" t="s">
        <v>15</v>
      </c>
      <c r="C6" s="9">
        <f>'Table 2'!C21</f>
        <v>1.60825270792937</v>
      </c>
      <c r="D6" s="9">
        <f>'Table 2'!D21</f>
        <v>8.55564396040159</v>
      </c>
      <c r="E6" s="9">
        <f>'Table 2'!E21</f>
        <v>21.2621425819569</v>
      </c>
      <c r="F6" s="9">
        <f>'Table 2'!C22</f>
        <v>3.36099867400723</v>
      </c>
      <c r="G6" s="9">
        <f>'Table 2'!D22</f>
        <v>10.6939385827356</v>
      </c>
      <c r="H6" s="9">
        <f>'Table 2'!E22</f>
        <v>28.5546406976854</v>
      </c>
      <c r="I6" s="9">
        <f>'Table 2'!C23</f>
        <v>6.29823018217799</v>
      </c>
      <c r="J6" s="9">
        <f>'Table 2'!D23</f>
        <v>12.2954599552361</v>
      </c>
      <c r="K6" s="9">
        <f>'Table 2'!E23</f>
        <v>35.0868855279433</v>
      </c>
    </row>
    <row r="7" customHeight="1" spans="1:11">
      <c r="A7" s="5"/>
      <c r="B7" s="5" t="s">
        <v>11</v>
      </c>
      <c r="C7" s="9">
        <f>'Table 2'!C18</f>
        <v>3.60906396058243</v>
      </c>
      <c r="D7" s="9">
        <f>'Table 2'!D18</f>
        <v>16.1265769377924</v>
      </c>
      <c r="E7" s="9">
        <f>'Table 2'!E18</f>
        <v>38.0702949428527</v>
      </c>
      <c r="F7" s="9">
        <f>'Table 2'!C19</f>
        <v>6.74617075140652</v>
      </c>
      <c r="G7" s="9">
        <f>'Table 2'!D19</f>
        <v>22.6768688978508</v>
      </c>
      <c r="H7" s="9">
        <f>'Table 2'!E19</f>
        <v>55.5026557784263</v>
      </c>
      <c r="I7" s="9">
        <f>'Table 2'!C20</f>
        <v>9.26059099670203</v>
      </c>
      <c r="J7" s="9">
        <f>'Table 2'!D20</f>
        <v>28.9150408515792</v>
      </c>
      <c r="K7" s="9">
        <f>'Table 2'!E20</f>
        <v>73.4512525068144</v>
      </c>
    </row>
    <row r="8" customHeight="1" spans="1:11">
      <c r="A8" s="5" t="s">
        <v>8</v>
      </c>
      <c r="B8" s="5" t="s">
        <v>16</v>
      </c>
      <c r="C8" s="9">
        <f>'Table 2'!F24</f>
        <v>-4.09416137410632</v>
      </c>
      <c r="D8" s="9">
        <f>'Table 2'!G24</f>
        <v>-1.86863997746162</v>
      </c>
      <c r="E8" s="9">
        <f>'Table 2'!H24</f>
        <v>-1.68244097614873</v>
      </c>
      <c r="F8" s="9">
        <f>'Table 2'!F25</f>
        <v>-4.31846044410015</v>
      </c>
      <c r="G8" s="9">
        <f>'Table 2'!G25</f>
        <v>-3.73956050783404</v>
      </c>
      <c r="H8" s="9">
        <f>'Table 2'!H25</f>
        <v>-0.13308044511866</v>
      </c>
      <c r="I8" s="9">
        <f>'Table 2'!F26</f>
        <v>-4.89259263097572</v>
      </c>
      <c r="J8" s="9">
        <f>'Table 2'!G26</f>
        <v>-4.58888389040316</v>
      </c>
      <c r="K8" s="9">
        <f>'Table 2'!H26</f>
        <v>5.04333857520146</v>
      </c>
    </row>
    <row r="9" customHeight="1" spans="1:11">
      <c r="A9" s="5"/>
      <c r="B9" s="5" t="s">
        <v>15</v>
      </c>
      <c r="C9" s="9">
        <f>'Table 2'!F21</f>
        <v>6.34511038006951</v>
      </c>
      <c r="D9" s="9">
        <f>'Table 2'!G21</f>
        <v>24.0261234504428</v>
      </c>
      <c r="E9" s="9">
        <f>'Table 2'!H21</f>
        <v>35.1650640176095</v>
      </c>
      <c r="F9" s="9">
        <f>'Table 2'!F22</f>
        <v>8.10191294514688</v>
      </c>
      <c r="G9" s="9">
        <f>'Table 2'!G22</f>
        <v>27.7074670134955</v>
      </c>
      <c r="H9" s="9">
        <f>'Table 2'!H22</f>
        <v>45.5404730656929</v>
      </c>
      <c r="I9" s="9">
        <f>'Table 2'!F23</f>
        <v>7.9187513037097</v>
      </c>
      <c r="J9" s="9">
        <f>'Table 2'!G23</f>
        <v>31.3007884899872</v>
      </c>
      <c r="K9" s="9">
        <f>'Table 2'!H23</f>
        <v>54.8862043310753</v>
      </c>
    </row>
    <row r="10" customHeight="1" spans="1:11">
      <c r="A10" s="5"/>
      <c r="B10" s="5" t="s">
        <v>11</v>
      </c>
      <c r="C10" s="9">
        <f>'Table 2'!F18</f>
        <v>11.233782631737</v>
      </c>
      <c r="D10" s="9">
        <f>'Table 2'!G18</f>
        <v>24.6604142521823</v>
      </c>
      <c r="E10" s="9">
        <f>'Table 2'!H18</f>
        <v>56.1765272176734</v>
      </c>
      <c r="F10" s="9">
        <f>'Table 2'!F19</f>
        <v>14.0597195614995</v>
      </c>
      <c r="G10" s="9">
        <f>'Table 2'!G19</f>
        <v>29.4443353404681</v>
      </c>
      <c r="H10" s="9">
        <f>'Table 2'!H19</f>
        <v>78.2996932195378</v>
      </c>
      <c r="I10" s="9">
        <f>'Table 2'!F20</f>
        <v>16.8683731016043</v>
      </c>
      <c r="J10" s="9">
        <f>'Table 2'!G20</f>
        <v>33.9084074208311</v>
      </c>
      <c r="K10" s="9">
        <f>'Table 2'!H20</f>
        <v>101.032500888724</v>
      </c>
    </row>
    <row r="11" customHeight="1" spans="1:11">
      <c r="A11" s="5" t="s">
        <v>9</v>
      </c>
      <c r="B11" s="5" t="s">
        <v>16</v>
      </c>
      <c r="C11" s="9">
        <f>'Table 2'!I24</f>
        <v>-4.1318445053244</v>
      </c>
      <c r="D11" s="9">
        <f>'Table 2'!J24</f>
        <v>-1.2568432588621</v>
      </c>
      <c r="E11" s="9">
        <f>'Table 2'!K24</f>
        <v>5.69236946870872</v>
      </c>
      <c r="F11" s="9">
        <f>'Table 2'!I25</f>
        <v>-5.78012733298664</v>
      </c>
      <c r="G11" s="9">
        <f>'Table 2'!J25</f>
        <v>-0.70310835171018</v>
      </c>
      <c r="H11" s="9">
        <f>'Table 2'!K25</f>
        <v>6.3146671208799</v>
      </c>
      <c r="I11" s="9">
        <f>'Table 2'!I26</f>
        <v>-7.29566033010473</v>
      </c>
      <c r="J11" s="9">
        <f>'Table 2'!J26</f>
        <v>0.407900790258026</v>
      </c>
      <c r="K11" s="9">
        <f>'Table 2'!K26</f>
        <v>6.74366415198369</v>
      </c>
    </row>
    <row r="12" customHeight="1" spans="1:11">
      <c r="A12" s="5"/>
      <c r="B12" s="5" t="s">
        <v>15</v>
      </c>
      <c r="C12" s="9">
        <f>'Table 2'!I21</f>
        <v>13.7173538155069</v>
      </c>
      <c r="D12" s="9">
        <f>'Table 2'!J21</f>
        <v>29.2529447512133</v>
      </c>
      <c r="E12" s="9">
        <f>'Table 2'!K21</f>
        <v>52.1363623302326</v>
      </c>
      <c r="F12" s="9">
        <f>'Table 2'!I22</f>
        <v>13.6492713964288</v>
      </c>
      <c r="G12" s="9">
        <f>'Table 2'!J22</f>
        <v>34.496260748148</v>
      </c>
      <c r="H12" s="9">
        <f>'Table 2'!K22</f>
        <v>68.2821989457061</v>
      </c>
      <c r="I12" s="9">
        <f>'Table 2'!I23</f>
        <v>13.2830667029969</v>
      </c>
      <c r="J12" s="9">
        <f>'Table 2'!J23</f>
        <v>40.1030166701946</v>
      </c>
      <c r="K12" s="9">
        <f>'Table 2'!K23</f>
        <v>81.5044026727008</v>
      </c>
    </row>
    <row r="13" customHeight="1" spans="1:11">
      <c r="A13" s="5"/>
      <c r="B13" s="5" t="s">
        <v>11</v>
      </c>
      <c r="C13" s="9">
        <f>'Table 2'!I18</f>
        <v>21.002620314073</v>
      </c>
      <c r="D13" s="9">
        <f>'Table 2'!J18</f>
        <v>39.0022557630537</v>
      </c>
      <c r="E13" s="9">
        <f>'Table 2'!K18</f>
        <v>54.569960771085</v>
      </c>
      <c r="F13" s="9">
        <f>'Table 2'!I19</f>
        <v>26.099390699579</v>
      </c>
      <c r="G13" s="9">
        <f>'Table 2'!J19</f>
        <v>52.7996241154614</v>
      </c>
      <c r="H13" s="9">
        <f>'Table 2'!K19</f>
        <v>83.0805758963519</v>
      </c>
      <c r="I13" s="9">
        <f>'Table 2'!I20</f>
        <v>30.7455874642803</v>
      </c>
      <c r="J13" s="9">
        <f>'Table 2'!J20</f>
        <v>67.0481371769096</v>
      </c>
      <c r="K13" s="9">
        <f>'Table 2'!K20</f>
        <v>106.83252326822</v>
      </c>
    </row>
    <row r="14" spans="1:11">
      <c r="A14" s="4"/>
      <c r="B14" s="4"/>
      <c r="C14" s="4"/>
      <c r="D14" s="4"/>
      <c r="E14" s="4"/>
      <c r="F14" s="4"/>
      <c r="G14" s="4"/>
      <c r="H14" s="5"/>
      <c r="I14" s="4"/>
      <c r="J14" s="4"/>
      <c r="K14" s="4"/>
    </row>
    <row r="15" spans="1:11">
      <c r="A15" s="10" t="s">
        <v>17</v>
      </c>
      <c r="B15" s="4"/>
      <c r="C15" s="4"/>
      <c r="D15" s="4"/>
      <c r="E15" s="4"/>
      <c r="F15" s="4"/>
      <c r="G15" s="4"/>
      <c r="H15" s="5"/>
      <c r="I15" s="4"/>
      <c r="J15" s="4"/>
      <c r="K15" s="4"/>
    </row>
    <row r="16" ht="36" customHeight="1" spans="1:11">
      <c r="A16" s="11" t="s">
        <v>18</v>
      </c>
      <c r="B16" s="11"/>
      <c r="C16" s="11"/>
      <c r="D16" s="11"/>
      <c r="E16" s="11"/>
      <c r="F16" s="11"/>
      <c r="G16" s="11"/>
      <c r="H16" s="11"/>
      <c r="I16" s="11"/>
      <c r="J16" s="11"/>
      <c r="K16" s="11"/>
    </row>
  </sheetData>
  <mergeCells count="10">
    <mergeCell ref="A2:K2"/>
    <mergeCell ref="A3:B3"/>
    <mergeCell ref="C3:E3"/>
    <mergeCell ref="F3:H3"/>
    <mergeCell ref="I3:K3"/>
    <mergeCell ref="A4:B4"/>
    <mergeCell ref="A16:K16"/>
    <mergeCell ref="A5:A7"/>
    <mergeCell ref="A8:A10"/>
    <mergeCell ref="A11:A13"/>
  </mergeCells>
  <pageMargins left="0.7" right="0.7" top="0.75" bottom="0.75" header="0.3" footer="0.3"/>
  <pageSetup paperSize="9" orientation="portrait" horizontalDpi="200" verticalDpi="3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tabSelected="1" workbookViewId="0">
      <selection activeCell="E21" sqref="E21"/>
    </sheetView>
  </sheetViews>
  <sheetFormatPr defaultColWidth="9" defaultRowHeight="14.4"/>
  <cols>
    <col min="1" max="1" width="12.3333333333333" customWidth="1"/>
    <col min="2" max="2" width="17.8888888888889" customWidth="1"/>
    <col min="3" max="4" width="10.8888888888889" customWidth="1"/>
    <col min="5" max="5" width="10.8888888888889" style="1" customWidth="1"/>
    <col min="6" max="11" width="10.8888888888889" customWidth="1"/>
  </cols>
  <sheetData>
    <row r="1" spans="1:11">
      <c r="A1" s="2" t="s">
        <v>35</v>
      </c>
      <c r="B1" s="3"/>
      <c r="C1" s="4"/>
      <c r="D1" s="4"/>
      <c r="E1" s="5"/>
      <c r="F1" s="4"/>
      <c r="G1" s="4"/>
      <c r="H1" s="4"/>
      <c r="I1" s="4"/>
      <c r="J1" s="4"/>
      <c r="K1" s="4"/>
    </row>
    <row r="2" ht="34.2" customHeight="1" spans="1:11">
      <c r="A2" s="6" t="s">
        <v>36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spans="1:11">
      <c r="A3" s="7" t="s">
        <v>3</v>
      </c>
      <c r="B3" s="7" t="s">
        <v>1</v>
      </c>
      <c r="C3" s="5" t="s">
        <v>11</v>
      </c>
      <c r="D3" s="5"/>
      <c r="E3" s="5"/>
      <c r="F3" s="5" t="s">
        <v>15</v>
      </c>
      <c r="G3" s="5"/>
      <c r="H3" s="5"/>
      <c r="I3" s="5" t="s">
        <v>16</v>
      </c>
      <c r="J3" s="5"/>
      <c r="K3" s="5"/>
    </row>
    <row r="4" spans="1:11">
      <c r="A4" s="5"/>
      <c r="B4" s="5"/>
      <c r="C4" s="5" t="s">
        <v>7</v>
      </c>
      <c r="D4" s="5" t="s">
        <v>8</v>
      </c>
      <c r="E4" s="5" t="s">
        <v>9</v>
      </c>
      <c r="F4" s="5" t="s">
        <v>7</v>
      </c>
      <c r="G4" s="5" t="s">
        <v>8</v>
      </c>
      <c r="H4" s="5" t="s">
        <v>9</v>
      </c>
      <c r="I4" s="5" t="s">
        <v>7</v>
      </c>
      <c r="J4" s="5" t="s">
        <v>8</v>
      </c>
      <c r="K4" s="5" t="s">
        <v>9</v>
      </c>
    </row>
    <row r="5" spans="1:11">
      <c r="A5" s="8">
        <v>0.0025</v>
      </c>
      <c r="B5" s="5">
        <v>50</v>
      </c>
      <c r="C5" s="9">
        <f>'Table 2'!C18</f>
        <v>3.60906396058243</v>
      </c>
      <c r="D5" s="9">
        <f>'Table 2'!F18</f>
        <v>11.233782631737</v>
      </c>
      <c r="E5" s="9">
        <f>'Table 2'!I18</f>
        <v>21.002620314073</v>
      </c>
      <c r="F5" s="9">
        <f>'Table 2'!C21</f>
        <v>1.60825270792937</v>
      </c>
      <c r="G5" s="9">
        <f>'Table 2'!F21</f>
        <v>6.34511038006951</v>
      </c>
      <c r="H5" s="9">
        <f>'Table 2'!I21</f>
        <v>13.7173538155069</v>
      </c>
      <c r="I5" s="9">
        <f>'Table 2'!C24</f>
        <v>-3.97002870656438</v>
      </c>
      <c r="J5" s="9">
        <f>'Table 2'!F24</f>
        <v>-4.09416137410632</v>
      </c>
      <c r="K5" s="9">
        <f>'Table 2'!I24</f>
        <v>-4.1318445053244</v>
      </c>
    </row>
    <row r="6" spans="1:11">
      <c r="A6" s="5"/>
      <c r="B6" s="5">
        <v>100</v>
      </c>
      <c r="C6" s="9">
        <f>'Table 2'!C19</f>
        <v>6.74617075140652</v>
      </c>
      <c r="D6" s="9">
        <f>'Table 2'!F19</f>
        <v>14.0597195614995</v>
      </c>
      <c r="E6" s="9">
        <f>'Table 2'!I19</f>
        <v>26.099390699579</v>
      </c>
      <c r="F6" s="9">
        <f>'Table 2'!C22</f>
        <v>3.36099867400723</v>
      </c>
      <c r="G6" s="9">
        <f>'Table 2'!F22</f>
        <v>8.10191294514688</v>
      </c>
      <c r="H6" s="9">
        <f>'Table 2'!I22</f>
        <v>13.6492713964288</v>
      </c>
      <c r="I6" s="9">
        <f>'Table 2'!C25</f>
        <v>-4.93284849906459</v>
      </c>
      <c r="J6" s="9">
        <f>'Table 2'!F25</f>
        <v>-4.31846044410015</v>
      </c>
      <c r="K6" s="9">
        <f>'Table 2'!I25</f>
        <v>-5.78012733298664</v>
      </c>
    </row>
    <row r="7" spans="1:11">
      <c r="A7" s="5"/>
      <c r="B7" s="5">
        <v>150</v>
      </c>
      <c r="C7" s="9">
        <f>'Table 2'!C20</f>
        <v>9.26059099670203</v>
      </c>
      <c r="D7" s="9">
        <f>'Table 2'!F20</f>
        <v>16.8683731016043</v>
      </c>
      <c r="E7" s="9">
        <f>'Table 2'!I20</f>
        <v>30.7455874642803</v>
      </c>
      <c r="F7" s="9">
        <f>'Table 2'!C23</f>
        <v>6.29823018217799</v>
      </c>
      <c r="G7" s="9">
        <f>'Table 2'!F23</f>
        <v>7.9187513037097</v>
      </c>
      <c r="H7" s="9">
        <f>'Table 2'!I23</f>
        <v>13.2830667029969</v>
      </c>
      <c r="I7" s="9">
        <f>'Table 2'!C26</f>
        <v>-8.88736015295953</v>
      </c>
      <c r="J7" s="9">
        <f>'Table 2'!F26</f>
        <v>-4.89259263097572</v>
      </c>
      <c r="K7" s="9">
        <f>'Table 2'!I26</f>
        <v>-7.29566033010473</v>
      </c>
    </row>
    <row r="8" spans="1:11">
      <c r="A8" s="8">
        <v>0.005</v>
      </c>
      <c r="B8" s="5">
        <v>50</v>
      </c>
      <c r="C8" s="9">
        <f>'Table 2'!D18</f>
        <v>16.1265769377924</v>
      </c>
      <c r="D8" s="9">
        <f>'Table 2'!G18</f>
        <v>24.6604142521823</v>
      </c>
      <c r="E8" s="9">
        <f>'Table 2'!J18</f>
        <v>39.0022557630537</v>
      </c>
      <c r="F8" s="9">
        <f>'Table 2'!D21</f>
        <v>8.55564396040159</v>
      </c>
      <c r="G8" s="9">
        <f>'Table 2'!G21</f>
        <v>24.0261234504428</v>
      </c>
      <c r="H8" s="9">
        <f>'Table 2'!J21</f>
        <v>29.2529447512133</v>
      </c>
      <c r="I8" s="9">
        <f>'Table 2'!D24</f>
        <v>-2.89495113946012</v>
      </c>
      <c r="J8" s="9">
        <f>'Table 2'!G24</f>
        <v>-1.86863997746162</v>
      </c>
      <c r="K8" s="9">
        <f>'Table 2'!J24</f>
        <v>-1.2568432588621</v>
      </c>
    </row>
    <row r="9" spans="1:11">
      <c r="A9" s="5"/>
      <c r="B9" s="5">
        <v>100</v>
      </c>
      <c r="C9" s="9">
        <f>'Table 2'!D19</f>
        <v>22.6768688978508</v>
      </c>
      <c r="D9" s="9">
        <f>'Table 2'!G19</f>
        <v>29.4443353404681</v>
      </c>
      <c r="E9" s="9">
        <f>'Table 2'!J19</f>
        <v>52.7996241154614</v>
      </c>
      <c r="F9" s="9">
        <f>'Table 2'!D22</f>
        <v>10.6939385827356</v>
      </c>
      <c r="G9" s="9">
        <f>'Table 2'!G22</f>
        <v>27.7074670134955</v>
      </c>
      <c r="H9" s="9">
        <f>'Table 2'!J22</f>
        <v>34.496260748148</v>
      </c>
      <c r="I9" s="9">
        <f>'Table 2'!D25</f>
        <v>-2.9943100151696</v>
      </c>
      <c r="J9" s="9">
        <f>'Table 2'!G25</f>
        <v>-3.73956050783404</v>
      </c>
      <c r="K9" s="9">
        <f>'Table 2'!J25</f>
        <v>-0.70310835171018</v>
      </c>
    </row>
    <row r="10" spans="1:11">
      <c r="A10" s="5"/>
      <c r="B10" s="5">
        <v>150</v>
      </c>
      <c r="C10" s="9">
        <f>'Table 2'!D20</f>
        <v>28.9150408515792</v>
      </c>
      <c r="D10" s="9">
        <f>'Table 2'!G20</f>
        <v>33.9084074208311</v>
      </c>
      <c r="E10" s="9">
        <f>'Table 2'!J20</f>
        <v>67.0481371769096</v>
      </c>
      <c r="F10" s="9">
        <f>'Table 2'!D23</f>
        <v>12.2954599552361</v>
      </c>
      <c r="G10" s="9">
        <f>'Table 2'!G23</f>
        <v>31.3007884899872</v>
      </c>
      <c r="H10" s="9">
        <f>'Table 2'!J23</f>
        <v>40.1030166701946</v>
      </c>
      <c r="I10" s="9">
        <f>'Table 2'!D26</f>
        <v>-3.0769907439032</v>
      </c>
      <c r="J10" s="9">
        <f>'Table 2'!G26</f>
        <v>-4.58888389040316</v>
      </c>
      <c r="K10" s="9">
        <f>'Table 2'!J26</f>
        <v>0.407900790258026</v>
      </c>
    </row>
    <row r="11" spans="1:11">
      <c r="A11" s="8">
        <v>0.0075</v>
      </c>
      <c r="B11" s="5">
        <v>50</v>
      </c>
      <c r="C11" s="9">
        <f>'Table 2'!E18</f>
        <v>38.0702949428527</v>
      </c>
      <c r="D11" s="9">
        <f>'Table 2'!H18</f>
        <v>56.1765272176734</v>
      </c>
      <c r="E11" s="9">
        <f>'Table 2'!K18</f>
        <v>54.569960771085</v>
      </c>
      <c r="F11" s="9">
        <f>'Table 2'!E21</f>
        <v>21.2621425819569</v>
      </c>
      <c r="G11" s="9">
        <f>'Table 2'!H21</f>
        <v>35.1650640176095</v>
      </c>
      <c r="H11" s="9">
        <f>'Table 2'!K21</f>
        <v>52.1363623302326</v>
      </c>
      <c r="I11" s="9">
        <f>'Table 2'!E24</f>
        <v>-0.0221665477753537</v>
      </c>
      <c r="J11" s="9">
        <f>'Table 2'!H24</f>
        <v>-1.68244097614873</v>
      </c>
      <c r="K11" s="9">
        <f>'Table 2'!K24</f>
        <v>5.69236946870872</v>
      </c>
    </row>
    <row r="12" spans="1:11">
      <c r="A12" s="5"/>
      <c r="B12" s="5">
        <v>100</v>
      </c>
      <c r="C12" s="9">
        <f>'Table 2'!E19</f>
        <v>55.5026557784263</v>
      </c>
      <c r="D12" s="9">
        <f>'Table 2'!H19</f>
        <v>78.2996932195378</v>
      </c>
      <c r="E12" s="9">
        <f>'Table 2'!K19</f>
        <v>83.0805758963519</v>
      </c>
      <c r="F12" s="9">
        <f>'Table 2'!E22</f>
        <v>28.5546406976854</v>
      </c>
      <c r="G12" s="9">
        <f>'Table 2'!H22</f>
        <v>45.5404730656929</v>
      </c>
      <c r="H12" s="9">
        <f>'Table 2'!K22</f>
        <v>68.2821989457061</v>
      </c>
      <c r="I12" s="9">
        <f>'Table 2'!E25</f>
        <v>-1.14670983543902</v>
      </c>
      <c r="J12" s="9">
        <f>'Table 2'!H25</f>
        <v>-0.13308044511866</v>
      </c>
      <c r="K12" s="9">
        <f>'Table 2'!K25</f>
        <v>6.3146671208799</v>
      </c>
    </row>
    <row r="13" spans="1:11">
      <c r="A13" s="5"/>
      <c r="B13" s="5">
        <v>150</v>
      </c>
      <c r="C13" s="9">
        <f>'Table 2'!E20</f>
        <v>73.4512525068144</v>
      </c>
      <c r="D13" s="9">
        <f>'Table 2'!H20</f>
        <v>101.032500888724</v>
      </c>
      <c r="E13" s="9">
        <f>'Table 2'!K20</f>
        <v>106.83252326822</v>
      </c>
      <c r="F13" s="9">
        <f>'Table 2'!E23</f>
        <v>35.0868855279433</v>
      </c>
      <c r="G13" s="9">
        <f>'Table 2'!H23</f>
        <v>54.8862043310753</v>
      </c>
      <c r="H13" s="9">
        <f>'Table 2'!K23</f>
        <v>81.5044026727008</v>
      </c>
      <c r="I13" s="9">
        <f>'Table 2'!E26</f>
        <v>-2.08384099370963</v>
      </c>
      <c r="J13" s="9">
        <f>'Table 2'!H26</f>
        <v>5.04333857520146</v>
      </c>
      <c r="K13" s="9">
        <f>'Table 2'!K26</f>
        <v>6.74366415198369</v>
      </c>
    </row>
    <row r="15" spans="1:1">
      <c r="A15" s="10" t="s">
        <v>17</v>
      </c>
    </row>
    <row r="16" ht="32.4" customHeight="1" spans="1:11">
      <c r="A16" s="11" t="s">
        <v>18</v>
      </c>
      <c r="B16" s="11"/>
      <c r="C16" s="11"/>
      <c r="D16" s="11"/>
      <c r="E16" s="11"/>
      <c r="F16" s="11"/>
      <c r="G16" s="11"/>
      <c r="H16" s="11"/>
      <c r="I16" s="11"/>
      <c r="J16" s="11"/>
      <c r="K16" s="11"/>
    </row>
  </sheetData>
  <mergeCells count="10">
    <mergeCell ref="A2:K2"/>
    <mergeCell ref="C3:E3"/>
    <mergeCell ref="F3:H3"/>
    <mergeCell ref="I3:K3"/>
    <mergeCell ref="A16:K16"/>
    <mergeCell ref="A3:A4"/>
    <mergeCell ref="A5:A7"/>
    <mergeCell ref="A8:A10"/>
    <mergeCell ref="A11:A13"/>
    <mergeCell ref="B3:B4"/>
  </mergeCells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Experimental data</vt:lpstr>
      <vt:lpstr>Table 1</vt:lpstr>
      <vt:lpstr>Table 2</vt:lpstr>
      <vt:lpstr>Figure 3</vt:lpstr>
      <vt:lpstr>Figure 4</vt:lpstr>
      <vt:lpstr>Figure 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孙超</dc:creator>
  <cp:lastModifiedBy>guopingping</cp:lastModifiedBy>
  <dcterms:created xsi:type="dcterms:W3CDTF">2006-09-13T11:21:00Z</dcterms:created>
  <dcterms:modified xsi:type="dcterms:W3CDTF">2020-03-31T10:30:10Z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2052-11.3.0.8775</vt:lpwstr>
  </property>
</Properties>
</file>