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730" windowHeight="11760"/>
  </bookViews>
  <sheets>
    <sheet name="%EE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6" l="1"/>
  <c r="P47" i="6"/>
  <c r="E48" i="6"/>
  <c r="P48" i="6"/>
  <c r="E49" i="6"/>
  <c r="P49" i="6"/>
  <c r="E50" i="6"/>
  <c r="P50" i="6"/>
  <c r="E51" i="6"/>
  <c r="P51" i="6"/>
  <c r="E52" i="6"/>
  <c r="P52" i="6"/>
  <c r="E53" i="6"/>
  <c r="P53" i="6"/>
  <c r="E54" i="6"/>
  <c r="P54" i="6"/>
  <c r="E55" i="6"/>
  <c r="P55" i="6"/>
  <c r="E56" i="6"/>
  <c r="P56" i="6"/>
  <c r="E57" i="6"/>
  <c r="P57" i="6"/>
  <c r="E58" i="6"/>
  <c r="P58" i="6"/>
  <c r="P20" i="6" l="1"/>
  <c r="O20" i="6"/>
  <c r="R20" i="6" s="1"/>
  <c r="M39" i="6" s="1"/>
  <c r="N39" i="6" s="1"/>
  <c r="F20" i="6"/>
  <c r="E20" i="6"/>
  <c r="H20" i="6" s="1"/>
  <c r="B39" i="6" s="1"/>
  <c r="C39" i="6" s="1"/>
  <c r="P19" i="6"/>
  <c r="O19" i="6"/>
  <c r="R19" i="6" s="1"/>
  <c r="M38" i="6" s="1"/>
  <c r="N38" i="6" s="1"/>
  <c r="F19" i="6"/>
  <c r="E19" i="6"/>
  <c r="H19" i="6" s="1"/>
  <c r="B38" i="6" s="1"/>
  <c r="C38" i="6" s="1"/>
  <c r="D38" i="6" s="1"/>
  <c r="E38" i="6" s="1"/>
  <c r="P18" i="6"/>
  <c r="O18" i="6"/>
  <c r="R18" i="6" s="1"/>
  <c r="M37" i="6" s="1"/>
  <c r="N37" i="6" s="1"/>
  <c r="F18" i="6"/>
  <c r="E18" i="6"/>
  <c r="H18" i="6" s="1"/>
  <c r="B37" i="6" s="1"/>
  <c r="C37" i="6" s="1"/>
  <c r="P17" i="6"/>
  <c r="O17" i="6"/>
  <c r="R17" i="6" s="1"/>
  <c r="M36" i="6" s="1"/>
  <c r="N36" i="6" s="1"/>
  <c r="F17" i="6"/>
  <c r="E17" i="6"/>
  <c r="H17" i="6" s="1"/>
  <c r="B36" i="6" s="1"/>
  <c r="C36" i="6" s="1"/>
  <c r="D36" i="6" s="1"/>
  <c r="E36" i="6" s="1"/>
  <c r="P16" i="6"/>
  <c r="O16" i="6"/>
  <c r="R16" i="6" s="1"/>
  <c r="M35" i="6" s="1"/>
  <c r="N35" i="6" s="1"/>
  <c r="F16" i="6"/>
  <c r="E16" i="6"/>
  <c r="H16" i="6" s="1"/>
  <c r="B35" i="6" s="1"/>
  <c r="C35" i="6" s="1"/>
  <c r="P15" i="6"/>
  <c r="O15" i="6"/>
  <c r="R15" i="6" s="1"/>
  <c r="M34" i="6" s="1"/>
  <c r="N34" i="6" s="1"/>
  <c r="F15" i="6"/>
  <c r="E15" i="6"/>
  <c r="H15" i="6" s="1"/>
  <c r="B34" i="6" s="1"/>
  <c r="C34" i="6" s="1"/>
  <c r="D34" i="6" s="1"/>
  <c r="E34" i="6" s="1"/>
  <c r="P14" i="6"/>
  <c r="O14" i="6"/>
  <c r="R14" i="6" s="1"/>
  <c r="M33" i="6" s="1"/>
  <c r="N33" i="6" s="1"/>
  <c r="F14" i="6"/>
  <c r="E14" i="6"/>
  <c r="H14" i="6" s="1"/>
  <c r="B33" i="6" s="1"/>
  <c r="C33" i="6" s="1"/>
  <c r="P13" i="6"/>
  <c r="O13" i="6"/>
  <c r="R13" i="6" s="1"/>
  <c r="M32" i="6" s="1"/>
  <c r="N32" i="6" s="1"/>
  <c r="F13" i="6"/>
  <c r="E13" i="6"/>
  <c r="H13" i="6" s="1"/>
  <c r="B32" i="6" s="1"/>
  <c r="C32" i="6" s="1"/>
  <c r="D32" i="6" s="1"/>
  <c r="E32" i="6" s="1"/>
  <c r="P12" i="6"/>
  <c r="O12" i="6"/>
  <c r="R12" i="6" s="1"/>
  <c r="M31" i="6" s="1"/>
  <c r="N31" i="6" s="1"/>
  <c r="F12" i="6"/>
  <c r="E12" i="6"/>
  <c r="H12" i="6" s="1"/>
  <c r="B31" i="6" s="1"/>
  <c r="C31" i="6" s="1"/>
  <c r="P11" i="6"/>
  <c r="O11" i="6"/>
  <c r="R11" i="6" s="1"/>
  <c r="M30" i="6" s="1"/>
  <c r="N30" i="6" s="1"/>
  <c r="F11" i="6"/>
  <c r="E11" i="6"/>
  <c r="H11" i="6" s="1"/>
  <c r="B30" i="6" s="1"/>
  <c r="C30" i="6" s="1"/>
  <c r="P10" i="6"/>
  <c r="O10" i="6"/>
  <c r="R10" i="6" s="1"/>
  <c r="M29" i="6" s="1"/>
  <c r="N29" i="6" s="1"/>
  <c r="F10" i="6"/>
  <c r="E10" i="6"/>
  <c r="H10" i="6" s="1"/>
  <c r="B29" i="6" s="1"/>
  <c r="C29" i="6" s="1"/>
  <c r="P9" i="6"/>
  <c r="O9" i="6"/>
  <c r="R9" i="6" s="1"/>
  <c r="M28" i="6" s="1"/>
  <c r="N28" i="6" s="1"/>
  <c r="F9" i="6"/>
  <c r="E9" i="6"/>
  <c r="H9" i="6" s="1"/>
  <c r="B28" i="6" s="1"/>
  <c r="C28" i="6" s="1"/>
  <c r="D28" i="6" l="1"/>
  <c r="E28" i="6" s="1"/>
  <c r="O28" i="6"/>
  <c r="P28" i="6" s="1"/>
  <c r="O29" i="6"/>
  <c r="P29" i="6" s="1"/>
  <c r="O31" i="6"/>
  <c r="P31" i="6" s="1"/>
  <c r="O33" i="6"/>
  <c r="P33" i="6" s="1"/>
  <c r="O35" i="6"/>
  <c r="P35" i="6" s="1"/>
  <c r="O37" i="6"/>
  <c r="P37" i="6" s="1"/>
  <c r="O39" i="6"/>
  <c r="P39" i="6" s="1"/>
  <c r="O30" i="6"/>
  <c r="P30" i="6" s="1"/>
  <c r="O36" i="6"/>
  <c r="P36" i="6" s="1"/>
  <c r="T36" i="6" s="1"/>
  <c r="O38" i="6"/>
  <c r="P38" i="6" s="1"/>
  <c r="T38" i="6" s="1"/>
  <c r="O32" i="6"/>
  <c r="P32" i="6" s="1"/>
  <c r="T32" i="6" s="1"/>
  <c r="O34" i="6"/>
  <c r="P34" i="6" s="1"/>
  <c r="T34" i="6" s="1"/>
  <c r="D30" i="6"/>
  <c r="E30" i="6" s="1"/>
  <c r="D33" i="6"/>
  <c r="E33" i="6" s="1"/>
  <c r="T33" i="6" s="1"/>
  <c r="D37" i="6"/>
  <c r="E37" i="6" s="1"/>
  <c r="D29" i="6"/>
  <c r="E29" i="6" s="1"/>
  <c r="D31" i="6"/>
  <c r="E31" i="6" s="1"/>
  <c r="D35" i="6"/>
  <c r="E35" i="6" s="1"/>
  <c r="D39" i="6"/>
  <c r="E39" i="6" s="1"/>
  <c r="T39" i="6" s="1"/>
  <c r="T31" i="6" l="1"/>
  <c r="T29" i="6"/>
  <c r="T28" i="6"/>
  <c r="T35" i="6"/>
  <c r="T37" i="6"/>
  <c r="T30" i="6"/>
</calcChain>
</file>

<file path=xl/sharedStrings.xml><?xml version="1.0" encoding="utf-8"?>
<sst xmlns="http://schemas.openxmlformats.org/spreadsheetml/2006/main" count="45" uniqueCount="27">
  <si>
    <t>Run</t>
  </si>
  <si>
    <t>𝐓𝐡𝐞 𝐚𝐦𝐨𝐮𝐧𝐭 𝐨𝐟 𝐩𝐫𝐨𝐭𝐞𝐢𝐧 𝐟𝐫𝐨𝐦 𝐞𝐧𝐜𝐚𝐩𝐬𝐮𝐥𝐚𝐭𝐢𝐨𝐧  (Before Encap)</t>
  </si>
  <si>
    <t>𝐏𝐫𝐨𝐭𝐞𝐢𝐧 𝐜𝐨𝐧𝐭𝐞𝐧𝐭 𝐢𝐧 𝐜𝐚𝐥𝐜𝐢𝐮𝐦 𝐜𝐡𝐥𝐨𝐫𝐢𝐝𝐞 𝐬𝐨𝐥𝐮𝐭𝐢𝐨𝐧 (After Encap)</t>
  </si>
  <si>
    <t>The conditions</t>
  </si>
  <si>
    <t>Alginate + Dextranase</t>
  </si>
  <si>
    <t>CaCl2</t>
  </si>
  <si>
    <t>Avg</t>
  </si>
  <si>
    <t>SD</t>
  </si>
  <si>
    <t>Blank</t>
  </si>
  <si>
    <t>Avg-blank</t>
  </si>
  <si>
    <t xml:space="preserve">𝐓𝐡𝐞 𝐚𝐦𝐨𝐮𝐧𝐭 𝐨𝐟 𝐩𝐫𝐨𝐭𝐞𝐢𝐧 𝐟𝐫𝐨𝐦 𝐞𝐧𝐜𝐚𝐩𝐬𝐮𝐥𝐚𝐭𝐢𝐨𝐧  </t>
  </si>
  <si>
    <t>𝐏𝐫𝐨𝐭𝐞𝐢𝐧 𝐜𝐨𝐧𝐭𝐞𝐧𝐭 𝐢𝐧 𝐜𝐚𝐥𝐜𝐢𝐮𝐦 𝐜𝐡𝐥𝐨𝐫𝐢𝐝𝐞 𝐬𝐨𝐥𝐮𝐭𝐢𝐨𝐧</t>
  </si>
  <si>
    <t>y = 0.0023x + 0.054</t>
  </si>
  <si>
    <t xml:space="preserve">y=mx+c (ug/ml) </t>
  </si>
  <si>
    <t>220 ul (sample+reagent) ; ug</t>
  </si>
  <si>
    <t>ug/real weight</t>
  </si>
  <si>
    <t>mg/real weight</t>
  </si>
  <si>
    <t>%EE</t>
  </si>
  <si>
    <t>The results obtained from studies</t>
  </si>
  <si>
    <t>The amount of protein from encapsulation</t>
  </si>
  <si>
    <t>Protein content in calcium chloride solution</t>
  </si>
  <si>
    <t>Alginate solution + Dextranase solution (sample) =  20 uL in reaction (Before encapsulation)</t>
  </si>
  <si>
    <t>Actual alginate+dextranase</t>
  </si>
  <si>
    <t>Real weight of 20 ul CaCl2 in reaction (After encapsulation)</t>
  </si>
  <si>
    <t>Real weight of 20 ul sample</t>
  </si>
  <si>
    <t>Real weight encapsulation from 100 ml preparing solution (After encapsulation); unit=g</t>
  </si>
  <si>
    <t>Real weight of Alginate solution and Dextranase solution in CaCl2 solution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</si>
</sst>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00"/>
  </numFmts>
  <fonts count="2" x14ac:knownFonts="1">
    <font>
      <sz val="11"/>
      <color theme="1"/>
      <name val="Tahoma"/>
      <family val="2"/>
      <charset val="222"/>
      <scheme val="minor"/>
    </font>
    <font>
      <b/>
      <sz val="11"/>
      <color theme="1"/>
      <name val="Tahoma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/>
    <xf numFmtId="0" fontId="0" fillId="4" borderId="0" xfId="0" applyFill="1"/>
    <xf numFmtId="2" fontId="0" fillId="2" borderId="0" xfId="0" applyNumberFormat="1" applyFill="1" applyAlignment="1">
      <alignment horizontal="center"/>
    </xf>
    <xf numFmtId="0" fontId="0" fillId="3" borderId="0" xfId="0" applyFill="1"/>
    <xf numFmtId="189" fontId="0" fillId="0" borderId="0" xfId="0" applyNumberFormat="1" applyFill="1"/>
    <xf numFmtId="0" fontId="0" fillId="4" borderId="0" xfId="0" applyFill="1" applyAlignment="1">
      <alignment horizontal="center"/>
    </xf>
    <xf numFmtId="0" fontId="1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63</xdr:row>
      <xdr:rowOff>0</xdr:rowOff>
    </xdr:from>
    <xdr:to>
      <xdr:col>16</xdr:col>
      <xdr:colOff>318452</xdr:colOff>
      <xdr:row>79</xdr:row>
      <xdr:rowOff>122095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357" y="11144250"/>
          <a:ext cx="10523809" cy="2952381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24</xdr:col>
      <xdr:colOff>589881</xdr:colOff>
      <xdr:row>85</xdr:row>
      <xdr:rowOff>13119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66071" y="11144250"/>
          <a:ext cx="5352381" cy="3904762"/>
        </a:xfrm>
        <a:prstGeom prst="rect">
          <a:avLst/>
        </a:prstGeom>
      </xdr:spPr>
    </xdr:pic>
    <xdr:clientData/>
  </xdr:twoCellAnchor>
  <xdr:twoCellAnchor editAs="oneCell">
    <xdr:from>
      <xdr:col>26</xdr:col>
      <xdr:colOff>0</xdr:colOff>
      <xdr:row>64</xdr:row>
      <xdr:rowOff>0</xdr:rowOff>
    </xdr:from>
    <xdr:to>
      <xdr:col>34</xdr:col>
      <xdr:colOff>639422</xdr:colOff>
      <xdr:row>73</xdr:row>
      <xdr:rowOff>68035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689286" y="11321143"/>
          <a:ext cx="6082279" cy="1660071"/>
        </a:xfrm>
        <a:prstGeom prst="rect">
          <a:avLst/>
        </a:prstGeom>
      </xdr:spPr>
    </xdr:pic>
    <xdr:clientData/>
  </xdr:twoCellAnchor>
  <xdr:twoCellAnchor editAs="oneCell">
    <xdr:from>
      <xdr:col>26</xdr:col>
      <xdr:colOff>95250</xdr:colOff>
      <xdr:row>75</xdr:row>
      <xdr:rowOff>149677</xdr:rowOff>
    </xdr:from>
    <xdr:to>
      <xdr:col>35</xdr:col>
      <xdr:colOff>517072</xdr:colOff>
      <xdr:row>95</xdr:row>
      <xdr:rowOff>152195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7784536" y="13416641"/>
          <a:ext cx="6545036" cy="3540375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19</xdr:col>
      <xdr:colOff>597023</xdr:colOff>
      <xdr:row>105</xdr:row>
      <xdr:rowOff>36381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885714" y="15743464"/>
          <a:ext cx="2638095" cy="2866667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25</xdr:col>
      <xdr:colOff>669047</xdr:colOff>
      <xdr:row>106</xdr:row>
      <xdr:rowOff>30916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4287500" y="15743464"/>
          <a:ext cx="3390476" cy="3038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A95"/>
  <sheetViews>
    <sheetView tabSelected="1" topLeftCell="A52" zoomScale="70" zoomScaleNormal="70" workbookViewId="0">
      <selection activeCell="A46" sqref="A46:A58"/>
    </sheetView>
  </sheetViews>
  <sheetFormatPr defaultRowHeight="14.25" x14ac:dyDescent="0.2"/>
  <sheetData>
    <row r="6" spans="1:22" x14ac:dyDescent="0.2">
      <c r="A6" s="2" t="s">
        <v>1</v>
      </c>
      <c r="B6" s="2"/>
      <c r="C6" s="2"/>
      <c r="D6" s="2"/>
      <c r="E6" s="2"/>
      <c r="F6" s="2"/>
      <c r="G6" s="2"/>
      <c r="H6" s="2"/>
      <c r="K6" s="2" t="s">
        <v>2</v>
      </c>
      <c r="L6" s="2"/>
      <c r="M6" s="2"/>
      <c r="N6" s="2"/>
      <c r="O6" s="2"/>
      <c r="P6" s="2"/>
      <c r="Q6" s="2"/>
      <c r="R6" s="2"/>
    </row>
    <row r="7" spans="1:22" x14ac:dyDescent="0.2">
      <c r="A7" s="2" t="s">
        <v>3</v>
      </c>
      <c r="B7" s="4" t="s">
        <v>4</v>
      </c>
      <c r="C7" s="2"/>
      <c r="D7" s="2"/>
      <c r="E7" s="2"/>
      <c r="F7" s="2"/>
      <c r="G7" s="2"/>
      <c r="H7" s="2"/>
      <c r="K7" s="4" t="s">
        <v>5</v>
      </c>
      <c r="L7" s="2"/>
      <c r="M7" s="2"/>
      <c r="N7" s="2"/>
      <c r="O7" s="2"/>
      <c r="P7" s="2"/>
      <c r="Q7" s="2"/>
      <c r="R7" s="2"/>
    </row>
    <row r="8" spans="1:22" x14ac:dyDescent="0.2">
      <c r="A8" s="6" t="s">
        <v>0</v>
      </c>
      <c r="B8" s="2">
        <v>1</v>
      </c>
      <c r="C8" s="2">
        <v>2</v>
      </c>
      <c r="D8" s="2">
        <v>3</v>
      </c>
      <c r="E8" s="2" t="s">
        <v>6</v>
      </c>
      <c r="F8" s="2" t="s">
        <v>7</v>
      </c>
      <c r="G8" s="2" t="s">
        <v>8</v>
      </c>
      <c r="H8" s="2" t="s">
        <v>9</v>
      </c>
      <c r="K8" s="7" t="s">
        <v>0</v>
      </c>
      <c r="L8" s="2">
        <v>1</v>
      </c>
      <c r="M8" s="2">
        <v>2</v>
      </c>
      <c r="N8" s="2">
        <v>3</v>
      </c>
      <c r="O8" s="2" t="s">
        <v>6</v>
      </c>
      <c r="P8" s="2" t="s">
        <v>7</v>
      </c>
      <c r="Q8" s="2" t="s">
        <v>8</v>
      </c>
      <c r="R8" s="2" t="s">
        <v>9</v>
      </c>
    </row>
    <row r="9" spans="1:22" x14ac:dyDescent="0.2">
      <c r="A9" s="6">
        <v>4</v>
      </c>
      <c r="B9" s="2">
        <v>0.89400000000000002</v>
      </c>
      <c r="C9" s="2">
        <v>0.82799999999999996</v>
      </c>
      <c r="D9" s="2">
        <v>0.80430000000000001</v>
      </c>
      <c r="E9" s="2">
        <f>AVERAGE(B9:D9)</f>
        <v>0.84209999999999996</v>
      </c>
      <c r="F9" s="2">
        <f>STDEV(B9:D9)</f>
        <v>4.6482577381208125E-2</v>
      </c>
      <c r="G9" s="2">
        <v>0.42153333333333298</v>
      </c>
      <c r="H9" s="2">
        <f>E9-G9</f>
        <v>0.42056666666666698</v>
      </c>
      <c r="K9" s="7">
        <v>4</v>
      </c>
      <c r="L9" s="2">
        <v>0.871</v>
      </c>
      <c r="M9" s="2">
        <v>0.82899999999999996</v>
      </c>
      <c r="N9" s="2">
        <v>0.81</v>
      </c>
      <c r="O9" s="2">
        <f t="shared" ref="O9:O20" si="0">AVERAGE(L9:N9)</f>
        <v>0.83666666666666656</v>
      </c>
      <c r="P9" s="2">
        <f>STDEV(L9:N9)</f>
        <v>3.1214312956291894E-2</v>
      </c>
      <c r="Q9" s="2">
        <v>0.18290000000000001</v>
      </c>
      <c r="R9" s="2">
        <f>O9-Q9</f>
        <v>0.65376666666666661</v>
      </c>
      <c r="T9" s="1"/>
      <c r="U9" s="1"/>
      <c r="V9" s="1"/>
    </row>
    <row r="10" spans="1:22" x14ac:dyDescent="0.2">
      <c r="A10" s="6">
        <v>12</v>
      </c>
      <c r="B10" s="2">
        <v>0.68030000000000002</v>
      </c>
      <c r="C10" s="2">
        <v>0.65800000000000003</v>
      </c>
      <c r="D10" s="2">
        <v>0.63200000000000001</v>
      </c>
      <c r="E10" s="2">
        <f t="shared" ref="E10:E20" si="1">AVERAGE(B10:D10)</f>
        <v>0.65676666666666661</v>
      </c>
      <c r="F10" s="2">
        <f t="shared" ref="F10:F20" si="2">STDEV(B10:D10)</f>
        <v>2.4173608198474087E-2</v>
      </c>
      <c r="G10" s="2">
        <v>0.40526666666666666</v>
      </c>
      <c r="H10" s="2">
        <f t="shared" ref="H10:H20" si="3">E10-G10</f>
        <v>0.25149999999999995</v>
      </c>
      <c r="K10" s="7">
        <v>12</v>
      </c>
      <c r="L10" s="2">
        <v>0.53847644666666705</v>
      </c>
      <c r="M10" s="2">
        <v>0.53799300000000005</v>
      </c>
      <c r="N10" s="2">
        <v>0.56372999999999995</v>
      </c>
      <c r="O10" s="2">
        <f t="shared" si="0"/>
        <v>0.54673314888888902</v>
      </c>
      <c r="P10" s="2">
        <f t="shared" ref="P10:P20" si="4">STDEV(L10:N10)</f>
        <v>1.4721689473013368E-2</v>
      </c>
      <c r="Q10" s="2">
        <v>0.17706666666666701</v>
      </c>
      <c r="R10" s="2">
        <f t="shared" ref="R10:R20" si="5">O10-Q10</f>
        <v>0.36966648222222198</v>
      </c>
      <c r="T10" s="1"/>
      <c r="U10" s="1"/>
      <c r="V10" s="1"/>
    </row>
    <row r="11" spans="1:22" x14ac:dyDescent="0.2">
      <c r="A11" s="6">
        <v>3</v>
      </c>
      <c r="B11" s="2">
        <v>0.78</v>
      </c>
      <c r="C11" s="2">
        <v>0.77</v>
      </c>
      <c r="D11" s="2">
        <v>0.75839999999999996</v>
      </c>
      <c r="E11" s="2">
        <f t="shared" si="1"/>
        <v>0.76946666666666663</v>
      </c>
      <c r="F11" s="2">
        <f t="shared" si="2"/>
        <v>1.0809872031311658E-2</v>
      </c>
      <c r="G11" s="2">
        <v>0.42153333333333337</v>
      </c>
      <c r="H11" s="2">
        <f t="shared" si="3"/>
        <v>0.34793333333333326</v>
      </c>
      <c r="K11" s="7">
        <v>3</v>
      </c>
      <c r="L11" s="2">
        <v>0.73463333333333003</v>
      </c>
      <c r="M11" s="2">
        <v>0.78596666666666704</v>
      </c>
      <c r="N11" s="2">
        <v>0.74963329999999995</v>
      </c>
      <c r="O11" s="2">
        <f t="shared" si="0"/>
        <v>0.7567444333333323</v>
      </c>
      <c r="P11" s="2">
        <f t="shared" si="4"/>
        <v>2.6395149947314095E-2</v>
      </c>
      <c r="Q11" s="2">
        <v>0.179933333333333</v>
      </c>
      <c r="R11" s="2">
        <f t="shared" si="5"/>
        <v>0.57681109999999935</v>
      </c>
      <c r="T11" s="1"/>
      <c r="U11" s="1"/>
      <c r="V11" s="1"/>
    </row>
    <row r="12" spans="1:22" x14ac:dyDescent="0.2">
      <c r="A12" s="6">
        <v>5</v>
      </c>
      <c r="B12" s="2">
        <v>0.73909999999999998</v>
      </c>
      <c r="C12" s="2">
        <v>0.71299999999999997</v>
      </c>
      <c r="D12" s="2">
        <v>0.73</v>
      </c>
      <c r="E12" s="2">
        <f t="shared" si="1"/>
        <v>0.72736666666666672</v>
      </c>
      <c r="F12" s="2">
        <f t="shared" si="2"/>
        <v>1.3247767107453751E-2</v>
      </c>
      <c r="G12" s="2">
        <v>0.40526666666666666</v>
      </c>
      <c r="H12" s="2">
        <f t="shared" si="3"/>
        <v>0.32210000000000005</v>
      </c>
      <c r="K12" s="7">
        <v>5</v>
      </c>
      <c r="L12" s="2">
        <v>0.97589999999999999</v>
      </c>
      <c r="M12" s="2">
        <v>0.97819999999999996</v>
      </c>
      <c r="N12" s="2">
        <v>0.99666666666667003</v>
      </c>
      <c r="O12" s="2">
        <f t="shared" si="0"/>
        <v>0.98358888888889007</v>
      </c>
      <c r="P12" s="2">
        <f t="shared" si="4"/>
        <v>1.1383923036622657E-2</v>
      </c>
      <c r="Q12" s="2">
        <v>0.17706666666666701</v>
      </c>
      <c r="R12" s="2">
        <f t="shared" si="5"/>
        <v>0.80652222222222303</v>
      </c>
      <c r="T12" s="1"/>
      <c r="U12" s="1"/>
      <c r="V12" s="1"/>
    </row>
    <row r="13" spans="1:22" x14ac:dyDescent="0.2">
      <c r="A13" s="6">
        <v>1</v>
      </c>
      <c r="B13" s="2">
        <v>0.68006666666667004</v>
      </c>
      <c r="C13" s="2">
        <v>0.68059999999999998</v>
      </c>
      <c r="D13" s="2">
        <v>0.68006666666666704</v>
      </c>
      <c r="E13" s="2">
        <f t="shared" si="1"/>
        <v>0.68024444444444576</v>
      </c>
      <c r="F13" s="2">
        <f t="shared" si="2"/>
        <v>3.0792014356670886E-4</v>
      </c>
      <c r="G13" s="2">
        <v>0.39983333333333332</v>
      </c>
      <c r="H13" s="2">
        <f t="shared" si="3"/>
        <v>0.28041111111111244</v>
      </c>
      <c r="K13" s="7">
        <v>1</v>
      </c>
      <c r="L13" s="2">
        <v>0.89123333333333299</v>
      </c>
      <c r="M13" s="2">
        <v>0.83979999999999999</v>
      </c>
      <c r="N13" s="2">
        <v>0.890133333333333</v>
      </c>
      <c r="O13" s="2">
        <f t="shared" si="0"/>
        <v>0.87372222222222196</v>
      </c>
      <c r="P13" s="2">
        <f t="shared" si="4"/>
        <v>2.9382654243113558E-2</v>
      </c>
      <c r="Q13" s="2">
        <v>0.179933333333333</v>
      </c>
      <c r="R13" s="2">
        <f t="shared" si="5"/>
        <v>0.69378888888888901</v>
      </c>
      <c r="T13" s="1"/>
      <c r="U13" s="1"/>
      <c r="V13" s="1"/>
    </row>
    <row r="14" spans="1:22" x14ac:dyDescent="0.2">
      <c r="A14" s="6">
        <v>11</v>
      </c>
      <c r="B14" s="2">
        <v>0.61699999999999999</v>
      </c>
      <c r="C14" s="2">
        <v>0.69166666666999999</v>
      </c>
      <c r="D14" s="2">
        <v>0.69830000000000003</v>
      </c>
      <c r="E14" s="2">
        <f t="shared" si="1"/>
        <v>0.66898888888999997</v>
      </c>
      <c r="F14" s="2">
        <f t="shared" si="2"/>
        <v>4.514569418869642E-2</v>
      </c>
      <c r="G14" s="2">
        <v>0.40526666666666666</v>
      </c>
      <c r="H14" s="2">
        <f t="shared" si="3"/>
        <v>0.2637222222233333</v>
      </c>
      <c r="K14" s="7">
        <v>11</v>
      </c>
      <c r="L14" s="2">
        <v>0.79876666666666696</v>
      </c>
      <c r="M14" s="2">
        <v>0.732866666666667</v>
      </c>
      <c r="N14" s="2">
        <v>0.79063333333333297</v>
      </c>
      <c r="O14" s="2">
        <f t="shared" si="0"/>
        <v>0.77408888888888905</v>
      </c>
      <c r="P14" s="2">
        <f t="shared" si="4"/>
        <v>3.5930369904601162E-2</v>
      </c>
      <c r="Q14" s="2">
        <v>0.18290000000000001</v>
      </c>
      <c r="R14" s="2">
        <f t="shared" si="5"/>
        <v>0.59118888888888899</v>
      </c>
      <c r="T14" s="1"/>
      <c r="U14" s="1"/>
      <c r="V14" s="1"/>
    </row>
    <row r="15" spans="1:22" x14ac:dyDescent="0.2">
      <c r="A15" s="6">
        <v>2</v>
      </c>
      <c r="B15" s="2">
        <v>0.59033000000000002</v>
      </c>
      <c r="C15" s="2">
        <v>0.61</v>
      </c>
      <c r="D15" s="2">
        <v>0.61</v>
      </c>
      <c r="E15" s="2">
        <f t="shared" si="1"/>
        <v>0.60344333333333333</v>
      </c>
      <c r="F15" s="2">
        <f t="shared" si="2"/>
        <v>1.1356479794959918E-2</v>
      </c>
      <c r="G15" s="2">
        <v>0.39983333333333332</v>
      </c>
      <c r="H15" s="2">
        <f t="shared" si="3"/>
        <v>0.20361000000000001</v>
      </c>
      <c r="K15" s="7">
        <v>2</v>
      </c>
      <c r="L15" s="2">
        <v>0.57010000000000005</v>
      </c>
      <c r="M15" s="2">
        <v>0.57013333333333305</v>
      </c>
      <c r="N15" s="2">
        <v>0.57403333333333295</v>
      </c>
      <c r="O15" s="2">
        <f t="shared" si="0"/>
        <v>0.57142222222222205</v>
      </c>
      <c r="P15" s="2">
        <f t="shared" si="4"/>
        <v>2.2613499737331694E-3</v>
      </c>
      <c r="Q15" s="2">
        <v>0.179933333333333</v>
      </c>
      <c r="R15" s="2">
        <f t="shared" si="5"/>
        <v>0.39148888888888905</v>
      </c>
      <c r="T15" s="1"/>
      <c r="U15" s="1"/>
      <c r="V15" s="1"/>
    </row>
    <row r="16" spans="1:22" x14ac:dyDescent="0.2">
      <c r="A16" s="6">
        <v>9</v>
      </c>
      <c r="B16" s="2">
        <v>0.88443333333332996</v>
      </c>
      <c r="C16" s="2">
        <v>0.89649999999999996</v>
      </c>
      <c r="D16" s="2">
        <v>0.99633333333332996</v>
      </c>
      <c r="E16" s="2">
        <f t="shared" si="1"/>
        <v>0.92575555555555322</v>
      </c>
      <c r="F16" s="2">
        <f t="shared" si="2"/>
        <v>6.1419200158810687E-2</v>
      </c>
      <c r="G16" s="2">
        <v>0.39983333333333332</v>
      </c>
      <c r="H16" s="2">
        <f t="shared" si="3"/>
        <v>0.52592222222221996</v>
      </c>
      <c r="K16" s="7">
        <v>9</v>
      </c>
      <c r="L16" s="2">
        <v>0.80293333333333328</v>
      </c>
      <c r="M16" s="2">
        <v>0.78723333333333334</v>
      </c>
      <c r="N16" s="2">
        <v>0.76403333333333334</v>
      </c>
      <c r="O16" s="2">
        <f t="shared" si="0"/>
        <v>0.78473333333333339</v>
      </c>
      <c r="P16" s="2">
        <f t="shared" si="4"/>
        <v>1.9570130301048042E-2</v>
      </c>
      <c r="Q16" s="2">
        <v>0.18290000000000001</v>
      </c>
      <c r="R16" s="2">
        <f t="shared" si="5"/>
        <v>0.60183333333333344</v>
      </c>
      <c r="T16" s="1"/>
      <c r="U16" s="1"/>
      <c r="V16" s="1"/>
    </row>
    <row r="17" spans="1:22" x14ac:dyDescent="0.2">
      <c r="A17" s="6">
        <v>10</v>
      </c>
      <c r="B17" s="2">
        <v>0.72360000000000002</v>
      </c>
      <c r="C17" s="2">
        <v>0.67184999999999995</v>
      </c>
      <c r="D17" s="2">
        <v>0.67520000000000002</v>
      </c>
      <c r="E17" s="2">
        <f t="shared" si="1"/>
        <v>0.69021666666666659</v>
      </c>
      <c r="F17" s="2">
        <f t="shared" si="2"/>
        <v>2.8959296147063635E-2</v>
      </c>
      <c r="G17" s="2">
        <v>0.42153333333333337</v>
      </c>
      <c r="H17" s="2">
        <f t="shared" si="3"/>
        <v>0.26868333333333322</v>
      </c>
      <c r="K17" s="7">
        <v>10</v>
      </c>
      <c r="L17" s="2">
        <v>0.87743333333333295</v>
      </c>
      <c r="M17" s="2">
        <v>0.82819999999999994</v>
      </c>
      <c r="N17" s="2">
        <v>0.83443333333333303</v>
      </c>
      <c r="O17" s="2">
        <f t="shared" si="0"/>
        <v>0.8466888888888886</v>
      </c>
      <c r="P17" s="2">
        <f t="shared" si="4"/>
        <v>2.6807261315905669E-2</v>
      </c>
      <c r="Q17" s="2">
        <v>0.17706666666666701</v>
      </c>
      <c r="R17" s="2">
        <f t="shared" si="5"/>
        <v>0.66962222222222156</v>
      </c>
      <c r="T17" s="1"/>
      <c r="U17" s="1"/>
      <c r="V17" s="1"/>
    </row>
    <row r="18" spans="1:22" x14ac:dyDescent="0.2">
      <c r="A18" s="6">
        <v>8</v>
      </c>
      <c r="B18" s="2">
        <v>0.88</v>
      </c>
      <c r="C18" s="2">
        <v>0.84</v>
      </c>
      <c r="D18" s="2">
        <v>0.87539999999999996</v>
      </c>
      <c r="E18" s="2">
        <f t="shared" si="1"/>
        <v>0.8651333333333332</v>
      </c>
      <c r="F18" s="2">
        <f t="shared" si="2"/>
        <v>2.1887287025424914E-2</v>
      </c>
      <c r="G18" s="2">
        <v>0.40526666666666666</v>
      </c>
      <c r="H18" s="2">
        <f t="shared" si="3"/>
        <v>0.45986666666666653</v>
      </c>
      <c r="K18" s="7">
        <v>8</v>
      </c>
      <c r="L18" s="2">
        <v>0.40026666666666699</v>
      </c>
      <c r="M18" s="2">
        <v>0.400233333333333</v>
      </c>
      <c r="N18" s="2">
        <v>0.406233333333333</v>
      </c>
      <c r="O18" s="2">
        <f t="shared" si="0"/>
        <v>0.40224444444444435</v>
      </c>
      <c r="P18" s="2">
        <f t="shared" si="4"/>
        <v>3.4545193158676091E-3</v>
      </c>
      <c r="Q18" s="2">
        <v>0.18290000000000001</v>
      </c>
      <c r="R18" s="2">
        <f t="shared" si="5"/>
        <v>0.21934444444444434</v>
      </c>
      <c r="T18" s="1"/>
      <c r="U18" s="1"/>
      <c r="V18" s="1"/>
    </row>
    <row r="19" spans="1:22" x14ac:dyDescent="0.2">
      <c r="A19" s="6">
        <v>7</v>
      </c>
      <c r="B19" s="2">
        <v>0.69299999999999995</v>
      </c>
      <c r="C19" s="2">
        <v>0.67049999999999998</v>
      </c>
      <c r="D19" s="2">
        <v>0.66739999999999999</v>
      </c>
      <c r="E19" s="2">
        <f t="shared" si="1"/>
        <v>0.67696666666666661</v>
      </c>
      <c r="F19" s="2">
        <f t="shared" si="2"/>
        <v>1.3971518648068743E-2</v>
      </c>
      <c r="G19" s="2">
        <v>0.42153333333333337</v>
      </c>
      <c r="H19" s="2">
        <f t="shared" si="3"/>
        <v>0.25543333333333323</v>
      </c>
      <c r="K19" s="7">
        <v>7</v>
      </c>
      <c r="L19" s="2">
        <v>0.6734</v>
      </c>
      <c r="M19" s="2">
        <v>0.7644333333333333</v>
      </c>
      <c r="N19" s="2">
        <v>0.82520000000000004</v>
      </c>
      <c r="O19" s="2">
        <f t="shared" si="0"/>
        <v>0.75434444444444448</v>
      </c>
      <c r="P19" s="2">
        <f t="shared" si="4"/>
        <v>7.6401238597677612E-2</v>
      </c>
      <c r="Q19" s="2">
        <v>0.179933333333333</v>
      </c>
      <c r="R19" s="2">
        <f t="shared" si="5"/>
        <v>0.57441111111111143</v>
      </c>
      <c r="T19" s="1"/>
      <c r="U19" s="1"/>
      <c r="V19" s="1"/>
    </row>
    <row r="20" spans="1:22" x14ac:dyDescent="0.2">
      <c r="A20" s="6">
        <v>6</v>
      </c>
      <c r="B20" s="2">
        <v>0.62083333333333002</v>
      </c>
      <c r="C20" s="2">
        <v>0.62186666666666701</v>
      </c>
      <c r="D20" s="2">
        <v>0.62173333333333303</v>
      </c>
      <c r="E20" s="2">
        <f t="shared" si="1"/>
        <v>0.62147777777777669</v>
      </c>
      <c r="F20" s="2">
        <f t="shared" si="2"/>
        <v>5.6207288311047239E-4</v>
      </c>
      <c r="G20" s="2">
        <v>0.39983333333333332</v>
      </c>
      <c r="H20" s="2">
        <f t="shared" si="3"/>
        <v>0.22164444444444337</v>
      </c>
      <c r="K20" s="7">
        <v>6</v>
      </c>
      <c r="L20" s="2">
        <v>0.53757666666666604</v>
      </c>
      <c r="M20" s="2">
        <v>0.54073333333333296</v>
      </c>
      <c r="N20" s="2">
        <v>0.54159999999999997</v>
      </c>
      <c r="O20" s="2">
        <f t="shared" si="0"/>
        <v>0.53996999999999973</v>
      </c>
      <c r="P20" s="2">
        <f t="shared" si="4"/>
        <v>2.1175011478420224E-3</v>
      </c>
      <c r="Q20" s="2">
        <v>0.17706666666666701</v>
      </c>
      <c r="R20" s="2">
        <f t="shared" si="5"/>
        <v>0.36290333333333269</v>
      </c>
      <c r="T20" s="1"/>
      <c r="U20" s="1"/>
      <c r="V20" s="1"/>
    </row>
    <row r="21" spans="1:22" x14ac:dyDescent="0.2">
      <c r="T21" s="1"/>
      <c r="U21" s="1"/>
      <c r="V21" s="1"/>
    </row>
    <row r="25" spans="1:22" x14ac:dyDescent="0.2">
      <c r="A25" s="2" t="s">
        <v>10</v>
      </c>
      <c r="B25" s="2"/>
      <c r="C25" s="2"/>
      <c r="D25" s="2"/>
      <c r="E25" s="2"/>
      <c r="L25" s="2" t="s">
        <v>11</v>
      </c>
      <c r="M25" s="2"/>
      <c r="N25" s="2"/>
      <c r="O25" s="2"/>
      <c r="P25" s="2"/>
    </row>
    <row r="26" spans="1:22" x14ac:dyDescent="0.2">
      <c r="A26" s="2"/>
      <c r="B26" s="2" t="s">
        <v>12</v>
      </c>
      <c r="C26" s="2"/>
      <c r="D26" s="2"/>
      <c r="E26" s="2"/>
      <c r="L26" s="2"/>
      <c r="M26" s="2" t="s">
        <v>12</v>
      </c>
      <c r="N26" s="2"/>
      <c r="O26" s="2"/>
      <c r="P26" s="2"/>
      <c r="T26" t="s">
        <v>17</v>
      </c>
    </row>
    <row r="27" spans="1:22" x14ac:dyDescent="0.2">
      <c r="A27" s="7" t="s">
        <v>0</v>
      </c>
      <c r="B27" s="2" t="s">
        <v>13</v>
      </c>
      <c r="C27" s="2" t="s">
        <v>14</v>
      </c>
      <c r="D27" s="2" t="s">
        <v>15</v>
      </c>
      <c r="E27" s="2" t="s">
        <v>16</v>
      </c>
      <c r="L27" s="7" t="s">
        <v>0</v>
      </c>
      <c r="M27" s="2" t="s">
        <v>13</v>
      </c>
      <c r="N27" s="2" t="s">
        <v>14</v>
      </c>
      <c r="O27" s="2" t="s">
        <v>15</v>
      </c>
      <c r="P27" s="2" t="s">
        <v>16</v>
      </c>
      <c r="S27" s="7" t="s">
        <v>0</v>
      </c>
      <c r="T27" t="s">
        <v>18</v>
      </c>
    </row>
    <row r="28" spans="1:22" x14ac:dyDescent="0.2">
      <c r="A28" s="7">
        <v>4</v>
      </c>
      <c r="B28" s="2">
        <f t="shared" ref="B28:B39" si="6">(H9-0.054)/0.0023</f>
        <v>159.37681159420305</v>
      </c>
      <c r="C28" s="2">
        <f>(B28*220)/1000</f>
        <v>35.062898550724668</v>
      </c>
      <c r="D28" s="2">
        <f t="shared" ref="D28:D39" si="7">(C28*F47)/E47</f>
        <v>138220.51166489933</v>
      </c>
      <c r="E28" s="2">
        <f t="shared" ref="E28:E39" si="8">D28/1000</f>
        <v>138.22051166489933</v>
      </c>
      <c r="L28" s="7">
        <v>4</v>
      </c>
      <c r="M28" s="2">
        <f t="shared" ref="M28:M39" si="9">(R9-0.054)/0.0023</f>
        <v>260.76811594202894</v>
      </c>
      <c r="N28" s="2">
        <f>(M28*220)/1000</f>
        <v>57.368985507246371</v>
      </c>
      <c r="O28" s="2">
        <f t="shared" ref="O28:O39" si="10">(N28*Q47)/P47</f>
        <v>55261.179330462575</v>
      </c>
      <c r="P28" s="2">
        <f>O28/1000</f>
        <v>55.261179330462575</v>
      </c>
      <c r="S28" s="7">
        <v>4</v>
      </c>
      <c r="T28" s="3">
        <f>(E28-P28)*100/E28</f>
        <v>60.019552333565862</v>
      </c>
      <c r="U28" s="1"/>
      <c r="V28" s="5"/>
    </row>
    <row r="29" spans="1:22" x14ac:dyDescent="0.2">
      <c r="A29" s="7">
        <v>12</v>
      </c>
      <c r="B29" s="2">
        <f t="shared" si="6"/>
        <v>85.869565217391283</v>
      </c>
      <c r="C29" s="2">
        <f t="shared" ref="C29:C39" si="11">(B29*220)/1000</f>
        <v>18.891304347826079</v>
      </c>
      <c r="D29" s="2">
        <f t="shared" si="7"/>
        <v>87790.896739130418</v>
      </c>
      <c r="E29" s="2">
        <f t="shared" si="8"/>
        <v>87.790896739130417</v>
      </c>
      <c r="L29" s="7">
        <v>12</v>
      </c>
      <c r="M29" s="2">
        <f t="shared" si="9"/>
        <v>137.24629661835738</v>
      </c>
      <c r="N29" s="2">
        <f t="shared" ref="N29:N39" si="12">(M29*220)/1000</f>
        <v>30.194185256038622</v>
      </c>
      <c r="O29" s="2">
        <f t="shared" si="10"/>
        <v>30592.131684454282</v>
      </c>
      <c r="P29" s="2">
        <f t="shared" ref="P28:P39" si="13">O29/1000</f>
        <v>30.59213168445428</v>
      </c>
      <c r="S29" s="7">
        <v>12</v>
      </c>
      <c r="T29" s="3">
        <f t="shared" ref="T29:T39" si="14">(E29-P29)*100/E29</f>
        <v>65.153412459883597</v>
      </c>
      <c r="U29" s="1"/>
      <c r="V29" s="5"/>
    </row>
    <row r="30" spans="1:22" x14ac:dyDescent="0.2">
      <c r="A30" s="7">
        <v>3</v>
      </c>
      <c r="B30" s="2">
        <f t="shared" si="6"/>
        <v>127.79710144927533</v>
      </c>
      <c r="C30" s="2">
        <f t="shared" si="11"/>
        <v>28.115362318840571</v>
      </c>
      <c r="D30" s="2">
        <f t="shared" si="7"/>
        <v>85224.946328572303</v>
      </c>
      <c r="E30" s="2">
        <f t="shared" si="8"/>
        <v>85.224946328572301</v>
      </c>
      <c r="L30" s="7">
        <v>3</v>
      </c>
      <c r="M30" s="2">
        <f t="shared" si="9"/>
        <v>227.30917391304317</v>
      </c>
      <c r="N30" s="2">
        <f t="shared" si="12"/>
        <v>50.008018260869498</v>
      </c>
      <c r="O30" s="2">
        <f t="shared" si="10"/>
        <v>54352.977224518821</v>
      </c>
      <c r="P30" s="2">
        <f t="shared" si="13"/>
        <v>54.352977224518824</v>
      </c>
      <c r="S30" s="7">
        <v>3</v>
      </c>
      <c r="T30" s="3">
        <f t="shared" si="14"/>
        <v>36.224099203337857</v>
      </c>
      <c r="U30" s="1"/>
      <c r="V30" s="5"/>
    </row>
    <row r="31" spans="1:22" x14ac:dyDescent="0.2">
      <c r="A31" s="7">
        <v>5</v>
      </c>
      <c r="B31" s="2">
        <f t="shared" si="6"/>
        <v>116.56521739130437</v>
      </c>
      <c r="C31" s="2">
        <f t="shared" si="11"/>
        <v>25.644347826086964</v>
      </c>
      <c r="D31" s="2">
        <f t="shared" si="7"/>
        <v>106864.2076573654</v>
      </c>
      <c r="E31" s="2">
        <f t="shared" si="8"/>
        <v>106.8642076573654</v>
      </c>
      <c r="L31" s="7">
        <v>5</v>
      </c>
      <c r="M31" s="2">
        <f t="shared" si="9"/>
        <v>327.18357487922736</v>
      </c>
      <c r="N31" s="2">
        <f t="shared" si="12"/>
        <v>71.980386473430016</v>
      </c>
      <c r="O31" s="2">
        <f t="shared" si="10"/>
        <v>85331.58719027591</v>
      </c>
      <c r="P31" s="2">
        <f t="shared" si="13"/>
        <v>85.331587190275911</v>
      </c>
      <c r="S31" s="7">
        <v>5</v>
      </c>
      <c r="T31" s="3">
        <f t="shared" si="14"/>
        <v>20.149515856729785</v>
      </c>
      <c r="U31" s="1"/>
      <c r="V31" s="5"/>
    </row>
    <row r="32" spans="1:22" x14ac:dyDescent="0.2">
      <c r="A32" s="7">
        <v>1</v>
      </c>
      <c r="B32" s="2">
        <f t="shared" si="6"/>
        <v>98.439613526570639</v>
      </c>
      <c r="C32" s="2">
        <f t="shared" si="11"/>
        <v>21.656714975845542</v>
      </c>
      <c r="D32" s="2">
        <f t="shared" si="7"/>
        <v>85017.1928156371</v>
      </c>
      <c r="E32" s="2">
        <f t="shared" si="8"/>
        <v>85.017192815637102</v>
      </c>
      <c r="L32" s="7">
        <v>1</v>
      </c>
      <c r="M32" s="2">
        <f t="shared" si="9"/>
        <v>278.16908212560389</v>
      </c>
      <c r="N32" s="2">
        <f t="shared" si="12"/>
        <v>61.197198067632854</v>
      </c>
      <c r="O32" s="2">
        <f t="shared" si="10"/>
        <v>70870.632038390118</v>
      </c>
      <c r="P32" s="2">
        <f t="shared" si="13"/>
        <v>70.870632038390113</v>
      </c>
      <c r="S32" s="7">
        <v>1</v>
      </c>
      <c r="T32" s="3">
        <f t="shared" si="14"/>
        <v>16.639647004017558</v>
      </c>
      <c r="U32" s="1"/>
      <c r="V32" s="5"/>
    </row>
    <row r="33" spans="1:22" x14ac:dyDescent="0.2">
      <c r="A33" s="7">
        <v>11</v>
      </c>
      <c r="B33" s="2">
        <f t="shared" si="6"/>
        <v>91.183574879710136</v>
      </c>
      <c r="C33" s="2">
        <f t="shared" si="11"/>
        <v>20.06038647353623</v>
      </c>
      <c r="D33" s="2">
        <f t="shared" si="7"/>
        <v>73491.815857166832</v>
      </c>
      <c r="E33" s="2">
        <f t="shared" si="8"/>
        <v>73.491815857166827</v>
      </c>
      <c r="L33" s="7">
        <v>11</v>
      </c>
      <c r="M33" s="2">
        <f t="shared" si="9"/>
        <v>233.56038647342999</v>
      </c>
      <c r="N33" s="2">
        <f t="shared" si="12"/>
        <v>51.383285024154596</v>
      </c>
      <c r="O33" s="2">
        <f t="shared" si="10"/>
        <v>63953.080368906471</v>
      </c>
      <c r="P33" s="2">
        <f t="shared" si="13"/>
        <v>63.95308036890647</v>
      </c>
      <c r="S33" s="7">
        <v>11</v>
      </c>
      <c r="T33" s="3">
        <f t="shared" si="14"/>
        <v>12.979316644997761</v>
      </c>
      <c r="U33" s="1"/>
      <c r="V33" s="5"/>
    </row>
    <row r="34" spans="1:22" x14ac:dyDescent="0.2">
      <c r="A34" s="7">
        <v>2</v>
      </c>
      <c r="B34" s="2">
        <f t="shared" si="6"/>
        <v>65.047826086956533</v>
      </c>
      <c r="C34" s="2">
        <f t="shared" si="11"/>
        <v>14.310521739130438</v>
      </c>
      <c r="D34" s="2">
        <f t="shared" si="7"/>
        <v>46447.62219068507</v>
      </c>
      <c r="E34" s="2">
        <f t="shared" si="8"/>
        <v>46.447622190685067</v>
      </c>
      <c r="L34" s="7">
        <v>2</v>
      </c>
      <c r="M34" s="2">
        <f t="shared" si="9"/>
        <v>146.73429951690829</v>
      </c>
      <c r="N34" s="2">
        <f t="shared" si="12"/>
        <v>32.281545893719823</v>
      </c>
      <c r="O34" s="2">
        <f t="shared" si="10"/>
        <v>40405.378635185734</v>
      </c>
      <c r="P34" s="2">
        <f t="shared" si="13"/>
        <v>40.405378635185734</v>
      </c>
      <c r="S34" s="7">
        <v>2</v>
      </c>
      <c r="T34" s="3">
        <f t="shared" si="14"/>
        <v>13.008725249042108</v>
      </c>
      <c r="U34" s="1"/>
      <c r="V34" s="5"/>
    </row>
    <row r="35" spans="1:22" x14ac:dyDescent="0.2">
      <c r="A35" s="7">
        <v>9</v>
      </c>
      <c r="B35" s="2">
        <f t="shared" si="6"/>
        <v>205.18357487922609</v>
      </c>
      <c r="C35" s="2">
        <f t="shared" si="11"/>
        <v>45.140386473429736</v>
      </c>
      <c r="D35" s="2">
        <f t="shared" si="7"/>
        <v>182619.41645353709</v>
      </c>
      <c r="E35" s="2">
        <f t="shared" si="8"/>
        <v>182.6194164535371</v>
      </c>
      <c r="L35" s="7">
        <v>9</v>
      </c>
      <c r="M35" s="2">
        <f t="shared" si="9"/>
        <v>238.18840579710147</v>
      </c>
      <c r="N35" s="2">
        <f t="shared" si="12"/>
        <v>52.401449275362317</v>
      </c>
      <c r="O35" s="2">
        <f t="shared" si="10"/>
        <v>54530.258152173912</v>
      </c>
      <c r="P35" s="2">
        <f t="shared" si="13"/>
        <v>54.530258152173914</v>
      </c>
      <c r="S35" s="7">
        <v>9</v>
      </c>
      <c r="T35" s="3">
        <f t="shared" si="14"/>
        <v>70.139945022741998</v>
      </c>
      <c r="U35" s="1"/>
      <c r="V35" s="5"/>
    </row>
    <row r="36" spans="1:22" x14ac:dyDescent="0.2">
      <c r="A36" s="7">
        <v>10</v>
      </c>
      <c r="B36" s="2">
        <f t="shared" si="6"/>
        <v>93.34057971014488</v>
      </c>
      <c r="C36" s="2">
        <f t="shared" si="11"/>
        <v>20.534927536231873</v>
      </c>
      <c r="D36" s="2">
        <f t="shared" si="7"/>
        <v>73251.161800742106</v>
      </c>
      <c r="E36" s="2">
        <f t="shared" si="8"/>
        <v>73.251161800742111</v>
      </c>
      <c r="L36" s="7">
        <v>10</v>
      </c>
      <c r="M36" s="2">
        <f t="shared" si="9"/>
        <v>267.66183574879199</v>
      </c>
      <c r="N36" s="2">
        <f t="shared" si="12"/>
        <v>58.885603864734236</v>
      </c>
      <c r="O36" s="2">
        <f t="shared" si="10"/>
        <v>69369.396898888255</v>
      </c>
      <c r="P36" s="2">
        <f t="shared" si="13"/>
        <v>69.369396898888255</v>
      </c>
      <c r="S36" s="7">
        <v>10</v>
      </c>
      <c r="T36" s="3">
        <f t="shared" si="14"/>
        <v>5.2992536997748063</v>
      </c>
      <c r="U36" s="1"/>
      <c r="V36" s="5"/>
    </row>
    <row r="37" spans="1:22" x14ac:dyDescent="0.2">
      <c r="A37" s="7">
        <v>8</v>
      </c>
      <c r="B37" s="2">
        <f t="shared" si="6"/>
        <v>176.46376811594197</v>
      </c>
      <c r="C37" s="2">
        <f t="shared" si="11"/>
        <v>38.822028985507231</v>
      </c>
      <c r="D37" s="2">
        <f t="shared" si="7"/>
        <v>135316.78350515451</v>
      </c>
      <c r="E37" s="2">
        <f t="shared" si="8"/>
        <v>135.31678350515452</v>
      </c>
      <c r="L37" s="7">
        <v>8</v>
      </c>
      <c r="M37" s="2">
        <f t="shared" si="9"/>
        <v>71.888888888888843</v>
      </c>
      <c r="N37" s="2">
        <f t="shared" si="12"/>
        <v>15.815555555555546</v>
      </c>
      <c r="O37" s="2">
        <f t="shared" si="10"/>
        <v>15659.737274220026</v>
      </c>
      <c r="P37" s="2">
        <f t="shared" si="13"/>
        <v>15.659737274220026</v>
      </c>
      <c r="S37" s="7">
        <v>8</v>
      </c>
      <c r="T37" s="3">
        <f t="shared" si="14"/>
        <v>88.427350348877084</v>
      </c>
      <c r="U37" s="1"/>
      <c r="V37" s="5"/>
    </row>
    <row r="38" spans="1:22" x14ac:dyDescent="0.2">
      <c r="A38" s="7">
        <v>7</v>
      </c>
      <c r="B38" s="2">
        <f t="shared" si="6"/>
        <v>87.579710144927503</v>
      </c>
      <c r="C38" s="2">
        <f t="shared" si="11"/>
        <v>19.267536231884048</v>
      </c>
      <c r="D38" s="2">
        <f t="shared" si="7"/>
        <v>72961.626172207965</v>
      </c>
      <c r="E38" s="2">
        <f t="shared" si="8"/>
        <v>72.961626172207971</v>
      </c>
      <c r="L38" s="7">
        <v>7</v>
      </c>
      <c r="M38" s="2">
        <f t="shared" si="9"/>
        <v>226.2657004830919</v>
      </c>
      <c r="N38" s="2">
        <f t="shared" si="12"/>
        <v>49.778454106280215</v>
      </c>
      <c r="O38" s="2">
        <f t="shared" si="10"/>
        <v>47326.313509911735</v>
      </c>
      <c r="P38" s="2">
        <f t="shared" si="13"/>
        <v>47.326313509911735</v>
      </c>
      <c r="S38" s="7">
        <v>7</v>
      </c>
      <c r="T38" s="3">
        <f t="shared" si="14"/>
        <v>35.135336213299837</v>
      </c>
      <c r="U38" s="1"/>
      <c r="V38" s="5"/>
    </row>
    <row r="39" spans="1:22" x14ac:dyDescent="0.2">
      <c r="A39" s="7">
        <v>6</v>
      </c>
      <c r="B39" s="2">
        <f t="shared" si="6"/>
        <v>72.888888888888431</v>
      </c>
      <c r="C39" s="2">
        <f t="shared" si="11"/>
        <v>16.035555555555455</v>
      </c>
      <c r="D39" s="2">
        <f t="shared" si="7"/>
        <v>52543.763338615609</v>
      </c>
      <c r="E39" s="2">
        <f t="shared" si="8"/>
        <v>52.543763338615605</v>
      </c>
      <c r="L39" s="7">
        <v>6</v>
      </c>
      <c r="M39" s="2">
        <f t="shared" si="9"/>
        <v>134.305797101449</v>
      </c>
      <c r="N39" s="2">
        <f t="shared" si="12"/>
        <v>29.547275362318782</v>
      </c>
      <c r="O39" s="2">
        <f t="shared" si="10"/>
        <v>41957.131014492668</v>
      </c>
      <c r="P39" s="2">
        <f t="shared" si="13"/>
        <v>41.957131014492667</v>
      </c>
      <c r="S39" s="7">
        <v>6</v>
      </c>
      <c r="T39" s="3">
        <f t="shared" si="14"/>
        <v>20.148218649467353</v>
      </c>
      <c r="U39" s="1"/>
      <c r="V39" s="5"/>
    </row>
    <row r="40" spans="1:22" x14ac:dyDescent="0.2">
      <c r="V40" s="1"/>
    </row>
    <row r="43" spans="1:22" x14ac:dyDescent="0.2">
      <c r="A43" s="2" t="s">
        <v>19</v>
      </c>
      <c r="B43" s="2"/>
      <c r="C43" s="2"/>
      <c r="D43" s="2"/>
      <c r="E43" s="2"/>
      <c r="F43" s="2"/>
      <c r="L43" s="2" t="s">
        <v>20</v>
      </c>
      <c r="M43" s="2"/>
      <c r="N43" s="2"/>
      <c r="O43" s="2"/>
      <c r="P43" s="2"/>
      <c r="Q43" s="2"/>
    </row>
    <row r="44" spans="1:22" x14ac:dyDescent="0.2">
      <c r="A44" s="2" t="s">
        <v>21</v>
      </c>
      <c r="B44" s="2"/>
      <c r="C44" s="2"/>
      <c r="D44" s="2"/>
      <c r="E44" s="2"/>
      <c r="F44" s="2" t="s">
        <v>22</v>
      </c>
      <c r="L44" s="2" t="s">
        <v>23</v>
      </c>
      <c r="M44" s="2"/>
      <c r="N44" s="2"/>
      <c r="O44" s="2"/>
      <c r="P44" s="2"/>
      <c r="Q44" s="2" t="s">
        <v>22</v>
      </c>
    </row>
    <row r="45" spans="1:22" x14ac:dyDescent="0.2">
      <c r="A45" s="2"/>
      <c r="B45" s="2" t="s">
        <v>24</v>
      </c>
      <c r="C45" s="2"/>
      <c r="D45" s="2"/>
      <c r="E45" s="2"/>
      <c r="F45" s="2" t="s">
        <v>25</v>
      </c>
      <c r="L45" s="2"/>
      <c r="M45" s="2"/>
      <c r="N45" s="2"/>
      <c r="O45" s="2"/>
      <c r="P45" s="2"/>
      <c r="Q45" s="2" t="s">
        <v>26</v>
      </c>
    </row>
    <row r="46" spans="1:22" x14ac:dyDescent="0.2">
      <c r="A46" s="7" t="s">
        <v>0</v>
      </c>
      <c r="B46" s="2">
        <v>1</v>
      </c>
      <c r="C46" s="2">
        <v>2</v>
      </c>
      <c r="D46" s="2">
        <v>3</v>
      </c>
      <c r="E46" s="2" t="s">
        <v>6</v>
      </c>
      <c r="F46" s="2"/>
      <c r="L46" s="7" t="s">
        <v>0</v>
      </c>
      <c r="M46" s="2">
        <v>1</v>
      </c>
      <c r="N46" s="2">
        <v>2</v>
      </c>
      <c r="O46" s="2">
        <v>3</v>
      </c>
      <c r="P46" s="2" t="s">
        <v>6</v>
      </c>
      <c r="Q46" s="2"/>
    </row>
    <row r="47" spans="1:22" x14ac:dyDescent="0.2">
      <c r="A47" s="7">
        <v>4</v>
      </c>
      <c r="B47" s="2">
        <v>2.07E-2</v>
      </c>
      <c r="C47" s="2">
        <v>2.2800000000000001E-2</v>
      </c>
      <c r="D47" s="2">
        <v>2.2100000000000002E-2</v>
      </c>
      <c r="E47" s="2">
        <f>AVERAGE(B47:D47)</f>
        <v>2.1866666666666663E-2</v>
      </c>
      <c r="F47" s="2">
        <v>86.19999999999996</v>
      </c>
      <c r="L47" s="7">
        <v>4</v>
      </c>
      <c r="M47" s="2">
        <v>2.1299999999999999E-2</v>
      </c>
      <c r="N47" s="2">
        <v>2.0199999999999999E-2</v>
      </c>
      <c r="O47" s="2">
        <v>2.1100000000000001E-2</v>
      </c>
      <c r="P47" s="2">
        <f t="shared" ref="P47:P58" si="15">AVERAGE(M47:O47)</f>
        <v>2.0866666666666662E-2</v>
      </c>
      <c r="Q47" s="2">
        <v>20.100000000000001</v>
      </c>
    </row>
    <row r="48" spans="1:22" x14ac:dyDescent="0.2">
      <c r="A48" s="7">
        <v>12</v>
      </c>
      <c r="B48" s="2">
        <v>1.6500000000000001E-2</v>
      </c>
      <c r="C48" s="2">
        <v>1.72E-2</v>
      </c>
      <c r="D48" s="2">
        <v>1.9099999999999999E-2</v>
      </c>
      <c r="E48" s="2">
        <f t="shared" ref="E48:E58" si="16">AVERAGE(B48:D48)</f>
        <v>1.7600000000000001E-2</v>
      </c>
      <c r="F48" s="2">
        <v>81.79000000000002</v>
      </c>
      <c r="L48" s="7">
        <v>12</v>
      </c>
      <c r="M48" s="2">
        <v>1.9800000000000002E-2</v>
      </c>
      <c r="N48" s="2">
        <v>2.0899999999999998E-2</v>
      </c>
      <c r="O48" s="2">
        <v>0.02</v>
      </c>
      <c r="P48" s="2">
        <f t="shared" si="15"/>
        <v>2.0233333333333336E-2</v>
      </c>
      <c r="Q48" s="2">
        <v>20.5</v>
      </c>
    </row>
    <row r="49" spans="1:25" x14ac:dyDescent="0.2">
      <c r="A49" s="7">
        <v>3</v>
      </c>
      <c r="B49" s="2">
        <v>2.8000000000000001E-2</v>
      </c>
      <c r="C49" s="2">
        <v>0.02</v>
      </c>
      <c r="D49" s="2">
        <v>2.1100000000000001E-2</v>
      </c>
      <c r="E49" s="2">
        <f t="shared" si="16"/>
        <v>2.3033333333333333E-2</v>
      </c>
      <c r="F49" s="2">
        <v>69.819999999999993</v>
      </c>
      <c r="L49" s="7">
        <v>3</v>
      </c>
      <c r="M49" s="2">
        <v>2.0799999999999999E-2</v>
      </c>
      <c r="N49" s="2">
        <v>2.0500000000000001E-2</v>
      </c>
      <c r="O49" s="2">
        <v>1.9699999999999999E-2</v>
      </c>
      <c r="P49" s="2">
        <f t="shared" si="15"/>
        <v>2.0333333333333332E-2</v>
      </c>
      <c r="Q49" s="2">
        <v>22.1</v>
      </c>
    </row>
    <row r="50" spans="1:25" x14ac:dyDescent="0.2">
      <c r="A50" s="7">
        <v>5</v>
      </c>
      <c r="B50" s="2">
        <v>1.9699999999999999E-2</v>
      </c>
      <c r="C50" s="2">
        <v>2.0500000000000001E-2</v>
      </c>
      <c r="D50" s="2">
        <v>2.01E-2</v>
      </c>
      <c r="E50" s="2">
        <f t="shared" si="16"/>
        <v>2.01E-2</v>
      </c>
      <c r="F50" s="2">
        <v>83.760000000000019</v>
      </c>
      <c r="L50" s="7">
        <v>5</v>
      </c>
      <c r="M50" s="2">
        <v>2.0299999999999999E-2</v>
      </c>
      <c r="N50" s="2">
        <v>2.0799999999999999E-2</v>
      </c>
      <c r="O50" s="2">
        <v>2.0899999999999998E-2</v>
      </c>
      <c r="P50" s="2">
        <f t="shared" si="15"/>
        <v>2.0666666666666667E-2</v>
      </c>
      <c r="Q50" s="2">
        <v>24.5</v>
      </c>
    </row>
    <row r="51" spans="1:25" x14ac:dyDescent="0.2">
      <c r="A51" s="7">
        <v>1</v>
      </c>
      <c r="B51" s="2">
        <v>2.1299999999999999E-2</v>
      </c>
      <c r="C51" s="2">
        <v>2.1499999999999998E-2</v>
      </c>
      <c r="D51" s="2">
        <v>2.0299999999999999E-2</v>
      </c>
      <c r="E51" s="2">
        <f t="shared" si="16"/>
        <v>2.1033333333333331E-2</v>
      </c>
      <c r="F51" s="2">
        <v>82.570000000000022</v>
      </c>
      <c r="L51" s="7">
        <v>1</v>
      </c>
      <c r="M51" s="2">
        <v>0.02</v>
      </c>
      <c r="N51" s="2">
        <v>0.02</v>
      </c>
      <c r="O51" s="2">
        <v>2.01E-2</v>
      </c>
      <c r="P51" s="2">
        <f t="shared" si="15"/>
        <v>2.0033333333333334E-2</v>
      </c>
      <c r="Q51" s="2">
        <v>23.2</v>
      </c>
    </row>
    <row r="52" spans="1:25" x14ac:dyDescent="0.2">
      <c r="A52" s="7">
        <v>11</v>
      </c>
      <c r="B52" s="2">
        <v>2.0400000000000001E-2</v>
      </c>
      <c r="C52" s="2">
        <v>1.9199999999999998E-2</v>
      </c>
      <c r="D52" s="2">
        <v>1.9900000000000001E-2</v>
      </c>
      <c r="E52" s="2">
        <f t="shared" si="16"/>
        <v>1.9833333333333331E-2</v>
      </c>
      <c r="F52" s="2">
        <v>72.659999999999982</v>
      </c>
      <c r="L52" s="7">
        <v>11</v>
      </c>
      <c r="M52" s="2">
        <v>0.02</v>
      </c>
      <c r="N52" s="2">
        <v>2.0299999999999999E-2</v>
      </c>
      <c r="O52" s="2">
        <v>2.0199999999999999E-2</v>
      </c>
      <c r="P52" s="2">
        <f t="shared" si="15"/>
        <v>2.0166666666666666E-2</v>
      </c>
      <c r="Q52" s="2">
        <v>25.1</v>
      </c>
    </row>
    <row r="53" spans="1:25" x14ac:dyDescent="0.2">
      <c r="A53" s="7">
        <v>2</v>
      </c>
      <c r="B53" s="2">
        <v>2.2499999999999999E-2</v>
      </c>
      <c r="C53" s="2">
        <v>2.2499999999999999E-2</v>
      </c>
      <c r="D53" s="2">
        <v>2.24E-2</v>
      </c>
      <c r="E53" s="2">
        <f t="shared" si="16"/>
        <v>2.2466666666666666E-2</v>
      </c>
      <c r="F53" s="2">
        <v>72.919999999999973</v>
      </c>
      <c r="L53" s="7">
        <v>2</v>
      </c>
      <c r="M53" s="2">
        <v>0.02</v>
      </c>
      <c r="N53" s="2">
        <v>2.01E-2</v>
      </c>
      <c r="O53" s="2">
        <v>2.0299999999999999E-2</v>
      </c>
      <c r="P53" s="2">
        <f t="shared" si="15"/>
        <v>2.0133333333333333E-2</v>
      </c>
      <c r="Q53" s="2">
        <v>25.2</v>
      </c>
    </row>
    <row r="54" spans="1:25" x14ac:dyDescent="0.2">
      <c r="A54" s="7">
        <v>9</v>
      </c>
      <c r="B54" s="2">
        <v>2.0500000000000001E-2</v>
      </c>
      <c r="C54" s="2">
        <v>2.0199999999999999E-2</v>
      </c>
      <c r="D54" s="2">
        <v>2.0500000000000001E-2</v>
      </c>
      <c r="E54" s="2">
        <f t="shared" si="16"/>
        <v>2.0400000000000001E-2</v>
      </c>
      <c r="F54" s="2">
        <v>82.53000000000003</v>
      </c>
      <c r="L54" s="7">
        <v>9</v>
      </c>
      <c r="M54" s="2">
        <v>2.18E-2</v>
      </c>
      <c r="N54" s="2">
        <v>2.0299999999999999E-2</v>
      </c>
      <c r="O54" s="2">
        <v>2.1899999999999999E-2</v>
      </c>
      <c r="P54" s="2">
        <f t="shared" si="15"/>
        <v>2.1333333333333333E-2</v>
      </c>
      <c r="Q54" s="2">
        <v>22.2</v>
      </c>
    </row>
    <row r="55" spans="1:25" x14ac:dyDescent="0.2">
      <c r="A55" s="7">
        <v>10</v>
      </c>
      <c r="B55" s="2">
        <v>2.23E-2</v>
      </c>
      <c r="C55" s="2">
        <v>1.9900000000000001E-2</v>
      </c>
      <c r="D55" s="2">
        <v>1.9900000000000001E-2</v>
      </c>
      <c r="E55" s="2">
        <f t="shared" si="16"/>
        <v>2.07E-2</v>
      </c>
      <c r="F55" s="2">
        <v>73.84</v>
      </c>
      <c r="L55" s="7">
        <v>10</v>
      </c>
      <c r="M55" s="2">
        <v>1.9599999999999999E-2</v>
      </c>
      <c r="N55" s="2">
        <v>1.9900000000000001E-2</v>
      </c>
      <c r="O55" s="2">
        <v>2.06E-2</v>
      </c>
      <c r="P55" s="2">
        <f t="shared" si="15"/>
        <v>2.0033333333333334E-2</v>
      </c>
      <c r="Q55" s="2">
        <v>23.6</v>
      </c>
    </row>
    <row r="56" spans="1:25" x14ac:dyDescent="0.2">
      <c r="A56" s="7">
        <v>8</v>
      </c>
      <c r="B56" s="2">
        <v>2.2700000000000001E-2</v>
      </c>
      <c r="C56" s="2">
        <v>2.2700000000000001E-2</v>
      </c>
      <c r="D56" s="2">
        <v>2.2499999999999999E-2</v>
      </c>
      <c r="E56" s="2">
        <f t="shared" si="16"/>
        <v>2.2633333333333335E-2</v>
      </c>
      <c r="F56" s="2">
        <v>78.889999999999958</v>
      </c>
      <c r="L56" s="7">
        <v>8</v>
      </c>
      <c r="M56" s="2">
        <v>1.9800000000000002E-2</v>
      </c>
      <c r="N56" s="2">
        <v>2.0199999999999999E-2</v>
      </c>
      <c r="O56" s="2">
        <v>2.0899999999999998E-2</v>
      </c>
      <c r="P56" s="2">
        <f t="shared" si="15"/>
        <v>2.0299999999999999E-2</v>
      </c>
      <c r="Q56" s="2">
        <v>20.100000000000001</v>
      </c>
    </row>
    <row r="57" spans="1:25" x14ac:dyDescent="0.2">
      <c r="A57" s="7">
        <v>7</v>
      </c>
      <c r="B57" s="2">
        <v>1.9300000000000001E-2</v>
      </c>
      <c r="C57" s="2">
        <v>2.1100000000000001E-2</v>
      </c>
      <c r="D57" s="2">
        <v>2.0799999999999999E-2</v>
      </c>
      <c r="E57" s="2">
        <f t="shared" si="16"/>
        <v>2.0400000000000001E-2</v>
      </c>
      <c r="F57" s="2">
        <v>77.249999999999986</v>
      </c>
      <c r="L57" s="7">
        <v>7</v>
      </c>
      <c r="M57" s="2">
        <v>1.9599999999999999E-2</v>
      </c>
      <c r="N57" s="2">
        <v>2.06E-2</v>
      </c>
      <c r="O57" s="2">
        <v>2.07E-2</v>
      </c>
      <c r="P57" s="2">
        <f t="shared" si="15"/>
        <v>2.0299999999999999E-2</v>
      </c>
      <c r="Q57" s="2">
        <v>19.3</v>
      </c>
    </row>
    <row r="58" spans="1:25" x14ac:dyDescent="0.2">
      <c r="A58" s="7">
        <v>6</v>
      </c>
      <c r="B58" s="2">
        <v>2.1000000000000001E-2</v>
      </c>
      <c r="C58" s="2">
        <v>2.0799999999999999E-2</v>
      </c>
      <c r="D58" s="2">
        <v>2.1299999999999999E-2</v>
      </c>
      <c r="E58" s="2">
        <f t="shared" si="16"/>
        <v>2.1033333333333334E-2</v>
      </c>
      <c r="F58" s="2">
        <v>68.919999999999987</v>
      </c>
      <c r="L58" s="7">
        <v>6</v>
      </c>
      <c r="M58" s="2">
        <v>0.02</v>
      </c>
      <c r="N58" s="2">
        <v>1.9800000000000002E-2</v>
      </c>
      <c r="O58" s="2">
        <v>2.0199999999999999E-2</v>
      </c>
      <c r="P58" s="2">
        <f t="shared" si="15"/>
        <v>0.02</v>
      </c>
      <c r="Q58" s="2">
        <v>28.4</v>
      </c>
    </row>
    <row r="64" spans="1:2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7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7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7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7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7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7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7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7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7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7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7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7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7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7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</sheetData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%EE</vt:lpstr>
    </vt:vector>
  </TitlesOfParts>
  <Company>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User</cp:lastModifiedBy>
  <dcterms:created xsi:type="dcterms:W3CDTF">2018-02-27T08:40:31Z</dcterms:created>
  <dcterms:modified xsi:type="dcterms:W3CDTF">2020-09-12T06:22:49Z</dcterms:modified>
</cp:coreProperties>
</file>