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Raw data\Placket Burman-Encapsulation\"/>
    </mc:Choice>
  </mc:AlternateContent>
  <bookViews>
    <workbookView xWindow="0" yWindow="0" windowWidth="20730" windowHeight="11760"/>
  </bookViews>
  <sheets>
    <sheet name="dextranase activity-Encap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5" l="1"/>
  <c r="K34" i="5" s="1"/>
  <c r="F35" i="5"/>
  <c r="K35" i="5" s="1"/>
  <c r="G35" i="5"/>
  <c r="L35" i="5" s="1"/>
  <c r="H35" i="5"/>
  <c r="F36" i="5"/>
  <c r="K36" i="5" s="1"/>
  <c r="G36" i="5"/>
  <c r="L36" i="5" s="1"/>
  <c r="H36" i="5"/>
  <c r="M36" i="5" s="1"/>
  <c r="F37" i="5"/>
  <c r="K37" i="5" s="1"/>
  <c r="G37" i="5"/>
  <c r="L37" i="5" s="1"/>
  <c r="H37" i="5"/>
  <c r="M37" i="5" s="1"/>
  <c r="F38" i="5"/>
  <c r="K38" i="5" s="1"/>
  <c r="G38" i="5"/>
  <c r="L38" i="5" s="1"/>
  <c r="H38" i="5"/>
  <c r="M38" i="5" s="1"/>
  <c r="F39" i="5"/>
  <c r="K39" i="5" s="1"/>
  <c r="G39" i="5"/>
  <c r="L39" i="5" s="1"/>
  <c r="H39" i="5"/>
  <c r="M39" i="5" s="1"/>
  <c r="F40" i="5"/>
  <c r="K40" i="5" s="1"/>
  <c r="G40" i="5"/>
  <c r="L40" i="5" s="1"/>
  <c r="H40" i="5"/>
  <c r="F41" i="5"/>
  <c r="K41" i="5" s="1"/>
  <c r="G41" i="5"/>
  <c r="L41" i="5" s="1"/>
  <c r="H41" i="5"/>
  <c r="M41" i="5" s="1"/>
  <c r="F42" i="5"/>
  <c r="K42" i="5" s="1"/>
  <c r="G42" i="5"/>
  <c r="L42" i="5" s="1"/>
  <c r="H42" i="5"/>
  <c r="M42" i="5" s="1"/>
  <c r="F43" i="5"/>
  <c r="K43" i="5" s="1"/>
  <c r="G43" i="5"/>
  <c r="L43" i="5" s="1"/>
  <c r="H43" i="5"/>
  <c r="M43" i="5" s="1"/>
  <c r="F44" i="5"/>
  <c r="K44" i="5" s="1"/>
  <c r="G44" i="5"/>
  <c r="L44" i="5" s="1"/>
  <c r="H44" i="5"/>
  <c r="I44" i="5" s="1"/>
  <c r="F45" i="5"/>
  <c r="K45" i="5" s="1"/>
  <c r="G45" i="5"/>
  <c r="L45" i="5" s="1"/>
  <c r="H45" i="5"/>
  <c r="M45" i="5" s="1"/>
  <c r="G34" i="5"/>
  <c r="L34" i="5" s="1"/>
  <c r="H34" i="5"/>
  <c r="M34" i="5" s="1"/>
  <c r="E46" i="5"/>
  <c r="C26" i="5"/>
  <c r="D26" i="5"/>
  <c r="E26" i="5"/>
  <c r="F26" i="5"/>
  <c r="G26" i="5"/>
  <c r="H26" i="5"/>
  <c r="I26" i="5"/>
  <c r="J26" i="5"/>
  <c r="J28" i="5" s="1"/>
  <c r="K26" i="5"/>
  <c r="L26" i="5"/>
  <c r="C27" i="5"/>
  <c r="D27" i="5"/>
  <c r="D28" i="5" s="1"/>
  <c r="E27" i="5"/>
  <c r="F27" i="5"/>
  <c r="G27" i="5"/>
  <c r="H27" i="5"/>
  <c r="I27" i="5"/>
  <c r="J27" i="5"/>
  <c r="K27" i="5"/>
  <c r="L27" i="5"/>
  <c r="L28" i="5" s="1"/>
  <c r="D25" i="5"/>
  <c r="E25" i="5"/>
  <c r="F25" i="5"/>
  <c r="G25" i="5"/>
  <c r="G28" i="5" s="1"/>
  <c r="H25" i="5"/>
  <c r="I25" i="5"/>
  <c r="J25" i="5"/>
  <c r="K25" i="5"/>
  <c r="L25" i="5"/>
  <c r="C25" i="5"/>
  <c r="E28" i="5"/>
  <c r="F28" i="5"/>
  <c r="I28" i="5"/>
  <c r="H28" i="5"/>
  <c r="K28" i="5"/>
  <c r="C28" i="5"/>
  <c r="I40" i="5" l="1"/>
  <c r="I39" i="5"/>
  <c r="N39" i="5"/>
  <c r="O39" i="5" s="1"/>
  <c r="P39" i="5" s="1"/>
  <c r="Q39" i="5" s="1"/>
  <c r="S39" i="5" s="1"/>
  <c r="I36" i="5"/>
  <c r="I35" i="5"/>
  <c r="M35" i="5"/>
  <c r="N35" i="5" s="1"/>
  <c r="O35" i="5" s="1"/>
  <c r="P35" i="5" s="1"/>
  <c r="Q35" i="5" s="1"/>
  <c r="S35" i="5" s="1"/>
  <c r="N45" i="5"/>
  <c r="O45" i="5" s="1"/>
  <c r="P45" i="5" s="1"/>
  <c r="Q45" i="5" s="1"/>
  <c r="S45" i="5" s="1"/>
  <c r="I45" i="5"/>
  <c r="M44" i="5"/>
  <c r="N44" i="5"/>
  <c r="O44" i="5" s="1"/>
  <c r="P44" i="5" s="1"/>
  <c r="Q44" i="5" s="1"/>
  <c r="S44" i="5" s="1"/>
  <c r="N43" i="5"/>
  <c r="O43" i="5" s="1"/>
  <c r="P43" i="5" s="1"/>
  <c r="Q43" i="5" s="1"/>
  <c r="S43" i="5" s="1"/>
  <c r="I43" i="5"/>
  <c r="N42" i="5"/>
  <c r="O42" i="5" s="1"/>
  <c r="P42" i="5" s="1"/>
  <c r="Q42" i="5" s="1"/>
  <c r="S42" i="5" s="1"/>
  <c r="I42" i="5"/>
  <c r="N41" i="5"/>
  <c r="O41" i="5" s="1"/>
  <c r="P41" i="5" s="1"/>
  <c r="Q41" i="5" s="1"/>
  <c r="S41" i="5" s="1"/>
  <c r="I41" i="5"/>
  <c r="M40" i="5"/>
  <c r="N40" i="5" s="1"/>
  <c r="O40" i="5" s="1"/>
  <c r="P40" i="5" s="1"/>
  <c r="Q40" i="5" s="1"/>
  <c r="S40" i="5" s="1"/>
  <c r="N38" i="5"/>
  <c r="O38" i="5" s="1"/>
  <c r="P38" i="5" s="1"/>
  <c r="Q38" i="5" s="1"/>
  <c r="S38" i="5" s="1"/>
  <c r="I38" i="5"/>
  <c r="N37" i="5"/>
  <c r="O37" i="5" s="1"/>
  <c r="P37" i="5" s="1"/>
  <c r="Q37" i="5" s="1"/>
  <c r="S37" i="5" s="1"/>
  <c r="I37" i="5"/>
  <c r="N36" i="5"/>
  <c r="O36" i="5" s="1"/>
  <c r="P36" i="5" s="1"/>
  <c r="Q36" i="5" s="1"/>
  <c r="S36" i="5" s="1"/>
  <c r="N34" i="5"/>
  <c r="O34" i="5" s="1"/>
  <c r="P34" i="5" s="1"/>
  <c r="Q34" i="5" s="1"/>
  <c r="S34" i="5" s="1"/>
  <c r="I34" i="5"/>
</calcChain>
</file>

<file path=xl/sharedStrings.xml><?xml version="1.0" encoding="utf-8"?>
<sst xmlns="http://schemas.openxmlformats.org/spreadsheetml/2006/main" count="57" uniqueCount="34">
  <si>
    <t>blank</t>
  </si>
  <si>
    <t>rep1</t>
  </si>
  <si>
    <t>rep2</t>
  </si>
  <si>
    <t>rep3</t>
  </si>
  <si>
    <t>x-blank</t>
  </si>
  <si>
    <t>sam-blank1</t>
  </si>
  <si>
    <t>sam-blank2</t>
  </si>
  <si>
    <t>sam-blank3</t>
  </si>
  <si>
    <t>sd</t>
  </si>
  <si>
    <t>y=mx+c</t>
  </si>
  <si>
    <t>average</t>
  </si>
  <si>
    <t>micro g</t>
  </si>
  <si>
    <t>micro mol</t>
  </si>
  <si>
    <t>micro mol/min;Unit</t>
  </si>
  <si>
    <t>dilution factor</t>
  </si>
  <si>
    <t>125ul (unit/g)</t>
  </si>
  <si>
    <t>Block 1</t>
  </si>
  <si>
    <t>std</t>
  </si>
  <si>
    <t>Run</t>
  </si>
  <si>
    <t xml:space="preserve">Block </t>
  </si>
  <si>
    <t>Dummy</t>
  </si>
  <si>
    <t>dextranase activity</t>
  </si>
  <si>
    <t>Standard maltose (mg/ml)</t>
  </si>
  <si>
    <t>DNS reaction (OD540)</t>
  </si>
  <si>
    <t>Average</t>
  </si>
  <si>
    <t>Ph CaCl2</t>
  </si>
  <si>
    <t>hardening time (min)</t>
  </si>
  <si>
    <t xml:space="preserve">ph enz-alginate </t>
  </si>
  <si>
    <t>Electrode (V)</t>
  </si>
  <si>
    <t>frequency(Hz)</t>
  </si>
  <si>
    <t>air pressure (mBar)</t>
  </si>
  <si>
    <t>flow rate(ml/min)</t>
  </si>
  <si>
    <t>conc. CsCl2(%)</t>
  </si>
  <si>
    <t>conc.alginate(%)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</si>
</sst>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Tahoma"/>
      <family val="2"/>
      <charset val="222"/>
      <scheme val="minor"/>
    </font>
    <font>
      <sz val="12"/>
      <color theme="1"/>
      <name val="Times New Roman"/>
      <family val="1"/>
    </font>
    <font>
      <b/>
      <sz val="11"/>
      <color theme="1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0" fillId="4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5913823272090986E-2"/>
                  <c:y val="0.258842592592592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th-TH"/>
                </a:p>
              </c:txPr>
            </c:trendlineLbl>
          </c:trendline>
          <c:xVal>
            <c:numRef>
              <c:f>'dextranase activity-Encap'!$C$19:$L$19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</c:numCache>
            </c:numRef>
          </c:xVal>
          <c:yVal>
            <c:numRef>
              <c:f>'dextranase activity-Encap'!$C$28:$L$28</c:f>
              <c:numCache>
                <c:formatCode>0.00</c:formatCode>
                <c:ptCount val="10"/>
                <c:pt idx="0">
                  <c:v>1.7333333333333336E-2</c:v>
                </c:pt>
                <c:pt idx="1">
                  <c:v>3.8000000000000013E-2</c:v>
                </c:pt>
                <c:pt idx="2">
                  <c:v>6.5333333333333327E-2</c:v>
                </c:pt>
                <c:pt idx="3">
                  <c:v>9.4666666666666663E-2</c:v>
                </c:pt>
                <c:pt idx="4">
                  <c:v>0.12333333333333334</c:v>
                </c:pt>
                <c:pt idx="5">
                  <c:v>0.26633333333333331</c:v>
                </c:pt>
                <c:pt idx="6">
                  <c:v>0.41500000000000004</c:v>
                </c:pt>
                <c:pt idx="7">
                  <c:v>0.52233333333333321</c:v>
                </c:pt>
                <c:pt idx="8">
                  <c:v>0.77833333333333332</c:v>
                </c:pt>
                <c:pt idx="9">
                  <c:v>1.0189000000000001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C8-44F4-926F-6909A0AE7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962575"/>
        <c:axId val="1401965487"/>
      </c:scatterChart>
      <c:valAx>
        <c:axId val="1401962575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h-TH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01965487"/>
        <c:crosses val="autoZero"/>
        <c:crossBetween val="midCat"/>
      </c:valAx>
      <c:valAx>
        <c:axId val="140196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h-TH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01962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145255</xdr:colOff>
      <xdr:row>17</xdr:row>
      <xdr:rowOff>4762</xdr:rowOff>
    </xdr:from>
    <xdr:to>
      <xdr:col>19</xdr:col>
      <xdr:colOff>602455</xdr:colOff>
      <xdr:row>29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460375</xdr:colOff>
      <xdr:row>49</xdr:row>
      <xdr:rowOff>95250</xdr:rowOff>
    </xdr:from>
    <xdr:to>
      <xdr:col>18</xdr:col>
      <xdr:colOff>617841</xdr:colOff>
      <xdr:row>82</xdr:row>
      <xdr:rowOff>79375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9750" y="9080500"/>
          <a:ext cx="8126716" cy="5746750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32</xdr:col>
      <xdr:colOff>18574</xdr:colOff>
      <xdr:row>74</xdr:row>
      <xdr:rowOff>127000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589625" y="9159875"/>
          <a:ext cx="8210074" cy="4318000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77</xdr:row>
      <xdr:rowOff>174624</xdr:rowOff>
    </xdr:from>
    <xdr:to>
      <xdr:col>25</xdr:col>
      <xdr:colOff>428625</xdr:colOff>
      <xdr:row>98</xdr:row>
      <xdr:rowOff>163956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589625" y="14049374"/>
          <a:ext cx="3841750" cy="3656457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77</xdr:row>
      <xdr:rowOff>174624</xdr:rowOff>
    </xdr:from>
    <xdr:to>
      <xdr:col>31</xdr:col>
      <xdr:colOff>332720</xdr:colOff>
      <xdr:row>99</xdr:row>
      <xdr:rowOff>31749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685375" y="14049374"/>
          <a:ext cx="3745845" cy="3698875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78</xdr:row>
      <xdr:rowOff>0</xdr:rowOff>
    </xdr:from>
    <xdr:to>
      <xdr:col>41</xdr:col>
      <xdr:colOff>322792</xdr:colOff>
      <xdr:row>89</xdr:row>
      <xdr:rowOff>142875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6781125" y="14049375"/>
          <a:ext cx="6466417" cy="2063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"/>
  <sheetViews>
    <sheetView tabSelected="1" zoomScale="60" zoomScaleNormal="60" workbookViewId="0">
      <selection activeCell="I54" sqref="I54"/>
    </sheetView>
  </sheetViews>
  <sheetFormatPr defaultRowHeight="14.25" x14ac:dyDescent="0.2"/>
  <cols>
    <col min="4" max="4" width="12" customWidth="1"/>
    <col min="5" max="5" width="12.5" customWidth="1"/>
    <col min="6" max="6" width="11.5" customWidth="1"/>
    <col min="8" max="8" width="14.5" customWidth="1"/>
    <col min="9" max="9" width="16.125" customWidth="1"/>
    <col min="10" max="11" width="15.125" customWidth="1"/>
    <col min="12" max="12" width="14.125" customWidth="1"/>
    <col min="13" max="14" width="10.5" bestFit="1" customWidth="1"/>
    <col min="15" max="15" width="15.25" customWidth="1"/>
    <col min="16" max="16" width="10.5" bestFit="1" customWidth="1"/>
    <col min="17" max="17" width="16.375" customWidth="1"/>
    <col min="18" max="18" width="12.375" customWidth="1"/>
    <col min="19" max="19" width="12.625" customWidth="1"/>
  </cols>
  <sheetData>
    <row r="1" spans="1:18" ht="47.25" x14ac:dyDescent="0.25">
      <c r="A1" s="3" t="s">
        <v>17</v>
      </c>
      <c r="B1" s="3" t="s">
        <v>18</v>
      </c>
      <c r="C1" s="3" t="s">
        <v>19</v>
      </c>
      <c r="D1" s="4" t="s">
        <v>33</v>
      </c>
      <c r="E1" s="4" t="s">
        <v>32</v>
      </c>
      <c r="F1" s="4" t="s">
        <v>31</v>
      </c>
      <c r="G1" s="4" t="s">
        <v>30</v>
      </c>
      <c r="H1" s="4" t="s">
        <v>29</v>
      </c>
      <c r="I1" s="4" t="s">
        <v>28</v>
      </c>
      <c r="J1" s="4" t="s">
        <v>26</v>
      </c>
      <c r="K1" s="4" t="s">
        <v>25</v>
      </c>
      <c r="L1" s="4" t="s">
        <v>27</v>
      </c>
      <c r="M1" s="4" t="s">
        <v>20</v>
      </c>
      <c r="N1" s="4" t="s">
        <v>20</v>
      </c>
      <c r="O1" s="22" t="s">
        <v>21</v>
      </c>
    </row>
    <row r="2" spans="1:18" x14ac:dyDescent="0.2">
      <c r="A2" s="13">
        <v>11</v>
      </c>
      <c r="B2" s="13">
        <v>1</v>
      </c>
      <c r="C2" s="7" t="s">
        <v>16</v>
      </c>
      <c r="D2" s="15">
        <v>0.5</v>
      </c>
      <c r="E2" s="15">
        <v>15</v>
      </c>
      <c r="F2" s="15">
        <v>10</v>
      </c>
      <c r="G2" s="15">
        <v>150</v>
      </c>
      <c r="H2" s="15">
        <v>160</v>
      </c>
      <c r="I2" s="15">
        <v>500</v>
      </c>
      <c r="J2" s="15">
        <v>60</v>
      </c>
      <c r="K2" s="15">
        <v>7</v>
      </c>
      <c r="L2" s="15">
        <v>7</v>
      </c>
      <c r="M2" s="7">
        <v>1</v>
      </c>
      <c r="N2" s="7">
        <v>-1</v>
      </c>
      <c r="O2" s="19">
        <v>4.0999999999999996</v>
      </c>
      <c r="P2" s="17"/>
      <c r="Q2" s="18"/>
      <c r="R2" s="16"/>
    </row>
    <row r="3" spans="1:18" x14ac:dyDescent="0.2">
      <c r="A3" s="13">
        <v>1</v>
      </c>
      <c r="B3" s="13">
        <v>2</v>
      </c>
      <c r="C3" s="7" t="s">
        <v>16</v>
      </c>
      <c r="D3" s="15">
        <v>0.5</v>
      </c>
      <c r="E3" s="15">
        <v>15</v>
      </c>
      <c r="F3" s="15">
        <v>15</v>
      </c>
      <c r="G3" s="15">
        <v>150</v>
      </c>
      <c r="H3" s="15">
        <v>100</v>
      </c>
      <c r="I3" s="15">
        <v>500</v>
      </c>
      <c r="J3" s="15">
        <v>30</v>
      </c>
      <c r="K3" s="15">
        <v>7</v>
      </c>
      <c r="L3" s="15">
        <v>3</v>
      </c>
      <c r="M3" s="7">
        <v>-1</v>
      </c>
      <c r="N3" s="7">
        <v>1</v>
      </c>
      <c r="O3" s="19">
        <v>3.1</v>
      </c>
      <c r="P3" s="17"/>
      <c r="Q3" s="18"/>
    </row>
    <row r="4" spans="1:18" x14ac:dyDescent="0.2">
      <c r="A4" s="13">
        <v>3</v>
      </c>
      <c r="B4" s="13">
        <v>3</v>
      </c>
      <c r="C4" s="7" t="s">
        <v>16</v>
      </c>
      <c r="D4" s="15">
        <v>0.85</v>
      </c>
      <c r="E4" s="15">
        <v>5</v>
      </c>
      <c r="F4" s="15">
        <v>15</v>
      </c>
      <c r="G4" s="15">
        <v>150</v>
      </c>
      <c r="H4" s="15">
        <v>100</v>
      </c>
      <c r="I4" s="15">
        <v>600</v>
      </c>
      <c r="J4" s="15">
        <v>60</v>
      </c>
      <c r="K4" s="15">
        <v>7</v>
      </c>
      <c r="L4" s="15">
        <v>3</v>
      </c>
      <c r="M4" s="7">
        <v>-1</v>
      </c>
      <c r="N4" s="7">
        <v>-1</v>
      </c>
      <c r="O4" s="19">
        <v>9.35</v>
      </c>
      <c r="P4" s="17"/>
      <c r="Q4" s="18"/>
    </row>
    <row r="5" spans="1:18" x14ac:dyDescent="0.2">
      <c r="A5" s="13">
        <v>5</v>
      </c>
      <c r="B5" s="13">
        <v>4</v>
      </c>
      <c r="C5" s="7" t="s">
        <v>16</v>
      </c>
      <c r="D5" s="15">
        <v>0.85</v>
      </c>
      <c r="E5" s="15">
        <v>5</v>
      </c>
      <c r="F5" s="15">
        <v>15</v>
      </c>
      <c r="G5" s="15">
        <v>150</v>
      </c>
      <c r="H5" s="15">
        <v>160</v>
      </c>
      <c r="I5" s="15">
        <v>500</v>
      </c>
      <c r="J5" s="15">
        <v>30</v>
      </c>
      <c r="K5" s="15">
        <v>3</v>
      </c>
      <c r="L5" s="15">
        <v>7</v>
      </c>
      <c r="M5" s="7">
        <v>-1</v>
      </c>
      <c r="N5" s="7">
        <v>-1</v>
      </c>
      <c r="O5" s="19">
        <v>15.49</v>
      </c>
      <c r="P5" s="17"/>
      <c r="Q5" s="18"/>
    </row>
    <row r="6" spans="1:18" x14ac:dyDescent="0.2">
      <c r="A6" s="13">
        <v>4</v>
      </c>
      <c r="B6" s="13">
        <v>5</v>
      </c>
      <c r="C6" s="7" t="s">
        <v>16</v>
      </c>
      <c r="D6" s="15">
        <v>0.5</v>
      </c>
      <c r="E6" s="15">
        <v>5</v>
      </c>
      <c r="F6" s="15">
        <v>15</v>
      </c>
      <c r="G6" s="15">
        <v>100</v>
      </c>
      <c r="H6" s="15">
        <v>160</v>
      </c>
      <c r="I6" s="15">
        <v>600</v>
      </c>
      <c r="J6" s="15">
        <v>30</v>
      </c>
      <c r="K6" s="15">
        <v>7</v>
      </c>
      <c r="L6" s="15">
        <v>7</v>
      </c>
      <c r="M6" s="7">
        <v>1</v>
      </c>
      <c r="N6" s="7">
        <v>-1</v>
      </c>
      <c r="O6" s="19">
        <v>4.7699999999999996</v>
      </c>
      <c r="P6" s="17"/>
      <c r="Q6" s="18"/>
    </row>
    <row r="7" spans="1:18" x14ac:dyDescent="0.2">
      <c r="A7" s="13">
        <v>6</v>
      </c>
      <c r="B7" s="13">
        <v>6</v>
      </c>
      <c r="C7" s="7" t="s">
        <v>16</v>
      </c>
      <c r="D7" s="15">
        <v>0.5</v>
      </c>
      <c r="E7" s="15">
        <v>15</v>
      </c>
      <c r="F7" s="15">
        <v>15</v>
      </c>
      <c r="G7" s="15">
        <v>100</v>
      </c>
      <c r="H7" s="15">
        <v>160</v>
      </c>
      <c r="I7" s="15">
        <v>600</v>
      </c>
      <c r="J7" s="15">
        <v>60</v>
      </c>
      <c r="K7" s="15">
        <v>3</v>
      </c>
      <c r="L7" s="15">
        <v>3</v>
      </c>
      <c r="M7" s="7">
        <v>1</v>
      </c>
      <c r="N7" s="7">
        <v>1</v>
      </c>
      <c r="O7" s="19">
        <v>5.42</v>
      </c>
      <c r="P7" s="17"/>
      <c r="Q7" s="18"/>
    </row>
    <row r="8" spans="1:18" x14ac:dyDescent="0.2">
      <c r="A8" s="13">
        <v>10</v>
      </c>
      <c r="B8" s="13">
        <v>7</v>
      </c>
      <c r="C8" s="7" t="s">
        <v>16</v>
      </c>
      <c r="D8" s="15">
        <v>0.85</v>
      </c>
      <c r="E8" s="15">
        <v>5</v>
      </c>
      <c r="F8" s="15">
        <v>10</v>
      </c>
      <c r="G8" s="15">
        <v>100</v>
      </c>
      <c r="H8" s="15">
        <v>160</v>
      </c>
      <c r="I8" s="15">
        <v>500</v>
      </c>
      <c r="J8" s="15">
        <v>60</v>
      </c>
      <c r="K8" s="15">
        <v>7</v>
      </c>
      <c r="L8" s="15">
        <v>3</v>
      </c>
      <c r="M8" s="7">
        <v>1</v>
      </c>
      <c r="N8" s="7">
        <v>1</v>
      </c>
      <c r="O8" s="19">
        <v>9.18</v>
      </c>
      <c r="P8" s="17"/>
      <c r="Q8" s="18"/>
    </row>
    <row r="9" spans="1:18" x14ac:dyDescent="0.2">
      <c r="A9" s="13">
        <v>9</v>
      </c>
      <c r="B9" s="13">
        <v>8</v>
      </c>
      <c r="C9" s="7" t="s">
        <v>16</v>
      </c>
      <c r="D9" s="15">
        <v>0.85</v>
      </c>
      <c r="E9" s="15">
        <v>15</v>
      </c>
      <c r="F9" s="15">
        <v>10</v>
      </c>
      <c r="G9" s="15">
        <v>100</v>
      </c>
      <c r="H9" s="15">
        <v>100</v>
      </c>
      <c r="I9" s="15">
        <v>600</v>
      </c>
      <c r="J9" s="15">
        <v>30</v>
      </c>
      <c r="K9" s="15">
        <v>7</v>
      </c>
      <c r="L9" s="15">
        <v>7</v>
      </c>
      <c r="M9" s="7">
        <v>-1</v>
      </c>
      <c r="N9" s="7">
        <v>1</v>
      </c>
      <c r="O9" s="19">
        <v>21.85</v>
      </c>
      <c r="P9" s="17"/>
      <c r="Q9" s="18"/>
    </row>
    <row r="10" spans="1:18" x14ac:dyDescent="0.2">
      <c r="A10" s="13">
        <v>12</v>
      </c>
      <c r="B10" s="13">
        <v>9</v>
      </c>
      <c r="C10" s="7" t="s">
        <v>16</v>
      </c>
      <c r="D10" s="15">
        <v>0.85</v>
      </c>
      <c r="E10" s="15">
        <v>15</v>
      </c>
      <c r="F10" s="15">
        <v>15</v>
      </c>
      <c r="G10" s="15">
        <v>100</v>
      </c>
      <c r="H10" s="15">
        <v>100</v>
      </c>
      <c r="I10" s="15">
        <v>500</v>
      </c>
      <c r="J10" s="15">
        <v>60</v>
      </c>
      <c r="K10" s="15">
        <v>3</v>
      </c>
      <c r="L10" s="15">
        <v>7</v>
      </c>
      <c r="M10" s="7">
        <v>1</v>
      </c>
      <c r="N10" s="7">
        <v>-1</v>
      </c>
      <c r="O10" s="19">
        <v>17.55</v>
      </c>
      <c r="P10" s="17"/>
      <c r="Q10" s="18"/>
    </row>
    <row r="11" spans="1:18" x14ac:dyDescent="0.2">
      <c r="A11" s="13">
        <v>8</v>
      </c>
      <c r="B11" s="13">
        <v>10</v>
      </c>
      <c r="C11" s="7" t="s">
        <v>16</v>
      </c>
      <c r="D11" s="15">
        <v>0.5</v>
      </c>
      <c r="E11" s="15">
        <v>5</v>
      </c>
      <c r="F11" s="15">
        <v>10</v>
      </c>
      <c r="G11" s="15">
        <v>100</v>
      </c>
      <c r="H11" s="15">
        <v>100</v>
      </c>
      <c r="I11" s="15">
        <v>500</v>
      </c>
      <c r="J11" s="15">
        <v>30</v>
      </c>
      <c r="K11" s="15">
        <v>3</v>
      </c>
      <c r="L11" s="15">
        <v>3</v>
      </c>
      <c r="M11" s="7">
        <v>1</v>
      </c>
      <c r="N11" s="7">
        <v>1</v>
      </c>
      <c r="O11" s="19">
        <v>1.29</v>
      </c>
      <c r="P11" s="17"/>
      <c r="Q11" s="18"/>
    </row>
    <row r="12" spans="1:18" x14ac:dyDescent="0.2">
      <c r="A12" s="13">
        <v>7</v>
      </c>
      <c r="B12" s="13">
        <v>11</v>
      </c>
      <c r="C12" s="7" t="s">
        <v>16</v>
      </c>
      <c r="D12" s="15">
        <v>0.5</v>
      </c>
      <c r="E12" s="15">
        <v>5</v>
      </c>
      <c r="F12" s="15">
        <v>10</v>
      </c>
      <c r="G12" s="15">
        <v>150</v>
      </c>
      <c r="H12" s="15">
        <v>100</v>
      </c>
      <c r="I12" s="15">
        <v>600</v>
      </c>
      <c r="J12" s="15">
        <v>60</v>
      </c>
      <c r="K12" s="15">
        <v>3</v>
      </c>
      <c r="L12" s="15">
        <v>7</v>
      </c>
      <c r="M12" s="7">
        <v>-1</v>
      </c>
      <c r="N12" s="7">
        <v>1</v>
      </c>
      <c r="O12" s="19">
        <v>3.37</v>
      </c>
      <c r="P12" s="17"/>
      <c r="Q12" s="18"/>
    </row>
    <row r="13" spans="1:18" x14ac:dyDescent="0.2">
      <c r="A13" s="13">
        <v>2</v>
      </c>
      <c r="B13" s="13">
        <v>12</v>
      </c>
      <c r="C13" s="7" t="s">
        <v>16</v>
      </c>
      <c r="D13" s="15">
        <v>0.85</v>
      </c>
      <c r="E13" s="15">
        <v>15</v>
      </c>
      <c r="F13" s="15">
        <v>10</v>
      </c>
      <c r="G13" s="15">
        <v>150</v>
      </c>
      <c r="H13" s="15">
        <v>160</v>
      </c>
      <c r="I13" s="15">
        <v>600</v>
      </c>
      <c r="J13" s="15">
        <v>30</v>
      </c>
      <c r="K13" s="15">
        <v>3</v>
      </c>
      <c r="L13" s="15">
        <v>3</v>
      </c>
      <c r="M13" s="7">
        <v>-1</v>
      </c>
      <c r="N13" s="7">
        <v>-1</v>
      </c>
      <c r="O13" s="19">
        <v>16.670000000000002</v>
      </c>
      <c r="P13" s="17"/>
      <c r="Q13" s="18"/>
    </row>
    <row r="18" spans="1:19" x14ac:dyDescent="0.2">
      <c r="A18" s="6"/>
      <c r="B18" s="1"/>
      <c r="C18" s="26" t="s">
        <v>22</v>
      </c>
      <c r="D18" s="27"/>
      <c r="E18" s="27"/>
      <c r="F18" s="27"/>
      <c r="G18" s="27"/>
      <c r="H18" s="27"/>
      <c r="I18" s="27"/>
      <c r="J18" s="27"/>
      <c r="K18" s="27"/>
      <c r="L18" s="28"/>
    </row>
    <row r="19" spans="1:19" x14ac:dyDescent="0.2">
      <c r="A19" s="1"/>
      <c r="B19" s="1" t="s">
        <v>0</v>
      </c>
      <c r="C19" s="5">
        <v>0.1</v>
      </c>
      <c r="D19" s="5">
        <v>0.2</v>
      </c>
      <c r="E19" s="5">
        <v>0.3</v>
      </c>
      <c r="F19" s="5">
        <v>0.4</v>
      </c>
      <c r="G19" s="5">
        <v>0.5</v>
      </c>
      <c r="H19" s="5">
        <v>1</v>
      </c>
      <c r="I19" s="5">
        <v>1.5</v>
      </c>
      <c r="J19" s="5">
        <v>2</v>
      </c>
      <c r="K19" s="5">
        <v>3</v>
      </c>
      <c r="L19" s="5">
        <v>4</v>
      </c>
    </row>
    <row r="20" spans="1:19" x14ac:dyDescent="0.2">
      <c r="A20" s="1"/>
      <c r="B20" s="12">
        <v>0.08</v>
      </c>
      <c r="C20" s="12">
        <v>0.105</v>
      </c>
      <c r="D20" s="12">
        <v>0.11700000000000001</v>
      </c>
      <c r="E20" s="12">
        <v>0.14199999999999999</v>
      </c>
      <c r="F20" s="12">
        <v>0.17199999999999999</v>
      </c>
      <c r="G20" s="12">
        <v>0.19800000000000001</v>
      </c>
      <c r="H20" s="12">
        <v>0.35199999999999998</v>
      </c>
      <c r="I20" s="12">
        <v>0.49399999999999999</v>
      </c>
      <c r="J20" s="12">
        <v>0.61899999999999999</v>
      </c>
      <c r="K20" s="12">
        <v>0.85299999999999998</v>
      </c>
      <c r="L20" s="12">
        <v>1.0987</v>
      </c>
    </row>
    <row r="21" spans="1:19" x14ac:dyDescent="0.2">
      <c r="A21" s="1"/>
      <c r="B21" s="12">
        <v>7.5999999999999998E-2</v>
      </c>
      <c r="C21" s="12">
        <v>9.1999999999999998E-2</v>
      </c>
      <c r="D21" s="12">
        <v>0.11600000000000001</v>
      </c>
      <c r="E21" s="12">
        <v>0.14799999999999999</v>
      </c>
      <c r="F21" s="12">
        <v>0.17599999999999999</v>
      </c>
      <c r="G21" s="12">
        <v>0.20899999999999999</v>
      </c>
      <c r="H21" s="12">
        <v>0.35699999999999998</v>
      </c>
      <c r="I21" s="12">
        <v>0.48299999999999998</v>
      </c>
      <c r="J21" s="12">
        <v>0.59599999999999997</v>
      </c>
      <c r="K21" s="12">
        <v>0.85499999999999998</v>
      </c>
      <c r="L21" s="12">
        <v>1.0953999999999999</v>
      </c>
    </row>
    <row r="22" spans="1:19" x14ac:dyDescent="0.2">
      <c r="A22" s="1"/>
      <c r="B22" s="12">
        <v>0.08</v>
      </c>
      <c r="C22" s="12">
        <v>9.0999999999999998E-2</v>
      </c>
      <c r="D22" s="12">
        <v>0.11700000000000001</v>
      </c>
      <c r="E22" s="12">
        <v>0.14199999999999999</v>
      </c>
      <c r="F22" s="12">
        <v>0.17199999999999999</v>
      </c>
      <c r="G22" s="12">
        <v>0.19900000000000001</v>
      </c>
      <c r="H22" s="12">
        <v>0.32600000000000001</v>
      </c>
      <c r="I22" s="12">
        <v>0.504</v>
      </c>
      <c r="J22" s="12">
        <v>0.58799999999999997</v>
      </c>
      <c r="K22" s="12">
        <v>0.86299999999999999</v>
      </c>
      <c r="L22" s="12">
        <v>1.0986</v>
      </c>
    </row>
    <row r="23" spans="1:19" x14ac:dyDescent="0.2">
      <c r="A23" s="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9" x14ac:dyDescent="0.2">
      <c r="A24" s="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9" x14ac:dyDescent="0.2">
      <c r="A25" s="1" t="s">
        <v>4</v>
      </c>
      <c r="B25" s="12"/>
      <c r="C25" s="12">
        <f>C20-$B$28</f>
        <v>2.6333333333333334E-2</v>
      </c>
      <c r="D25" s="12">
        <f t="shared" ref="D25:L25" si="0">D20-$B$28</f>
        <v>3.8333333333333344E-2</v>
      </c>
      <c r="E25" s="12">
        <f t="shared" si="0"/>
        <v>6.3333333333333325E-2</v>
      </c>
      <c r="F25" s="12">
        <f t="shared" si="0"/>
        <v>9.3333333333333324E-2</v>
      </c>
      <c r="G25" s="12">
        <f t="shared" si="0"/>
        <v>0.11933333333333335</v>
      </c>
      <c r="H25" s="12">
        <f t="shared" si="0"/>
        <v>0.27333333333333332</v>
      </c>
      <c r="I25" s="12">
        <f t="shared" si="0"/>
        <v>0.41533333333333333</v>
      </c>
      <c r="J25" s="12">
        <f t="shared" si="0"/>
        <v>0.54033333333333333</v>
      </c>
      <c r="K25" s="12">
        <f t="shared" si="0"/>
        <v>0.77433333333333332</v>
      </c>
      <c r="L25" s="12">
        <f t="shared" si="0"/>
        <v>1.0200333333333333</v>
      </c>
    </row>
    <row r="26" spans="1:19" x14ac:dyDescent="0.2">
      <c r="A26" s="1" t="s">
        <v>4</v>
      </c>
      <c r="B26" s="12"/>
      <c r="C26" s="12">
        <f t="shared" ref="C26:L26" si="1">C21-$B$28</f>
        <v>1.3333333333333336E-2</v>
      </c>
      <c r="D26" s="12">
        <f t="shared" si="1"/>
        <v>3.7333333333333343E-2</v>
      </c>
      <c r="E26" s="12">
        <f t="shared" si="1"/>
        <v>6.933333333333333E-2</v>
      </c>
      <c r="F26" s="12">
        <f t="shared" si="1"/>
        <v>9.7333333333333327E-2</v>
      </c>
      <c r="G26" s="12">
        <f t="shared" si="1"/>
        <v>0.13033333333333333</v>
      </c>
      <c r="H26" s="12">
        <f t="shared" si="1"/>
        <v>0.27833333333333332</v>
      </c>
      <c r="I26" s="12">
        <f t="shared" si="1"/>
        <v>0.40433333333333332</v>
      </c>
      <c r="J26" s="12">
        <f t="shared" si="1"/>
        <v>0.51733333333333331</v>
      </c>
      <c r="K26" s="12">
        <f t="shared" si="1"/>
        <v>0.77633333333333332</v>
      </c>
      <c r="L26" s="12">
        <f t="shared" si="1"/>
        <v>1.0167333333333333</v>
      </c>
    </row>
    <row r="27" spans="1:19" x14ac:dyDescent="0.2">
      <c r="A27" s="1" t="s">
        <v>4</v>
      </c>
      <c r="B27" s="12"/>
      <c r="C27" s="12">
        <f t="shared" ref="C27:L27" si="2">C22-$B$28</f>
        <v>1.2333333333333335E-2</v>
      </c>
      <c r="D27" s="12">
        <f t="shared" si="2"/>
        <v>3.8333333333333344E-2</v>
      </c>
      <c r="E27" s="12">
        <f t="shared" si="2"/>
        <v>6.3333333333333325E-2</v>
      </c>
      <c r="F27" s="12">
        <f t="shared" si="2"/>
        <v>9.3333333333333324E-2</v>
      </c>
      <c r="G27" s="12">
        <f t="shared" si="2"/>
        <v>0.12033333333333335</v>
      </c>
      <c r="H27" s="12">
        <f t="shared" si="2"/>
        <v>0.24733333333333335</v>
      </c>
      <c r="I27" s="12">
        <f t="shared" si="2"/>
        <v>0.42533333333333334</v>
      </c>
      <c r="J27" s="12">
        <f t="shared" si="2"/>
        <v>0.5093333333333333</v>
      </c>
      <c r="K27" s="12">
        <f t="shared" si="2"/>
        <v>0.78433333333333333</v>
      </c>
      <c r="L27" s="12">
        <f t="shared" si="2"/>
        <v>1.0199333333333334</v>
      </c>
    </row>
    <row r="28" spans="1:19" x14ac:dyDescent="0.2">
      <c r="A28" s="1" t="s">
        <v>10</v>
      </c>
      <c r="B28" s="12">
        <v>7.8666666666666663E-2</v>
      </c>
      <c r="C28" s="12">
        <f>AVERAGE(C25:C27)</f>
        <v>1.7333333333333336E-2</v>
      </c>
      <c r="D28" s="12">
        <f t="shared" ref="D28:L28" si="3">AVERAGE(D25:D27)</f>
        <v>3.8000000000000013E-2</v>
      </c>
      <c r="E28" s="12">
        <f t="shared" si="3"/>
        <v>6.5333333333333327E-2</v>
      </c>
      <c r="F28" s="12">
        <f t="shared" si="3"/>
        <v>9.4666666666666663E-2</v>
      </c>
      <c r="G28" s="12">
        <f t="shared" si="3"/>
        <v>0.12333333333333334</v>
      </c>
      <c r="H28" s="12">
        <f t="shared" si="3"/>
        <v>0.26633333333333331</v>
      </c>
      <c r="I28" s="12">
        <f t="shared" si="3"/>
        <v>0.41500000000000004</v>
      </c>
      <c r="J28" s="12">
        <f t="shared" si="3"/>
        <v>0.52233333333333321</v>
      </c>
      <c r="K28" s="12">
        <f t="shared" si="3"/>
        <v>0.77833333333333332</v>
      </c>
      <c r="L28" s="12">
        <f t="shared" si="3"/>
        <v>1.0189000000000001</v>
      </c>
    </row>
    <row r="29" spans="1:19" x14ac:dyDescent="0.2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2" spans="1:19" x14ac:dyDescent="0.2">
      <c r="A32" s="29" t="s">
        <v>23</v>
      </c>
      <c r="B32" s="30"/>
      <c r="C32" s="30"/>
      <c r="D32" s="31"/>
      <c r="E32" s="1"/>
      <c r="F32" s="2" t="s">
        <v>1</v>
      </c>
      <c r="G32" s="2" t="s">
        <v>2</v>
      </c>
      <c r="H32" s="2" t="s">
        <v>3</v>
      </c>
      <c r="I32" s="32" t="s">
        <v>8</v>
      </c>
      <c r="K32" s="34" t="s">
        <v>9</v>
      </c>
      <c r="L32" s="34"/>
      <c r="M32" s="34"/>
      <c r="N32" s="1" t="s">
        <v>24</v>
      </c>
      <c r="O32" s="1" t="s">
        <v>11</v>
      </c>
      <c r="P32" s="1" t="s">
        <v>12</v>
      </c>
      <c r="Q32" s="1" t="s">
        <v>13</v>
      </c>
      <c r="R32" s="1" t="s">
        <v>14</v>
      </c>
      <c r="S32" s="8" t="s">
        <v>15</v>
      </c>
    </row>
    <row r="33" spans="1:23" x14ac:dyDescent="0.2">
      <c r="A33" s="2" t="s">
        <v>18</v>
      </c>
      <c r="B33" s="2" t="s">
        <v>1</v>
      </c>
      <c r="C33" s="2" t="s">
        <v>2</v>
      </c>
      <c r="D33" s="2" t="s">
        <v>3</v>
      </c>
      <c r="E33" s="1"/>
      <c r="F33" s="1" t="s">
        <v>5</v>
      </c>
      <c r="G33" s="1" t="s">
        <v>6</v>
      </c>
      <c r="H33" s="1" t="s">
        <v>7</v>
      </c>
      <c r="I33" s="33"/>
      <c r="K33" s="2" t="s">
        <v>1</v>
      </c>
      <c r="L33" s="2" t="s">
        <v>2</v>
      </c>
      <c r="M33" s="2" t="s">
        <v>3</v>
      </c>
      <c r="N33" s="1"/>
      <c r="O33" s="1"/>
      <c r="P33" s="1"/>
      <c r="Q33" s="1"/>
      <c r="R33" s="1"/>
      <c r="S33" s="9"/>
      <c r="T33" s="10" t="s">
        <v>18</v>
      </c>
    </row>
    <row r="34" spans="1:23" x14ac:dyDescent="0.2">
      <c r="A34" s="20">
        <v>1</v>
      </c>
      <c r="B34" s="21">
        <v>0.19</v>
      </c>
      <c r="C34" s="21">
        <v>0.20399999999999999</v>
      </c>
      <c r="D34" s="21">
        <v>0.20499999999999999</v>
      </c>
      <c r="E34" s="21"/>
      <c r="F34" s="21">
        <f>B34-$E$46</f>
        <v>0.11966666666666666</v>
      </c>
      <c r="G34" s="21">
        <f t="shared" ref="G34:H34" si="4">C34-$E$46</f>
        <v>0.13366666666666666</v>
      </c>
      <c r="H34" s="21">
        <f t="shared" si="4"/>
        <v>0.13466666666666666</v>
      </c>
      <c r="I34" s="21">
        <f>STDEV(F34:H34)</f>
        <v>8.3864970836060818E-3</v>
      </c>
      <c r="J34" s="14"/>
      <c r="K34" s="21">
        <f>(F34+0.0038)/0.2598</f>
        <v>0.47523736207338979</v>
      </c>
      <c r="L34" s="21">
        <f t="shared" ref="L34:M45" si="5">(G34+0.0038)/0.2598</f>
        <v>0.52912496792404418</v>
      </c>
      <c r="M34" s="21">
        <f t="shared" si="5"/>
        <v>0.53297408262766233</v>
      </c>
      <c r="N34" s="21">
        <f>AVERAGE(K34:M34)</f>
        <v>0.51244547087503212</v>
      </c>
      <c r="O34" s="21">
        <f>N34*1000</f>
        <v>512.44547087503213</v>
      </c>
      <c r="P34" s="21">
        <f>O34/342.3</f>
        <v>1.4970653545867136</v>
      </c>
      <c r="Q34" s="21">
        <f>P34/30</f>
        <v>4.9902178486223789E-2</v>
      </c>
      <c r="R34" s="21">
        <v>10269</v>
      </c>
      <c r="S34" s="23">
        <f>(Q34*R34)/125</f>
        <v>4.0995637670002569</v>
      </c>
      <c r="T34" s="15">
        <v>1</v>
      </c>
      <c r="V34" s="18"/>
      <c r="W34" s="25"/>
    </row>
    <row r="35" spans="1:23" x14ac:dyDescent="0.2">
      <c r="A35" s="20">
        <v>2</v>
      </c>
      <c r="B35" s="21">
        <v>0.17199999999999999</v>
      </c>
      <c r="C35" s="21">
        <v>0.16</v>
      </c>
      <c r="D35" s="21">
        <v>0.17</v>
      </c>
      <c r="E35" s="21"/>
      <c r="F35" s="21">
        <f t="shared" ref="F35:F45" si="6">B35-$E$46</f>
        <v>0.10166666666666664</v>
      </c>
      <c r="G35" s="21">
        <f t="shared" ref="G35:G45" si="7">C35-$E$46</f>
        <v>8.9666666666666658E-2</v>
      </c>
      <c r="H35" s="21">
        <f t="shared" ref="H35:H45" si="8">D35-$E$46</f>
        <v>9.9666666666666667E-2</v>
      </c>
      <c r="I35" s="21">
        <f t="shared" ref="I35:I45" si="9">STDEV(F35:H35)</f>
        <v>6.4291005073286323E-3</v>
      </c>
      <c r="J35" s="14"/>
      <c r="K35" s="21">
        <f t="shared" ref="K35:K45" si="10">(F35+0.0038)/0.2598</f>
        <v>0.40595329740826269</v>
      </c>
      <c r="L35" s="21">
        <f t="shared" si="5"/>
        <v>0.35976392096484472</v>
      </c>
      <c r="M35" s="21">
        <f t="shared" si="5"/>
        <v>0.39825506800102645</v>
      </c>
      <c r="N35" s="21">
        <f t="shared" ref="N35:N45" si="11">AVERAGE(K35:M35)</f>
        <v>0.38799076212471123</v>
      </c>
      <c r="O35" s="21">
        <f t="shared" ref="O35:O45" si="12">N35*1000</f>
        <v>387.99076212471124</v>
      </c>
      <c r="P35" s="21">
        <f t="shared" ref="P35:P45" si="13">O35/342.3</f>
        <v>1.1334816305133253</v>
      </c>
      <c r="Q35" s="21">
        <f t="shared" ref="Q35:Q45" si="14">P35/30</f>
        <v>3.7782721017110846E-2</v>
      </c>
      <c r="R35" s="21">
        <v>10269</v>
      </c>
      <c r="S35" s="23">
        <f t="shared" ref="S35:S45" si="15">(Q35*R35)/125</f>
        <v>3.1039260969976903</v>
      </c>
      <c r="T35" s="15">
        <v>2</v>
      </c>
      <c r="V35" s="18"/>
      <c r="W35" s="25"/>
    </row>
    <row r="36" spans="1:23" x14ac:dyDescent="0.2">
      <c r="A36" s="20">
        <v>3</v>
      </c>
      <c r="B36" s="21">
        <v>0.36699999999999999</v>
      </c>
      <c r="C36" s="21">
        <v>0.36699999999999999</v>
      </c>
      <c r="D36" s="21">
        <v>0.377</v>
      </c>
      <c r="E36" s="21"/>
      <c r="F36" s="21">
        <f t="shared" si="6"/>
        <v>0.29666666666666663</v>
      </c>
      <c r="G36" s="21">
        <f t="shared" si="7"/>
        <v>0.29666666666666663</v>
      </c>
      <c r="H36" s="21">
        <f t="shared" si="8"/>
        <v>0.30666666666666664</v>
      </c>
      <c r="I36" s="21">
        <f t="shared" si="9"/>
        <v>5.7735026918962623E-3</v>
      </c>
      <c r="J36" s="14"/>
      <c r="K36" s="21">
        <f t="shared" si="10"/>
        <v>1.1565306646138056</v>
      </c>
      <c r="L36" s="21">
        <f t="shared" si="5"/>
        <v>1.1565306646138056</v>
      </c>
      <c r="M36" s="21">
        <f t="shared" si="5"/>
        <v>1.1950218116499873</v>
      </c>
      <c r="N36" s="21">
        <f t="shared" si="11"/>
        <v>1.1693610469591995</v>
      </c>
      <c r="O36" s="21">
        <f t="shared" si="12"/>
        <v>1169.3610469591995</v>
      </c>
      <c r="P36" s="21">
        <f t="shared" si="13"/>
        <v>3.4161876919637728</v>
      </c>
      <c r="Q36" s="21">
        <f t="shared" si="14"/>
        <v>0.1138729230654591</v>
      </c>
      <c r="R36" s="21">
        <v>10269</v>
      </c>
      <c r="S36" s="23">
        <f t="shared" si="15"/>
        <v>9.3548883756735961</v>
      </c>
      <c r="T36" s="15">
        <v>3</v>
      </c>
      <c r="V36" s="18"/>
      <c r="W36" s="25"/>
    </row>
    <row r="37" spans="1:23" x14ac:dyDescent="0.2">
      <c r="A37" s="20">
        <v>4</v>
      </c>
      <c r="B37" s="21">
        <v>0.56999999999999995</v>
      </c>
      <c r="C37" s="21">
        <v>0.56999999999999995</v>
      </c>
      <c r="D37" s="21">
        <v>0.56899999999999995</v>
      </c>
      <c r="E37" s="21"/>
      <c r="F37" s="21">
        <f t="shared" si="6"/>
        <v>0.49966666666666659</v>
      </c>
      <c r="G37" s="21">
        <f t="shared" si="7"/>
        <v>0.49966666666666659</v>
      </c>
      <c r="H37" s="21">
        <f t="shared" si="8"/>
        <v>0.49866666666666659</v>
      </c>
      <c r="I37" s="21">
        <f t="shared" si="9"/>
        <v>5.7735026918962634E-4</v>
      </c>
      <c r="J37" s="14"/>
      <c r="K37" s="21">
        <f t="shared" si="10"/>
        <v>1.9379009494482935</v>
      </c>
      <c r="L37" s="21">
        <f t="shared" si="5"/>
        <v>1.9379009494482935</v>
      </c>
      <c r="M37" s="21">
        <f t="shared" si="5"/>
        <v>1.9340518347446753</v>
      </c>
      <c r="N37" s="21">
        <f t="shared" si="11"/>
        <v>1.936617911213754</v>
      </c>
      <c r="O37" s="21">
        <f t="shared" si="12"/>
        <v>1936.617911213754</v>
      </c>
      <c r="P37" s="21">
        <f t="shared" si="13"/>
        <v>5.6576626094471338</v>
      </c>
      <c r="Q37" s="21">
        <f t="shared" si="14"/>
        <v>0.18858875364823779</v>
      </c>
      <c r="R37" s="21">
        <v>10269</v>
      </c>
      <c r="S37" s="23">
        <f t="shared" si="15"/>
        <v>15.492943289710031</v>
      </c>
      <c r="T37" s="15">
        <v>4</v>
      </c>
      <c r="V37" s="18"/>
      <c r="W37" s="25"/>
    </row>
    <row r="38" spans="1:23" x14ac:dyDescent="0.2">
      <c r="A38" s="20">
        <v>5</v>
      </c>
      <c r="B38" s="21">
        <v>0.22</v>
      </c>
      <c r="C38" s="21">
        <v>0.23</v>
      </c>
      <c r="D38" s="21">
        <v>0.214</v>
      </c>
      <c r="E38" s="21"/>
      <c r="F38" s="21">
        <f t="shared" si="6"/>
        <v>0.14966666666666667</v>
      </c>
      <c r="G38" s="21">
        <f t="shared" si="7"/>
        <v>0.15966666666666668</v>
      </c>
      <c r="H38" s="21">
        <f t="shared" si="8"/>
        <v>0.14366666666666666</v>
      </c>
      <c r="I38" s="21">
        <f t="shared" si="9"/>
        <v>8.0829037686547672E-3</v>
      </c>
      <c r="J38" s="14"/>
      <c r="K38" s="21">
        <f t="shared" si="10"/>
        <v>0.59071080318193492</v>
      </c>
      <c r="L38" s="21">
        <f t="shared" si="5"/>
        <v>0.62920195021811665</v>
      </c>
      <c r="M38" s="21">
        <f t="shared" si="5"/>
        <v>0.5676161149602259</v>
      </c>
      <c r="N38" s="21">
        <f t="shared" si="11"/>
        <v>0.59584295612009253</v>
      </c>
      <c r="O38" s="21">
        <f t="shared" si="12"/>
        <v>595.84295612009248</v>
      </c>
      <c r="P38" s="21">
        <f t="shared" si="13"/>
        <v>1.7407039325740359</v>
      </c>
      <c r="Q38" s="21">
        <f t="shared" si="14"/>
        <v>5.8023464419134529E-2</v>
      </c>
      <c r="R38" s="21">
        <v>10269</v>
      </c>
      <c r="S38" s="23">
        <f t="shared" si="15"/>
        <v>4.7667436489607402</v>
      </c>
      <c r="T38" s="15">
        <v>5</v>
      </c>
      <c r="V38" s="18"/>
      <c r="W38" s="25"/>
    </row>
    <row r="39" spans="1:23" x14ac:dyDescent="0.2">
      <c r="A39" s="20">
        <v>6</v>
      </c>
      <c r="B39" s="21">
        <v>0.245</v>
      </c>
      <c r="C39" s="21">
        <v>0.246</v>
      </c>
      <c r="D39" s="21">
        <v>0.23699999999999999</v>
      </c>
      <c r="E39" s="21"/>
      <c r="F39" s="21">
        <f t="shared" si="6"/>
        <v>0.17466666666666664</v>
      </c>
      <c r="G39" s="21">
        <f t="shared" si="7"/>
        <v>0.17566666666666664</v>
      </c>
      <c r="H39" s="21">
        <f t="shared" si="8"/>
        <v>0.16666666666666663</v>
      </c>
      <c r="I39" s="21">
        <f t="shared" si="9"/>
        <v>4.9328828623162518E-3</v>
      </c>
      <c r="J39" s="14"/>
      <c r="K39" s="21">
        <f t="shared" si="10"/>
        <v>0.6869386707723889</v>
      </c>
      <c r="L39" s="21">
        <f t="shared" si="5"/>
        <v>0.69078778547600717</v>
      </c>
      <c r="M39" s="21">
        <f t="shared" si="5"/>
        <v>0.65614575314344359</v>
      </c>
      <c r="N39" s="21">
        <f t="shared" si="11"/>
        <v>0.67795740313061315</v>
      </c>
      <c r="O39" s="21">
        <f t="shared" si="12"/>
        <v>677.9574031306131</v>
      </c>
      <c r="P39" s="21">
        <f t="shared" si="13"/>
        <v>1.9805942247461674</v>
      </c>
      <c r="Q39" s="21">
        <f t="shared" si="14"/>
        <v>6.601980749153892E-2</v>
      </c>
      <c r="R39" s="21">
        <v>10269</v>
      </c>
      <c r="S39" s="23">
        <f t="shared" si="15"/>
        <v>5.4236592250449061</v>
      </c>
      <c r="T39" s="15">
        <v>6</v>
      </c>
      <c r="U39" s="14"/>
      <c r="V39" s="18"/>
      <c r="W39" s="25"/>
    </row>
    <row r="40" spans="1:23" x14ac:dyDescent="0.2">
      <c r="A40" s="20">
        <v>7</v>
      </c>
      <c r="B40" s="21">
        <v>0.374</v>
      </c>
      <c r="C40" s="21">
        <v>0.35</v>
      </c>
      <c r="D40" s="21">
        <v>0.37</v>
      </c>
      <c r="E40" s="21"/>
      <c r="F40" s="21">
        <f t="shared" si="6"/>
        <v>0.30366666666666664</v>
      </c>
      <c r="G40" s="21">
        <f t="shared" si="7"/>
        <v>0.27966666666666662</v>
      </c>
      <c r="H40" s="21">
        <f t="shared" si="8"/>
        <v>0.29966666666666664</v>
      </c>
      <c r="I40" s="21">
        <f t="shared" si="9"/>
        <v>1.2858201014657285E-2</v>
      </c>
      <c r="J40" s="14"/>
      <c r="K40" s="21">
        <f t="shared" si="10"/>
        <v>1.1834744675391329</v>
      </c>
      <c r="L40" s="21">
        <f t="shared" si="5"/>
        <v>1.0910957146522966</v>
      </c>
      <c r="M40" s="21">
        <f t="shared" si="5"/>
        <v>1.1680780087246601</v>
      </c>
      <c r="N40" s="21">
        <f t="shared" si="11"/>
        <v>1.1475493969720298</v>
      </c>
      <c r="O40" s="21">
        <f t="shared" si="12"/>
        <v>1147.5493969720299</v>
      </c>
      <c r="P40" s="21">
        <f t="shared" si="13"/>
        <v>3.35246683310555</v>
      </c>
      <c r="Q40" s="21">
        <f t="shared" si="14"/>
        <v>0.11174889443685167</v>
      </c>
      <c r="R40" s="21">
        <v>10269</v>
      </c>
      <c r="S40" s="23">
        <f t="shared" si="15"/>
        <v>9.1803951757762388</v>
      </c>
      <c r="T40" s="15">
        <v>7</v>
      </c>
      <c r="U40" s="14"/>
      <c r="V40" s="18"/>
      <c r="W40" s="25"/>
    </row>
    <row r="41" spans="1:23" x14ac:dyDescent="0.2">
      <c r="A41" s="20">
        <v>8</v>
      </c>
      <c r="B41" s="21">
        <v>0.80800000000000005</v>
      </c>
      <c r="C41" s="21">
        <v>0.79</v>
      </c>
      <c r="D41" s="21">
        <v>0.73</v>
      </c>
      <c r="E41" s="21"/>
      <c r="F41" s="21">
        <f t="shared" si="6"/>
        <v>0.73766666666666669</v>
      </c>
      <c r="G41" s="21">
        <f t="shared" si="7"/>
        <v>0.71966666666666668</v>
      </c>
      <c r="H41" s="21">
        <f t="shared" si="8"/>
        <v>0.65966666666666662</v>
      </c>
      <c r="I41" s="21">
        <f t="shared" si="9"/>
        <v>4.0841155713324313E-2</v>
      </c>
      <c r="J41" s="14"/>
      <c r="K41" s="21">
        <f t="shared" si="10"/>
        <v>2.853990248909418</v>
      </c>
      <c r="L41" s="21">
        <f t="shared" si="5"/>
        <v>2.7847061842442908</v>
      </c>
      <c r="M41" s="21">
        <f t="shared" si="5"/>
        <v>2.5537593020272005</v>
      </c>
      <c r="N41" s="21">
        <f t="shared" si="11"/>
        <v>2.7308185783936363</v>
      </c>
      <c r="O41" s="21">
        <f t="shared" si="12"/>
        <v>2730.8185783936365</v>
      </c>
      <c r="P41" s="21">
        <f t="shared" si="13"/>
        <v>7.9778515290494783</v>
      </c>
      <c r="Q41" s="21">
        <f t="shared" si="14"/>
        <v>0.26592838430164928</v>
      </c>
      <c r="R41" s="21">
        <v>10269</v>
      </c>
      <c r="S41" s="23">
        <f t="shared" si="15"/>
        <v>21.84654862714909</v>
      </c>
      <c r="T41" s="15">
        <v>8</v>
      </c>
      <c r="V41" s="18"/>
      <c r="W41" s="25"/>
    </row>
    <row r="42" spans="1:23" x14ac:dyDescent="0.2">
      <c r="A42" s="20">
        <v>9</v>
      </c>
      <c r="B42" s="21">
        <v>0.63400000000000001</v>
      </c>
      <c r="C42" s="21">
        <v>0.63500000000000001</v>
      </c>
      <c r="D42" s="21">
        <v>0.64</v>
      </c>
      <c r="E42" s="21"/>
      <c r="F42" s="21">
        <f t="shared" si="6"/>
        <v>0.56366666666666665</v>
      </c>
      <c r="G42" s="21">
        <f t="shared" si="7"/>
        <v>0.56466666666666665</v>
      </c>
      <c r="H42" s="21">
        <f t="shared" si="8"/>
        <v>0.56966666666666665</v>
      </c>
      <c r="I42" s="21">
        <f t="shared" si="9"/>
        <v>3.2145502536643214E-3</v>
      </c>
      <c r="J42" s="14"/>
      <c r="K42" s="21">
        <f t="shared" si="10"/>
        <v>2.1842442904798567</v>
      </c>
      <c r="L42" s="21">
        <f t="shared" si="5"/>
        <v>2.1880934051834746</v>
      </c>
      <c r="M42" s="21">
        <f t="shared" si="5"/>
        <v>2.2073389787015656</v>
      </c>
      <c r="N42" s="21">
        <f t="shared" si="11"/>
        <v>2.1932255581216324</v>
      </c>
      <c r="O42" s="21">
        <f t="shared" si="12"/>
        <v>2193.2255581216323</v>
      </c>
      <c r="P42" s="21">
        <f t="shared" si="13"/>
        <v>6.4073197724850486</v>
      </c>
      <c r="Q42" s="21">
        <f t="shared" si="14"/>
        <v>0.21357732574950161</v>
      </c>
      <c r="R42" s="21">
        <v>10269</v>
      </c>
      <c r="S42" s="23">
        <f t="shared" si="15"/>
        <v>17.54580446497306</v>
      </c>
      <c r="T42" s="15">
        <v>9</v>
      </c>
      <c r="V42" s="18"/>
      <c r="W42" s="25"/>
    </row>
    <row r="43" spans="1:23" x14ac:dyDescent="0.2">
      <c r="A43" s="20">
        <v>10</v>
      </c>
      <c r="B43" s="21">
        <v>0.1</v>
      </c>
      <c r="C43" s="21">
        <v>0.105</v>
      </c>
      <c r="D43" s="21">
        <v>0.12</v>
      </c>
      <c r="E43" s="21"/>
      <c r="F43" s="21">
        <f t="shared" si="6"/>
        <v>2.9666666666666661E-2</v>
      </c>
      <c r="G43" s="21">
        <f t="shared" si="7"/>
        <v>3.4666666666666651E-2</v>
      </c>
      <c r="H43" s="21">
        <f t="shared" si="8"/>
        <v>4.9666666666666651E-2</v>
      </c>
      <c r="I43" s="21">
        <f t="shared" si="9"/>
        <v>1.0408329997330653E-2</v>
      </c>
      <c r="J43" s="14"/>
      <c r="K43" s="21">
        <f t="shared" si="10"/>
        <v>0.12881703874775466</v>
      </c>
      <c r="L43" s="21">
        <f t="shared" si="5"/>
        <v>0.14806261226584547</v>
      </c>
      <c r="M43" s="21">
        <f t="shared" si="5"/>
        <v>0.205799332820118</v>
      </c>
      <c r="N43" s="21">
        <f t="shared" si="11"/>
        <v>0.16089299461123938</v>
      </c>
      <c r="O43" s="21">
        <f t="shared" si="12"/>
        <v>160.89299461123937</v>
      </c>
      <c r="P43" s="21">
        <f t="shared" si="13"/>
        <v>0.47003504122477174</v>
      </c>
      <c r="Q43" s="21">
        <f t="shared" si="14"/>
        <v>1.5667834707492393E-2</v>
      </c>
      <c r="R43" s="21">
        <v>10269</v>
      </c>
      <c r="S43" s="23">
        <f t="shared" si="15"/>
        <v>1.287143956889915</v>
      </c>
      <c r="T43" s="15">
        <v>10</v>
      </c>
      <c r="V43" s="18"/>
      <c r="W43" s="25"/>
    </row>
    <row r="44" spans="1:23" x14ac:dyDescent="0.2">
      <c r="A44" s="20">
        <v>11</v>
      </c>
      <c r="B44" s="21">
        <v>0.17199999999999999</v>
      </c>
      <c r="C44" s="21">
        <v>0.18</v>
      </c>
      <c r="D44" s="21">
        <v>0.17599999999999999</v>
      </c>
      <c r="E44" s="21"/>
      <c r="F44" s="21">
        <f t="shared" si="6"/>
        <v>0.10166666666666664</v>
      </c>
      <c r="G44" s="21">
        <f t="shared" si="7"/>
        <v>0.10966666666666665</v>
      </c>
      <c r="H44" s="21">
        <f t="shared" si="8"/>
        <v>0.10566666666666664</v>
      </c>
      <c r="I44" s="21">
        <f t="shared" si="9"/>
        <v>4.0000000000000036E-3</v>
      </c>
      <c r="J44" s="14"/>
      <c r="K44" s="21">
        <f t="shared" si="10"/>
        <v>0.40595329740826269</v>
      </c>
      <c r="L44" s="21">
        <f t="shared" si="5"/>
        <v>0.43674621503720806</v>
      </c>
      <c r="M44" s="21">
        <f t="shared" si="5"/>
        <v>0.42134975622273541</v>
      </c>
      <c r="N44" s="21">
        <f t="shared" si="11"/>
        <v>0.42134975622273546</v>
      </c>
      <c r="O44" s="21">
        <f t="shared" si="12"/>
        <v>421.34975622273544</v>
      </c>
      <c r="P44" s="21">
        <f t="shared" si="13"/>
        <v>1.2309370617082542</v>
      </c>
      <c r="Q44" s="21">
        <f t="shared" si="14"/>
        <v>4.1031235390275138E-2</v>
      </c>
      <c r="R44" s="21">
        <v>10269</v>
      </c>
      <c r="S44" s="23">
        <f t="shared" si="15"/>
        <v>3.3707980497818832</v>
      </c>
      <c r="T44" s="15">
        <v>11</v>
      </c>
      <c r="V44" s="18"/>
      <c r="W44" s="25"/>
    </row>
    <row r="45" spans="1:23" x14ac:dyDescent="0.2">
      <c r="A45" s="20">
        <v>12</v>
      </c>
      <c r="B45" s="21">
        <v>0.60899999999999999</v>
      </c>
      <c r="C45" s="21">
        <v>0.60499999999999998</v>
      </c>
      <c r="D45" s="21">
        <v>0.61</v>
      </c>
      <c r="E45" s="21"/>
      <c r="F45" s="21">
        <f t="shared" si="6"/>
        <v>0.53866666666666663</v>
      </c>
      <c r="G45" s="21">
        <f t="shared" si="7"/>
        <v>0.53466666666666662</v>
      </c>
      <c r="H45" s="21">
        <f t="shared" si="8"/>
        <v>0.53966666666666663</v>
      </c>
      <c r="I45" s="21">
        <f t="shared" si="9"/>
        <v>2.6457513110645929E-3</v>
      </c>
      <c r="J45" s="14"/>
      <c r="K45" s="21">
        <f t="shared" si="10"/>
        <v>2.0880164228894023</v>
      </c>
      <c r="L45" s="21">
        <f t="shared" si="5"/>
        <v>2.0726199640749297</v>
      </c>
      <c r="M45" s="21">
        <f t="shared" si="5"/>
        <v>2.0918655375930206</v>
      </c>
      <c r="N45" s="21">
        <f t="shared" si="11"/>
        <v>2.0841673081857839</v>
      </c>
      <c r="O45" s="21">
        <f t="shared" si="12"/>
        <v>2084.1673081857839</v>
      </c>
      <c r="P45" s="21">
        <f t="shared" si="13"/>
        <v>6.0887154781939348</v>
      </c>
      <c r="Q45" s="21">
        <f t="shared" si="14"/>
        <v>0.2029571826064645</v>
      </c>
      <c r="R45" s="21">
        <v>10269</v>
      </c>
      <c r="S45" s="23">
        <f t="shared" si="15"/>
        <v>16.673338465486271</v>
      </c>
      <c r="T45" s="15">
        <v>12</v>
      </c>
      <c r="V45" s="18"/>
      <c r="W45" s="25"/>
    </row>
    <row r="46" spans="1:23" x14ac:dyDescent="0.2">
      <c r="A46" s="1" t="s">
        <v>0</v>
      </c>
      <c r="B46" s="12">
        <v>7.0000000000000007E-2</v>
      </c>
      <c r="C46" s="12">
        <v>7.0000000000000007E-2</v>
      </c>
      <c r="D46" s="12">
        <v>7.0999999999999994E-2</v>
      </c>
      <c r="E46" s="12">
        <f>AVERAGE(B46:D46)</f>
        <v>7.0333333333333345E-2</v>
      </c>
      <c r="F46" s="12"/>
      <c r="G46" s="12"/>
      <c r="H46" s="12"/>
      <c r="I46" s="12"/>
    </row>
    <row r="47" spans="1:23" x14ac:dyDescent="0.2">
      <c r="A47" s="1"/>
      <c r="B47" s="7"/>
      <c r="C47" s="7"/>
      <c r="D47" s="7"/>
      <c r="E47" s="7"/>
      <c r="F47" s="7"/>
      <c r="G47" s="7"/>
      <c r="H47" s="7"/>
      <c r="I47" s="7"/>
    </row>
    <row r="78" spans="3:8" x14ac:dyDescent="0.2">
      <c r="C78" s="24"/>
      <c r="D78" s="24"/>
      <c r="E78" s="24"/>
      <c r="F78" s="24"/>
      <c r="G78" s="24"/>
      <c r="H78" s="25"/>
    </row>
    <row r="79" spans="3:8" x14ac:dyDescent="0.2">
      <c r="C79" s="24"/>
      <c r="D79" s="24"/>
      <c r="E79" s="24"/>
      <c r="F79" s="24"/>
      <c r="G79" s="24"/>
      <c r="H79" s="25"/>
    </row>
    <row r="80" spans="3:8" x14ac:dyDescent="0.2">
      <c r="C80" s="24"/>
      <c r="D80" s="24"/>
      <c r="E80" s="24"/>
      <c r="F80" s="24"/>
      <c r="G80" s="24"/>
      <c r="H80" s="25"/>
    </row>
    <row r="81" spans="3:8" x14ac:dyDescent="0.2">
      <c r="C81" s="24"/>
      <c r="D81" s="24"/>
      <c r="E81" s="24"/>
      <c r="F81" s="24"/>
      <c r="G81" s="24"/>
      <c r="H81" s="25"/>
    </row>
    <row r="82" spans="3:8" x14ac:dyDescent="0.2">
      <c r="C82" s="24"/>
      <c r="D82" s="24"/>
      <c r="E82" s="24"/>
      <c r="F82" s="24"/>
      <c r="G82" s="24"/>
      <c r="H82" s="25"/>
    </row>
    <row r="83" spans="3:8" x14ac:dyDescent="0.2">
      <c r="C83" s="24"/>
      <c r="D83" s="24"/>
      <c r="E83" s="24"/>
      <c r="F83" s="24"/>
      <c r="G83" s="24"/>
      <c r="H83" s="25"/>
    </row>
    <row r="84" spans="3:8" x14ac:dyDescent="0.2">
      <c r="C84" s="24"/>
      <c r="D84" s="24"/>
      <c r="E84" s="24"/>
      <c r="F84" s="24"/>
      <c r="G84" s="24"/>
      <c r="H84" s="25"/>
    </row>
    <row r="85" spans="3:8" x14ac:dyDescent="0.2">
      <c r="C85" s="24"/>
      <c r="D85" s="24"/>
      <c r="E85" s="24"/>
      <c r="F85" s="24"/>
      <c r="G85" s="24"/>
      <c r="H85" s="25"/>
    </row>
    <row r="86" spans="3:8" x14ac:dyDescent="0.2">
      <c r="C86" s="24"/>
      <c r="D86" s="24"/>
      <c r="E86" s="24"/>
      <c r="F86" s="24"/>
      <c r="G86" s="24"/>
      <c r="H86" s="25"/>
    </row>
    <row r="87" spans="3:8" x14ac:dyDescent="0.2">
      <c r="C87" s="24"/>
      <c r="D87" s="24"/>
      <c r="E87" s="24"/>
      <c r="F87" s="24"/>
      <c r="G87" s="24"/>
      <c r="H87" s="25"/>
    </row>
    <row r="88" spans="3:8" x14ac:dyDescent="0.2">
      <c r="C88" s="24"/>
      <c r="D88" s="24"/>
      <c r="E88" s="24"/>
      <c r="F88" s="24"/>
      <c r="G88" s="24"/>
      <c r="H88" s="25"/>
    </row>
    <row r="89" spans="3:8" x14ac:dyDescent="0.2">
      <c r="C89" s="24"/>
      <c r="D89" s="24"/>
      <c r="E89" s="24"/>
      <c r="F89" s="24"/>
      <c r="G89" s="24"/>
      <c r="H89" s="25"/>
    </row>
    <row r="90" spans="3:8" x14ac:dyDescent="0.2">
      <c r="C90" s="24"/>
      <c r="D90" s="24"/>
      <c r="E90" s="24"/>
      <c r="F90" s="24"/>
      <c r="G90" s="24"/>
      <c r="H90" s="25"/>
    </row>
    <row r="91" spans="3:8" x14ac:dyDescent="0.2">
      <c r="C91" s="24"/>
      <c r="D91" s="24"/>
      <c r="E91" s="24"/>
      <c r="F91" s="24"/>
      <c r="G91" s="24"/>
      <c r="H91" s="25"/>
    </row>
  </sheetData>
  <mergeCells count="4">
    <mergeCell ref="C18:L18"/>
    <mergeCell ref="A32:D32"/>
    <mergeCell ref="I32:I33"/>
    <mergeCell ref="K32:M32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dextranase activity-Encap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User</cp:lastModifiedBy>
  <dcterms:created xsi:type="dcterms:W3CDTF">2018-02-27T08:40:31Z</dcterms:created>
  <dcterms:modified xsi:type="dcterms:W3CDTF">2020-09-12T06:25:00Z</dcterms:modified>
</cp:coreProperties>
</file>