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bai bao quoc te\peerJ\"/>
    </mc:Choice>
  </mc:AlternateContent>
  <bookViews>
    <workbookView xWindow="0" yWindow="0" windowWidth="23040" windowHeight="9192"/>
  </bookViews>
  <sheets>
    <sheet name="MTT HDFa cell" sheetId="1" r:id="rId1"/>
    <sheet name="MTT HepG2 cell" sheetId="2" r:id="rId2"/>
    <sheet name="cell cycles" sheetId="5" r:id="rId3"/>
    <sheet name="Apoptosis" sheetId="4" r:id="rId4"/>
    <sheet name="ROS" sheetId="6" r:id="rId5"/>
    <sheet name="Δψm" sheetId="7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8" i="1"/>
  <c r="J9" i="1"/>
  <c r="J10" i="1"/>
  <c r="J11" i="1"/>
  <c r="I7" i="1"/>
  <c r="I8" i="1"/>
  <c r="I9" i="1"/>
  <c r="I10" i="1"/>
  <c r="I11" i="1"/>
  <c r="J6" i="1"/>
  <c r="I6" i="1"/>
  <c r="H7" i="1"/>
  <c r="H8" i="1"/>
  <c r="H9" i="1"/>
  <c r="H10" i="1"/>
  <c r="H11" i="1"/>
  <c r="H6" i="1"/>
  <c r="I7" i="6" l="1"/>
  <c r="J7" i="6"/>
  <c r="K7" i="6"/>
  <c r="I6" i="6"/>
  <c r="J6" i="6"/>
  <c r="K6" i="6"/>
  <c r="H7" i="6"/>
  <c r="H6" i="6"/>
  <c r="I5" i="6"/>
  <c r="J5" i="6"/>
  <c r="K5" i="6"/>
  <c r="H5" i="6"/>
  <c r="F7" i="7" l="1"/>
  <c r="E7" i="7"/>
  <c r="D7" i="7"/>
  <c r="C7" i="7"/>
  <c r="B7" i="7"/>
  <c r="F10" i="2" l="1"/>
  <c r="E10" i="2"/>
  <c r="F9" i="2"/>
  <c r="E9" i="2"/>
  <c r="F8" i="2"/>
  <c r="E8" i="2"/>
  <c r="F7" i="2"/>
  <c r="E7" i="2"/>
  <c r="F6" i="2"/>
  <c r="E6" i="2"/>
  <c r="F5" i="2"/>
  <c r="E5" i="2"/>
  <c r="F4" i="2"/>
  <c r="E4" i="2"/>
  <c r="F12" i="1"/>
  <c r="E12" i="1"/>
  <c r="F11" i="1"/>
  <c r="E11" i="1"/>
  <c r="F10" i="1"/>
  <c r="E10" i="1"/>
  <c r="F9" i="1"/>
  <c r="E9" i="1"/>
  <c r="F8" i="1"/>
  <c r="E8" i="1"/>
  <c r="A8" i="1"/>
  <c r="A9" i="1" s="1"/>
  <c r="A10" i="1" s="1"/>
  <c r="A11" i="1" s="1"/>
  <c r="A12" i="1" s="1"/>
  <c r="F7" i="1"/>
  <c r="E7" i="1"/>
  <c r="F6" i="1"/>
  <c r="E6" i="1"/>
  <c r="T12" i="5" l="1"/>
  <c r="S12" i="5"/>
  <c r="R12" i="5"/>
  <c r="Q12" i="5"/>
  <c r="O12" i="5"/>
  <c r="N12" i="5"/>
  <c r="M12" i="5"/>
  <c r="L12" i="5"/>
  <c r="J12" i="5"/>
  <c r="I12" i="5"/>
  <c r="H12" i="5"/>
  <c r="G12" i="5"/>
  <c r="E12" i="5"/>
  <c r="D12" i="5"/>
  <c r="C12" i="5"/>
  <c r="B12" i="5"/>
  <c r="T11" i="5"/>
  <c r="S11" i="5"/>
  <c r="R11" i="5"/>
  <c r="Q11" i="5"/>
  <c r="O11" i="5"/>
  <c r="N11" i="5"/>
  <c r="M11" i="5"/>
  <c r="L11" i="5"/>
  <c r="J11" i="5"/>
  <c r="I11" i="5"/>
  <c r="H11" i="5"/>
  <c r="G11" i="5"/>
  <c r="E11" i="5"/>
  <c r="D11" i="5"/>
  <c r="C11" i="5"/>
  <c r="B11" i="5"/>
</calcChain>
</file>

<file path=xl/sharedStrings.xml><?xml version="1.0" encoding="utf-8"?>
<sst xmlns="http://schemas.openxmlformats.org/spreadsheetml/2006/main" count="79" uniqueCount="40">
  <si>
    <t>apoptosis, cell size 3-28, green threshold:1205, red threshold 1045</t>
  </si>
  <si>
    <t>Control</t>
  </si>
  <si>
    <t>CE 70 µg/ml</t>
  </si>
  <si>
    <t>CE 100 µg/ml</t>
  </si>
  <si>
    <r>
      <t xml:space="preserve">CE 50 </t>
    </r>
    <r>
      <rPr>
        <sz val="11"/>
        <color theme="1"/>
        <rFont val="Calibri"/>
        <family val="2"/>
      </rPr>
      <t>µg/ml</t>
    </r>
  </si>
  <si>
    <t>threshold: 817-1172-1842</t>
  </si>
  <si>
    <t>A=SubG1</t>
  </si>
  <si>
    <t>B: G0/G1</t>
  </si>
  <si>
    <t>C: S</t>
  </si>
  <si>
    <t>D:G2/M</t>
  </si>
  <si>
    <t>CE 75 µg/ml</t>
  </si>
  <si>
    <t>Mean</t>
  </si>
  <si>
    <t>SEM</t>
  </si>
  <si>
    <t>MTT fibroblast 2.10^4 cell/well/100 ul, 13/11/2017</t>
  </si>
  <si>
    <t>CE (ug/ml)</t>
  </si>
  <si>
    <t>% viability 1</t>
  </si>
  <si>
    <t>% viability 2</t>
  </si>
  <si>
    <t>% viability 3</t>
  </si>
  <si>
    <t>ave</t>
  </si>
  <si>
    <t>Viability</t>
  </si>
  <si>
    <t>extract ug/ml</t>
  </si>
  <si>
    <t>average</t>
  </si>
  <si>
    <t>MMP 25/03/2018, CE 12h, CCCP 50uM 1h, DiOC6 40 nM,30 min</t>
  </si>
  <si>
    <t>CE50</t>
  </si>
  <si>
    <t>CE75</t>
  </si>
  <si>
    <t>CE100</t>
  </si>
  <si>
    <t>CCCP</t>
  </si>
  <si>
    <t>Pre 1</t>
  </si>
  <si>
    <t>Pre 2</t>
  </si>
  <si>
    <t>Pre 3</t>
  </si>
  <si>
    <t>RFU-blank</t>
  </si>
  <si>
    <t>Reative fluorescence</t>
  </si>
  <si>
    <t>rep 1</t>
  </si>
  <si>
    <t>rep 2</t>
  </si>
  <si>
    <t>rep 3</t>
  </si>
  <si>
    <t xml:space="preserve"> result of ROS treated 12 h measured on 19/12/2017</t>
  </si>
  <si>
    <t>% cell</t>
  </si>
  <si>
    <t>apoptosis cell</t>
  </si>
  <si>
    <t>live cell</t>
  </si>
  <si>
    <t>death cell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</si>
</sst>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" fontId="0" fillId="0" borderId="0" xfId="0" applyNumberFormat="1"/>
    <xf numFmtId="0" fontId="3" fillId="0" borderId="0" xfId="0" applyFont="1"/>
    <xf numFmtId="0" fontId="1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tabSelected="1" workbookViewId="0">
      <selection activeCell="N20" sqref="N20"/>
    </sheetView>
  </sheetViews>
  <sheetFormatPr defaultRowHeight="14.4" x14ac:dyDescent="0.3"/>
  <sheetData>
    <row r="2" spans="1:10" x14ac:dyDescent="0.3">
      <c r="A2" t="s">
        <v>13</v>
      </c>
    </row>
    <row r="4" spans="1:10" x14ac:dyDescent="0.3">
      <c r="B4" t="s">
        <v>32</v>
      </c>
      <c r="C4" t="s">
        <v>33</v>
      </c>
      <c r="D4" t="s">
        <v>34</v>
      </c>
    </row>
    <row r="5" spans="1:10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12</v>
      </c>
    </row>
    <row r="6" spans="1:10" x14ac:dyDescent="0.3">
      <c r="A6">
        <v>0</v>
      </c>
      <c r="B6">
        <v>100</v>
      </c>
      <c r="C6" s="1">
        <v>100</v>
      </c>
      <c r="D6" s="1">
        <v>100</v>
      </c>
      <c r="E6" s="1">
        <f>AVERAGE(B6:D6)</f>
        <v>100</v>
      </c>
      <c r="F6" s="1">
        <f>STDEV(B6:D6)/SQRT(3)</f>
        <v>0</v>
      </c>
      <c r="H6">
        <f>B6/$B$8*100</f>
        <v>74.594022035074119</v>
      </c>
      <c r="I6">
        <f>C6/$C$8*100</f>
        <v>70.165098476715713</v>
      </c>
      <c r="J6">
        <f>D6/$D$8*100</f>
        <v>77.969061876247508</v>
      </c>
    </row>
    <row r="7" spans="1:10" x14ac:dyDescent="0.3">
      <c r="A7">
        <v>25</v>
      </c>
      <c r="B7">
        <v>108.91</v>
      </c>
      <c r="C7">
        <v>126.282</v>
      </c>
      <c r="D7">
        <v>107.815</v>
      </c>
      <c r="E7" s="1">
        <f t="shared" ref="E7:E12" si="0">AVERAGE(B7:D7)</f>
        <v>114.33566666666667</v>
      </c>
      <c r="F7" s="1">
        <f t="shared" ref="F7:F12" si="1">STDEV(B7:D7)/SQRT(3)</f>
        <v>5.9815247870236048</v>
      </c>
      <c r="H7">
        <f t="shared" ref="H7:H11" si="2">B7/$B$8*100</f>
        <v>81.240349398399218</v>
      </c>
      <c r="I7">
        <f t="shared" ref="I7:I11" si="3">C7/$C$8*100</f>
        <v>88.605889658366138</v>
      </c>
      <c r="J7">
        <f t="shared" ref="J7:J11" si="4">D7/$D$8*100</f>
        <v>84.062344061876246</v>
      </c>
    </row>
    <row r="8" spans="1:10" x14ac:dyDescent="0.3">
      <c r="A8">
        <f>A7*2</f>
        <v>50</v>
      </c>
      <c r="B8">
        <v>134.059</v>
      </c>
      <c r="C8">
        <v>142.52099999999999</v>
      </c>
      <c r="D8">
        <v>128.256</v>
      </c>
      <c r="E8" s="1">
        <f t="shared" si="0"/>
        <v>134.94533333333334</v>
      </c>
      <c r="F8" s="1">
        <f t="shared" si="1"/>
        <v>4.1417285575523186</v>
      </c>
      <c r="H8">
        <f t="shared" si="2"/>
        <v>100</v>
      </c>
      <c r="I8">
        <f t="shared" si="3"/>
        <v>100</v>
      </c>
      <c r="J8">
        <f t="shared" si="4"/>
        <v>100</v>
      </c>
    </row>
    <row r="9" spans="1:10" x14ac:dyDescent="0.3">
      <c r="A9">
        <f t="shared" ref="A9:A11" si="5">A8*2</f>
        <v>100</v>
      </c>
      <c r="B9">
        <v>87.92</v>
      </c>
      <c r="C9">
        <v>105.97199999999999</v>
      </c>
      <c r="D9">
        <v>85.771000000000001</v>
      </c>
      <c r="E9" s="1">
        <f t="shared" si="0"/>
        <v>93.221000000000004</v>
      </c>
      <c r="F9" s="1">
        <f t="shared" si="1"/>
        <v>6.4056108477906539</v>
      </c>
      <c r="H9">
        <f t="shared" si="2"/>
        <v>65.583064173237162</v>
      </c>
      <c r="I9">
        <f t="shared" si="3"/>
        <v>74.355358157745172</v>
      </c>
      <c r="J9">
        <f t="shared" si="4"/>
        <v>66.874844061876246</v>
      </c>
    </row>
    <row r="10" spans="1:10" x14ac:dyDescent="0.3">
      <c r="A10">
        <f t="shared" si="5"/>
        <v>200</v>
      </c>
      <c r="B10">
        <v>33.860999999999997</v>
      </c>
      <c r="C10">
        <v>36.752000000000002</v>
      </c>
      <c r="D10">
        <v>42.283999999999999</v>
      </c>
      <c r="E10" s="1">
        <f t="shared" si="0"/>
        <v>37.632333333333328</v>
      </c>
      <c r="F10" s="1">
        <f t="shared" si="1"/>
        <v>2.4710303069322683</v>
      </c>
      <c r="H10">
        <f t="shared" si="2"/>
        <v>25.258281801296445</v>
      </c>
      <c r="I10">
        <f t="shared" si="3"/>
        <v>25.787076992162561</v>
      </c>
      <c r="J10">
        <f t="shared" si="4"/>
        <v>32.968438123752492</v>
      </c>
    </row>
    <row r="11" spans="1:10" x14ac:dyDescent="0.3">
      <c r="A11">
        <f t="shared" si="5"/>
        <v>400</v>
      </c>
      <c r="B11">
        <v>18.712</v>
      </c>
      <c r="C11">
        <v>30.448</v>
      </c>
      <c r="D11">
        <v>27.353999999999999</v>
      </c>
      <c r="E11" s="1">
        <f t="shared" si="0"/>
        <v>25.504666666666665</v>
      </c>
      <c r="F11" s="1">
        <f t="shared" si="1"/>
        <v>3.5118109921299046</v>
      </c>
      <c r="H11">
        <f t="shared" si="2"/>
        <v>13.958033403203068</v>
      </c>
      <c r="I11">
        <f t="shared" si="3"/>
        <v>21.363869184190403</v>
      </c>
      <c r="J11">
        <f t="shared" si="4"/>
        <v>21.327657185628741</v>
      </c>
    </row>
    <row r="12" spans="1:10" x14ac:dyDescent="0.3">
      <c r="A12">
        <f>A11*2</f>
        <v>800</v>
      </c>
      <c r="B12">
        <v>37.524000000000001</v>
      </c>
      <c r="C12">
        <v>44.337000000000003</v>
      </c>
      <c r="D12">
        <v>30.36</v>
      </c>
      <c r="E12" s="1">
        <f t="shared" si="0"/>
        <v>37.407000000000004</v>
      </c>
      <c r="F12" s="1">
        <f t="shared" si="1"/>
        <v>4.0352364243003231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"/>
  <sheetViews>
    <sheetView workbookViewId="0">
      <selection activeCell="B4" sqref="B4:E10"/>
    </sheetView>
  </sheetViews>
  <sheetFormatPr defaultRowHeight="14.4" x14ac:dyDescent="0.3"/>
  <cols>
    <col min="1" max="1" width="15.6640625" bestFit="1" customWidth="1"/>
  </cols>
  <sheetData>
    <row r="2" spans="1:6" x14ac:dyDescent="0.3">
      <c r="A2" t="s">
        <v>19</v>
      </c>
      <c r="B2" t="s">
        <v>32</v>
      </c>
      <c r="C2" t="s">
        <v>33</v>
      </c>
      <c r="D2" t="s">
        <v>34</v>
      </c>
    </row>
    <row r="3" spans="1:6" ht="18" x14ac:dyDescent="0.35">
      <c r="A3" s="2" t="s">
        <v>20</v>
      </c>
      <c r="B3" t="s">
        <v>15</v>
      </c>
      <c r="C3" t="s">
        <v>16</v>
      </c>
      <c r="D3" t="s">
        <v>17</v>
      </c>
      <c r="E3" s="3" t="s">
        <v>21</v>
      </c>
      <c r="F3" s="3" t="s">
        <v>12</v>
      </c>
    </row>
    <row r="4" spans="1:6" ht="18" x14ac:dyDescent="0.35">
      <c r="A4" s="2">
        <v>0</v>
      </c>
      <c r="B4">
        <v>100</v>
      </c>
      <c r="C4">
        <v>100</v>
      </c>
      <c r="D4">
        <v>100</v>
      </c>
      <c r="E4">
        <f>AVERAGE(B4:D4)</f>
        <v>100</v>
      </c>
      <c r="F4" s="2">
        <f>STDEV(B4:D4)/SQRT(3)</f>
        <v>0</v>
      </c>
    </row>
    <row r="5" spans="1:6" ht="18" x14ac:dyDescent="0.35">
      <c r="A5" s="2">
        <v>25</v>
      </c>
      <c r="B5">
        <v>96.315486470926885</v>
      </c>
      <c r="C5">
        <v>95.945945945945937</v>
      </c>
      <c r="D5">
        <v>94.748858447488587</v>
      </c>
      <c r="E5">
        <f t="shared" ref="E5:E10" si="0">AVERAGE(B5:D5)</f>
        <v>95.670096954787141</v>
      </c>
      <c r="F5" s="2">
        <f t="shared" ref="F5:F10" si="1">STDEV(B5:D5)/SQRT(3)</f>
        <v>0.47281086436969105</v>
      </c>
    </row>
    <row r="6" spans="1:6" ht="18" x14ac:dyDescent="0.35">
      <c r="A6" s="2">
        <v>50</v>
      </c>
      <c r="B6">
        <v>76.827864133563622</v>
      </c>
      <c r="C6">
        <v>77.601351351351354</v>
      </c>
      <c r="D6">
        <v>78.919330289193283</v>
      </c>
      <c r="E6">
        <f t="shared" si="0"/>
        <v>77.782848591369415</v>
      </c>
      <c r="F6" s="2">
        <f t="shared" si="1"/>
        <v>0.61053626868426358</v>
      </c>
    </row>
    <row r="7" spans="1:6" ht="18" x14ac:dyDescent="0.35">
      <c r="A7" s="2">
        <v>100</v>
      </c>
      <c r="B7">
        <v>52.158894645941281</v>
      </c>
      <c r="C7">
        <v>44.695945945945951</v>
      </c>
      <c r="D7">
        <v>49.885844748858446</v>
      </c>
      <c r="E7">
        <f t="shared" si="0"/>
        <v>48.913561780248564</v>
      </c>
      <c r="F7" s="2">
        <f t="shared" si="1"/>
        <v>2.2085365782932023</v>
      </c>
    </row>
    <row r="8" spans="1:6" ht="18" x14ac:dyDescent="0.35">
      <c r="A8" s="2">
        <v>200</v>
      </c>
      <c r="B8">
        <v>17.156016119746688</v>
      </c>
      <c r="C8">
        <v>18.513513513513516</v>
      </c>
      <c r="D8">
        <v>34.32267884322679</v>
      </c>
      <c r="E8">
        <f t="shared" si="0"/>
        <v>23.330736158828998</v>
      </c>
      <c r="F8" s="2">
        <f t="shared" si="1"/>
        <v>5.5099244633762297</v>
      </c>
    </row>
    <row r="9" spans="1:6" ht="18" x14ac:dyDescent="0.35">
      <c r="A9" s="2">
        <v>400</v>
      </c>
      <c r="B9">
        <v>10.823258491652275</v>
      </c>
      <c r="C9">
        <v>13.344594594594595</v>
      </c>
      <c r="D9">
        <v>17.998477929984777</v>
      </c>
      <c r="E9">
        <f t="shared" si="0"/>
        <v>14.055443672077217</v>
      </c>
      <c r="F9" s="2">
        <f t="shared" si="1"/>
        <v>2.1015806198569158</v>
      </c>
    </row>
    <row r="10" spans="1:6" ht="18" x14ac:dyDescent="0.35">
      <c r="A10" s="2">
        <v>800</v>
      </c>
      <c r="B10">
        <v>12.320092112838227</v>
      </c>
      <c r="C10">
        <v>16.114864864864863</v>
      </c>
      <c r="D10">
        <v>20.395738203957382</v>
      </c>
      <c r="E10">
        <f t="shared" si="0"/>
        <v>16.276898393886825</v>
      </c>
      <c r="F10" s="2">
        <f t="shared" si="1"/>
        <v>2.3326455721381696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workbookViewId="0">
      <selection activeCell="Q6" sqref="Q6:T10"/>
    </sheetView>
  </sheetViews>
  <sheetFormatPr defaultRowHeight="14.4" x14ac:dyDescent="0.3"/>
  <sheetData>
    <row r="1" spans="1:20" x14ac:dyDescent="0.3">
      <c r="C1" s="3" t="s">
        <v>36</v>
      </c>
      <c r="G1" t="s">
        <v>5</v>
      </c>
    </row>
    <row r="4" spans="1:20" x14ac:dyDescent="0.3">
      <c r="B4" s="4" t="s">
        <v>6</v>
      </c>
      <c r="G4" s="4" t="s">
        <v>7</v>
      </c>
      <c r="L4" s="4" t="s">
        <v>8</v>
      </c>
      <c r="Q4" s="4" t="s">
        <v>9</v>
      </c>
    </row>
    <row r="5" spans="1:20" x14ac:dyDescent="0.3">
      <c r="B5" t="s">
        <v>1</v>
      </c>
      <c r="C5" t="s">
        <v>4</v>
      </c>
      <c r="D5" t="s">
        <v>10</v>
      </c>
      <c r="E5" t="s">
        <v>3</v>
      </c>
      <c r="G5" t="s">
        <v>1</v>
      </c>
      <c r="H5" t="s">
        <v>4</v>
      </c>
      <c r="I5" t="s">
        <v>10</v>
      </c>
      <c r="J5" t="s">
        <v>3</v>
      </c>
      <c r="L5" t="s">
        <v>1</v>
      </c>
      <c r="M5" t="s">
        <v>4</v>
      </c>
      <c r="N5" t="s">
        <v>10</v>
      </c>
      <c r="O5" t="s">
        <v>3</v>
      </c>
      <c r="Q5" t="s">
        <v>1</v>
      </c>
      <c r="R5" t="s">
        <v>4</v>
      </c>
      <c r="S5" t="s">
        <v>10</v>
      </c>
      <c r="T5" t="s">
        <v>3</v>
      </c>
    </row>
    <row r="6" spans="1:20" x14ac:dyDescent="0.3">
      <c r="B6">
        <v>6</v>
      </c>
      <c r="C6">
        <v>15</v>
      </c>
      <c r="D6">
        <v>39</v>
      </c>
      <c r="E6">
        <v>45</v>
      </c>
      <c r="G6">
        <v>54</v>
      </c>
      <c r="H6">
        <v>42</v>
      </c>
      <c r="I6">
        <v>22</v>
      </c>
      <c r="J6">
        <v>26</v>
      </c>
      <c r="L6">
        <v>32</v>
      </c>
      <c r="M6">
        <v>26</v>
      </c>
      <c r="N6">
        <v>23</v>
      </c>
      <c r="O6">
        <v>20</v>
      </c>
      <c r="Q6">
        <v>8</v>
      </c>
      <c r="R6">
        <v>5</v>
      </c>
      <c r="S6">
        <v>12</v>
      </c>
      <c r="T6">
        <v>11</v>
      </c>
    </row>
    <row r="7" spans="1:20" x14ac:dyDescent="0.3">
      <c r="B7">
        <v>7</v>
      </c>
      <c r="C7">
        <v>19</v>
      </c>
      <c r="D7">
        <v>35</v>
      </c>
      <c r="E7">
        <v>43</v>
      </c>
      <c r="G7">
        <v>56</v>
      </c>
      <c r="H7">
        <v>52</v>
      </c>
      <c r="I7">
        <v>25</v>
      </c>
      <c r="J7">
        <v>26</v>
      </c>
      <c r="L7">
        <v>32</v>
      </c>
      <c r="M7">
        <v>25</v>
      </c>
      <c r="N7">
        <v>28</v>
      </c>
      <c r="O7">
        <v>21</v>
      </c>
      <c r="Q7">
        <v>5</v>
      </c>
      <c r="R7">
        <v>13</v>
      </c>
      <c r="S7">
        <v>15</v>
      </c>
      <c r="T7">
        <v>10</v>
      </c>
    </row>
    <row r="8" spans="1:20" x14ac:dyDescent="0.3">
      <c r="B8">
        <v>8</v>
      </c>
      <c r="C8">
        <v>12</v>
      </c>
      <c r="D8">
        <v>38</v>
      </c>
      <c r="E8">
        <v>46</v>
      </c>
      <c r="G8">
        <v>54</v>
      </c>
      <c r="H8">
        <v>55</v>
      </c>
      <c r="I8">
        <v>24</v>
      </c>
      <c r="J8">
        <v>26</v>
      </c>
      <c r="L8">
        <v>33</v>
      </c>
      <c r="M8">
        <v>27</v>
      </c>
      <c r="N8">
        <v>27</v>
      </c>
      <c r="O8">
        <v>18</v>
      </c>
      <c r="Q8">
        <v>5</v>
      </c>
      <c r="R8">
        <v>6</v>
      </c>
      <c r="S8">
        <v>11</v>
      </c>
      <c r="T8">
        <v>11</v>
      </c>
    </row>
    <row r="9" spans="1:20" x14ac:dyDescent="0.3">
      <c r="B9">
        <v>7</v>
      </c>
      <c r="C9">
        <v>16</v>
      </c>
      <c r="D9">
        <v>34</v>
      </c>
      <c r="E9">
        <v>43</v>
      </c>
      <c r="G9">
        <v>55</v>
      </c>
      <c r="H9">
        <v>40</v>
      </c>
      <c r="I9">
        <v>22</v>
      </c>
      <c r="J9">
        <v>26</v>
      </c>
      <c r="L9">
        <v>33</v>
      </c>
      <c r="M9">
        <v>28</v>
      </c>
      <c r="N9">
        <v>26</v>
      </c>
      <c r="O9">
        <v>18</v>
      </c>
      <c r="Q9">
        <v>4</v>
      </c>
      <c r="R9">
        <v>7</v>
      </c>
      <c r="S9">
        <v>15</v>
      </c>
      <c r="T9">
        <v>13</v>
      </c>
    </row>
    <row r="10" spans="1:20" x14ac:dyDescent="0.3">
      <c r="B10">
        <v>8</v>
      </c>
      <c r="C10">
        <v>19</v>
      </c>
      <c r="D10">
        <v>45</v>
      </c>
      <c r="E10">
        <v>42</v>
      </c>
      <c r="G10">
        <v>54</v>
      </c>
      <c r="H10">
        <v>54</v>
      </c>
      <c r="I10">
        <v>26</v>
      </c>
      <c r="J10">
        <v>24</v>
      </c>
      <c r="L10">
        <v>28</v>
      </c>
      <c r="M10">
        <v>26</v>
      </c>
      <c r="N10">
        <v>22</v>
      </c>
      <c r="O10">
        <v>19</v>
      </c>
      <c r="Q10">
        <v>6</v>
      </c>
      <c r="R10">
        <v>13</v>
      </c>
      <c r="S10">
        <v>11</v>
      </c>
      <c r="T10">
        <v>14</v>
      </c>
    </row>
    <row r="11" spans="1:20" x14ac:dyDescent="0.3">
      <c r="A11" t="s">
        <v>11</v>
      </c>
      <c r="B11">
        <f>AVERAGE(B6:B10)</f>
        <v>7.2</v>
      </c>
      <c r="C11">
        <f t="shared" ref="C11:T11" si="0">AVERAGE(C6:C10)</f>
        <v>16.2</v>
      </c>
      <c r="D11">
        <f t="shared" si="0"/>
        <v>38.200000000000003</v>
      </c>
      <c r="E11">
        <f t="shared" si="0"/>
        <v>43.8</v>
      </c>
      <c r="G11">
        <f t="shared" si="0"/>
        <v>54.6</v>
      </c>
      <c r="H11">
        <f t="shared" si="0"/>
        <v>48.6</v>
      </c>
      <c r="I11">
        <f t="shared" si="0"/>
        <v>23.8</v>
      </c>
      <c r="J11">
        <f t="shared" si="0"/>
        <v>25.6</v>
      </c>
      <c r="L11">
        <f t="shared" si="0"/>
        <v>31.6</v>
      </c>
      <c r="M11">
        <f t="shared" si="0"/>
        <v>26.4</v>
      </c>
      <c r="N11">
        <f t="shared" si="0"/>
        <v>25.2</v>
      </c>
      <c r="O11">
        <f t="shared" si="0"/>
        <v>19.2</v>
      </c>
      <c r="Q11">
        <f t="shared" si="0"/>
        <v>5.6</v>
      </c>
      <c r="R11">
        <f t="shared" si="0"/>
        <v>8.8000000000000007</v>
      </c>
      <c r="S11">
        <f t="shared" si="0"/>
        <v>12.8</v>
      </c>
      <c r="T11">
        <f t="shared" si="0"/>
        <v>11.8</v>
      </c>
    </row>
    <row r="12" spans="1:20" x14ac:dyDescent="0.3">
      <c r="A12" t="s">
        <v>12</v>
      </c>
      <c r="B12">
        <f>STDEV(B6:B10)/SQRT(COUNT(B6:B10))</f>
        <v>0.37416573867739489</v>
      </c>
      <c r="C12">
        <f t="shared" ref="C12:T12" si="1">STDEV(C6:C10)/SQRT(COUNT(C6:C10))</f>
        <v>1.3190905958272909</v>
      </c>
      <c r="D12">
        <f t="shared" si="1"/>
        <v>1.933907960581374</v>
      </c>
      <c r="E12">
        <f t="shared" si="1"/>
        <v>0.73484692283495334</v>
      </c>
      <c r="G12">
        <f t="shared" si="1"/>
        <v>0.39999999999999997</v>
      </c>
      <c r="H12">
        <f t="shared" si="1"/>
        <v>3.1559467676119053</v>
      </c>
      <c r="I12">
        <f t="shared" si="1"/>
        <v>0.79999999999999993</v>
      </c>
      <c r="J12">
        <f t="shared" si="1"/>
        <v>0.39999999999999997</v>
      </c>
      <c r="L12">
        <f t="shared" si="1"/>
        <v>0.92736184954957024</v>
      </c>
      <c r="M12">
        <f t="shared" si="1"/>
        <v>0.50990195135927852</v>
      </c>
      <c r="N12">
        <f t="shared" si="1"/>
        <v>1.1575836902790224</v>
      </c>
      <c r="O12">
        <f t="shared" si="1"/>
        <v>0.58309518948452999</v>
      </c>
      <c r="Q12">
        <f t="shared" si="1"/>
        <v>0.67823299831252637</v>
      </c>
      <c r="R12">
        <f t="shared" si="1"/>
        <v>1.7435595774162693</v>
      </c>
      <c r="S12">
        <f t="shared" si="1"/>
        <v>0.91651513899116666</v>
      </c>
      <c r="T12">
        <f t="shared" si="1"/>
        <v>0.7348469228349519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1"/>
  <sheetViews>
    <sheetView workbookViewId="0">
      <selection activeCell="B13" sqref="B13:E19"/>
    </sheetView>
  </sheetViews>
  <sheetFormatPr defaultRowHeight="14.4" x14ac:dyDescent="0.3"/>
  <sheetData>
    <row r="2" spans="2:16" x14ac:dyDescent="0.3">
      <c r="B2" s="3" t="s">
        <v>36</v>
      </c>
      <c r="C2" t="s">
        <v>0</v>
      </c>
    </row>
    <row r="4" spans="2:16" x14ac:dyDescent="0.3">
      <c r="B4" s="4" t="s">
        <v>37</v>
      </c>
      <c r="G4" s="4" t="s">
        <v>38</v>
      </c>
      <c r="M4" s="4" t="s">
        <v>39</v>
      </c>
    </row>
    <row r="6" spans="2:16" x14ac:dyDescent="0.3">
      <c r="B6" t="s">
        <v>1</v>
      </c>
      <c r="C6" t="s">
        <v>4</v>
      </c>
      <c r="D6" t="s">
        <v>2</v>
      </c>
      <c r="E6" t="s">
        <v>3</v>
      </c>
      <c r="G6" t="s">
        <v>1</v>
      </c>
      <c r="H6" t="s">
        <v>4</v>
      </c>
      <c r="I6" t="s">
        <v>2</v>
      </c>
      <c r="J6" t="s">
        <v>3</v>
      </c>
      <c r="M6" t="s">
        <v>1</v>
      </c>
      <c r="N6" t="s">
        <v>4</v>
      </c>
      <c r="O6" t="s">
        <v>2</v>
      </c>
      <c r="P6" t="s">
        <v>3</v>
      </c>
    </row>
    <row r="7" spans="2:16" x14ac:dyDescent="0.3">
      <c r="B7">
        <v>1</v>
      </c>
      <c r="C7">
        <v>5</v>
      </c>
      <c r="D7">
        <v>9</v>
      </c>
      <c r="E7">
        <v>15</v>
      </c>
      <c r="G7">
        <v>93</v>
      </c>
      <c r="H7">
        <v>71</v>
      </c>
      <c r="I7">
        <v>47</v>
      </c>
      <c r="J7">
        <v>28</v>
      </c>
      <c r="M7">
        <v>6</v>
      </c>
      <c r="N7">
        <v>24</v>
      </c>
      <c r="O7">
        <v>45</v>
      </c>
      <c r="P7">
        <v>56</v>
      </c>
    </row>
    <row r="8" spans="2:16" x14ac:dyDescent="0.3">
      <c r="B8">
        <v>1</v>
      </c>
      <c r="C8">
        <v>6</v>
      </c>
      <c r="D8">
        <v>6</v>
      </c>
      <c r="E8">
        <v>16</v>
      </c>
      <c r="G8">
        <v>91</v>
      </c>
      <c r="H8">
        <v>71</v>
      </c>
      <c r="I8">
        <v>49</v>
      </c>
      <c r="J8">
        <v>26</v>
      </c>
      <c r="M8">
        <v>8</v>
      </c>
      <c r="N8">
        <v>24</v>
      </c>
      <c r="O8">
        <v>44</v>
      </c>
      <c r="P8">
        <v>57</v>
      </c>
    </row>
    <row r="9" spans="2:16" x14ac:dyDescent="0.3">
      <c r="B9">
        <v>1</v>
      </c>
      <c r="C9">
        <v>6</v>
      </c>
      <c r="D9">
        <v>12</v>
      </c>
      <c r="E9">
        <v>16</v>
      </c>
      <c r="G9">
        <v>90</v>
      </c>
      <c r="H9">
        <v>69</v>
      </c>
      <c r="I9">
        <v>45</v>
      </c>
      <c r="J9">
        <v>30</v>
      </c>
      <c r="M9">
        <v>9</v>
      </c>
      <c r="N9">
        <v>26</v>
      </c>
      <c r="O9">
        <v>44</v>
      </c>
      <c r="P9">
        <v>53</v>
      </c>
    </row>
    <row r="10" spans="2:16" x14ac:dyDescent="0.3">
      <c r="B10">
        <v>1</v>
      </c>
      <c r="C10">
        <v>7</v>
      </c>
      <c r="D10">
        <v>12</v>
      </c>
      <c r="E10">
        <v>20</v>
      </c>
      <c r="G10">
        <v>94</v>
      </c>
      <c r="H10">
        <v>65</v>
      </c>
      <c r="I10">
        <v>46</v>
      </c>
      <c r="J10">
        <v>29</v>
      </c>
      <c r="M10">
        <v>4</v>
      </c>
      <c r="N10">
        <v>28</v>
      </c>
      <c r="O10">
        <v>41</v>
      </c>
      <c r="P10">
        <v>51</v>
      </c>
    </row>
    <row r="11" spans="2:16" x14ac:dyDescent="0.3">
      <c r="B11">
        <v>1</v>
      </c>
      <c r="C11">
        <v>4</v>
      </c>
      <c r="D11">
        <v>12</v>
      </c>
      <c r="E11">
        <v>20</v>
      </c>
      <c r="G11">
        <v>94</v>
      </c>
      <c r="H11">
        <v>83</v>
      </c>
      <c r="I11">
        <v>45</v>
      </c>
      <c r="J11">
        <v>33</v>
      </c>
      <c r="M11">
        <v>4</v>
      </c>
      <c r="N11">
        <v>13</v>
      </c>
      <c r="O11">
        <v>44</v>
      </c>
      <c r="P11">
        <v>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"/>
  <sheetViews>
    <sheetView workbookViewId="0">
      <selection activeCell="H5" sqref="H5:K7"/>
    </sheetView>
  </sheetViews>
  <sheetFormatPr defaultRowHeight="14.4" x14ac:dyDescent="0.3"/>
  <sheetData>
    <row r="2" spans="1:11" x14ac:dyDescent="0.3">
      <c r="B2" t="s">
        <v>35</v>
      </c>
    </row>
    <row r="3" spans="1:11" x14ac:dyDescent="0.3">
      <c r="B3" t="s">
        <v>30</v>
      </c>
      <c r="H3" s="3" t="s">
        <v>31</v>
      </c>
    </row>
    <row r="4" spans="1:11" x14ac:dyDescent="0.3">
      <c r="A4" t="s">
        <v>14</v>
      </c>
      <c r="B4">
        <v>0</v>
      </c>
      <c r="C4">
        <v>50</v>
      </c>
      <c r="D4">
        <v>75</v>
      </c>
      <c r="E4">
        <v>100</v>
      </c>
      <c r="H4">
        <v>0</v>
      </c>
      <c r="I4">
        <v>50</v>
      </c>
      <c r="J4">
        <v>75</v>
      </c>
      <c r="K4">
        <v>100</v>
      </c>
    </row>
    <row r="5" spans="1:11" x14ac:dyDescent="0.3">
      <c r="A5" t="s">
        <v>32</v>
      </c>
      <c r="B5">
        <v>0.16400000000000001</v>
      </c>
      <c r="C5">
        <v>0.17199999999999999</v>
      </c>
      <c r="D5">
        <v>0.372</v>
      </c>
      <c r="E5">
        <v>0.53</v>
      </c>
      <c r="G5" t="s">
        <v>32</v>
      </c>
      <c r="H5">
        <f>B5/$B$5</f>
        <v>1</v>
      </c>
      <c r="I5">
        <f t="shared" ref="I5:K5" si="0">C5/$B$5</f>
        <v>1.0487804878048779</v>
      </c>
      <c r="J5">
        <f t="shared" si="0"/>
        <v>2.2682926829268291</v>
      </c>
      <c r="K5">
        <f t="shared" si="0"/>
        <v>3.2317073170731709</v>
      </c>
    </row>
    <row r="6" spans="1:11" x14ac:dyDescent="0.3">
      <c r="A6" t="s">
        <v>33</v>
      </c>
      <c r="B6">
        <v>0.128</v>
      </c>
      <c r="C6">
        <v>0.151</v>
      </c>
      <c r="D6">
        <v>0.249</v>
      </c>
      <c r="E6">
        <v>0.38</v>
      </c>
      <c r="G6" t="s">
        <v>33</v>
      </c>
      <c r="H6">
        <f>B6/$B$6</f>
        <v>1</v>
      </c>
      <c r="I6">
        <f t="shared" ref="I6:K6" si="1">C6/$B$6</f>
        <v>1.1796875</v>
      </c>
      <c r="J6">
        <f t="shared" si="1"/>
        <v>1.9453125</v>
      </c>
      <c r="K6">
        <f t="shared" si="1"/>
        <v>2.96875</v>
      </c>
    </row>
    <row r="7" spans="1:11" x14ac:dyDescent="0.3">
      <c r="A7" t="s">
        <v>34</v>
      </c>
      <c r="B7">
        <v>0.17299999999999999</v>
      </c>
      <c r="C7">
        <v>0.17299999999999999</v>
      </c>
      <c r="D7">
        <v>0.32800000000000001</v>
      </c>
      <c r="E7">
        <v>0.46200000000000002</v>
      </c>
      <c r="G7" t="s">
        <v>34</v>
      </c>
      <c r="H7">
        <f>B7/$B$7</f>
        <v>1</v>
      </c>
      <c r="I7">
        <f t="shared" ref="I7:K7" si="2">C7/$B$7</f>
        <v>1</v>
      </c>
      <c r="J7">
        <f t="shared" si="2"/>
        <v>1.8959537572254337</v>
      </c>
      <c r="K7">
        <f t="shared" si="2"/>
        <v>2.6705202312138732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"/>
  <sheetViews>
    <sheetView workbookViewId="0">
      <selection activeCell="B4" sqref="B4:F6"/>
    </sheetView>
  </sheetViews>
  <sheetFormatPr defaultRowHeight="14.4" x14ac:dyDescent="0.3"/>
  <sheetData>
    <row r="2" spans="1:6" x14ac:dyDescent="0.3">
      <c r="B2" t="s">
        <v>22</v>
      </c>
    </row>
    <row r="3" spans="1:6" x14ac:dyDescent="0.3">
      <c r="B3">
        <v>0</v>
      </c>
      <c r="C3" t="s">
        <v>23</v>
      </c>
      <c r="D3" t="s">
        <v>24</v>
      </c>
      <c r="E3" t="s">
        <v>25</v>
      </c>
      <c r="F3" t="s">
        <v>26</v>
      </c>
    </row>
    <row r="4" spans="1:6" x14ac:dyDescent="0.3">
      <c r="A4" t="s">
        <v>27</v>
      </c>
      <c r="B4">
        <v>1</v>
      </c>
      <c r="C4">
        <v>0.89500000000000002</v>
      </c>
      <c r="D4">
        <v>0.92300000000000004</v>
      </c>
      <c r="E4">
        <v>0.85299999999999998</v>
      </c>
      <c r="F4">
        <v>0.79</v>
      </c>
    </row>
    <row r="5" spans="1:6" x14ac:dyDescent="0.3">
      <c r="A5" t="s">
        <v>28</v>
      </c>
      <c r="B5">
        <v>1</v>
      </c>
      <c r="C5">
        <v>0.93400000000000005</v>
      </c>
      <c r="D5">
        <v>0.92500000000000004</v>
      </c>
      <c r="E5">
        <v>0.80900000000000005</v>
      </c>
      <c r="F5">
        <v>0.76100000000000001</v>
      </c>
    </row>
    <row r="6" spans="1:6" x14ac:dyDescent="0.3">
      <c r="A6" t="s">
        <v>29</v>
      </c>
      <c r="B6">
        <v>1</v>
      </c>
      <c r="C6">
        <v>0.96</v>
      </c>
      <c r="D6">
        <v>0.92800000000000005</v>
      </c>
      <c r="E6">
        <v>0.86799999999999999</v>
      </c>
      <c r="F6">
        <v>0.755</v>
      </c>
    </row>
    <row r="7" spans="1:6" x14ac:dyDescent="0.3">
      <c r="B7">
        <f>AVERAGE(B4:B6)</f>
        <v>1</v>
      </c>
      <c r="C7">
        <f t="shared" ref="C7:F7" si="0">AVERAGE(C4:C6)</f>
        <v>0.92966666666666675</v>
      </c>
      <c r="D7">
        <f t="shared" si="0"/>
        <v>0.92533333333333345</v>
      </c>
      <c r="E7">
        <f t="shared" si="0"/>
        <v>0.84333333333333327</v>
      </c>
      <c r="F7">
        <f t="shared" si="0"/>
        <v>0.76866666666666672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MTT HDFa cell</vt:lpstr>
      <vt:lpstr>MTT HepG2 cell</vt:lpstr>
      <vt:lpstr>cell cycles</vt:lpstr>
      <vt:lpstr>Apoptosis</vt:lpstr>
      <vt:lpstr>ROS</vt:lpstr>
      <vt:lpstr>Δψm</vt:lpstr>
    </vt:vector>
  </TitlesOfParts>
  <Company>ThienIT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ThienIT</dc:creator>
  <cp:lastModifiedBy>ThienIT</cp:lastModifiedBy>
  <dcterms:created xsi:type="dcterms:W3CDTF">2019-08-26T18:13:02Z</dcterms:created>
  <dcterms:modified xsi:type="dcterms:W3CDTF">2020-07-20T07:33:44Z</dcterms:modified>
</cp:coreProperties>
</file>