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0"/>
  <workbookPr codeName="ThisWorkbook" defaultThemeVersion="166925"/>
  <mc:AlternateContent xmlns:mc="http://schemas.openxmlformats.org/markup-compatibility/2006">
    <mc:Choice Requires="x15">
      <x15ac:absPath xmlns:x15ac="http://schemas.microsoft.com/office/spreadsheetml/2010/11/ac" url="/Users/julie-justinebenoit/Dropbox/article peerJ/_Benoit et al _ Documents révision finale/DOCUMENT SOUMIS/"/>
    </mc:Choice>
  </mc:AlternateContent>
  <xr:revisionPtr revIDLastSave="0" documentId="13_ncr:1_{079BCBFA-89B3-0A4D-93EA-CEBF83336284}" xr6:coauthVersionLast="45" xr6:coauthVersionMax="45" xr10:uidLastSave="{00000000-0000-0000-0000-000000000000}"/>
  <bookViews>
    <workbookView xWindow="0" yWindow="460" windowWidth="25600" windowHeight="15540" activeTab="7" xr2:uid="{C7232DFC-FA8B-5346-8ADB-77A506DEA66F}"/>
  </bookViews>
  <sheets>
    <sheet name="rID" sheetId="12" r:id="rId1"/>
    <sheet name="rNPSY" sheetId="11" r:id="rId2"/>
    <sheet name="ID" sheetId="2" r:id="rId3"/>
    <sheet name="3DMOT" sheetId="10" r:id="rId4"/>
    <sheet name="TABLE 3 info" sheetId="16" r:id="rId5"/>
    <sheet name="TABLE 1 info" sheetId="9" r:id="rId6"/>
    <sheet name="Glossary" sheetId="8" r:id="rId7"/>
    <sheet name="3DMOT stats" sheetId="17" r:id="rId8"/>
  </sheets>
  <calcPr calcId="191029"/>
  <pivotCaches>
    <pivotCache cacheId="0"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3" i="10" l="1"/>
  <c r="AD2" i="10"/>
  <c r="AD4" i="10" l="1"/>
  <c r="U34" i="16"/>
  <c r="U33" i="16"/>
  <c r="U32" i="16"/>
  <c r="U31" i="16"/>
  <c r="U30" i="16"/>
  <c r="U29" i="16"/>
  <c r="U28" i="16"/>
  <c r="U27" i="16"/>
  <c r="U26" i="16"/>
  <c r="U25" i="16"/>
  <c r="U24" i="16"/>
  <c r="U23" i="16"/>
  <c r="U22" i="16"/>
  <c r="U21" i="16"/>
  <c r="U20" i="16"/>
  <c r="U19" i="16"/>
  <c r="U18" i="16"/>
  <c r="U17" i="16"/>
  <c r="U16" i="16"/>
  <c r="U15" i="16"/>
  <c r="U14" i="16"/>
  <c r="U13" i="16"/>
  <c r="U12" i="16"/>
  <c r="U11" i="16"/>
  <c r="T34" i="16"/>
  <c r="T33" i="16"/>
  <c r="T32" i="16"/>
  <c r="T31" i="16"/>
  <c r="T30" i="16"/>
  <c r="T29" i="16"/>
  <c r="T28" i="16"/>
  <c r="T27" i="16"/>
  <c r="T26" i="16"/>
  <c r="T25" i="16"/>
  <c r="T24" i="16"/>
  <c r="T23" i="16"/>
  <c r="T22" i="16"/>
  <c r="T21" i="16"/>
  <c r="T20" i="16"/>
  <c r="T19" i="16"/>
  <c r="T18" i="16"/>
  <c r="T17" i="16"/>
  <c r="T16" i="16"/>
  <c r="T15" i="16"/>
  <c r="T14" i="16"/>
  <c r="T13" i="16"/>
  <c r="T12" i="16"/>
  <c r="T11" i="16"/>
  <c r="H34" i="16"/>
  <c r="V34" i="16" s="1"/>
  <c r="H33" i="16"/>
  <c r="V33" i="16" s="1"/>
  <c r="H32" i="16"/>
  <c r="V32" i="16" s="1"/>
  <c r="H31" i="16"/>
  <c r="V31" i="16" s="1"/>
  <c r="H30" i="16"/>
  <c r="V30" i="16" s="1"/>
  <c r="H29" i="16"/>
  <c r="V29" i="16" s="1"/>
  <c r="H28" i="16"/>
  <c r="V28" i="16" s="1"/>
  <c r="H27" i="16"/>
  <c r="V27" i="16" s="1"/>
  <c r="H26" i="16"/>
  <c r="V26" i="16" s="1"/>
  <c r="H25" i="16"/>
  <c r="V25" i="16" s="1"/>
  <c r="H24" i="16"/>
  <c r="V24" i="16" s="1"/>
  <c r="H23" i="16"/>
  <c r="V23" i="16" s="1"/>
  <c r="H22" i="16"/>
  <c r="V22" i="16" s="1"/>
  <c r="H21" i="16"/>
  <c r="V21" i="16" s="1"/>
  <c r="H20" i="16"/>
  <c r="V20" i="16" s="1"/>
  <c r="H19" i="16"/>
  <c r="V19" i="16" s="1"/>
  <c r="H18" i="16"/>
  <c r="V18" i="16" s="1"/>
  <c r="H17" i="16"/>
  <c r="V17" i="16" s="1"/>
  <c r="H16" i="16"/>
  <c r="V16" i="16" s="1"/>
  <c r="H15" i="16"/>
  <c r="V15" i="16" s="1"/>
  <c r="H14" i="16"/>
  <c r="V14" i="16" s="1"/>
  <c r="H13" i="16"/>
  <c r="V13" i="16" s="1"/>
  <c r="H12" i="16"/>
  <c r="V12" i="16" s="1"/>
  <c r="H11" i="16"/>
  <c r="V11" i="16" s="1"/>
  <c r="H7" i="16"/>
  <c r="H6" i="16"/>
  <c r="H5" i="16"/>
  <c r="H4" i="16"/>
  <c r="H3" i="16"/>
  <c r="X34" i="16" l="1"/>
  <c r="X33" i="16"/>
  <c r="X32" i="16"/>
  <c r="X31" i="16"/>
  <c r="X30" i="16"/>
  <c r="X29" i="16"/>
  <c r="X28" i="16"/>
  <c r="X27" i="16"/>
  <c r="X26" i="16"/>
  <c r="X25" i="16"/>
  <c r="X24" i="16"/>
  <c r="X23" i="16"/>
  <c r="X22" i="16"/>
  <c r="X21" i="16"/>
  <c r="X20" i="16"/>
  <c r="X19" i="16"/>
  <c r="X18" i="16"/>
  <c r="X17" i="16"/>
  <c r="X16" i="16"/>
  <c r="X15" i="16"/>
  <c r="X14" i="16"/>
  <c r="X13" i="16"/>
  <c r="X12" i="16"/>
  <c r="X11" i="16"/>
  <c r="W11" i="16"/>
  <c r="S7" i="16" l="1"/>
  <c r="S6" i="16"/>
  <c r="S5" i="16"/>
  <c r="S4" i="16"/>
  <c r="S3" i="16"/>
  <c r="S34" i="16"/>
  <c r="S33" i="16"/>
  <c r="S32" i="16"/>
  <c r="S31" i="16"/>
  <c r="S30" i="16"/>
  <c r="S29" i="16"/>
  <c r="S28" i="16"/>
  <c r="S27" i="16"/>
  <c r="S26" i="16"/>
  <c r="S25" i="16"/>
  <c r="S24" i="16"/>
  <c r="S23" i="16"/>
  <c r="S22" i="16"/>
  <c r="S21" i="16"/>
  <c r="S20" i="16"/>
  <c r="S19" i="16"/>
  <c r="S18" i="16"/>
  <c r="S17" i="16"/>
  <c r="S16" i="16"/>
  <c r="S15" i="16"/>
  <c r="S14" i="16"/>
  <c r="S13" i="16"/>
  <c r="S12" i="16"/>
  <c r="S11" i="16"/>
  <c r="W34" i="16"/>
  <c r="W33" i="16"/>
  <c r="W32" i="16"/>
  <c r="W31" i="16"/>
  <c r="W30" i="16"/>
  <c r="W29" i="16"/>
  <c r="W28" i="16"/>
  <c r="W27" i="16"/>
  <c r="W26" i="16"/>
  <c r="W25" i="16"/>
  <c r="W24" i="16"/>
  <c r="W23" i="16"/>
  <c r="W22" i="16"/>
  <c r="W21" i="16"/>
  <c r="W20" i="16"/>
  <c r="W19" i="16"/>
  <c r="W18" i="16"/>
  <c r="W17" i="16"/>
  <c r="W16" i="16"/>
  <c r="W15" i="16"/>
  <c r="W14" i="16"/>
  <c r="W13" i="16"/>
  <c r="W12" i="16"/>
  <c r="Q34" i="16"/>
  <c r="Y34" i="16" s="1"/>
  <c r="Q33" i="16"/>
  <c r="Y33" i="16" s="1"/>
  <c r="Q32" i="16"/>
  <c r="Y32" i="16" s="1"/>
  <c r="Q31" i="16"/>
  <c r="Y31" i="16" s="1"/>
  <c r="Q30" i="16"/>
  <c r="Y30" i="16" s="1"/>
  <c r="Q29" i="16"/>
  <c r="Y29" i="16" s="1"/>
  <c r="Q28" i="16"/>
  <c r="Y28" i="16" s="1"/>
  <c r="Q27" i="16"/>
  <c r="Y27" i="16" s="1"/>
  <c r="Q26" i="16"/>
  <c r="Y26" i="16" s="1"/>
  <c r="Q25" i="16"/>
  <c r="Y25" i="16" s="1"/>
  <c r="Q24" i="16"/>
  <c r="Y24" i="16" s="1"/>
  <c r="Q23" i="16"/>
  <c r="Y23" i="16" s="1"/>
  <c r="Q22" i="16"/>
  <c r="Y22" i="16" s="1"/>
  <c r="Q21" i="16"/>
  <c r="Y21" i="16" s="1"/>
  <c r="Q20" i="16"/>
  <c r="Y20" i="16" s="1"/>
  <c r="Q19" i="16"/>
  <c r="Y19" i="16" s="1"/>
  <c r="Q18" i="16"/>
  <c r="Y18" i="16" s="1"/>
  <c r="Q17" i="16"/>
  <c r="Y17" i="16" s="1"/>
  <c r="Q16" i="16"/>
  <c r="Y16" i="16" s="1"/>
  <c r="Q15" i="16"/>
  <c r="Y15" i="16" s="1"/>
  <c r="Q14" i="16"/>
  <c r="Y14" i="16" s="1"/>
  <c r="Q13" i="16"/>
  <c r="Y13" i="16" s="1"/>
  <c r="Q12" i="16"/>
  <c r="Y12" i="16" s="1"/>
  <c r="Q11" i="16"/>
  <c r="Y11" i="16" s="1"/>
  <c r="Q7" i="16"/>
  <c r="Q6" i="16"/>
  <c r="Q5" i="16"/>
  <c r="Q4" i="16"/>
  <c r="Q3" i="16"/>
  <c r="T7" i="16"/>
  <c r="T6" i="16"/>
  <c r="T5" i="16"/>
  <c r="T4" i="16"/>
  <c r="T3" i="16"/>
  <c r="U7" i="16"/>
  <c r="U6" i="16"/>
  <c r="U5" i="16"/>
  <c r="U4" i="16"/>
  <c r="U3" i="16"/>
</calcChain>
</file>

<file path=xl/sharedStrings.xml><?xml version="1.0" encoding="utf-8"?>
<sst xmlns="http://schemas.openxmlformats.org/spreadsheetml/2006/main" count="1261" uniqueCount="434">
  <si>
    <t>PR01</t>
  </si>
  <si>
    <t>PR02</t>
  </si>
  <si>
    <t>PR03</t>
  </si>
  <si>
    <t>PR04</t>
  </si>
  <si>
    <t>PR05</t>
  </si>
  <si>
    <t>PR06</t>
  </si>
  <si>
    <t>PR07</t>
  </si>
  <si>
    <t>PR08</t>
  </si>
  <si>
    <t>PR09</t>
  </si>
  <si>
    <t>Gender</t>
  </si>
  <si>
    <t>Male</t>
  </si>
  <si>
    <t>Right</t>
  </si>
  <si>
    <t>50-60</t>
  </si>
  <si>
    <t>Game #1</t>
  </si>
  <si>
    <t>Ranking (game#1)</t>
  </si>
  <si>
    <t>&lt; 40</t>
  </si>
  <si>
    <t>Overwatch</t>
  </si>
  <si>
    <t>Top 500 / Pro</t>
  </si>
  <si>
    <t>Time per session (game #1)</t>
  </si>
  <si>
    <t>Session per week (game#1)</t>
  </si>
  <si>
    <t>Device (game #1)</t>
  </si>
  <si>
    <t>Game #2</t>
  </si>
  <si>
    <t>Ranking (game #2)</t>
  </si>
  <si>
    <t>Session per week (game #2)</t>
  </si>
  <si>
    <t>Time per session (game  #2)</t>
  </si>
  <si>
    <t>Device (game #2)</t>
  </si>
  <si>
    <t>League of Legend</t>
  </si>
  <si>
    <t>Diamond</t>
  </si>
  <si>
    <t>PC</t>
  </si>
  <si>
    <t>6 à 10 h</t>
  </si>
  <si>
    <t>2 à 3h</t>
  </si>
  <si>
    <t>Heart Stone</t>
  </si>
  <si>
    <t>8 à 10h</t>
  </si>
  <si>
    <t>20-50</t>
  </si>
  <si>
    <t>2 à 3</t>
  </si>
  <si>
    <t>2 à 5</t>
  </si>
  <si>
    <t xml:space="preserve">4 - Legand </t>
  </si>
  <si>
    <t xml:space="preserve">Realm Royal </t>
  </si>
  <si>
    <t>Gold</t>
  </si>
  <si>
    <t>2 à 3h / session</t>
  </si>
  <si>
    <t>Game #3</t>
  </si>
  <si>
    <t>Ranking (game #3)</t>
  </si>
  <si>
    <t>Session per week (game #3)</t>
  </si>
  <si>
    <t>Time per session (game  #3)</t>
  </si>
  <si>
    <t>Device (game #3)</t>
  </si>
  <si>
    <t>CS: GO</t>
  </si>
  <si>
    <t>LE</t>
  </si>
  <si>
    <t xml:space="preserve">Anglais </t>
  </si>
  <si>
    <t xml:space="preserve">Corée du sud </t>
  </si>
  <si>
    <t>Anglais</t>
  </si>
  <si>
    <t xml:space="preserve">Américaine </t>
  </si>
  <si>
    <t>N/A</t>
  </si>
  <si>
    <t>Coréen</t>
  </si>
  <si>
    <t>right</t>
  </si>
  <si>
    <t>7 à 10</t>
  </si>
  <si>
    <t>World of Warcraft</t>
  </si>
  <si>
    <t xml:space="preserve"> 1 à 2</t>
  </si>
  <si>
    <t>1 à 2</t>
  </si>
  <si>
    <t>Hearth Stone</t>
  </si>
  <si>
    <t>03-07-2018</t>
  </si>
  <si>
    <t>30-40</t>
  </si>
  <si>
    <t>overwatch</t>
  </si>
  <si>
    <t>4 à 6</t>
  </si>
  <si>
    <t>Destiny 2</t>
  </si>
  <si>
    <t>2 à 4</t>
  </si>
  <si>
    <t>Tier 2</t>
  </si>
  <si>
    <t xml:space="preserve">PC </t>
  </si>
  <si>
    <t>Fin</t>
  </si>
  <si>
    <t xml:space="preserve">Finlandais </t>
  </si>
  <si>
    <t>42-60</t>
  </si>
  <si>
    <t>Path of Exil</t>
  </si>
  <si>
    <t>Dota2</t>
  </si>
  <si>
    <t>Canadienne</t>
  </si>
  <si>
    <t>05-07-2018</t>
  </si>
  <si>
    <t>Starcraft</t>
  </si>
  <si>
    <t>06-07-2018</t>
  </si>
  <si>
    <t>Wizard of Legend</t>
  </si>
  <si>
    <t>Français</t>
  </si>
  <si>
    <t>Belge</t>
  </si>
  <si>
    <t>Realm Royal</t>
  </si>
  <si>
    <t>OSU</t>
  </si>
  <si>
    <t>NA</t>
  </si>
  <si>
    <t>DB01</t>
  </si>
  <si>
    <t>DB02</t>
  </si>
  <si>
    <t>DB03</t>
  </si>
  <si>
    <t>DB04</t>
  </si>
  <si>
    <t>DB05</t>
  </si>
  <si>
    <t>DB06</t>
  </si>
  <si>
    <t>DB07</t>
  </si>
  <si>
    <t>DB08</t>
  </si>
  <si>
    <t>DB09</t>
  </si>
  <si>
    <t>DB10</t>
  </si>
  <si>
    <t>07-07-2018</t>
  </si>
  <si>
    <t>top 500 / Pro</t>
  </si>
  <si>
    <t>Fortuite</t>
  </si>
  <si>
    <t>Super Smash</t>
  </si>
  <si>
    <t xml:space="preserve">Game cube </t>
  </si>
  <si>
    <t>15-07-2018</t>
  </si>
  <si>
    <t>Left</t>
  </si>
  <si>
    <t xml:space="preserve">Counter-Strike: Global Offensive  </t>
  </si>
  <si>
    <t>PUBG</t>
  </si>
  <si>
    <t>Silver</t>
  </si>
  <si>
    <t>16-07-2018</t>
  </si>
  <si>
    <t>Female</t>
  </si>
  <si>
    <t>Uncharted</t>
  </si>
  <si>
    <t>PS4</t>
  </si>
  <si>
    <t>Tombrider</t>
  </si>
  <si>
    <t>22-07-2018</t>
  </si>
  <si>
    <t>PubG</t>
  </si>
  <si>
    <t>Persona</t>
  </si>
  <si>
    <t>DB11</t>
  </si>
  <si>
    <t>DB12</t>
  </si>
  <si>
    <t>23-07-2018</t>
  </si>
  <si>
    <t xml:space="preserve">Silver Elite </t>
  </si>
  <si>
    <t>Overgatch</t>
  </si>
  <si>
    <t>Rainbow 6</t>
  </si>
  <si>
    <t>AUTRE : Final Fantasy, Paladins, Heros of the storm</t>
  </si>
  <si>
    <t>07-08-2018</t>
  </si>
  <si>
    <t>Hours/week of gaming (NOW)</t>
  </si>
  <si>
    <t>Hours/week of gaming (PEAK)</t>
  </si>
  <si>
    <t>LEague of Legend</t>
  </si>
  <si>
    <t>GTA</t>
  </si>
  <si>
    <t>Xbox</t>
  </si>
  <si>
    <t>10-08-2018</t>
  </si>
  <si>
    <t>5 à 10</t>
  </si>
  <si>
    <t>30 à 40</t>
  </si>
  <si>
    <t>42 à 60</t>
  </si>
  <si>
    <t>40-50</t>
  </si>
  <si>
    <t>3 à 4</t>
  </si>
  <si>
    <t xml:space="preserve">4 à 5 </t>
  </si>
  <si>
    <t>16-08-2018</t>
  </si>
  <si>
    <t>10 à 15</t>
  </si>
  <si>
    <t>16-24</t>
  </si>
  <si>
    <t>Pub G</t>
  </si>
  <si>
    <t>7 days to die</t>
  </si>
  <si>
    <t>8h</t>
  </si>
  <si>
    <t>21-08-2018</t>
  </si>
  <si>
    <t>22-08-2018</t>
  </si>
  <si>
    <t>20-25</t>
  </si>
  <si>
    <t>Battle Field2</t>
  </si>
  <si>
    <t>Xbox 1</t>
  </si>
  <si>
    <t>Halo 5</t>
  </si>
  <si>
    <t>Platine</t>
  </si>
  <si>
    <t>1 à 3</t>
  </si>
  <si>
    <t>Witcher 3</t>
  </si>
  <si>
    <t>DB13</t>
  </si>
  <si>
    <t>DB14</t>
  </si>
  <si>
    <t>DB15</t>
  </si>
  <si>
    <t>Fortnite</t>
  </si>
  <si>
    <t>Top 1%</t>
  </si>
  <si>
    <t>Top 0,01</t>
  </si>
  <si>
    <t>DB16</t>
  </si>
  <si>
    <t>DB17</t>
  </si>
  <si>
    <t>28-08-2018</t>
  </si>
  <si>
    <t>Battle Field4</t>
  </si>
  <si>
    <t>Call of Duty</t>
  </si>
  <si>
    <t>NHL</t>
  </si>
  <si>
    <t>04-09-2018</t>
  </si>
  <si>
    <t>4 à 8</t>
  </si>
  <si>
    <t>Call of duty</t>
  </si>
  <si>
    <t>Battlefiled</t>
  </si>
  <si>
    <t>DB18</t>
  </si>
  <si>
    <t>17-09-2018</t>
  </si>
  <si>
    <t>Battlefield</t>
  </si>
  <si>
    <t>français</t>
  </si>
  <si>
    <t xml:space="preserve">anglais </t>
  </si>
  <si>
    <t>65-75</t>
  </si>
  <si>
    <t>Gold 2</t>
  </si>
  <si>
    <t>Bronze</t>
  </si>
  <si>
    <t>DB19</t>
  </si>
  <si>
    <t>28-09-2018</t>
  </si>
  <si>
    <t>Over Watch</t>
  </si>
  <si>
    <t>Spider man</t>
  </si>
  <si>
    <t>Rocket Leagut</t>
  </si>
  <si>
    <t>02-10-2018</t>
  </si>
  <si>
    <t>08-10-2018</t>
  </si>
  <si>
    <t>5 à 7</t>
  </si>
  <si>
    <t>Gold V</t>
  </si>
  <si>
    <t>Stroop-ColorNaming</t>
  </si>
  <si>
    <t>Stroop-WordReading</t>
  </si>
  <si>
    <t>Stroop-Inhibition</t>
  </si>
  <si>
    <t>Stroop-Flexibility</t>
  </si>
  <si>
    <t>Tower-Raw</t>
  </si>
  <si>
    <t>Tower-RatioAcuracy</t>
  </si>
  <si>
    <t>VisuelPuzzels-Raw</t>
  </si>
  <si>
    <t>Stroop-Erreur-Flexibility</t>
  </si>
  <si>
    <t>Stroop-Erreurs-inhibition</t>
  </si>
  <si>
    <t>DigitSpan-Total</t>
  </si>
  <si>
    <t>DigitSpan-Backward</t>
  </si>
  <si>
    <t>DigitSpan-Sequancing</t>
  </si>
  <si>
    <t>DigitSpan-Foward</t>
  </si>
  <si>
    <t>SpatianSpan-Total</t>
  </si>
  <si>
    <t>SpatialSpan-Backward</t>
  </si>
  <si>
    <t>SpatialSpan-Foward</t>
  </si>
  <si>
    <t>Term</t>
  </si>
  <si>
    <t>Definition</t>
  </si>
  <si>
    <t>Calculation</t>
  </si>
  <si>
    <t>One point per good answer.</t>
  </si>
  <si>
    <t>Time in which participants compleated the first condition of the stroop task. The first condition consists in naming squares of color.</t>
  </si>
  <si>
    <t xml:space="preserve">Time in seconds </t>
  </si>
  <si>
    <t>Time in which participants compleated the second condition of the stroop task. The second condition consists in reading color names in black font.</t>
  </si>
  <si>
    <t xml:space="preserve">Time in which participants compleated the third condition of the stroop task. The thrid condition consists in naming the color ink rather than reading the color name. It mesure inhibition. </t>
  </si>
  <si>
    <t xml:space="preserve">Time in which participants compleated the fourth condition of the stroop task. The fourth condition consists in alterning between naming the color ink (rather than reading the color name), and reading the colors name (rather than the ink color) when the world are framed.  It mesure mental flexibility. </t>
  </si>
  <si>
    <t xml:space="preserve">Total number of wrong answer (both not corrected and auto-corrected) that the participant committed in the third condition of the stroop task.   </t>
  </si>
  <si>
    <t xml:space="preserve">Number of wrong answer </t>
  </si>
  <si>
    <t xml:space="preserve">Total number of wrong answer (both not corrected and auto-corrected) that the participant committed in the fourth condition of the stroop task.   </t>
  </si>
  <si>
    <t>Complément d'information</t>
  </si>
  <si>
    <t xml:space="preserve">Cette mesure à surtout été complété pour pernettre un contrôle de la validité des autre mesure du Stroop. Dans la mesure où si un participant réalise la tâche très rapidement, mais qu'il commet un nombre très élèver d'erreurs, nous aurions considérer son résultat comme non-valide, ce qui ne s'est pas avéré. Deplus, les moyenne sont très similaire entre les groupes. </t>
  </si>
  <si>
    <t>Number of puzzles correctely completed in 30 seconds. It mesure mental manipulation and  visuospatial rotation skills. Maximum 26 points.</t>
  </si>
  <si>
    <t>Coding-raw</t>
  </si>
  <si>
    <t>Digit symbol coding task consists of nine digit-symbol pairs followed by a list of digits. Under each digit the subject should write down the corresponding symbol as fast as possible. The score reflects the number of correct symbols trenslated in 120 seconds.  Maximum 135 points</t>
  </si>
  <si>
    <t xml:space="preserve">The points are calculated from the number of good answer minus the number of errors. </t>
  </si>
  <si>
    <t>For each construction, the participant could get 0, 1, 2, 3 ou 4 points (according to the number of deplacement needed to reproduce the model). The score reflect the sum of those points. Maximum 30 points</t>
  </si>
  <si>
    <t xml:space="preserve">One point per good answer. </t>
  </si>
  <si>
    <t>The number of correctly repeated sequence of numbers in direct order. Maximu 16 points</t>
  </si>
  <si>
    <t xml:space="preserve">The number of correctly repeated sequence of numbers in indirect order. Maximum 16 points </t>
  </si>
  <si>
    <t xml:space="preserve">The number of correctly repeated sequence of numbers in ascending order. Maximum 16 points </t>
  </si>
  <si>
    <t xml:space="preserve">The sum  of sequances correctly reproducted for the direct order and the indirect order. Maximum 32 points. </t>
  </si>
  <si>
    <t>One point per sequance correctly reproduced. Each sequance consist in taping the blocs in the inverse order than the examiner did. Maximum 16 points</t>
  </si>
  <si>
    <t>One point per sequance correctly reproduced. Each sequance consist in taping the blocs in the same order than the examiner did. Maximum 16 points</t>
  </si>
  <si>
    <t>D2(TN)</t>
  </si>
  <si>
    <t xml:space="preserve">One per stimuli processed. </t>
  </si>
  <si>
    <t xml:space="preserve">Total nomber of items processed, both targets and distractors. Maximum of 658 items. </t>
  </si>
  <si>
    <t xml:space="preserve">Percentage of errors representif the proportion of error made within the total of item processed. </t>
  </si>
  <si>
    <t>the number of moves used by the examinee to  solve  the  problem  divided  by  the  minimum number of moves necessary</t>
  </si>
  <si>
    <t>The move accuracy ratio represents the degree to which examinees make more moves than necessary.</t>
  </si>
  <si>
    <t>D2(E%)</t>
  </si>
  <si>
    <t>Calculated by dividing the number of errors by the number of items processed.</t>
  </si>
  <si>
    <t>D2(TN-E)</t>
  </si>
  <si>
    <t xml:space="preserve">The number of items scanned minus errors scores (both omission and comissions). It mesure the quantity of work compleated a simgle correction of error. </t>
  </si>
  <si>
    <t xml:space="preserve">Number of processed items minus errors. </t>
  </si>
  <si>
    <t>D2(CP)</t>
  </si>
  <si>
    <t xml:space="preserve">The score represent the concentration performance. It is driven from the number of correctly crossed out relevent items minus the errors of comissions. </t>
  </si>
  <si>
    <t xml:space="preserve">Number of correctly crossed out items, minus comissions. </t>
  </si>
  <si>
    <t>D2(FR)</t>
  </si>
  <si>
    <t>The score represents the fluctuation rate. It asseses the stability and consistancy of performance acriss the task.</t>
  </si>
  <si>
    <t xml:space="preserve">The differance between the line with a maximum and a minimum of items processed. </t>
  </si>
  <si>
    <t>Grooved-Dominant</t>
  </si>
  <si>
    <t>Grooved-Non-Dominant</t>
  </si>
  <si>
    <t>Time to place all the pegs within the randomly positionned slots with the dominant hand.</t>
  </si>
  <si>
    <t>Time to place all the pegs within the randomly positionned slots with the non-dominant hand.</t>
  </si>
  <si>
    <t>Stroop-Inhibition-VS-ColorNaming</t>
  </si>
  <si>
    <t>Stroop-Flexibility-VS-Combined</t>
  </si>
  <si>
    <t>Stroop-Flexibility-VS-Inhibition</t>
  </si>
  <si>
    <t>Scaled score allowing to isolate inhibition score from the color naming condition.</t>
  </si>
  <si>
    <t xml:space="preserve">Inhibition scaled score minus the color naming scaled score. </t>
  </si>
  <si>
    <t xml:space="preserve">Scaled score allowing to isolate flexibility score from the first two conditions (color naming and reading). The combined score is obtained by adding the color naming condition scaled score to the word reading condition scaled score. </t>
  </si>
  <si>
    <t>Flexibility scaled score minus combined scaled score</t>
  </si>
  <si>
    <t>To isolate the flexiblity scaled score from the inhibition</t>
  </si>
  <si>
    <t>Flexibility scaled score minus inhibition scaled score</t>
  </si>
  <si>
    <t>PVGP1</t>
  </si>
  <si>
    <t>PVGP2</t>
  </si>
  <si>
    <t>PVGP3</t>
  </si>
  <si>
    <t>PVGP4</t>
  </si>
  <si>
    <t>PVGP5</t>
  </si>
  <si>
    <t>PVGP6</t>
  </si>
  <si>
    <t>PVGP7</t>
  </si>
  <si>
    <t>PVGP8</t>
  </si>
  <si>
    <t>PVGP9</t>
  </si>
  <si>
    <t>PVGP10</t>
  </si>
  <si>
    <t>PVGP11</t>
  </si>
  <si>
    <t>PVGP12</t>
  </si>
  <si>
    <t>PVGP13</t>
  </si>
  <si>
    <t>PVGP14</t>
  </si>
  <si>
    <t>CVGP1</t>
  </si>
  <si>
    <t>CVGP2</t>
  </si>
  <si>
    <t>CVGP3</t>
  </si>
  <si>
    <t>CVGP4</t>
  </si>
  <si>
    <t>CVGP5</t>
  </si>
  <si>
    <t>CVGP6</t>
  </si>
  <si>
    <t>CVGP7</t>
  </si>
  <si>
    <t>CVGP8</t>
  </si>
  <si>
    <t>CVGP9</t>
  </si>
  <si>
    <t>CVGP10</t>
  </si>
  <si>
    <t>CVGP11</t>
  </si>
  <si>
    <t>CVGP12</t>
  </si>
  <si>
    <t>CVGP13</t>
  </si>
  <si>
    <t>CVGP14</t>
  </si>
  <si>
    <t>CVGP15</t>
  </si>
  <si>
    <t>CVGP16</t>
  </si>
  <si>
    <t>CVGP17</t>
  </si>
  <si>
    <t>CVGP18</t>
  </si>
  <si>
    <t>CVGP19</t>
  </si>
  <si>
    <t>francais</t>
  </si>
  <si>
    <t>anglais</t>
  </si>
  <si>
    <t>Francais</t>
  </si>
  <si>
    <t>GrandMaster</t>
  </si>
  <si>
    <t>Group</t>
  </si>
  <si>
    <t>Amateur</t>
  </si>
  <si>
    <t>Count of Gender</t>
  </si>
  <si>
    <t>Row Labels</t>
  </si>
  <si>
    <t>Grand Total</t>
  </si>
  <si>
    <t>Column Labels</t>
  </si>
  <si>
    <t>Total Count of Gender</t>
  </si>
  <si>
    <t>SubjID</t>
  </si>
  <si>
    <t>Session</t>
  </si>
  <si>
    <t>AM01</t>
  </si>
  <si>
    <t>AM02</t>
  </si>
  <si>
    <t>AM03</t>
  </si>
  <si>
    <t>AM04</t>
  </si>
  <si>
    <t>AM05</t>
  </si>
  <si>
    <t>1à2</t>
  </si>
  <si>
    <t>2à5</t>
  </si>
  <si>
    <t>10 à 11</t>
  </si>
  <si>
    <t>DB20</t>
  </si>
  <si>
    <t>CVGP20</t>
  </si>
  <si>
    <t>Included</t>
  </si>
  <si>
    <t>Professional</t>
  </si>
  <si>
    <t>Excluded - &gt;20h / AVG per week</t>
  </si>
  <si>
    <t>Excluded - poor testing conditions at home</t>
  </si>
  <si>
    <t>Excluded - plays competive VG &amp; &gt;20h/week</t>
  </si>
  <si>
    <t>Coding</t>
  </si>
  <si>
    <t>Stroop_CN</t>
  </si>
  <si>
    <t>Stroop_WR</t>
  </si>
  <si>
    <t>Stroop_Inh</t>
  </si>
  <si>
    <t>Stroop_Flex</t>
  </si>
  <si>
    <t>Stroop_InhErr</t>
  </si>
  <si>
    <t>Stroop_FlexErr</t>
  </si>
  <si>
    <t>VisPuzzles</t>
  </si>
  <si>
    <t>Tower_Total</t>
  </si>
  <si>
    <t>Tower_Ratio</t>
  </si>
  <si>
    <t>DigitSpan_Total</t>
  </si>
  <si>
    <t>DigitSpan_FW</t>
  </si>
  <si>
    <t>DigitSpan_BW</t>
  </si>
  <si>
    <t>DigitSpan_Seq</t>
  </si>
  <si>
    <t>SpatSpan_Total</t>
  </si>
  <si>
    <t>SpatSpan_FW</t>
  </si>
  <si>
    <t>SpatSpan_BW</t>
  </si>
  <si>
    <t>D2_PE</t>
  </si>
  <si>
    <t>D2_NC</t>
  </si>
  <si>
    <t>D2_CP</t>
  </si>
  <si>
    <t>D2_FR</t>
  </si>
  <si>
    <t>GroPeg_DH</t>
  </si>
  <si>
    <t>GroPeg_NDH</t>
  </si>
  <si>
    <t>D2_TN</t>
  </si>
  <si>
    <t>Inclusion</t>
  </si>
  <si>
    <t>Age</t>
  </si>
  <si>
    <t>Handedness</t>
  </si>
  <si>
    <t>Age_StartVGP</t>
  </si>
  <si>
    <t>WeeklyVGP_now</t>
  </si>
  <si>
    <t>BDI</t>
  </si>
  <si>
    <t>SubjID2</t>
  </si>
  <si>
    <t>nMOTsessions</t>
  </si>
  <si>
    <t>-</t>
  </si>
  <si>
    <t>Measure</t>
  </si>
  <si>
    <t>ns_AM</t>
  </si>
  <si>
    <t>ns_PRO</t>
  </si>
  <si>
    <t>mean_AM</t>
  </si>
  <si>
    <t>mean_PRO</t>
  </si>
  <si>
    <t>sd_AM</t>
  </si>
  <si>
    <t>sd_PRO</t>
  </si>
  <si>
    <t>t</t>
  </si>
  <si>
    <t>df</t>
  </si>
  <si>
    <t>p</t>
  </si>
  <si>
    <t>hG</t>
  </si>
  <si>
    <t>hG_lb</t>
  </si>
  <si>
    <t>hG_ub</t>
  </si>
  <si>
    <t>MOTID</t>
  </si>
  <si>
    <t>Type III Analysis of Variance Table with Kenward-Roger's method</t>
  </si>
  <si>
    <t xml:space="preserve">                   Sum Sq Mean Sq NumDF  DenDF F value    Pr(&gt;F)    </t>
  </si>
  <si>
    <t xml:space="preserve">Group              0.4466  0.4466     1 24.783  5.5434   0.02679 *  </t>
  </si>
  <si>
    <t>log(blockID)       6.2016  6.2016     1 24.785 76.9780 4.512e-09 ***</t>
  </si>
  <si>
    <t xml:space="preserve">Group:log(blockID) 0.0990  0.0990     1 24.785  1.2285   0.27834    </t>
  </si>
  <si>
    <t>---</t>
  </si>
  <si>
    <t>Signif. codes:  0 ‘***’ 0.001 ‘**’ 0.01 ‘*’ 0.05 ‘.’ 0.1 ‘ ’ 1</t>
  </si>
  <si>
    <t xml:space="preserve"> speed ~ Group * log(blockID) + (1 + log(blockID) | subjID)</t>
  </si>
  <si>
    <t>Linear mixed model fit by REML. t-tests use Kenward-Roger's method ['lmerModLmerTest']</t>
  </si>
  <si>
    <t>Formula: speed ~ Group * log(blockID) + (1 + log(blockID) | subjID)</t>
  </si>
  <si>
    <t xml:space="preserve">   Data: motLearn</t>
  </si>
  <si>
    <t>REML criterion at convergence: 225.4</t>
  </si>
  <si>
    <t xml:space="preserve">Scaled residuals: </t>
  </si>
  <si>
    <t xml:space="preserve">    Min      1Q  Median      3Q     Max </t>
  </si>
  <si>
    <t xml:space="preserve">-2.8471 -0.5738 -0.0108  0.5958  4.4013 </t>
  </si>
  <si>
    <t>Random effects:</t>
  </si>
  <si>
    <t xml:space="preserve"> Groups   Name         Variance Std.Dev. Corr</t>
  </si>
  <si>
    <t xml:space="preserve"> subjID   (Intercept)  0.054733 0.23395      </t>
  </si>
  <si>
    <t xml:space="preserve">          log(blockID) 0.009745 0.09872  0.06</t>
  </si>
  <si>
    <t xml:space="preserve"> Residual              0.080564 0.28384      </t>
  </si>
  <si>
    <t>Number of obs: 388, groups:  subjID, 27</t>
  </si>
  <si>
    <t>Fixed effects:</t>
  </si>
  <si>
    <t xml:space="preserve">                               Estimate Std. Error       df t value Pr(&gt;|t|)    </t>
  </si>
  <si>
    <t>(Intercept)                     0.59033    0.08779 25.75139   6.725 4.10e-07 ***</t>
  </si>
  <si>
    <t xml:space="preserve">GroupProfessional               0.28223    0.11987 24.78332   2.354   0.0268 *  </t>
  </si>
  <si>
    <t>log(blockID)                    0.21057    0.04039 26.10740   5.214 1.89e-05 ***</t>
  </si>
  <si>
    <t xml:space="preserve">GroupProfessional:log(blockID)  0.06089    0.05494 24.78528   1.108   0.2783 </t>
  </si>
  <si>
    <t>95% CI</t>
  </si>
  <si>
    <t>diff95%CIl</t>
  </si>
  <si>
    <t>diff95%CIu</t>
  </si>
  <si>
    <t>M (SD)</t>
  </si>
  <si>
    <t>Professionel</t>
  </si>
  <si>
    <t>hg CI</t>
  </si>
  <si>
    <t>Difference</t>
  </si>
  <si>
    <t>Welch t-test</t>
  </si>
  <si>
    <t>Effect size</t>
  </si>
  <si>
    <r>
      <t xml:space="preserve">Hedges' </t>
    </r>
    <r>
      <rPr>
        <i/>
        <sz val="12"/>
        <color theme="1"/>
        <rFont val="Calibri"/>
        <family val="2"/>
        <scheme val="minor"/>
      </rPr>
      <t>g</t>
    </r>
  </si>
  <si>
    <t>&lt;-- for table 2</t>
  </si>
  <si>
    <t>&lt;-- For Table 3</t>
  </si>
  <si>
    <t>&lt;-- maybe don’t need</t>
  </si>
  <si>
    <t xml:space="preserve">COPY / PASTE FROM R- Analyses </t>
  </si>
  <si>
    <t>4.06  (2.02)</t>
  </si>
  <si>
    <t>5  (0)</t>
  </si>
  <si>
    <t>25.31  (3.77)</t>
  </si>
  <si>
    <t>23.66  (2.44)</t>
  </si>
  <si>
    <t>6.75  (2.62)</t>
  </si>
  <si>
    <t>6.93  (2.81)</t>
  </si>
  <si>
    <t>9.47  (3.48)</t>
  </si>
  <si>
    <t>55.79  (16.72)</t>
  </si>
  <si>
    <t>4.93  (4.62)</t>
  </si>
  <si>
    <t>6.85  (5.27)</t>
  </si>
  <si>
    <t>Average of Age</t>
  </si>
  <si>
    <t>Amateur Total</t>
  </si>
  <si>
    <t>Professional Total</t>
  </si>
  <si>
    <t>Average of WeeklyVGP_now</t>
  </si>
  <si>
    <t>Average of Age_StartVGP</t>
  </si>
  <si>
    <t>Exclusion notes</t>
  </si>
  <si>
    <t xml:space="preserve">Excluded </t>
  </si>
  <si>
    <t>- &gt;20h / AVG per week</t>
  </si>
  <si>
    <t>Excluded</t>
  </si>
  <si>
    <t>poor testing conditions at home</t>
  </si>
  <si>
    <t xml:space="preserve"> plays competive VG &amp; &gt;20h/week</t>
  </si>
  <si>
    <t xml:space="preserve">Included </t>
  </si>
  <si>
    <t>Neuropsy only (travel restrictions)</t>
  </si>
  <si>
    <t>(Multiple Items)</t>
  </si>
  <si>
    <t>Values</t>
  </si>
  <si>
    <t>Count of Handedness</t>
  </si>
  <si>
    <t>Total Count of Handedness</t>
  </si>
  <si>
    <t>p-value</t>
  </si>
  <si>
    <t>diff</t>
  </si>
  <si>
    <t>Digit Span it a task composed from 3 substests ; digit span foward, digit span backward and digit span sequancing. The total score is the sum of the points obtained in the three substests. Maximum 48 points.</t>
  </si>
  <si>
    <t>First Language</t>
  </si>
  <si>
    <t>Other Languages</t>
  </si>
  <si>
    <t>Nationality</t>
  </si>
  <si>
    <t>Assessment language</t>
  </si>
  <si>
    <t xml:space="preserve">First assessement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</si>
</sst>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0.0"/>
  </numFmts>
  <fonts count="8" x14ac:knownFonts="1">
    <font>
      <sz val="12"/>
      <color theme="1"/>
      <name val="Calibri"/>
      <family val="2"/>
      <scheme val="minor"/>
    </font>
    <font>
      <b/>
      <sz val="12"/>
      <color theme="1"/>
      <name val="Calibri"/>
      <family val="2"/>
      <scheme val="minor"/>
    </font>
    <font>
      <sz val="12"/>
      <color rgb="FFFF0000"/>
      <name val="Calibri"/>
      <family val="2"/>
      <scheme val="minor"/>
    </font>
    <font>
      <sz val="8"/>
      <name val="Calibri"/>
      <family val="2"/>
      <scheme val="minor"/>
    </font>
    <font>
      <sz val="12"/>
      <color rgb="FFFFFFFF"/>
      <name val="Calibri"/>
      <family val="2"/>
      <scheme val="minor"/>
    </font>
    <font>
      <sz val="12"/>
      <color rgb="FF000000"/>
      <name val="Calibri"/>
      <family val="2"/>
      <scheme val="minor"/>
    </font>
    <font>
      <sz val="10"/>
      <color rgb="FF333333"/>
      <name val="Courier New"/>
      <family val="1"/>
    </font>
    <font>
      <i/>
      <sz val="12"/>
      <color theme="1"/>
      <name val="Calibri"/>
      <family val="2"/>
      <scheme val="minor"/>
    </font>
  </fonts>
  <fills count="7">
    <fill>
      <patternFill patternType="none"/>
    </fill>
    <fill>
      <patternFill patternType="gray125"/>
    </fill>
    <fill>
      <patternFill patternType="solid">
        <fgColor theme="4" tint="0.39997558519241921"/>
        <bgColor indexed="64"/>
      </patternFill>
    </fill>
    <fill>
      <patternFill patternType="solid">
        <fgColor theme="4" tint="0.59999389629810485"/>
        <bgColor indexed="64"/>
      </patternFill>
    </fill>
    <fill>
      <patternFill patternType="solid">
        <fgColor rgb="FF76933C"/>
        <bgColor rgb="FF76933C"/>
      </patternFill>
    </fill>
    <fill>
      <patternFill patternType="solid">
        <fgColor theme="0"/>
        <bgColor indexed="64"/>
      </patternFill>
    </fill>
    <fill>
      <patternFill patternType="solid">
        <fgColor theme="2"/>
        <bgColor indexed="64"/>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rgb="FF76933C"/>
      </top>
      <bottom style="thin">
        <color rgb="FFEBF1DE"/>
      </bottom>
      <diagonal/>
    </border>
    <border>
      <left/>
      <right/>
      <top style="thin">
        <color rgb="FF76933C"/>
      </top>
      <bottom style="thin">
        <color rgb="FFD8E4BC"/>
      </bottom>
      <diagonal/>
    </border>
    <border>
      <left/>
      <right/>
      <top style="thin">
        <color rgb="FFEBF1DE"/>
      </top>
      <bottom style="thin">
        <color rgb="FFEBF1DE"/>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s>
  <cellStyleXfs count="1">
    <xf numFmtId="0" fontId="0" fillId="0" borderId="0"/>
  </cellStyleXfs>
  <cellXfs count="97">
    <xf numFmtId="0" fontId="0" fillId="0" borderId="0" xfId="0"/>
    <xf numFmtId="0" fontId="1" fillId="0" borderId="0" xfId="0" applyFont="1"/>
    <xf numFmtId="0" fontId="0" fillId="0" borderId="0" xfId="0" applyFill="1" applyBorder="1" applyAlignment="1">
      <alignment horizontal="center" vertical="center"/>
    </xf>
    <xf numFmtId="0" fontId="0" fillId="0" borderId="0" xfId="0" applyFill="1" applyBorder="1"/>
    <xf numFmtId="0" fontId="0" fillId="0" borderId="0" xfId="0" applyAlignment="1">
      <alignment horizontal="center"/>
    </xf>
    <xf numFmtId="0" fontId="0" fillId="0" borderId="0" xfId="0" applyAlignment="1">
      <alignment horizontal="left"/>
    </xf>
    <xf numFmtId="0" fontId="0" fillId="0" borderId="0" xfId="0" applyFill="1" applyBorder="1" applyAlignment="1">
      <alignment horizontal="center"/>
    </xf>
    <xf numFmtId="0" fontId="0" fillId="0" borderId="0" xfId="0" applyFill="1" applyAlignment="1">
      <alignment horizontal="center"/>
    </xf>
    <xf numFmtId="0" fontId="1" fillId="0" borderId="0" xfId="0" applyFont="1" applyFill="1" applyBorder="1" applyAlignment="1">
      <alignment horizontal="center" vertical="center"/>
    </xf>
    <xf numFmtId="0" fontId="1" fillId="0" borderId="0" xfId="0" applyFont="1" applyFill="1" applyBorder="1" applyAlignment="1">
      <alignment horizontal="center"/>
    </xf>
    <xf numFmtId="0" fontId="1" fillId="0" borderId="0" xfId="0" applyFont="1" applyAlignment="1">
      <alignment horizontal="center"/>
    </xf>
    <xf numFmtId="0" fontId="0" fillId="0" borderId="0" xfId="0" applyAlignment="1">
      <alignment horizontal="left" vertical="center" wrapText="1"/>
    </xf>
    <xf numFmtId="0" fontId="0" fillId="0" borderId="0" xfId="0" applyFill="1" applyBorder="1" applyAlignment="1">
      <alignment horizontal="left" vertical="center" wrapText="1"/>
    </xf>
    <xf numFmtId="0" fontId="0" fillId="0" borderId="10" xfId="0" applyFill="1" applyBorder="1" applyAlignment="1">
      <alignment horizontal="left" wrapText="1"/>
    </xf>
    <xf numFmtId="0" fontId="0" fillId="2" borderId="0" xfId="0" applyFill="1" applyBorder="1" applyAlignment="1">
      <alignment horizontal="left" vertical="center" wrapText="1"/>
    </xf>
    <xf numFmtId="0" fontId="0" fillId="2" borderId="0" xfId="0" applyFill="1" applyAlignment="1">
      <alignment horizontal="left" vertical="center" wrapText="1"/>
    </xf>
    <xf numFmtId="0" fontId="0" fillId="0" borderId="0" xfId="0" applyBorder="1" applyAlignment="1">
      <alignment horizontal="left" vertical="center" wrapText="1"/>
    </xf>
    <xf numFmtId="0" fontId="1" fillId="0" borderId="0" xfId="0" applyFont="1" applyFill="1" applyBorder="1"/>
    <xf numFmtId="0" fontId="0" fillId="3" borderId="0" xfId="0" applyFill="1" applyBorder="1" applyAlignment="1">
      <alignment horizontal="left" vertical="center" wrapText="1"/>
    </xf>
    <xf numFmtId="0" fontId="0" fillId="3" borderId="0" xfId="0" applyFill="1" applyBorder="1" applyAlignment="1">
      <alignment horizontal="left" wrapText="1"/>
    </xf>
    <xf numFmtId="0" fontId="0" fillId="3" borderId="10" xfId="0" applyFill="1" applyBorder="1" applyAlignment="1">
      <alignment horizontal="left" wrapText="1"/>
    </xf>
    <xf numFmtId="0" fontId="0" fillId="3" borderId="12" xfId="0" applyFill="1" applyBorder="1" applyAlignment="1">
      <alignment horizontal="left" wrapText="1"/>
    </xf>
    <xf numFmtId="0" fontId="0" fillId="3" borderId="11" xfId="0" applyFill="1" applyBorder="1" applyAlignment="1">
      <alignment horizontal="left" wrapText="1"/>
    </xf>
    <xf numFmtId="0" fontId="0" fillId="3" borderId="9" xfId="0" applyFill="1" applyBorder="1" applyAlignment="1">
      <alignment horizontal="left" wrapText="1"/>
    </xf>
    <xf numFmtId="0" fontId="0" fillId="3" borderId="13" xfId="0" applyFill="1" applyBorder="1" applyAlignment="1">
      <alignment horizontal="left" wrapText="1"/>
    </xf>
    <xf numFmtId="0" fontId="0" fillId="3" borderId="8" xfId="0" applyFill="1" applyBorder="1" applyAlignment="1">
      <alignment wrapText="1"/>
    </xf>
    <xf numFmtId="0" fontId="0" fillId="0" borderId="0" xfId="0" pivotButton="1"/>
    <xf numFmtId="0" fontId="0" fillId="0" borderId="0" xfId="0" applyNumberFormat="1"/>
    <xf numFmtId="2" fontId="0" fillId="0" borderId="0" xfId="0" applyNumberFormat="1"/>
    <xf numFmtId="0" fontId="0" fillId="0" borderId="0" xfId="0" applyFont="1" applyFill="1" applyBorder="1" applyAlignment="1">
      <alignment horizontal="center"/>
    </xf>
    <xf numFmtId="0" fontId="4" fillId="4" borderId="14" xfId="0" applyFont="1" applyFill="1" applyBorder="1"/>
    <xf numFmtId="0" fontId="4" fillId="4" borderId="15" xfId="0" applyFont="1" applyFill="1" applyBorder="1"/>
    <xf numFmtId="0" fontId="5" fillId="0" borderId="16" xfId="0" applyFont="1" applyBorder="1" applyAlignment="1">
      <alignment horizontal="left"/>
    </xf>
    <xf numFmtId="0" fontId="5" fillId="0" borderId="16" xfId="0" applyFont="1" applyBorder="1"/>
    <xf numFmtId="16" fontId="0" fillId="0" borderId="0" xfId="0" applyNumberFormat="1" applyFill="1" applyBorder="1"/>
    <xf numFmtId="0" fontId="0" fillId="0" borderId="0" xfId="0" applyFont="1" applyFill="1" applyBorder="1" applyAlignment="1">
      <alignment horizontal="center" vertical="center"/>
    </xf>
    <xf numFmtId="0" fontId="1" fillId="0" borderId="0" xfId="0" applyFont="1" applyFill="1" applyBorder="1" applyAlignment="1">
      <alignment horizontal="center" wrapText="1"/>
    </xf>
    <xf numFmtId="0" fontId="0" fillId="0" borderId="0" xfId="0" applyFill="1" applyBorder="1" applyAlignment="1">
      <alignment horizontal="center" vertical="center" wrapText="1"/>
    </xf>
    <xf numFmtId="0" fontId="0" fillId="0" borderId="0" xfId="0" applyAlignment="1">
      <alignment horizontal="center" vertical="center" wrapText="1"/>
    </xf>
    <xf numFmtId="0" fontId="1" fillId="0" borderId="0" xfId="0" applyFont="1" applyFill="1" applyBorder="1" applyAlignment="1">
      <alignment horizontal="center" vertical="center" wrapText="1"/>
    </xf>
    <xf numFmtId="0" fontId="0" fillId="0" borderId="0" xfId="0" applyFont="1" applyFill="1" applyBorder="1" applyAlignment="1">
      <alignment vertical="center"/>
    </xf>
    <xf numFmtId="164" fontId="0" fillId="0" borderId="0" xfId="0" applyNumberFormat="1" applyFill="1" applyBorder="1" applyAlignment="1">
      <alignment horizontal="center" vertical="center"/>
    </xf>
    <xf numFmtId="0" fontId="0" fillId="0" borderId="0" xfId="0" applyFill="1" applyBorder="1" applyAlignment="1">
      <alignment horizontal="left" vertical="center"/>
    </xf>
    <xf numFmtId="16" fontId="0" fillId="0" borderId="0" xfId="0" applyNumberFormat="1" applyFill="1" applyBorder="1" applyAlignment="1">
      <alignment horizontal="left" vertical="center"/>
    </xf>
    <xf numFmtId="0" fontId="0" fillId="0" borderId="0" xfId="0" applyNumberFormat="1" applyFill="1" applyBorder="1" applyAlignment="1">
      <alignment horizontal="center" vertical="center"/>
    </xf>
    <xf numFmtId="14" fontId="0" fillId="0" borderId="0" xfId="0" applyNumberFormat="1" applyFill="1" applyBorder="1" applyAlignment="1">
      <alignment horizontal="center"/>
    </xf>
    <xf numFmtId="0" fontId="0" fillId="0" borderId="0" xfId="0" applyFont="1" applyFill="1" applyBorder="1" applyAlignment="1">
      <alignment vertical="center" wrapText="1"/>
    </xf>
    <xf numFmtId="16" fontId="0" fillId="0" borderId="0" xfId="0" applyNumberFormat="1" applyFill="1" applyBorder="1" applyAlignment="1">
      <alignment horizontal="center"/>
    </xf>
    <xf numFmtId="0" fontId="0" fillId="0" borderId="0" xfId="0" applyFill="1" applyBorder="1" applyAlignment="1">
      <alignment horizontal="left"/>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xf numFmtId="0" fontId="0" fillId="0" borderId="0" xfId="0" applyFont="1" applyFill="1" applyBorder="1" applyAlignment="1"/>
    <xf numFmtId="2" fontId="0" fillId="0" borderId="0" xfId="0" applyNumberFormat="1" applyAlignment="1">
      <alignment horizontal="center" vertical="center" wrapText="1"/>
    </xf>
    <xf numFmtId="165" fontId="0" fillId="0" borderId="0" xfId="0" applyNumberFormat="1" applyFill="1" applyBorder="1" applyAlignment="1">
      <alignment horizontal="center"/>
    </xf>
    <xf numFmtId="0" fontId="2" fillId="0" borderId="0" xfId="0" applyFont="1" applyFill="1" applyBorder="1" applyAlignment="1">
      <alignment horizontal="center" vertical="top" wrapText="1"/>
    </xf>
    <xf numFmtId="0" fontId="0" fillId="0" borderId="0" xfId="0" applyFont="1" applyAlignment="1">
      <alignment horizontal="center" vertical="center" wrapText="1"/>
    </xf>
    <xf numFmtId="0" fontId="0" fillId="0" borderId="0" xfId="0" applyFont="1" applyAlignment="1">
      <alignment vertical="center" wrapText="1"/>
    </xf>
    <xf numFmtId="2" fontId="0" fillId="0" borderId="0" xfId="0" applyNumberFormat="1" applyFont="1" applyFill="1" applyBorder="1" applyAlignment="1">
      <alignment horizontal="center" vertical="center"/>
    </xf>
    <xf numFmtId="2" fontId="0" fillId="0" borderId="0" xfId="0" applyNumberFormat="1" applyFont="1" applyFill="1" applyBorder="1" applyAlignment="1">
      <alignment horizontal="center"/>
    </xf>
    <xf numFmtId="0" fontId="0" fillId="0" borderId="0" xfId="0" applyNumberFormat="1" applyFont="1" applyFill="1" applyBorder="1" applyAlignment="1">
      <alignment horizontal="center"/>
    </xf>
    <xf numFmtId="1" fontId="0" fillId="0" borderId="0" xfId="0" applyNumberFormat="1" applyFont="1" applyFill="1" applyBorder="1" applyAlignment="1">
      <alignment horizontal="center"/>
    </xf>
    <xf numFmtId="0" fontId="6" fillId="0" borderId="0" xfId="0" applyFont="1"/>
    <xf numFmtId="0" fontId="0" fillId="0" borderId="0" xfId="0" applyFill="1" applyAlignment="1">
      <alignment horizontal="left"/>
    </xf>
    <xf numFmtId="0" fontId="0" fillId="0" borderId="0" xfId="0" applyFill="1"/>
    <xf numFmtId="0" fontId="1" fillId="5" borderId="1" xfId="0" applyFont="1" applyFill="1" applyBorder="1"/>
    <xf numFmtId="0" fontId="1" fillId="5" borderId="2" xfId="0" applyFont="1" applyFill="1" applyBorder="1" applyAlignment="1">
      <alignment horizontal="center"/>
    </xf>
    <xf numFmtId="0" fontId="1" fillId="5" borderId="3" xfId="0" applyFont="1" applyFill="1" applyBorder="1"/>
    <xf numFmtId="0" fontId="0" fillId="5" borderId="4" xfId="0" applyFill="1" applyBorder="1"/>
    <xf numFmtId="0" fontId="1" fillId="5" borderId="0" xfId="0" applyFont="1" applyFill="1" applyBorder="1"/>
    <xf numFmtId="0" fontId="0" fillId="5" borderId="17" xfId="0" applyFill="1" applyBorder="1"/>
    <xf numFmtId="0" fontId="0" fillId="5" borderId="6" xfId="0" applyFill="1" applyBorder="1"/>
    <xf numFmtId="0" fontId="0" fillId="5" borderId="0" xfId="0" applyFill="1" applyBorder="1" applyAlignment="1">
      <alignment horizontal="left"/>
    </xf>
    <xf numFmtId="0" fontId="0" fillId="5" borderId="0" xfId="0" applyFill="1" applyBorder="1" applyAlignment="1">
      <alignment horizontal="center"/>
    </xf>
    <xf numFmtId="0" fontId="0" fillId="5" borderId="5" xfId="0" applyFill="1" applyBorder="1" applyAlignment="1">
      <alignment horizontal="left"/>
    </xf>
    <xf numFmtId="0" fontId="0" fillId="5" borderId="7" xfId="0" applyFill="1" applyBorder="1" applyAlignment="1">
      <alignment horizontal="left"/>
    </xf>
    <xf numFmtId="0" fontId="0" fillId="5" borderId="18" xfId="0" applyFill="1" applyBorder="1" applyAlignment="1">
      <alignment horizontal="left"/>
    </xf>
    <xf numFmtId="0" fontId="0" fillId="5" borderId="18" xfId="0" applyFill="1" applyBorder="1"/>
    <xf numFmtId="0" fontId="1" fillId="5" borderId="17" xfId="0" applyFont="1" applyFill="1" applyBorder="1"/>
    <xf numFmtId="0" fontId="1" fillId="5" borderId="17" xfId="0" applyFont="1" applyFill="1" applyBorder="1" applyAlignment="1">
      <alignment horizontal="center"/>
    </xf>
    <xf numFmtId="0" fontId="0" fillId="5" borderId="0" xfId="0" applyFill="1"/>
    <xf numFmtId="0" fontId="1" fillId="5" borderId="0" xfId="0" applyFont="1" applyFill="1"/>
    <xf numFmtId="0" fontId="0" fillId="5" borderId="0" xfId="0" applyFill="1" applyAlignment="1">
      <alignment horizontal="left"/>
    </xf>
    <xf numFmtId="0" fontId="1" fillId="5" borderId="19" xfId="0" applyFont="1" applyFill="1" applyBorder="1"/>
    <xf numFmtId="0" fontId="0" fillId="5" borderId="20" xfId="0" applyFill="1" applyBorder="1"/>
    <xf numFmtId="0" fontId="0" fillId="5" borderId="21" xfId="0" applyFill="1" applyBorder="1"/>
    <xf numFmtId="0" fontId="1" fillId="6" borderId="0" xfId="0" applyFont="1" applyFill="1"/>
    <xf numFmtId="0" fontId="0" fillId="6" borderId="0" xfId="0" applyFill="1"/>
    <xf numFmtId="0" fontId="0" fillId="0" borderId="0" xfId="0" applyAlignment="1">
      <alignment horizontal="left" indent="1"/>
    </xf>
    <xf numFmtId="0" fontId="1" fillId="6" borderId="0" xfId="0" applyFont="1" applyFill="1" applyAlignment="1">
      <alignment horizontal="center"/>
    </xf>
    <xf numFmtId="0" fontId="0" fillId="6" borderId="0" xfId="0" applyFill="1" applyAlignment="1">
      <alignment horizontal="center"/>
    </xf>
    <xf numFmtId="0" fontId="0" fillId="5" borderId="22" xfId="0" applyFill="1" applyBorder="1"/>
    <xf numFmtId="0" fontId="1" fillId="5" borderId="19" xfId="0" applyFont="1" applyFill="1" applyBorder="1" applyAlignment="1">
      <alignment horizontal="center"/>
    </xf>
    <xf numFmtId="0" fontId="0" fillId="5" borderId="17" xfId="0" applyFill="1" applyBorder="1" applyAlignment="1">
      <alignment horizontal="center"/>
    </xf>
    <xf numFmtId="0" fontId="0" fillId="5" borderId="18" xfId="0" applyFill="1" applyBorder="1" applyAlignment="1">
      <alignment horizontal="center"/>
    </xf>
    <xf numFmtId="0" fontId="0" fillId="5" borderId="21" xfId="0" applyFill="1" applyBorder="1" applyAlignment="1">
      <alignment horizontal="center"/>
    </xf>
    <xf numFmtId="0" fontId="0" fillId="0" borderId="0" xfId="0" applyAlignment="1">
      <alignment horizontal="left" vertical="center" wrapText="1"/>
    </xf>
  </cellXfs>
  <cellStyles count="1">
    <cellStyle name="Normal" xfId="0" builtinId="0"/>
  </cellStyles>
  <dxfs count="31">
    <dxf>
      <numFmt numFmtId="2" formatCode="0.00"/>
    </dxf>
    <dxf>
      <font>
        <strike val="0"/>
        <outline val="0"/>
        <shadow val="0"/>
        <u val="none"/>
        <vertAlign val="baseline"/>
        <sz val="12"/>
        <color theme="1"/>
        <name val="Calibri"/>
        <family val="2"/>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2"/>
        <color theme="1"/>
        <name val="Calibri"/>
        <family val="2"/>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2"/>
        <color theme="1"/>
        <name val="Calibri"/>
        <family val="2"/>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2"/>
        <color theme="1"/>
        <name val="Calibri"/>
        <family val="2"/>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2"/>
        <color theme="1"/>
        <name val="Calibri"/>
        <family val="2"/>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2"/>
        <color theme="1"/>
        <name val="Calibri"/>
        <family val="2"/>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2"/>
        <color theme="1"/>
        <name val="Calibri"/>
        <family val="2"/>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2"/>
        <color theme="1"/>
        <name val="Calibri"/>
        <family val="2"/>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2"/>
        <color theme="1"/>
        <name val="Calibri"/>
        <family val="2"/>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2"/>
        <color theme="1"/>
        <name val="Calibri"/>
        <family val="2"/>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2"/>
        <color theme="1"/>
        <name val="Calibri"/>
        <family val="2"/>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2"/>
        <color theme="1"/>
        <name val="Calibri"/>
        <family val="2"/>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2"/>
        <color theme="1"/>
        <name val="Calibri"/>
        <family val="2"/>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2"/>
        <color theme="1"/>
        <name val="Calibri"/>
        <family val="2"/>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2"/>
        <color theme="1"/>
        <name val="Calibri"/>
        <family val="2"/>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2"/>
        <color theme="1"/>
        <name val="Calibri"/>
        <family val="2"/>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2"/>
        <color theme="1"/>
        <name val="Calibri"/>
        <family val="2"/>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2"/>
        <color theme="1"/>
        <name val="Calibri"/>
        <family val="2"/>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2"/>
        <color theme="1"/>
        <name val="Calibri"/>
        <family val="2"/>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2"/>
        <color theme="1"/>
        <name val="Calibri"/>
        <family val="2"/>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2"/>
        <color theme="1"/>
        <name val="Calibri"/>
        <family val="2"/>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2"/>
        <color theme="1"/>
        <name val="Calibri"/>
        <family val="2"/>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2"/>
        <color theme="1"/>
        <name val="Calibri"/>
        <family val="2"/>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2"/>
        <color theme="1"/>
        <name val="Calibri"/>
        <family val="2"/>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2"/>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2"/>
        <color theme="1"/>
        <name val="Calibri"/>
        <family val="2"/>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2"/>
        <color theme="1"/>
        <name val="Calibri"/>
        <family val="2"/>
        <scheme val="minor"/>
      </font>
      <alignment horizontal="general" vertical="center" textRotation="0" wrapText="1" indent="0" justifyLastLine="0" shrinkToFit="0" readingOrder="0"/>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Office User" refreshedDate="43950.923987152775" createdVersion="6" refreshedVersion="6" minRefreshableVersion="3" recordCount="34" xr:uid="{276BD532-75DC-F94B-AD33-BF0F37D9A2CF}">
  <cacheSource type="worksheet">
    <worksheetSource ref="A1:AG35" sheet="ID"/>
  </cacheSource>
  <cacheFields count="34">
    <cacheField name="Group" numFmtId="0">
      <sharedItems count="3">
        <s v="Professional"/>
        <s v="Amateur"/>
        <s v="Pros" u="1"/>
      </sharedItems>
    </cacheField>
    <cacheField name="SubjID" numFmtId="0">
      <sharedItems/>
    </cacheField>
    <cacheField name="SubjID2" numFmtId="0">
      <sharedItems/>
    </cacheField>
    <cacheField name="Inclusion" numFmtId="0">
      <sharedItems count="4">
        <s v="Included"/>
        <s v="Excluded "/>
        <s v="Excluded"/>
        <s v="Included "/>
      </sharedItems>
    </cacheField>
    <cacheField name="Exclusion notes" numFmtId="0">
      <sharedItems containsBlank="1"/>
    </cacheField>
    <cacheField name="nMOTsessions" numFmtId="0">
      <sharedItems containsSemiMixedTypes="0" containsString="0" containsNumber="1" containsInteger="1" minValue="0" maxValue="5"/>
    </cacheField>
    <cacheField name="Age" numFmtId="165">
      <sharedItems containsSemiMixedTypes="0" containsString="0" containsNumber="1" minValue="18.25" maxValue="31.166666666666668" count="28">
        <n v="21.333333333333332"/>
        <n v="21.166666666666668"/>
        <n v="23.916666666666668"/>
        <n v="18.25"/>
        <n v="25"/>
        <n v="24"/>
        <n v="23.166666666666668"/>
        <n v="28"/>
        <n v="24.25"/>
        <n v="21.916666666666668"/>
        <n v="25.833333333333332"/>
        <n v="24.166666666666668"/>
        <n v="26.333333333333332"/>
        <n v="26.416666666666668"/>
        <n v="25.416666666666668"/>
        <n v="28.416666666666668"/>
        <n v="24.75"/>
        <n v="25.333333333333332"/>
        <n v="26.083333333333332"/>
        <n v="23.5"/>
        <n v="29.833333333333332"/>
        <n v="27.25"/>
        <n v="27"/>
        <n v="26.75"/>
        <n v="31.166666666666668"/>
        <n v="18.333333333333332"/>
        <n v="18.416666666666668"/>
        <n v="19.083333333333332"/>
      </sharedItems>
    </cacheField>
    <cacheField name="Langue maternelle" numFmtId="0">
      <sharedItems containsBlank="1"/>
    </cacheField>
    <cacheField name="Langue(s) secondaire(s)" numFmtId="0">
      <sharedItems containsBlank="1"/>
    </cacheField>
    <cacheField name="Nationalité " numFmtId="0">
      <sharedItems containsBlank="1"/>
    </cacheField>
    <cacheField name="Langue d'évaluation" numFmtId="0">
      <sharedItems containsBlank="1"/>
    </cacheField>
    <cacheField name="Évaluation initiale" numFmtId="0">
      <sharedItems containsDate="1" containsBlank="1" containsMixedTypes="1" minDate="2018-06-12T00:00:00" maxDate="2018-07-03T00:00:00"/>
    </cacheField>
    <cacheField name="Date de naissance" numFmtId="0">
      <sharedItems/>
    </cacheField>
    <cacheField name="Gender" numFmtId="0">
      <sharedItems containsBlank="1" count="3">
        <s v="Male"/>
        <s v="Female"/>
        <m/>
      </sharedItems>
    </cacheField>
    <cacheField name="Handedness" numFmtId="0">
      <sharedItems containsBlank="1" count="3">
        <s v="Right"/>
        <s v="Left"/>
        <m/>
      </sharedItems>
    </cacheField>
    <cacheField name="Age_StartVGP" numFmtId="0">
      <sharedItems containsString="0" containsBlank="1" containsNumber="1" containsInteger="1" minValue="3" maxValue="14" count="11">
        <n v="5"/>
        <n v="7"/>
        <n v="13"/>
        <n v="3"/>
        <n v="9"/>
        <n v="6"/>
        <n v="12"/>
        <n v="8"/>
        <n v="14"/>
        <m/>
        <n v="10"/>
      </sharedItems>
    </cacheField>
    <cacheField name="Hours/week of gaming (NOW)" numFmtId="0">
      <sharedItems containsBlank="1" containsMixedTypes="1" containsNumber="1" containsInteger="1" minValue="5" maxValue="90"/>
    </cacheField>
    <cacheField name="Hours/week of gaming (PEAK)" numFmtId="0">
      <sharedItems containsBlank="1" containsMixedTypes="1" containsNumber="1" containsInteger="1" minValue="10" maxValue="90"/>
    </cacheField>
    <cacheField name="WeeklyVGP_now" numFmtId="0">
      <sharedItems containsString="0" containsBlank="1" containsNumber="1" minValue="5" maxValue="90" count="18">
        <n v="55"/>
        <n v="40"/>
        <n v="60"/>
        <n v="35"/>
        <n v="30"/>
        <n v="90"/>
        <n v="70"/>
        <n v="51"/>
        <n v="15"/>
        <n v="7"/>
        <n v="8"/>
        <m/>
        <n v="6"/>
        <n v="7.5"/>
        <n v="12.5"/>
        <n v="5"/>
        <n v="10"/>
        <n v="6.5"/>
      </sharedItems>
    </cacheField>
    <cacheField name="Game #1" numFmtId="0">
      <sharedItems containsBlank="1"/>
    </cacheField>
    <cacheField name="Ranking (game#1)" numFmtId="0">
      <sharedItems containsBlank="1"/>
    </cacheField>
    <cacheField name="Session per week (game#1)" numFmtId="0">
      <sharedItems containsBlank="1" containsMixedTypes="1" containsNumber="1" containsInteger="1" minValue="1" maxValue="30"/>
    </cacheField>
    <cacheField name="Time per session (game #1)" numFmtId="0">
      <sharedItems containsBlank="1" containsMixedTypes="1" containsNumber="1" minValue="1" maxValue="13"/>
    </cacheField>
    <cacheField name="Device (game #1)" numFmtId="0">
      <sharedItems containsBlank="1"/>
    </cacheField>
    <cacheField name="Game #2" numFmtId="0">
      <sharedItems containsBlank="1"/>
    </cacheField>
    <cacheField name="Ranking (game #2)" numFmtId="0">
      <sharedItems containsBlank="1" containsMixedTypes="1" containsNumber="1" containsInteger="1" minValue="2040" maxValue="2040"/>
    </cacheField>
    <cacheField name="Session per week (game #2)" numFmtId="0">
      <sharedItems containsBlank="1" containsMixedTypes="1" containsNumber="1" containsInteger="1" minValue="1" maxValue="7"/>
    </cacheField>
    <cacheField name="Time per session (game  #2)" numFmtId="0">
      <sharedItems containsBlank="1" containsMixedTypes="1" containsNumber="1" minValue="1" maxValue="6"/>
    </cacheField>
    <cacheField name="Device (game #2)" numFmtId="0">
      <sharedItems containsBlank="1"/>
    </cacheField>
    <cacheField name="Game #3" numFmtId="0">
      <sharedItems containsBlank="1"/>
    </cacheField>
    <cacheField name="Ranking (game #3)" numFmtId="0">
      <sharedItems containsBlank="1" containsMixedTypes="1" containsNumber="1" containsInteger="1" minValue="4" maxValue="5000"/>
    </cacheField>
    <cacheField name="Session per week (game #3)" numFmtId="0">
      <sharedItems containsBlank="1" containsMixedTypes="1" containsNumber="1" containsInteger="1" minValue="1" maxValue="5"/>
    </cacheField>
    <cacheField name="Time per session (game  #3)" numFmtId="0">
      <sharedItems containsBlank="1" containsMixedTypes="1" containsNumber="1" containsInteger="1" minValue="1" maxValue="6"/>
    </cacheField>
    <cacheField name="Device (game #3)"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4">
  <r>
    <x v="0"/>
    <s v="PVGP1"/>
    <s v="AM01"/>
    <x v="0"/>
    <m/>
    <n v="5"/>
    <x v="0"/>
    <s v="Anglais"/>
    <s v="N/A"/>
    <s v="Américaine "/>
    <s v="anglais"/>
    <d v="2018-06-12T00:00:00"/>
    <s v="02-06-1997"/>
    <x v="0"/>
    <x v="0"/>
    <x v="0"/>
    <s v="50-60"/>
    <s v="50-60"/>
    <x v="0"/>
    <s v="Overwatch"/>
    <s v="Top 500 / Pro"/>
    <n v="6"/>
    <s v="6 à 10 h"/>
    <s v="PC"/>
    <s v="League of Legend"/>
    <s v="Diamond"/>
    <n v="4"/>
    <n v="5"/>
    <s v="PC"/>
    <s v="CS: GO"/>
    <s v="LE"/>
    <n v="1"/>
    <n v="4"/>
    <s v="PC"/>
  </r>
  <r>
    <x v="0"/>
    <s v="PVGP2"/>
    <s v="AM02"/>
    <x v="0"/>
    <m/>
    <n v="5"/>
    <x v="1"/>
    <s v="Anglais"/>
    <s v="N/A"/>
    <s v="Américaine "/>
    <s v="anglais"/>
    <d v="2018-06-12T00:00:00"/>
    <s v="14-03-1997"/>
    <x v="0"/>
    <x v="0"/>
    <x v="1"/>
    <s v="&lt; 40"/>
    <s v="&lt; 40"/>
    <x v="1"/>
    <s v="Overwatch"/>
    <s v="GrandMaster"/>
    <m/>
    <m/>
    <m/>
    <m/>
    <m/>
    <m/>
    <m/>
    <m/>
    <m/>
    <m/>
    <m/>
    <m/>
    <m/>
  </r>
  <r>
    <x v="0"/>
    <s v="PVGP3"/>
    <s v="AM03"/>
    <x v="0"/>
    <m/>
    <n v="5"/>
    <x v="2"/>
    <s v="Coréen"/>
    <s v="Anglais "/>
    <s v="Corée du sud "/>
    <s v="anglais"/>
    <d v="2018-06-13T00:00:00"/>
    <s v="04-07-1994"/>
    <x v="0"/>
    <x v="0"/>
    <x v="1"/>
    <n v="60"/>
    <n v="60"/>
    <x v="2"/>
    <s v="Overwatch"/>
    <s v="GrandMaster"/>
    <s v="2 à 3"/>
    <s v="2 à 3h"/>
    <s v="PC"/>
    <s v="Heart Stone"/>
    <s v="N/A"/>
    <n v="1"/>
    <s v="8 à 10h"/>
    <s v="PC"/>
    <m/>
    <m/>
    <m/>
    <m/>
    <m/>
  </r>
  <r>
    <x v="0"/>
    <s v="PVGP4"/>
    <s v="AM04"/>
    <x v="0"/>
    <m/>
    <n v="5"/>
    <x v="2"/>
    <s v="Anglais"/>
    <s v="N/A"/>
    <s v="Américaine "/>
    <s v="anglais"/>
    <d v="2018-06-13T00:00:00"/>
    <s v="26-06-1994"/>
    <x v="0"/>
    <x v="0"/>
    <x v="0"/>
    <s v="20-50"/>
    <s v="20-50"/>
    <x v="3"/>
    <s v="Overwatch"/>
    <s v="GrandMaster"/>
    <s v="2 à 5"/>
    <s v="2 à 3h"/>
    <s v="PC"/>
    <s v="Heart Stone"/>
    <s v="4 - Legand "/>
    <s v="2 à 5"/>
    <s v="2 à 3"/>
    <s v="PC"/>
    <s v="Realm Royal "/>
    <s v="Gold"/>
    <s v="2 à 3h / session"/>
    <m/>
    <m/>
  </r>
  <r>
    <x v="0"/>
    <s v="PVGP5"/>
    <s v="AM05"/>
    <x v="0"/>
    <m/>
    <n v="5"/>
    <x v="3"/>
    <s v="Coréen"/>
    <s v="Anglais "/>
    <s v="Corée du sud "/>
    <s v="anglais"/>
    <d v="2018-06-13T00:00:00"/>
    <s v="12-03-2000"/>
    <x v="0"/>
    <x v="0"/>
    <x v="2"/>
    <n v="30"/>
    <n v="30"/>
    <x v="4"/>
    <s v="Overwatch"/>
    <s v="GrandMaster"/>
    <m/>
    <m/>
    <m/>
    <m/>
    <m/>
    <m/>
    <m/>
    <m/>
    <m/>
    <m/>
    <m/>
    <m/>
    <m/>
  </r>
  <r>
    <x v="0"/>
    <s v="PVGP6"/>
    <s v="PR01"/>
    <x v="0"/>
    <m/>
    <n v="5"/>
    <x v="4"/>
    <s v="Anglais"/>
    <s v="N/A"/>
    <s v="Américaine "/>
    <s v="anglais"/>
    <d v="2018-07-02T00:00:00"/>
    <s v="29-06-1993"/>
    <x v="0"/>
    <x v="0"/>
    <x v="3"/>
    <n v="60"/>
    <n v="60"/>
    <x v="2"/>
    <s v="Overwatch"/>
    <s v="GrandMaster"/>
    <s v="7 à 10"/>
    <n v="5"/>
    <s v="PC"/>
    <s v="World of Warcraft"/>
    <s v="N/A"/>
    <m/>
    <m/>
    <m/>
    <m/>
    <m/>
    <m/>
    <m/>
    <m/>
  </r>
  <r>
    <x v="0"/>
    <s v="PVGP7"/>
    <s v="PR02"/>
    <x v="0"/>
    <m/>
    <n v="5"/>
    <x v="5"/>
    <s v="Anglais"/>
    <s v="N/A"/>
    <s v="Américaine "/>
    <s v="anglais"/>
    <d v="2018-07-02T00:00:00"/>
    <s v="16-06-1994"/>
    <x v="0"/>
    <x v="0"/>
    <x v="4"/>
    <n v="90"/>
    <n v="90"/>
    <x v="5"/>
    <s v="Overwatch"/>
    <s v="GrandMaster"/>
    <n v="10"/>
    <n v="13"/>
    <s v="PC"/>
    <s v="World of Warcraft"/>
    <s v="N/A"/>
    <s v="1 à 2"/>
    <s v=" 1 à 2"/>
    <s v="PC"/>
    <s v="Hearth Stone"/>
    <m/>
    <m/>
    <m/>
    <m/>
  </r>
  <r>
    <x v="0"/>
    <s v="PVGP8"/>
    <s v="PR03"/>
    <x v="0"/>
    <m/>
    <n v="5"/>
    <x v="6"/>
    <s v="Français"/>
    <s v="Anglais "/>
    <s v="Belge"/>
    <s v="francais"/>
    <d v="2018-07-02T00:00:00"/>
    <s v="05-06-1995"/>
    <x v="0"/>
    <x v="0"/>
    <x v="5"/>
    <s v="65-75"/>
    <n v="90"/>
    <x v="6"/>
    <s v="Overwatch"/>
    <s v="Top 500 / Pro"/>
    <n v="30"/>
    <n v="4"/>
    <s v="PC"/>
    <s v="Realm Royal"/>
    <s v="Diamond"/>
    <n v="4"/>
    <n v="2"/>
    <s v="PC"/>
    <s v="OSU"/>
    <s v="NA"/>
    <n v="2"/>
    <n v="1"/>
    <s v="PC"/>
  </r>
  <r>
    <x v="0"/>
    <s v="PVGP9"/>
    <s v="PR04"/>
    <x v="0"/>
    <m/>
    <n v="5"/>
    <x v="7"/>
    <s v="Anglais"/>
    <s v="N/A"/>
    <s v="Américaine "/>
    <s v="anglais"/>
    <s v="03-07-2018"/>
    <s v="17-06-1990"/>
    <x v="0"/>
    <x v="0"/>
    <x v="6"/>
    <s v="30 à 40"/>
    <s v="30-40"/>
    <x v="3"/>
    <s v="Overwatch"/>
    <s v="Top 500 / Pro"/>
    <n v="3"/>
    <s v="4 à 6"/>
    <s v="PC"/>
    <s v="Destiny 2"/>
    <s v="N/A"/>
    <s v="2 à 4"/>
    <n v="6"/>
    <s v="PC"/>
    <s v="Hearth Stone"/>
    <s v="Tier 2"/>
    <n v="2"/>
    <n v="2"/>
    <s v="PC "/>
  </r>
  <r>
    <x v="0"/>
    <s v="PVGP10"/>
    <s v="PR05"/>
    <x v="0"/>
    <m/>
    <n v="5"/>
    <x v="8"/>
    <s v="Fin"/>
    <s v="Anglais "/>
    <s v="Finlandais "/>
    <s v="anglais"/>
    <s v="03-07-2018"/>
    <s v="09-04-1994"/>
    <x v="0"/>
    <x v="0"/>
    <x v="7"/>
    <s v="42 à 60"/>
    <s v="42-60"/>
    <x v="7"/>
    <s v="Overwatch"/>
    <s v="Top 500 / Pro"/>
    <n v="6"/>
    <n v="7"/>
    <s v="PC"/>
    <s v="Path of Exil"/>
    <s v="N/A"/>
    <n v="3"/>
    <n v="4"/>
    <s v="PC"/>
    <s v="Dota2"/>
    <n v="5000"/>
    <n v="1"/>
    <n v="2"/>
    <s v="PC"/>
  </r>
  <r>
    <x v="0"/>
    <s v="PVGP11"/>
    <s v="PR06"/>
    <x v="0"/>
    <m/>
    <n v="5"/>
    <x v="9"/>
    <s v="Anglais"/>
    <s v="N/A"/>
    <s v="Américaine "/>
    <s v="anglais"/>
    <s v="05-07-2018"/>
    <s v="28-07-1996"/>
    <x v="0"/>
    <x v="0"/>
    <x v="1"/>
    <n v="55"/>
    <n v="55"/>
    <x v="0"/>
    <s v="Overwatch"/>
    <s v="Top 500 / Pro"/>
    <n v="10"/>
    <n v="4"/>
    <s v="PC"/>
    <m/>
    <m/>
    <m/>
    <m/>
    <m/>
    <m/>
    <m/>
    <m/>
    <m/>
    <m/>
  </r>
  <r>
    <x v="0"/>
    <s v="PVGP12"/>
    <s v="PR07"/>
    <x v="0"/>
    <m/>
    <n v="5"/>
    <x v="10"/>
    <s v="Anglais"/>
    <s v="N/A"/>
    <s v="Canadienne"/>
    <s v="anglais"/>
    <s v="05-07-2018"/>
    <s v="28-09-1993"/>
    <x v="0"/>
    <x v="0"/>
    <x v="0"/>
    <n v="70"/>
    <n v="70"/>
    <x v="6"/>
    <s v="Overwatch"/>
    <s v="Top 500 / Pro"/>
    <n v="18"/>
    <n v="2.5"/>
    <s v="PC"/>
    <s v="Starcraft"/>
    <s v="N/A"/>
    <n v="4"/>
    <n v="1"/>
    <s v="PC"/>
    <s v="Dota2"/>
    <m/>
    <m/>
    <m/>
    <m/>
  </r>
  <r>
    <x v="0"/>
    <s v="PVGP13"/>
    <s v="PR08"/>
    <x v="0"/>
    <m/>
    <n v="5"/>
    <x v="11"/>
    <s v="Anglais"/>
    <s v="N/A"/>
    <s v="Américaine "/>
    <s v="anglais"/>
    <s v="06-07-2018"/>
    <s v="23-05-1994"/>
    <x v="0"/>
    <x v="0"/>
    <x v="0"/>
    <n v="70"/>
    <n v="70"/>
    <x v="6"/>
    <s v="Overwatch"/>
    <s v="Top 500 / Pro"/>
    <n v="6"/>
    <s v="4 à 6"/>
    <s v="PC"/>
    <s v="Wizard of Legend"/>
    <s v="N/A"/>
    <n v="2"/>
    <s v="2 à 3"/>
    <s v="PC"/>
    <m/>
    <m/>
    <m/>
    <m/>
    <m/>
  </r>
  <r>
    <x v="0"/>
    <s v="PVGP14"/>
    <s v="PR09"/>
    <x v="0"/>
    <m/>
    <n v="5"/>
    <x v="12"/>
    <s v="Anglais"/>
    <s v="N/A"/>
    <s v="Américaine "/>
    <s v="anglais"/>
    <s v="07-07-2018"/>
    <s v="06-04-1992"/>
    <x v="0"/>
    <x v="0"/>
    <x v="0"/>
    <n v="60"/>
    <n v="60"/>
    <x v="2"/>
    <s v="Overwatch"/>
    <s v="Top 500 / Pro"/>
    <n v="10"/>
    <n v="4"/>
    <s v="PC"/>
    <s v="Fortuite"/>
    <s v="N/A"/>
    <n v="5"/>
    <n v="4"/>
    <s v="PC"/>
    <s v="Super Smash"/>
    <m/>
    <n v="3"/>
    <n v="2"/>
    <s v="Game cube "/>
  </r>
  <r>
    <x v="1"/>
    <s v="CVGP1"/>
    <s v="DB01"/>
    <x v="0"/>
    <m/>
    <n v="5"/>
    <x v="13"/>
    <s v="Français"/>
    <s v="Anglais "/>
    <s v="Canadienne"/>
    <s v="francais"/>
    <s v="15-07-2018"/>
    <s v="02-02-1992"/>
    <x v="0"/>
    <x v="1"/>
    <x v="0"/>
    <n v="15"/>
    <n v="20"/>
    <x v="8"/>
    <s v="Counter-Strike: Global Offensive  "/>
    <s v="Silver"/>
    <n v="2"/>
    <n v="2"/>
    <s v="PC"/>
    <s v="Dota2"/>
    <s v="N/A"/>
    <n v="5"/>
    <n v="2"/>
    <s v="PC"/>
    <s v="PUBG"/>
    <m/>
    <n v="5"/>
    <n v="2"/>
    <s v="PC"/>
  </r>
  <r>
    <x v="1"/>
    <s v="CVGP2"/>
    <s v="DB02"/>
    <x v="0"/>
    <m/>
    <n v="5"/>
    <x v="14"/>
    <s v="Français"/>
    <s v="Anglais "/>
    <s v="Canadienne"/>
    <s v="francais"/>
    <s v="16-07-2018"/>
    <s v="04-02-1993"/>
    <x v="1"/>
    <x v="1"/>
    <x v="8"/>
    <n v="7"/>
    <n v="20"/>
    <x v="9"/>
    <s v="Counter-Strike: Global Offensive  "/>
    <s v="Silver"/>
    <n v="5"/>
    <n v="2"/>
    <s v="PC"/>
    <s v="Uncharted"/>
    <s v="Gold"/>
    <n v="5"/>
    <n v="2"/>
    <s v="PS4"/>
    <s v="Tombrider"/>
    <n v="4"/>
    <n v="3"/>
    <s v="PC"/>
    <m/>
  </r>
  <r>
    <x v="1"/>
    <s v="CVGP3"/>
    <s v="DB03"/>
    <x v="0"/>
    <m/>
    <n v="5"/>
    <x v="15"/>
    <s v="Français"/>
    <s v="Anglais "/>
    <s v="Canadienne"/>
    <s v="francais"/>
    <s v="22-07-2018"/>
    <s v="10-01-1989"/>
    <x v="0"/>
    <x v="0"/>
    <x v="0"/>
    <n v="8"/>
    <n v="20"/>
    <x v="10"/>
    <s v="PubG"/>
    <m/>
    <n v="1"/>
    <n v="2"/>
    <s v="PC"/>
    <s v="Persona"/>
    <s v="N/A"/>
    <n v="1"/>
    <n v="4"/>
    <s v="PS4"/>
    <m/>
    <m/>
    <m/>
    <m/>
    <m/>
  </r>
  <r>
    <x v="1"/>
    <s v="CVGP4"/>
    <s v="DB04"/>
    <x v="1"/>
    <s v="- &gt;20h / AVG per week"/>
    <n v="5"/>
    <x v="16"/>
    <s v="Français"/>
    <s v="Anglais "/>
    <s v="Canadienne"/>
    <s v="francais"/>
    <s v="23-07-2018"/>
    <s v="13-10-1993"/>
    <x v="0"/>
    <x v="0"/>
    <x v="9"/>
    <n v="45"/>
    <n v="45"/>
    <x v="11"/>
    <s v="Counter-Strike: Global Offensive  "/>
    <s v="Silver Elite "/>
    <s v="2 à 3"/>
    <n v="3"/>
    <s v="PC"/>
    <s v="Overgatch"/>
    <s v="Diamond"/>
    <n v="3"/>
    <n v="4"/>
    <s v="PC"/>
    <s v="Rainbow 6"/>
    <m/>
    <s v="1 à 2"/>
    <n v="6"/>
    <s v="PC"/>
  </r>
  <r>
    <x v="1"/>
    <s v="CVGP5"/>
    <s v="DB05"/>
    <x v="0"/>
    <m/>
    <n v="5"/>
    <x v="17"/>
    <s v="Français"/>
    <s v="Anglais "/>
    <s v="Canadienne"/>
    <s v="francais"/>
    <s v="07-08-2018"/>
    <s v="01-03-1993"/>
    <x v="1"/>
    <x v="0"/>
    <x v="7"/>
    <n v="6"/>
    <n v="20"/>
    <x v="12"/>
    <s v="Overwatch"/>
    <m/>
    <s v="1à2"/>
    <s v="2à5"/>
    <s v="PC"/>
    <s v="League of Legend"/>
    <s v="N/A"/>
    <n v="5"/>
    <n v="4"/>
    <s v="PC"/>
    <s v="GTA"/>
    <s v="NA"/>
    <n v="5"/>
    <n v="4"/>
    <s v="Xbox"/>
  </r>
  <r>
    <x v="1"/>
    <s v="CVGP6"/>
    <s v="DB06"/>
    <x v="0"/>
    <m/>
    <n v="5"/>
    <x v="18"/>
    <s v="Français"/>
    <s v="Anglais "/>
    <s v="Canadienne"/>
    <s v="francais"/>
    <s v="10-08-2018"/>
    <s v="20-07-1992"/>
    <x v="0"/>
    <x v="0"/>
    <x v="0"/>
    <s v="5 à 10"/>
    <s v="40-50"/>
    <x v="13"/>
    <s v="Counter-Strike: Global Offensive  "/>
    <s v="Silver Elite "/>
    <s v="2 à 3"/>
    <s v="3 à 4"/>
    <s v="PC"/>
    <s v="League of Legend"/>
    <m/>
    <n v="1"/>
    <s v="4 à 5 "/>
    <s v="PC"/>
    <m/>
    <m/>
    <m/>
    <m/>
    <m/>
  </r>
  <r>
    <x v="1"/>
    <s v="CVGP7"/>
    <s v="DB07"/>
    <x v="0"/>
    <m/>
    <n v="5"/>
    <x v="19"/>
    <s v="Français"/>
    <s v="Anglais "/>
    <s v="Canadienne"/>
    <s v="francais"/>
    <s v="16-08-2018"/>
    <s v="06-02-1995"/>
    <x v="1"/>
    <x v="0"/>
    <x v="5"/>
    <s v="10 à 15"/>
    <s v="16-24"/>
    <x v="14"/>
    <s v="Counter-Strike: Global Offensive  "/>
    <s v="Silver"/>
    <n v="1"/>
    <n v="4"/>
    <s v="PC"/>
    <s v="Pub G"/>
    <s v="NA"/>
    <s v="2 à 3"/>
    <n v="6"/>
    <s v="PC"/>
    <s v="7 days to die"/>
    <n v="110"/>
    <s v="1 à 2"/>
    <s v="8h"/>
    <s v="PC"/>
  </r>
  <r>
    <x v="1"/>
    <s v="CVGP8"/>
    <s v="DB08"/>
    <x v="0"/>
    <m/>
    <n v="5"/>
    <x v="20"/>
    <s v="Français"/>
    <s v="Anglais "/>
    <s v="Canadienne"/>
    <s v="francais"/>
    <s v="16-08-2018"/>
    <s v="06-02-1995"/>
    <x v="1"/>
    <x v="0"/>
    <x v="5"/>
    <s v="10 à 15"/>
    <s v="16-24"/>
    <x v="14"/>
    <s v="Counter-Strike: Global Offensive  "/>
    <s v="Silver"/>
    <n v="1"/>
    <n v="4"/>
    <s v="PC"/>
    <s v="Pub G"/>
    <s v="NA"/>
    <s v="2 à 3"/>
    <n v="6"/>
    <s v="PC"/>
    <s v="7 days to die"/>
    <n v="110"/>
    <s v="1 à 2"/>
    <s v="8h"/>
    <s v="PC"/>
  </r>
  <r>
    <x v="1"/>
    <s v="CVGP9"/>
    <s v="DB09"/>
    <x v="1"/>
    <s v="poor testing conditions at home"/>
    <n v="1"/>
    <x v="21"/>
    <s v="Français"/>
    <s v="Anglais "/>
    <s v="Canadienne"/>
    <s v="francais"/>
    <s v="21-08-2018"/>
    <s v="02-05-1991"/>
    <x v="0"/>
    <x v="0"/>
    <x v="9"/>
    <n v="20"/>
    <n v="20"/>
    <x v="11"/>
    <s v="Counter-Strike: Global Offensive  "/>
    <m/>
    <n v="5"/>
    <n v="4"/>
    <s v="PC"/>
    <s v="Fortuite"/>
    <s v="N/A"/>
    <n v="2"/>
    <n v="1"/>
    <s v="PC"/>
    <m/>
    <m/>
    <m/>
    <m/>
    <m/>
  </r>
  <r>
    <x v="1"/>
    <s v="CVGP10"/>
    <s v="DB10"/>
    <x v="0"/>
    <m/>
    <n v="5"/>
    <x v="13"/>
    <s v="Français"/>
    <s v="Anglais "/>
    <s v="Canadienne"/>
    <s v="francais"/>
    <s v="22-08-2018"/>
    <s v="24-05-1992"/>
    <x v="0"/>
    <x v="0"/>
    <x v="7"/>
    <n v="5"/>
    <s v="20-25"/>
    <x v="15"/>
    <s v="Battle Field2"/>
    <s v="N/A"/>
    <s v="2 à 5"/>
    <n v="3"/>
    <s v="Xbox 1"/>
    <s v="Halo 5"/>
    <s v="Platine"/>
    <s v="1 à 3"/>
    <n v="2"/>
    <s v="Xbox 1"/>
    <s v="Witcher 3"/>
    <s v="NA"/>
    <s v="1 à 2"/>
    <n v="3"/>
    <s v="Xbox"/>
  </r>
  <r>
    <x v="1"/>
    <s v="CVGP11"/>
    <s v="DB11"/>
    <x v="2"/>
    <s v=" plays competive VG &amp; &gt;20h/week"/>
    <n v="0"/>
    <x v="5"/>
    <s v="Français"/>
    <s v="Anglais "/>
    <s v="Canadienne"/>
    <s v="francais"/>
    <s v="22-08-2018"/>
    <s v="10-08-1994"/>
    <x v="0"/>
    <x v="0"/>
    <x v="9"/>
    <s v="40-50"/>
    <s v="40-50"/>
    <x v="11"/>
    <s v="Fortnite"/>
    <s v="Top 1%"/>
    <n v="7"/>
    <n v="5"/>
    <s v="PC"/>
    <s v="League of Legend"/>
    <s v="Top 0,01"/>
    <n v="7"/>
    <n v="5"/>
    <s v="PC"/>
    <s v="World of Warcraft"/>
    <s v="NA"/>
    <n v="5"/>
    <n v="2"/>
    <s v="PC"/>
  </r>
  <r>
    <x v="1"/>
    <s v="CVGP12"/>
    <s v="DB12"/>
    <x v="0"/>
    <m/>
    <n v="5"/>
    <x v="18"/>
    <s v="Français"/>
    <s v="Anglais "/>
    <s v="Canadienne"/>
    <s v="francais"/>
    <s v="28-08-2018"/>
    <s v="19-07-1992"/>
    <x v="0"/>
    <x v="0"/>
    <x v="5"/>
    <n v="8"/>
    <n v="12"/>
    <x v="10"/>
    <s v="Battle Field4"/>
    <m/>
    <n v="2"/>
    <n v="3"/>
    <s v="Xbox 1"/>
    <s v="Call of Duty"/>
    <m/>
    <n v="1"/>
    <n v="2"/>
    <s v="Xbox 1"/>
    <s v="NHL"/>
    <m/>
    <n v="3"/>
    <n v="2"/>
    <s v="Xbox"/>
  </r>
  <r>
    <x v="1"/>
    <s v="CVGP13"/>
    <s v="DB13"/>
    <x v="0"/>
    <m/>
    <n v="5"/>
    <x v="22"/>
    <s v="Français"/>
    <s v="Anglais "/>
    <s v="Canadienne"/>
    <s v="francais"/>
    <s v="28-08-2018"/>
    <s v="28-06-1991"/>
    <x v="0"/>
    <x v="0"/>
    <x v="5"/>
    <n v="10"/>
    <n v="30"/>
    <x v="16"/>
    <s v="Rainbow 6"/>
    <s v="Gold 2"/>
    <n v="3"/>
    <n v="3"/>
    <s v="Xbox"/>
    <s v="League of Legend"/>
    <s v="Bronze"/>
    <m/>
    <m/>
    <m/>
    <m/>
    <m/>
    <m/>
    <m/>
    <m/>
  </r>
  <r>
    <x v="1"/>
    <s v="CVGP14"/>
    <s v="DB14"/>
    <x v="0"/>
    <m/>
    <n v="5"/>
    <x v="23"/>
    <s v="Français"/>
    <s v="Anglais "/>
    <s v="Canadienne"/>
    <s v="francais"/>
    <s v="04-09-2018"/>
    <s v="09-01-1992"/>
    <x v="0"/>
    <x v="0"/>
    <x v="0"/>
    <s v="4 à 8"/>
    <s v="10 à 11"/>
    <x v="12"/>
    <s v="Call of duty"/>
    <s v="Silver"/>
    <n v="2"/>
    <n v="1"/>
    <s v="Xbox"/>
    <s v="Battlefiled"/>
    <s v="N/A"/>
    <n v="2"/>
    <n v="1"/>
    <s v="Xbox"/>
    <m/>
    <m/>
    <m/>
    <m/>
    <m/>
  </r>
  <r>
    <x v="1"/>
    <s v="CVGP15"/>
    <s v="DB15"/>
    <x v="0"/>
    <m/>
    <n v="5"/>
    <x v="24"/>
    <s v="Français"/>
    <s v="Anglais "/>
    <s v="Canadienne"/>
    <s v="francais"/>
    <s v="17-09-2018"/>
    <s v="12-07-1983"/>
    <x v="0"/>
    <x v="0"/>
    <x v="4"/>
    <n v="15"/>
    <n v="15"/>
    <x v="8"/>
    <s v="Call of duty"/>
    <s v="Silver"/>
    <n v="3"/>
    <n v="1.5"/>
    <s v="PS4"/>
    <s v="Overgatch"/>
    <n v="2040"/>
    <n v="3"/>
    <n v="1.5"/>
    <s v="PC"/>
    <m/>
    <m/>
    <m/>
    <m/>
    <m/>
  </r>
  <r>
    <x v="1"/>
    <s v="CVGP16"/>
    <s v="DB16"/>
    <x v="2"/>
    <s v="poor testing conditions at home"/>
    <n v="1"/>
    <x v="7"/>
    <m/>
    <m/>
    <m/>
    <m/>
    <m/>
    <s v="17-09-1990"/>
    <x v="2"/>
    <x v="2"/>
    <x v="9"/>
    <m/>
    <m/>
    <x v="11"/>
    <m/>
    <m/>
    <m/>
    <m/>
    <m/>
    <m/>
    <m/>
    <m/>
    <m/>
    <m/>
    <m/>
    <m/>
    <m/>
    <m/>
    <m/>
  </r>
  <r>
    <x v="1"/>
    <s v="CVGP17"/>
    <s v="DB17"/>
    <x v="0"/>
    <m/>
    <n v="5"/>
    <x v="23"/>
    <s v="Français"/>
    <s v="Anglais "/>
    <s v="Canadienne"/>
    <s v="francais"/>
    <s v="17-09-2018"/>
    <s v="18-11-1991"/>
    <x v="0"/>
    <x v="0"/>
    <x v="1"/>
    <n v="10"/>
    <n v="10"/>
    <x v="16"/>
    <s v="Call of duty"/>
    <s v="Silver"/>
    <n v="3"/>
    <n v="2"/>
    <s v="Xbox"/>
    <s v="Battlefield"/>
    <s v="N/A"/>
    <n v="3"/>
    <n v="1"/>
    <s v="Xbox"/>
    <m/>
    <m/>
    <m/>
    <m/>
    <m/>
  </r>
  <r>
    <x v="1"/>
    <s v="CVGP18"/>
    <s v="DB18"/>
    <x v="3"/>
    <s v="Neuropsy only (travel restrictions)"/>
    <n v="0"/>
    <x v="25"/>
    <s v="Français"/>
    <s v="Anglais "/>
    <s v="Canadienne"/>
    <s v="francais"/>
    <s v="28-09-2018"/>
    <s v="03-05-2000"/>
    <x v="0"/>
    <x v="0"/>
    <x v="3"/>
    <n v="15"/>
    <n v="20"/>
    <x v="8"/>
    <s v="Over Watch"/>
    <m/>
    <n v="4"/>
    <n v="2"/>
    <s v="PS4"/>
    <s v="Spider man"/>
    <m/>
    <n v="3"/>
    <n v="3"/>
    <s v="PS4"/>
    <s v="Rocket Leagut"/>
    <m/>
    <n v="2"/>
    <n v="1"/>
    <s v="PS4"/>
  </r>
  <r>
    <x v="1"/>
    <s v="CVGP19"/>
    <s v="DB19"/>
    <x v="3"/>
    <s v="Neuropsy only (travel restrictions)"/>
    <n v="0"/>
    <x v="26"/>
    <s v="Français"/>
    <s v="Anglais "/>
    <s v="Canadienne"/>
    <s v="francais"/>
    <s v="02-10-2018"/>
    <s v="30-05-2000"/>
    <x v="0"/>
    <x v="0"/>
    <x v="10"/>
    <s v="5 à 10"/>
    <n v="30"/>
    <x v="13"/>
    <s v="Counter-Strike: Global Offensive  "/>
    <m/>
    <n v="4"/>
    <n v="2"/>
    <s v="PC"/>
    <s v="Pub G"/>
    <m/>
    <n v="1"/>
    <n v="2"/>
    <s v="PC"/>
    <s v="League of Legend"/>
    <m/>
    <m/>
    <m/>
    <m/>
  </r>
  <r>
    <x v="1"/>
    <s v="CVGP20"/>
    <s v="DB20"/>
    <x v="3"/>
    <s v="Neuropsy only (travel restrictions)"/>
    <n v="0"/>
    <x v="27"/>
    <s v="Français"/>
    <s v="Anglais "/>
    <s v="Canadienne"/>
    <s v="francais"/>
    <s v="08-10-2018"/>
    <s v="20-09-1999"/>
    <x v="0"/>
    <x v="1"/>
    <x v="0"/>
    <s v="5 à 7"/>
    <n v="28"/>
    <x v="17"/>
    <s v="Counter-Strike: Global Offensive  "/>
    <m/>
    <n v="2"/>
    <n v="2"/>
    <s v="PC"/>
    <s v="Fortuite"/>
    <m/>
    <n v="4"/>
    <n v="3"/>
    <s v="PC"/>
    <s v="League of Legend"/>
    <s v="Gold V"/>
    <n v="2"/>
    <n v="2"/>
    <s v="PC"/>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9CFADAB-CB52-E747-9BFE-A9762BFD11C5}" name="PivotTable3" cacheId="0" dataOnRows="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D7" firstHeaderRow="1" firstDataRow="2" firstDataCol="1" rowPageCount="1" colPageCount="1"/>
  <pivotFields count="34">
    <pivotField axis="axisCol" subtotalTop="0" showAll="0">
      <items count="4">
        <item x="1"/>
        <item m="1" x="2"/>
        <item x="0"/>
        <item t="default"/>
      </items>
    </pivotField>
    <pivotField subtotalTop="0" showAll="0"/>
    <pivotField subtotalTop="0" showAll="0"/>
    <pivotField axis="axisPage" subtotalTop="0" multipleItemSelectionAllowed="1" showAll="0">
      <items count="5">
        <item h="1" x="2"/>
        <item h="1" x="1"/>
        <item x="0"/>
        <item x="3"/>
        <item t="default"/>
      </items>
    </pivotField>
    <pivotField subtotalTop="0" showAll="0"/>
    <pivotField subtotalTop="0" showAll="0"/>
    <pivotField dataField="1" numFmtId="165" subtotalTop="0" showAll="0"/>
    <pivotField subtotalTop="0" showAll="0"/>
    <pivotField subtotalTop="0" showAll="0"/>
    <pivotField subtotalTop="0" showAll="0"/>
    <pivotField subtotalTop="0" showAll="0"/>
    <pivotField subtotalTop="0" showAll="0"/>
    <pivotField subtotalTop="0" showAll="0"/>
    <pivotField subtotalTop="0" showAll="0">
      <items count="4">
        <item x="1"/>
        <item x="0"/>
        <item x="2"/>
        <item t="default"/>
      </items>
    </pivotField>
    <pivotField subtotalTop="0" showAll="0"/>
    <pivotField dataField="1" subtotalTop="0" showAll="0"/>
    <pivotField subtotalTop="0" showAll="0"/>
    <pivotField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s>
  <rowFields count="1">
    <field x="-2"/>
  </rowFields>
  <rowItems count="3">
    <i>
      <x/>
    </i>
    <i i="1">
      <x v="1"/>
    </i>
    <i i="2">
      <x v="2"/>
    </i>
  </rowItems>
  <colFields count="1">
    <field x="0"/>
  </colFields>
  <colItems count="3">
    <i>
      <x/>
    </i>
    <i>
      <x v="2"/>
    </i>
    <i t="grand">
      <x/>
    </i>
  </colItems>
  <pageFields count="1">
    <pageField fld="3" hier="-1"/>
  </pageFields>
  <dataFields count="3">
    <dataField name="Average of Age" fld="6" subtotal="average" baseField="0" baseItem="0"/>
    <dataField name="Average of Age_StartVGP" fld="15" subtotal="average" baseField="0" baseItem="0"/>
    <dataField name="Average of WeeklyVGP_now" fld="18" subtotal="average" baseField="0" baseItem="0"/>
  </dataFields>
  <formats count="1">
    <format dxfId="0">
      <pivotArea field="13" outline="0" collapsedLevelsAreSubtotals="1">
        <references count="1">
          <reference field="4294967294" count="3" selected="0">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88F97DE-1243-AF43-B213-FA2ACB63F083}" name="PivotTable1" cacheId="0" dataOnRows="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4:G24" firstHeaderRow="1" firstDataRow="3" firstDataCol="1" rowPageCount="1" colPageCount="1"/>
  <pivotFields count="34">
    <pivotField axis="axisCol" subtotalTop="0" showAll="0">
      <items count="4">
        <item x="1"/>
        <item m="1" x="2"/>
        <item x="0"/>
        <item t="default"/>
      </items>
    </pivotField>
    <pivotField subtotalTop="0" showAll="0"/>
    <pivotField subtotalTop="0" showAll="0"/>
    <pivotField axis="axisPage" subtotalTop="0" multipleItemSelectionAllowed="1" showAll="0">
      <items count="5">
        <item h="1" x="2"/>
        <item h="1" x="1"/>
        <item x="0"/>
        <item x="3"/>
        <item t="default"/>
      </items>
    </pivotField>
    <pivotField subtotalTop="0" showAll="0"/>
    <pivotField subtotalTop="0" showAll="0"/>
    <pivotField numFmtId="165" subtotalTop="0" showAll="0">
      <items count="29">
        <item x="3"/>
        <item x="25"/>
        <item x="26"/>
        <item x="27"/>
        <item x="1"/>
        <item x="0"/>
        <item x="9"/>
        <item x="6"/>
        <item x="19"/>
        <item x="2"/>
        <item x="5"/>
        <item x="11"/>
        <item x="8"/>
        <item x="16"/>
        <item x="4"/>
        <item x="17"/>
        <item x="14"/>
        <item x="10"/>
        <item x="18"/>
        <item x="12"/>
        <item x="13"/>
        <item x="23"/>
        <item x="22"/>
        <item x="21"/>
        <item x="7"/>
        <item x="15"/>
        <item x="20"/>
        <item x="24"/>
        <item t="default"/>
      </items>
    </pivotField>
    <pivotField subtotalTop="0" showAll="0"/>
    <pivotField subtotalTop="0" showAll="0"/>
    <pivotField subtotalTop="0" showAll="0"/>
    <pivotField subtotalTop="0" showAll="0"/>
    <pivotField subtotalTop="0" showAll="0"/>
    <pivotField subtotalTop="0" showAll="0"/>
    <pivotField axis="axisRow" dataField="1" subtotalTop="0" showAll="0">
      <items count="4">
        <item x="1"/>
        <item x="0"/>
        <item x="2"/>
        <item t="default"/>
      </items>
    </pivotField>
    <pivotField axis="axisCol" dataField="1" subtotalTop="0" showAll="0">
      <items count="4">
        <item x="1"/>
        <item x="0"/>
        <item x="2"/>
        <item t="default"/>
      </items>
    </pivotField>
    <pivotField subtotalTop="0" showAll="0">
      <items count="12">
        <item x="3"/>
        <item x="0"/>
        <item x="5"/>
        <item x="1"/>
        <item x="7"/>
        <item x="4"/>
        <item x="10"/>
        <item x="6"/>
        <item x="2"/>
        <item x="8"/>
        <item x="9"/>
        <item t="default"/>
      </items>
    </pivotField>
    <pivotField subtotalTop="0" showAll="0"/>
    <pivotField subtotalTop="0" showAll="0"/>
    <pivotField subtotalTop="0" showAll="0">
      <items count="19">
        <item x="15"/>
        <item x="12"/>
        <item x="17"/>
        <item x="9"/>
        <item x="13"/>
        <item x="10"/>
        <item x="16"/>
        <item x="14"/>
        <item x="8"/>
        <item x="4"/>
        <item x="3"/>
        <item x="1"/>
        <item x="7"/>
        <item x="0"/>
        <item x="2"/>
        <item x="6"/>
        <item x="5"/>
        <item x="11"/>
        <item t="default"/>
      </items>
    </pivotField>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s>
  <rowFields count="2">
    <field x="-2"/>
    <field x="13"/>
  </rowFields>
  <rowItems count="8">
    <i>
      <x/>
    </i>
    <i r="1">
      <x/>
    </i>
    <i r="1">
      <x v="1"/>
    </i>
    <i i="1">
      <x v="1"/>
    </i>
    <i r="1" i="1">
      <x/>
    </i>
    <i r="1" i="1">
      <x v="1"/>
    </i>
    <i t="grand">
      <x/>
    </i>
    <i t="grand" i="1">
      <x/>
    </i>
  </rowItems>
  <colFields count="2">
    <field x="0"/>
    <field x="14"/>
  </colFields>
  <colItems count="6">
    <i>
      <x/>
      <x/>
    </i>
    <i r="1">
      <x v="1"/>
    </i>
    <i t="default">
      <x/>
    </i>
    <i>
      <x v="2"/>
      <x v="1"/>
    </i>
    <i t="default">
      <x v="2"/>
    </i>
    <i t="grand">
      <x/>
    </i>
  </colItems>
  <pageFields count="1">
    <pageField fld="3" hier="-1"/>
  </pageFields>
  <dataFields count="2">
    <dataField name="Count of Gender" fld="13" subtotal="count" baseField="0" baseItem="0"/>
    <dataField name="Count of Handedness" fld="1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D25F0F5-5211-D94C-9120-483D4D72325A}" name="NPSYraw" displayName="NPSYraw" ref="A1:Z31" totalsRowShown="0" headerRowDxfId="28" dataDxfId="27">
  <autoFilter ref="A1:Z31" xr:uid="{B4E5BD3C-1A3E-814B-9AF5-420D009FD8B6}"/>
  <tableColumns count="26">
    <tableColumn id="1" xr3:uid="{CF404563-18D5-164B-9482-8DAEAED82D2A}" name="SubjID" dataDxfId="26"/>
    <tableColumn id="26" xr3:uid="{FB249B59-43E0-AE46-BAB1-229AF042BD09}" name="Group" dataDxfId="25"/>
    <tableColumn id="2" xr3:uid="{DD1CFDFE-4986-864E-8C8C-0767FC4D84D5}" name="Coding" dataDxfId="24"/>
    <tableColumn id="3" xr3:uid="{1FAB3AE1-7E1D-E946-817B-49DE57880C4C}" name="Stroop_CN" dataDxfId="23"/>
    <tableColumn id="4" xr3:uid="{664A15D0-6AD7-EF49-BF1B-3AE74EFE2DA0}" name="Stroop_WR" dataDxfId="22"/>
    <tableColumn id="5" xr3:uid="{75BF847A-3709-C342-98E1-4E109DD6F729}" name="Stroop_Inh" dataDxfId="21"/>
    <tableColumn id="6" xr3:uid="{895BACCD-CA21-D54A-8990-4B370EAAE532}" name="Stroop_Flex" dataDxfId="20"/>
    <tableColumn id="7" xr3:uid="{FC05FC80-38FE-C64F-9ADE-0BF814EDFD38}" name="Stroop_InhErr" dataDxfId="19"/>
    <tableColumn id="8" xr3:uid="{BC1AE5E0-11F0-7D4A-9973-A5938DD2208B}" name="Stroop_FlexErr" dataDxfId="18"/>
    <tableColumn id="9" xr3:uid="{9D998A10-8971-3641-9645-22E1DDA2BEE2}" name="VisPuzzles" dataDxfId="17"/>
    <tableColumn id="10" xr3:uid="{017ADEE3-B327-8D44-B2C4-B71B36FE0793}" name="Tower_Total" dataDxfId="16"/>
    <tableColumn id="11" xr3:uid="{1F9349C6-EB7B-AC45-A3E7-8A8A0053EFE9}" name="Tower_Ratio" dataDxfId="15"/>
    <tableColumn id="12" xr3:uid="{4BA05BCB-4D83-474D-AA4C-AC790E4F4309}" name="DigitSpan_Total" dataDxfId="14"/>
    <tableColumn id="13" xr3:uid="{E5969200-0688-9143-85F5-CF4D4D52E3BF}" name="DigitSpan_FW" dataDxfId="13"/>
    <tableColumn id="14" xr3:uid="{FCE2BB54-9696-1D47-8CE8-486A28592ADB}" name="DigitSpan_BW" dataDxfId="12"/>
    <tableColumn id="15" xr3:uid="{B378F039-F548-2C4B-8A03-0F92235AA6F5}" name="DigitSpan_Seq" dataDxfId="11"/>
    <tableColumn id="16" xr3:uid="{C6655CC0-7376-8149-BBBB-D279EEC4DC96}" name="SpatSpan_Total" dataDxfId="10"/>
    <tableColumn id="17" xr3:uid="{8B8FE277-0C74-2F44-932C-A8AF1B27BDEF}" name="SpatSpan_FW" dataDxfId="9"/>
    <tableColumn id="18" xr3:uid="{F23CA7A9-3271-0B45-B485-18EE37CA6AC6}" name="SpatSpan_BW" dataDxfId="8"/>
    <tableColumn id="19" xr3:uid="{3CEB89E1-CE2C-1846-9469-C0B42EB29974}" name="D2_TN" dataDxfId="7"/>
    <tableColumn id="20" xr3:uid="{4871AE66-87DD-104F-86AB-25F3B07B4399}" name="D2_PE" dataDxfId="6"/>
    <tableColumn id="21" xr3:uid="{31A9C1BF-9996-2D4D-85F7-76E7A2790734}" name="D2_NC" dataDxfId="5"/>
    <tableColumn id="22" xr3:uid="{470EA78B-E048-6E43-AB59-8CCE4390E1F3}" name="D2_CP" dataDxfId="4"/>
    <tableColumn id="23" xr3:uid="{2062F4B5-D3B9-5B44-8974-F71E36D9D7A5}" name="D2_FR" dataDxfId="3"/>
    <tableColumn id="24" xr3:uid="{020517B5-CB76-AB4E-8377-42075496BAA0}" name="GroPeg_DH" dataDxfId="2"/>
    <tableColumn id="25" xr3:uid="{93E1B60A-F47F-D649-A5CB-21C81534DE29}" name="GroPeg_NDH" dataDxfId="1"/>
  </tableColumns>
  <tableStyleInfo name="TableStyleLight1"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E56E0-5C7C-7144-9AE2-437DA8C60751}">
  <sheetPr codeName="Sheet2"/>
  <dimension ref="A1:K35"/>
  <sheetViews>
    <sheetView workbookViewId="0">
      <selection activeCell="D23" sqref="D23"/>
    </sheetView>
  </sheetViews>
  <sheetFormatPr baseColWidth="10" defaultRowHeight="16" x14ac:dyDescent="0.2"/>
  <cols>
    <col min="1" max="3" width="10.83203125" style="51"/>
    <col min="4" max="4" width="16.83203125" style="52" customWidth="1"/>
    <col min="5" max="5" width="15.5" style="17" customWidth="1"/>
    <col min="6" max="6" width="16.1640625" style="3" customWidth="1"/>
    <col min="7" max="8" width="10.83203125" style="3"/>
    <col min="9" max="9" width="19.5" style="3" customWidth="1"/>
    <col min="10" max="10" width="13" style="3" customWidth="1"/>
  </cols>
  <sheetData>
    <row r="1" spans="1:11" ht="34" x14ac:dyDescent="0.2">
      <c r="A1" s="49" t="s">
        <v>287</v>
      </c>
      <c r="B1" s="49" t="s">
        <v>294</v>
      </c>
      <c r="C1" s="49" t="s">
        <v>357</v>
      </c>
      <c r="D1" s="35" t="s">
        <v>335</v>
      </c>
      <c r="E1" s="39" t="s">
        <v>342</v>
      </c>
      <c r="F1" s="39" t="s">
        <v>336</v>
      </c>
      <c r="G1" s="39" t="s">
        <v>9</v>
      </c>
      <c r="H1" s="38" t="s">
        <v>337</v>
      </c>
      <c r="I1" s="38" t="s">
        <v>338</v>
      </c>
      <c r="J1" s="53" t="s">
        <v>339</v>
      </c>
      <c r="K1" t="s">
        <v>340</v>
      </c>
    </row>
    <row r="2" spans="1:11" x14ac:dyDescent="0.2">
      <c r="A2" s="40" t="s">
        <v>307</v>
      </c>
      <c r="B2" s="50" t="s">
        <v>250</v>
      </c>
      <c r="C2" s="29" t="s">
        <v>296</v>
      </c>
      <c r="D2" s="50" t="s">
        <v>306</v>
      </c>
      <c r="E2" s="8">
        <v>5</v>
      </c>
      <c r="F2" s="54">
        <v>21.333333333333332</v>
      </c>
      <c r="G2" s="2" t="s">
        <v>10</v>
      </c>
      <c r="H2" s="2" t="s">
        <v>11</v>
      </c>
      <c r="I2" s="2">
        <v>5</v>
      </c>
      <c r="J2" s="6">
        <v>55</v>
      </c>
      <c r="K2">
        <v>1</v>
      </c>
    </row>
    <row r="3" spans="1:11" x14ac:dyDescent="0.2">
      <c r="A3" s="40" t="s">
        <v>307</v>
      </c>
      <c r="B3" s="50" t="s">
        <v>251</v>
      </c>
      <c r="C3" s="29" t="s">
        <v>297</v>
      </c>
      <c r="D3" s="50" t="s">
        <v>306</v>
      </c>
      <c r="E3" s="8">
        <v>5</v>
      </c>
      <c r="F3" s="54">
        <v>21.166666666666668</v>
      </c>
      <c r="G3" s="2" t="s">
        <v>10</v>
      </c>
      <c r="H3" s="2" t="s">
        <v>11</v>
      </c>
      <c r="I3" s="44">
        <v>7</v>
      </c>
      <c r="J3" s="6">
        <v>40</v>
      </c>
      <c r="K3">
        <v>0</v>
      </c>
    </row>
    <row r="4" spans="1:11" x14ac:dyDescent="0.2">
      <c r="A4" s="40" t="s">
        <v>307</v>
      </c>
      <c r="B4" s="50" t="s">
        <v>252</v>
      </c>
      <c r="C4" s="29" t="s">
        <v>298</v>
      </c>
      <c r="D4" s="50" t="s">
        <v>306</v>
      </c>
      <c r="E4" s="8">
        <v>5</v>
      </c>
      <c r="F4" s="54">
        <v>23.916666666666668</v>
      </c>
      <c r="G4" s="2" t="s">
        <v>10</v>
      </c>
      <c r="H4" s="2" t="s">
        <v>11</v>
      </c>
      <c r="I4" s="44">
        <v>7</v>
      </c>
      <c r="J4" s="6">
        <v>60</v>
      </c>
      <c r="K4">
        <v>6</v>
      </c>
    </row>
    <row r="5" spans="1:11" x14ac:dyDescent="0.2">
      <c r="A5" s="40" t="s">
        <v>307</v>
      </c>
      <c r="B5" s="50" t="s">
        <v>253</v>
      </c>
      <c r="C5" s="29" t="s">
        <v>299</v>
      </c>
      <c r="D5" s="50" t="s">
        <v>306</v>
      </c>
      <c r="E5" s="8">
        <v>5</v>
      </c>
      <c r="F5" s="54">
        <v>23.916666666666668</v>
      </c>
      <c r="G5" s="2" t="s">
        <v>10</v>
      </c>
      <c r="H5" s="2" t="s">
        <v>11</v>
      </c>
      <c r="I5" s="2">
        <v>5</v>
      </c>
      <c r="J5" s="6">
        <v>35</v>
      </c>
      <c r="K5">
        <v>10</v>
      </c>
    </row>
    <row r="6" spans="1:11" x14ac:dyDescent="0.2">
      <c r="A6" s="40" t="s">
        <v>307</v>
      </c>
      <c r="B6" s="50" t="s">
        <v>254</v>
      </c>
      <c r="C6" s="29" t="s">
        <v>300</v>
      </c>
      <c r="D6" s="50" t="s">
        <v>306</v>
      </c>
      <c r="E6" s="8">
        <v>5</v>
      </c>
      <c r="F6" s="54">
        <v>18.25</v>
      </c>
      <c r="G6" s="2" t="s">
        <v>10</v>
      </c>
      <c r="H6" s="2" t="s">
        <v>11</v>
      </c>
      <c r="I6" s="2">
        <v>13</v>
      </c>
      <c r="J6" s="6">
        <v>30</v>
      </c>
      <c r="K6" t="e">
        <v>#N/A</v>
      </c>
    </row>
    <row r="7" spans="1:11" x14ac:dyDescent="0.2">
      <c r="A7" s="40" t="s">
        <v>307</v>
      </c>
      <c r="B7" s="50" t="s">
        <v>255</v>
      </c>
      <c r="C7" s="29" t="s">
        <v>0</v>
      </c>
      <c r="D7" s="50" t="s">
        <v>306</v>
      </c>
      <c r="E7" s="8">
        <v>5</v>
      </c>
      <c r="F7" s="54">
        <v>25</v>
      </c>
      <c r="G7" s="2" t="s">
        <v>10</v>
      </c>
      <c r="H7" s="6" t="s">
        <v>53</v>
      </c>
      <c r="I7" s="6">
        <v>3</v>
      </c>
      <c r="J7" s="6">
        <v>60</v>
      </c>
      <c r="K7">
        <v>5</v>
      </c>
    </row>
    <row r="8" spans="1:11" x14ac:dyDescent="0.2">
      <c r="A8" s="40" t="s">
        <v>307</v>
      </c>
      <c r="B8" s="50" t="s">
        <v>256</v>
      </c>
      <c r="C8" s="29" t="s">
        <v>1</v>
      </c>
      <c r="D8" s="50" t="s">
        <v>306</v>
      </c>
      <c r="E8" s="8">
        <v>5</v>
      </c>
      <c r="F8" s="54">
        <v>24</v>
      </c>
      <c r="G8" s="2" t="s">
        <v>10</v>
      </c>
      <c r="H8" s="6" t="s">
        <v>53</v>
      </c>
      <c r="I8" s="6">
        <v>9</v>
      </c>
      <c r="J8" s="6">
        <v>90</v>
      </c>
      <c r="K8">
        <v>19</v>
      </c>
    </row>
    <row r="9" spans="1:11" x14ac:dyDescent="0.2">
      <c r="A9" s="40" t="s">
        <v>307</v>
      </c>
      <c r="B9" s="50" t="s">
        <v>257</v>
      </c>
      <c r="C9" s="29" t="s">
        <v>2</v>
      </c>
      <c r="D9" s="50" t="s">
        <v>306</v>
      </c>
      <c r="E9" s="8">
        <v>5</v>
      </c>
      <c r="F9" s="54">
        <v>23.166666666666668</v>
      </c>
      <c r="G9" s="2" t="s">
        <v>10</v>
      </c>
      <c r="H9" s="6" t="s">
        <v>53</v>
      </c>
      <c r="I9" s="6">
        <v>6</v>
      </c>
      <c r="J9" s="6">
        <v>70</v>
      </c>
      <c r="K9">
        <v>4</v>
      </c>
    </row>
    <row r="10" spans="1:11" x14ac:dyDescent="0.2">
      <c r="A10" s="40" t="s">
        <v>307</v>
      </c>
      <c r="B10" s="50" t="s">
        <v>258</v>
      </c>
      <c r="C10" s="29" t="s">
        <v>3</v>
      </c>
      <c r="D10" s="50" t="s">
        <v>306</v>
      </c>
      <c r="E10" s="8">
        <v>5</v>
      </c>
      <c r="F10" s="54">
        <v>28</v>
      </c>
      <c r="G10" s="2" t="s">
        <v>10</v>
      </c>
      <c r="H10" s="6" t="s">
        <v>53</v>
      </c>
      <c r="I10" s="6">
        <v>12</v>
      </c>
      <c r="J10" s="6">
        <v>35</v>
      </c>
      <c r="K10">
        <v>13</v>
      </c>
    </row>
    <row r="11" spans="1:11" x14ac:dyDescent="0.2">
      <c r="A11" s="40" t="s">
        <v>307</v>
      </c>
      <c r="B11" s="50" t="s">
        <v>259</v>
      </c>
      <c r="C11" s="29" t="s">
        <v>4</v>
      </c>
      <c r="D11" s="50" t="s">
        <v>306</v>
      </c>
      <c r="E11" s="8">
        <v>5</v>
      </c>
      <c r="F11" s="54">
        <v>24.25</v>
      </c>
      <c r="G11" s="2" t="s">
        <v>10</v>
      </c>
      <c r="H11" s="6" t="s">
        <v>53</v>
      </c>
      <c r="I11" s="6">
        <v>8</v>
      </c>
      <c r="J11" s="6">
        <v>51</v>
      </c>
      <c r="K11">
        <v>6</v>
      </c>
    </row>
    <row r="12" spans="1:11" x14ac:dyDescent="0.2">
      <c r="A12" s="40" t="s">
        <v>307</v>
      </c>
      <c r="B12" s="50" t="s">
        <v>260</v>
      </c>
      <c r="C12" s="29" t="s">
        <v>5</v>
      </c>
      <c r="D12" s="50" t="s">
        <v>306</v>
      </c>
      <c r="E12" s="8">
        <v>5</v>
      </c>
      <c r="F12" s="54">
        <v>21.916666666666668</v>
      </c>
      <c r="G12" s="2" t="s">
        <v>10</v>
      </c>
      <c r="H12" s="6" t="s">
        <v>53</v>
      </c>
      <c r="I12" s="6">
        <v>7</v>
      </c>
      <c r="J12" s="6">
        <v>55</v>
      </c>
      <c r="K12">
        <v>3</v>
      </c>
    </row>
    <row r="13" spans="1:11" x14ac:dyDescent="0.2">
      <c r="A13" s="40" t="s">
        <v>307</v>
      </c>
      <c r="B13" s="50" t="s">
        <v>261</v>
      </c>
      <c r="C13" s="29" t="s">
        <v>6</v>
      </c>
      <c r="D13" s="50" t="s">
        <v>306</v>
      </c>
      <c r="E13" s="8">
        <v>5</v>
      </c>
      <c r="F13" s="54">
        <v>25.833333333333332</v>
      </c>
      <c r="G13" s="2" t="s">
        <v>10</v>
      </c>
      <c r="H13" s="6" t="s">
        <v>53</v>
      </c>
      <c r="I13" s="44">
        <v>5</v>
      </c>
      <c r="J13" s="6">
        <v>70</v>
      </c>
      <c r="K13">
        <v>3</v>
      </c>
    </row>
    <row r="14" spans="1:11" x14ac:dyDescent="0.2">
      <c r="A14" s="40" t="s">
        <v>307</v>
      </c>
      <c r="B14" s="50" t="s">
        <v>262</v>
      </c>
      <c r="C14" s="29" t="s">
        <v>7</v>
      </c>
      <c r="D14" s="50" t="s">
        <v>306</v>
      </c>
      <c r="E14" s="8">
        <v>5</v>
      </c>
      <c r="F14" s="54">
        <v>24.166666666666668</v>
      </c>
      <c r="G14" s="2" t="s">
        <v>10</v>
      </c>
      <c r="H14" s="6" t="s">
        <v>53</v>
      </c>
      <c r="I14" s="6">
        <v>5</v>
      </c>
      <c r="J14" s="6">
        <v>70</v>
      </c>
      <c r="K14">
        <v>10</v>
      </c>
    </row>
    <row r="15" spans="1:11" x14ac:dyDescent="0.2">
      <c r="A15" s="40" t="s">
        <v>307</v>
      </c>
      <c r="B15" s="50" t="s">
        <v>263</v>
      </c>
      <c r="C15" s="29" t="s">
        <v>8</v>
      </c>
      <c r="D15" s="50" t="s">
        <v>306</v>
      </c>
      <c r="E15" s="8">
        <v>5</v>
      </c>
      <c r="F15" s="54">
        <v>26.333333333333332</v>
      </c>
      <c r="G15" s="2" t="s">
        <v>10</v>
      </c>
      <c r="H15" s="6" t="s">
        <v>53</v>
      </c>
      <c r="I15" s="6">
        <v>5</v>
      </c>
      <c r="J15" s="6">
        <v>60</v>
      </c>
      <c r="K15">
        <v>9</v>
      </c>
    </row>
    <row r="16" spans="1:11" ht="17" x14ac:dyDescent="0.2">
      <c r="A16" s="46" t="s">
        <v>288</v>
      </c>
      <c r="B16" s="51" t="s">
        <v>264</v>
      </c>
      <c r="C16" s="29" t="s">
        <v>82</v>
      </c>
      <c r="D16" s="52" t="s">
        <v>306</v>
      </c>
      <c r="E16" s="8">
        <v>5</v>
      </c>
      <c r="F16" s="54">
        <v>26.416666666666668</v>
      </c>
      <c r="G16" s="2" t="s">
        <v>10</v>
      </c>
      <c r="H16" s="6" t="s">
        <v>98</v>
      </c>
      <c r="I16" s="6">
        <v>5</v>
      </c>
      <c r="J16" s="6">
        <v>15</v>
      </c>
      <c r="K16">
        <v>1</v>
      </c>
    </row>
    <row r="17" spans="1:11" ht="17" x14ac:dyDescent="0.2">
      <c r="A17" s="46" t="s">
        <v>288</v>
      </c>
      <c r="B17" s="51" t="s">
        <v>265</v>
      </c>
      <c r="C17" s="29" t="s">
        <v>83</v>
      </c>
      <c r="D17" s="52" t="s">
        <v>306</v>
      </c>
      <c r="E17" s="8">
        <v>5</v>
      </c>
      <c r="F17" s="54">
        <v>25.416666666666668</v>
      </c>
      <c r="G17" s="6" t="s">
        <v>103</v>
      </c>
      <c r="H17" s="6" t="s">
        <v>98</v>
      </c>
      <c r="I17" s="6">
        <v>14</v>
      </c>
      <c r="J17" s="6">
        <v>7</v>
      </c>
      <c r="K17">
        <v>3</v>
      </c>
    </row>
    <row r="18" spans="1:11" ht="17" x14ac:dyDescent="0.2">
      <c r="A18" s="46" t="s">
        <v>288</v>
      </c>
      <c r="B18" s="51" t="s">
        <v>266</v>
      </c>
      <c r="C18" s="29" t="s">
        <v>84</v>
      </c>
      <c r="D18" s="52" t="s">
        <v>306</v>
      </c>
      <c r="E18" s="8">
        <v>5</v>
      </c>
      <c r="F18" s="54">
        <v>28.416666666666668</v>
      </c>
      <c r="G18" s="2" t="s">
        <v>10</v>
      </c>
      <c r="H18" s="6" t="s">
        <v>11</v>
      </c>
      <c r="I18" s="6">
        <v>5</v>
      </c>
      <c r="J18" s="6">
        <v>8</v>
      </c>
      <c r="K18">
        <v>3</v>
      </c>
    </row>
    <row r="19" spans="1:11" ht="17" x14ac:dyDescent="0.2">
      <c r="A19" s="46" t="s">
        <v>288</v>
      </c>
      <c r="B19" s="51" t="s">
        <v>267</v>
      </c>
      <c r="C19" s="29" t="s">
        <v>85</v>
      </c>
      <c r="D19" s="52" t="s">
        <v>308</v>
      </c>
      <c r="E19" s="36">
        <v>5</v>
      </c>
      <c r="F19" s="54">
        <v>24.75</v>
      </c>
      <c r="G19" s="2" t="s">
        <v>10</v>
      </c>
      <c r="H19" s="6" t="s">
        <v>53</v>
      </c>
      <c r="I19" s="6"/>
      <c r="J19" s="6"/>
      <c r="K19">
        <v>12</v>
      </c>
    </row>
    <row r="20" spans="1:11" ht="17" x14ac:dyDescent="0.2">
      <c r="A20" s="46" t="s">
        <v>288</v>
      </c>
      <c r="B20" s="51" t="s">
        <v>268</v>
      </c>
      <c r="C20" s="29" t="s">
        <v>86</v>
      </c>
      <c r="D20" s="52" t="s">
        <v>306</v>
      </c>
      <c r="E20" s="9">
        <v>5</v>
      </c>
      <c r="F20" s="54">
        <v>25.333333333333332</v>
      </c>
      <c r="G20" s="6" t="s">
        <v>103</v>
      </c>
      <c r="H20" s="6" t="s">
        <v>53</v>
      </c>
      <c r="I20" s="6">
        <v>8</v>
      </c>
      <c r="J20" s="6">
        <v>6</v>
      </c>
      <c r="K20">
        <v>6</v>
      </c>
    </row>
    <row r="21" spans="1:11" ht="17" x14ac:dyDescent="0.2">
      <c r="A21" s="46" t="s">
        <v>288</v>
      </c>
      <c r="B21" s="51" t="s">
        <v>269</v>
      </c>
      <c r="C21" s="29" t="s">
        <v>87</v>
      </c>
      <c r="D21" s="52" t="s">
        <v>306</v>
      </c>
      <c r="E21" s="9">
        <v>5</v>
      </c>
      <c r="F21" s="54">
        <v>26.083333333333332</v>
      </c>
      <c r="G21" s="2" t="s">
        <v>10</v>
      </c>
      <c r="H21" s="6" t="s">
        <v>11</v>
      </c>
      <c r="I21" s="6">
        <v>5</v>
      </c>
      <c r="J21" s="6">
        <v>7.5</v>
      </c>
      <c r="K21">
        <v>12</v>
      </c>
    </row>
    <row r="22" spans="1:11" ht="17" x14ac:dyDescent="0.2">
      <c r="A22" s="46" t="s">
        <v>288</v>
      </c>
      <c r="B22" s="51" t="s">
        <v>270</v>
      </c>
      <c r="C22" s="29" t="s">
        <v>88</v>
      </c>
      <c r="D22" s="52" t="s">
        <v>306</v>
      </c>
      <c r="E22" s="9">
        <v>5</v>
      </c>
      <c r="F22" s="54">
        <v>23.5</v>
      </c>
      <c r="G22" s="6" t="s">
        <v>103</v>
      </c>
      <c r="H22" s="6" t="s">
        <v>53</v>
      </c>
      <c r="I22" s="6">
        <v>6</v>
      </c>
      <c r="J22" s="6">
        <v>12.5</v>
      </c>
      <c r="K22">
        <v>14</v>
      </c>
    </row>
    <row r="23" spans="1:11" ht="17" x14ac:dyDescent="0.2">
      <c r="A23" s="46" t="s">
        <v>288</v>
      </c>
      <c r="B23" s="51" t="s">
        <v>271</v>
      </c>
      <c r="C23" s="29" t="s">
        <v>89</v>
      </c>
      <c r="D23" s="52" t="s">
        <v>306</v>
      </c>
      <c r="E23" s="9">
        <v>5</v>
      </c>
      <c r="F23" s="54">
        <v>29.833333333333332</v>
      </c>
      <c r="G23" s="6" t="s">
        <v>103</v>
      </c>
      <c r="H23" s="6" t="s">
        <v>53</v>
      </c>
      <c r="I23" s="6">
        <v>6</v>
      </c>
      <c r="J23" s="6">
        <v>12.5</v>
      </c>
      <c r="K23">
        <v>3</v>
      </c>
    </row>
    <row r="24" spans="1:11" ht="17" x14ac:dyDescent="0.2">
      <c r="A24" s="46" t="s">
        <v>288</v>
      </c>
      <c r="B24" s="51" t="s">
        <v>272</v>
      </c>
      <c r="C24" s="29" t="s">
        <v>90</v>
      </c>
      <c r="D24" s="52" t="s">
        <v>309</v>
      </c>
      <c r="E24" s="36">
        <v>1</v>
      </c>
      <c r="F24" s="54">
        <v>27.25</v>
      </c>
      <c r="G24" s="6" t="s">
        <v>10</v>
      </c>
      <c r="H24" s="6" t="s">
        <v>11</v>
      </c>
      <c r="I24" s="6"/>
      <c r="J24" s="6"/>
      <c r="K24">
        <v>7</v>
      </c>
    </row>
    <row r="25" spans="1:11" ht="17" x14ac:dyDescent="0.2">
      <c r="A25" s="46" t="s">
        <v>288</v>
      </c>
      <c r="B25" s="51" t="s">
        <v>273</v>
      </c>
      <c r="C25" s="29" t="s">
        <v>91</v>
      </c>
      <c r="D25" s="52" t="s">
        <v>306</v>
      </c>
      <c r="E25" s="9">
        <v>5</v>
      </c>
      <c r="F25" s="54">
        <v>26.416666666666668</v>
      </c>
      <c r="G25" s="2" t="s">
        <v>10</v>
      </c>
      <c r="H25" s="6" t="s">
        <v>11</v>
      </c>
      <c r="I25" s="6">
        <v>8</v>
      </c>
      <c r="J25" s="6">
        <v>5</v>
      </c>
      <c r="K25">
        <v>0</v>
      </c>
    </row>
    <row r="26" spans="1:11" ht="17" x14ac:dyDescent="0.2">
      <c r="A26" s="46" t="s">
        <v>288</v>
      </c>
      <c r="B26" s="51" t="s">
        <v>274</v>
      </c>
      <c r="C26" s="29" t="s">
        <v>110</v>
      </c>
      <c r="D26" s="52" t="s">
        <v>310</v>
      </c>
      <c r="E26" s="36">
        <v>0</v>
      </c>
      <c r="F26" s="54">
        <v>24</v>
      </c>
      <c r="G26" s="6" t="s">
        <v>10</v>
      </c>
      <c r="H26" s="6" t="s">
        <v>11</v>
      </c>
      <c r="I26" s="6"/>
      <c r="J26" s="6"/>
      <c r="K26">
        <v>5</v>
      </c>
    </row>
    <row r="27" spans="1:11" ht="17" x14ac:dyDescent="0.2">
      <c r="A27" s="46" t="s">
        <v>288</v>
      </c>
      <c r="B27" s="51" t="s">
        <v>275</v>
      </c>
      <c r="C27" s="29" t="s">
        <v>111</v>
      </c>
      <c r="D27" s="52" t="s">
        <v>306</v>
      </c>
      <c r="E27" s="9">
        <v>5</v>
      </c>
      <c r="F27" s="54">
        <v>26.083333333333332</v>
      </c>
      <c r="G27" s="2" t="s">
        <v>10</v>
      </c>
      <c r="H27" s="6" t="s">
        <v>53</v>
      </c>
      <c r="I27" s="6">
        <v>6</v>
      </c>
      <c r="J27" s="6">
        <v>8</v>
      </c>
      <c r="K27">
        <v>3</v>
      </c>
    </row>
    <row r="28" spans="1:11" ht="17" x14ac:dyDescent="0.2">
      <c r="A28" s="46" t="s">
        <v>288</v>
      </c>
      <c r="B28" s="51" t="s">
        <v>276</v>
      </c>
      <c r="C28" s="29" t="s">
        <v>145</v>
      </c>
      <c r="D28" s="52" t="s">
        <v>306</v>
      </c>
      <c r="E28" s="9">
        <v>5</v>
      </c>
      <c r="F28" s="54">
        <v>27</v>
      </c>
      <c r="G28" s="2" t="s">
        <v>10</v>
      </c>
      <c r="H28" s="6" t="s">
        <v>53</v>
      </c>
      <c r="I28" s="6">
        <v>6</v>
      </c>
      <c r="J28" s="6">
        <v>10</v>
      </c>
      <c r="K28" t="e">
        <v>#N/A</v>
      </c>
    </row>
    <row r="29" spans="1:11" ht="17" x14ac:dyDescent="0.2">
      <c r="A29" s="46" t="s">
        <v>288</v>
      </c>
      <c r="B29" s="51" t="s">
        <v>277</v>
      </c>
      <c r="C29" s="29" t="s">
        <v>146</v>
      </c>
      <c r="D29" s="52" t="s">
        <v>306</v>
      </c>
      <c r="E29" s="9">
        <v>5</v>
      </c>
      <c r="F29" s="54">
        <v>26.75</v>
      </c>
      <c r="G29" s="2" t="s">
        <v>10</v>
      </c>
      <c r="H29" s="6" t="s">
        <v>53</v>
      </c>
      <c r="I29" s="6">
        <v>5</v>
      </c>
      <c r="J29" s="6">
        <v>6</v>
      </c>
      <c r="K29">
        <v>1</v>
      </c>
    </row>
    <row r="30" spans="1:11" ht="17" x14ac:dyDescent="0.2">
      <c r="A30" s="46" t="s">
        <v>288</v>
      </c>
      <c r="B30" s="51" t="s">
        <v>278</v>
      </c>
      <c r="C30" s="29" t="s">
        <v>147</v>
      </c>
      <c r="D30" s="52" t="s">
        <v>306</v>
      </c>
      <c r="E30" s="9">
        <v>5</v>
      </c>
      <c r="F30" s="54">
        <v>31.166666666666668</v>
      </c>
      <c r="G30" s="2" t="s">
        <v>10</v>
      </c>
      <c r="H30" s="6" t="s">
        <v>53</v>
      </c>
      <c r="I30" s="6">
        <v>9</v>
      </c>
      <c r="J30" s="6">
        <v>15</v>
      </c>
      <c r="K30">
        <v>0</v>
      </c>
    </row>
    <row r="31" spans="1:11" ht="17" x14ac:dyDescent="0.2">
      <c r="A31" s="46" t="s">
        <v>288</v>
      </c>
      <c r="B31" s="51" t="s">
        <v>279</v>
      </c>
      <c r="C31" s="35" t="s">
        <v>151</v>
      </c>
      <c r="D31" s="52" t="s">
        <v>309</v>
      </c>
      <c r="E31" s="9">
        <v>1</v>
      </c>
      <c r="F31" s="54">
        <v>28</v>
      </c>
      <c r="G31" s="2" t="s">
        <v>10</v>
      </c>
      <c r="H31" s="6"/>
      <c r="I31" s="6"/>
      <c r="J31" s="6"/>
      <c r="K31" t="e">
        <v>#N/A</v>
      </c>
    </row>
    <row r="32" spans="1:11" ht="17" x14ac:dyDescent="0.2">
      <c r="A32" s="46" t="s">
        <v>288</v>
      </c>
      <c r="B32" s="51" t="s">
        <v>280</v>
      </c>
      <c r="C32" s="35" t="s">
        <v>152</v>
      </c>
      <c r="D32" s="52" t="s">
        <v>306</v>
      </c>
      <c r="E32" s="9">
        <v>5</v>
      </c>
      <c r="F32" s="54">
        <v>26.75</v>
      </c>
      <c r="G32" s="2" t="s">
        <v>10</v>
      </c>
      <c r="H32" s="6" t="s">
        <v>53</v>
      </c>
      <c r="I32" s="6">
        <v>7</v>
      </c>
      <c r="J32" s="6">
        <v>10</v>
      </c>
      <c r="K32">
        <v>4</v>
      </c>
    </row>
    <row r="33" spans="1:11" ht="17" x14ac:dyDescent="0.2">
      <c r="A33" s="46" t="s">
        <v>288</v>
      </c>
      <c r="B33" s="51" t="s">
        <v>281</v>
      </c>
      <c r="C33" s="35" t="s">
        <v>161</v>
      </c>
      <c r="D33" s="52" t="s">
        <v>306</v>
      </c>
      <c r="E33" s="9">
        <v>0</v>
      </c>
      <c r="F33" s="54">
        <v>18.333333333333332</v>
      </c>
      <c r="G33" s="2" t="s">
        <v>10</v>
      </c>
      <c r="H33" s="6" t="s">
        <v>53</v>
      </c>
      <c r="I33" s="6">
        <v>3</v>
      </c>
      <c r="J33" s="6">
        <v>15</v>
      </c>
      <c r="K33">
        <v>3</v>
      </c>
    </row>
    <row r="34" spans="1:11" ht="17" x14ac:dyDescent="0.2">
      <c r="A34" s="46" t="s">
        <v>288</v>
      </c>
      <c r="B34" s="51" t="s">
        <v>282</v>
      </c>
      <c r="C34" s="35" t="s">
        <v>169</v>
      </c>
      <c r="D34" s="52" t="s">
        <v>306</v>
      </c>
      <c r="E34" s="9">
        <v>0</v>
      </c>
      <c r="F34" s="54">
        <v>18.416666666666668</v>
      </c>
      <c r="G34" s="2" t="s">
        <v>10</v>
      </c>
      <c r="H34" s="6" t="s">
        <v>53</v>
      </c>
      <c r="I34" s="6">
        <v>10</v>
      </c>
      <c r="J34" s="6">
        <v>7.5</v>
      </c>
      <c r="K34">
        <v>12</v>
      </c>
    </row>
    <row r="35" spans="1:11" ht="17" x14ac:dyDescent="0.2">
      <c r="A35" s="46" t="s">
        <v>288</v>
      </c>
      <c r="B35" s="51" t="s">
        <v>305</v>
      </c>
      <c r="C35" s="35" t="s">
        <v>304</v>
      </c>
      <c r="D35" s="52" t="s">
        <v>306</v>
      </c>
      <c r="E35" s="9">
        <v>0</v>
      </c>
      <c r="F35" s="54">
        <v>19.083333333333332</v>
      </c>
      <c r="G35" s="2" t="s">
        <v>10</v>
      </c>
      <c r="H35" s="6" t="s">
        <v>98</v>
      </c>
      <c r="I35" s="6">
        <v>5</v>
      </c>
      <c r="J35" s="6">
        <v>6.5</v>
      </c>
      <c r="K35">
        <v>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06523-6B1B-5043-BA98-83988C65DE20}">
  <sheetPr codeName="Sheet4">
    <tabColor rgb="FFFFC000"/>
  </sheetPr>
  <dimension ref="A1:Z39"/>
  <sheetViews>
    <sheetView topLeftCell="R1" zoomScale="110" zoomScaleNormal="110" workbookViewId="0">
      <selection activeCell="J2" sqref="J2"/>
    </sheetView>
  </sheetViews>
  <sheetFormatPr baseColWidth="10" defaultRowHeight="16" x14ac:dyDescent="0.2"/>
  <cols>
    <col min="1" max="2" width="18.6640625" style="3" customWidth="1"/>
    <col min="3" max="3" width="14" style="3" customWidth="1"/>
    <col min="4" max="4" width="15.33203125" style="3" customWidth="1"/>
    <col min="5" max="5" width="16" style="3" customWidth="1"/>
    <col min="6" max="6" width="15.33203125" style="3" customWidth="1"/>
    <col min="7" max="8" width="14.83203125" style="3" customWidth="1"/>
    <col min="9" max="10" width="15.33203125" style="3" customWidth="1"/>
    <col min="11" max="11" width="13.33203125" style="3" customWidth="1"/>
    <col min="12" max="12" width="13.83203125" style="3" customWidth="1"/>
    <col min="13" max="13" width="16.1640625" style="3" customWidth="1"/>
    <col min="14" max="14" width="14.83203125" style="3" customWidth="1"/>
    <col min="15" max="16" width="15.1640625" style="3" customWidth="1"/>
    <col min="17" max="17" width="16" style="3" customWidth="1"/>
    <col min="18" max="18" width="14.6640625" style="3" customWidth="1"/>
    <col min="19" max="19" width="14.83203125" style="3" customWidth="1"/>
    <col min="20" max="20" width="13" style="3" customWidth="1"/>
    <col min="21" max="21" width="11.1640625" style="3" bestFit="1" customWidth="1"/>
    <col min="22" max="23" width="12.6640625" style="3" bestFit="1" customWidth="1"/>
    <col min="24" max="24" width="11.6640625" style="3" bestFit="1" customWidth="1"/>
    <col min="25" max="25" width="13.1640625" style="3" customWidth="1"/>
    <col min="26" max="26" width="14.5" style="3" customWidth="1"/>
    <col min="27" max="16384" width="10.83203125" style="3"/>
  </cols>
  <sheetData>
    <row r="1" spans="1:26" s="37" customFormat="1" ht="42" customHeight="1" x14ac:dyDescent="0.2">
      <c r="A1" s="56" t="s">
        <v>294</v>
      </c>
      <c r="B1" s="56" t="s">
        <v>287</v>
      </c>
      <c r="C1" s="56" t="s">
        <v>311</v>
      </c>
      <c r="D1" s="57" t="s">
        <v>312</v>
      </c>
      <c r="E1" s="57" t="s">
        <v>313</v>
      </c>
      <c r="F1" s="57" t="s">
        <v>314</v>
      </c>
      <c r="G1" s="57" t="s">
        <v>315</v>
      </c>
      <c r="H1" s="57" t="s">
        <v>316</v>
      </c>
      <c r="I1" s="57" t="s">
        <v>317</v>
      </c>
      <c r="J1" s="57" t="s">
        <v>318</v>
      </c>
      <c r="K1" s="57" t="s">
        <v>319</v>
      </c>
      <c r="L1" s="57" t="s">
        <v>320</v>
      </c>
      <c r="M1" s="57" t="s">
        <v>321</v>
      </c>
      <c r="N1" s="57" t="s">
        <v>322</v>
      </c>
      <c r="O1" s="57" t="s">
        <v>323</v>
      </c>
      <c r="P1" s="57" t="s">
        <v>324</v>
      </c>
      <c r="Q1" s="57" t="s">
        <v>325</v>
      </c>
      <c r="R1" s="57" t="s">
        <v>326</v>
      </c>
      <c r="S1" s="57" t="s">
        <v>327</v>
      </c>
      <c r="T1" s="57" t="s">
        <v>334</v>
      </c>
      <c r="U1" s="57" t="s">
        <v>328</v>
      </c>
      <c r="V1" s="57" t="s">
        <v>329</v>
      </c>
      <c r="W1" s="57" t="s">
        <v>330</v>
      </c>
      <c r="X1" s="57" t="s">
        <v>331</v>
      </c>
      <c r="Y1" s="57" t="s">
        <v>332</v>
      </c>
      <c r="Z1" s="57" t="s">
        <v>333</v>
      </c>
    </row>
    <row r="2" spans="1:26" s="2" customFormat="1" x14ac:dyDescent="0.2">
      <c r="A2" s="35" t="s">
        <v>250</v>
      </c>
      <c r="B2" s="35" t="s">
        <v>307</v>
      </c>
      <c r="C2" s="35">
        <v>87</v>
      </c>
      <c r="D2" s="35">
        <v>26</v>
      </c>
      <c r="E2" s="35">
        <v>18</v>
      </c>
      <c r="F2" s="35">
        <v>51</v>
      </c>
      <c r="G2" s="35">
        <v>48</v>
      </c>
      <c r="H2" s="35">
        <v>1</v>
      </c>
      <c r="I2" s="35">
        <v>2</v>
      </c>
      <c r="J2" s="35">
        <v>9</v>
      </c>
      <c r="K2" s="35">
        <v>21</v>
      </c>
      <c r="L2" s="35">
        <v>1.28</v>
      </c>
      <c r="M2" s="35">
        <v>36</v>
      </c>
      <c r="N2" s="35">
        <v>14</v>
      </c>
      <c r="O2" s="35">
        <v>12</v>
      </c>
      <c r="P2" s="35">
        <v>10</v>
      </c>
      <c r="Q2" s="35">
        <v>19</v>
      </c>
      <c r="R2" s="35">
        <v>10</v>
      </c>
      <c r="S2" s="35">
        <v>9</v>
      </c>
      <c r="T2" s="35">
        <v>588</v>
      </c>
      <c r="U2" s="35">
        <v>11.56</v>
      </c>
      <c r="V2" s="35">
        <v>520</v>
      </c>
      <c r="W2" s="35">
        <v>192</v>
      </c>
      <c r="X2" s="35">
        <v>18</v>
      </c>
      <c r="Y2" s="58">
        <v>96.5</v>
      </c>
      <c r="Z2" s="58">
        <v>115</v>
      </c>
    </row>
    <row r="3" spans="1:26" s="2" customFormat="1" x14ac:dyDescent="0.2">
      <c r="A3" s="35" t="s">
        <v>251</v>
      </c>
      <c r="B3" s="35" t="s">
        <v>307</v>
      </c>
      <c r="C3" s="35">
        <v>78</v>
      </c>
      <c r="D3" s="35">
        <v>20</v>
      </c>
      <c r="E3" s="35">
        <v>16</v>
      </c>
      <c r="F3" s="35">
        <v>40</v>
      </c>
      <c r="G3" s="35">
        <v>57</v>
      </c>
      <c r="H3" s="35">
        <v>2</v>
      </c>
      <c r="I3" s="35">
        <v>3</v>
      </c>
      <c r="J3" s="35">
        <v>18</v>
      </c>
      <c r="K3" s="35">
        <v>17</v>
      </c>
      <c r="L3" s="35">
        <v>1.95</v>
      </c>
      <c r="M3" s="35">
        <v>37</v>
      </c>
      <c r="N3" s="35">
        <v>15</v>
      </c>
      <c r="O3" s="35">
        <v>12</v>
      </c>
      <c r="P3" s="35">
        <v>10</v>
      </c>
      <c r="Q3" s="35">
        <v>23</v>
      </c>
      <c r="R3" s="35">
        <v>13</v>
      </c>
      <c r="S3" s="35">
        <v>10</v>
      </c>
      <c r="T3" s="35">
        <v>479</v>
      </c>
      <c r="U3" s="35">
        <v>10</v>
      </c>
      <c r="V3" s="35">
        <v>431</v>
      </c>
      <c r="W3" s="35">
        <v>147</v>
      </c>
      <c r="X3" s="35">
        <v>13</v>
      </c>
      <c r="Y3" s="58">
        <v>68</v>
      </c>
      <c r="Z3" s="58">
        <v>77</v>
      </c>
    </row>
    <row r="4" spans="1:26" s="2" customFormat="1" x14ac:dyDescent="0.2">
      <c r="A4" s="35" t="s">
        <v>252</v>
      </c>
      <c r="B4" s="35" t="s">
        <v>307</v>
      </c>
      <c r="C4" s="35">
        <v>92</v>
      </c>
      <c r="D4" s="35"/>
      <c r="E4" s="35"/>
      <c r="F4" s="35"/>
      <c r="G4" s="35"/>
      <c r="H4" s="35"/>
      <c r="I4" s="35"/>
      <c r="J4" s="35">
        <v>19</v>
      </c>
      <c r="K4" s="35">
        <v>18</v>
      </c>
      <c r="L4" s="35">
        <v>1.43</v>
      </c>
      <c r="M4" s="35"/>
      <c r="N4" s="35"/>
      <c r="O4" s="35"/>
      <c r="P4" s="35"/>
      <c r="Q4" s="35">
        <v>28</v>
      </c>
      <c r="R4" s="35">
        <v>14</v>
      </c>
      <c r="S4" s="35">
        <v>14</v>
      </c>
      <c r="T4" s="35">
        <v>541</v>
      </c>
      <c r="U4" s="35">
        <v>1.1100000000000001</v>
      </c>
      <c r="V4" s="35">
        <v>535</v>
      </c>
      <c r="W4" s="35">
        <v>221</v>
      </c>
      <c r="X4" s="35">
        <v>7</v>
      </c>
      <c r="Y4" s="58">
        <v>72.5</v>
      </c>
      <c r="Z4" s="58">
        <v>66.5</v>
      </c>
    </row>
    <row r="5" spans="1:26" s="2" customFormat="1" x14ac:dyDescent="0.2">
      <c r="A5" s="35" t="s">
        <v>253</v>
      </c>
      <c r="B5" s="35" t="s">
        <v>307</v>
      </c>
      <c r="C5" s="35">
        <v>94</v>
      </c>
      <c r="D5" s="35">
        <v>20</v>
      </c>
      <c r="E5" s="35">
        <v>15</v>
      </c>
      <c r="F5" s="35">
        <v>36</v>
      </c>
      <c r="G5" s="35">
        <v>43</v>
      </c>
      <c r="H5" s="35">
        <v>0</v>
      </c>
      <c r="I5" s="35">
        <v>2</v>
      </c>
      <c r="J5" s="35">
        <v>17</v>
      </c>
      <c r="K5" s="35">
        <v>15</v>
      </c>
      <c r="L5" s="35">
        <v>1.68</v>
      </c>
      <c r="M5" s="35">
        <v>41</v>
      </c>
      <c r="N5" s="35">
        <v>14</v>
      </c>
      <c r="O5" s="35">
        <v>14</v>
      </c>
      <c r="P5" s="35">
        <v>13</v>
      </c>
      <c r="Q5" s="35">
        <v>27</v>
      </c>
      <c r="R5" s="35">
        <v>14</v>
      </c>
      <c r="S5" s="35">
        <v>13</v>
      </c>
      <c r="T5" s="35">
        <v>614</v>
      </c>
      <c r="U5" s="35">
        <v>4.88</v>
      </c>
      <c r="V5" s="35">
        <v>584</v>
      </c>
      <c r="W5" s="35">
        <v>239</v>
      </c>
      <c r="X5" s="35">
        <v>8</v>
      </c>
      <c r="Y5" s="58">
        <v>73</v>
      </c>
      <c r="Z5" s="58">
        <v>74</v>
      </c>
    </row>
    <row r="6" spans="1:26" s="2" customFormat="1" x14ac:dyDescent="0.2">
      <c r="A6" s="35" t="s">
        <v>254</v>
      </c>
      <c r="B6" s="35" t="s">
        <v>307</v>
      </c>
      <c r="C6" s="35">
        <v>77</v>
      </c>
      <c r="D6" s="35"/>
      <c r="E6" s="35"/>
      <c r="F6" s="35"/>
      <c r="G6" s="35"/>
      <c r="H6" s="35"/>
      <c r="I6" s="35"/>
      <c r="J6" s="35">
        <v>20</v>
      </c>
      <c r="K6" s="35"/>
      <c r="L6" s="35"/>
      <c r="M6" s="35"/>
      <c r="N6" s="35"/>
      <c r="O6" s="35"/>
      <c r="P6" s="35"/>
      <c r="Q6" s="35">
        <v>22</v>
      </c>
      <c r="R6" s="35">
        <v>14</v>
      </c>
      <c r="S6" s="35">
        <v>8</v>
      </c>
      <c r="T6" s="35">
        <v>480</v>
      </c>
      <c r="U6" s="35">
        <v>2.5</v>
      </c>
      <c r="V6" s="35">
        <v>468</v>
      </c>
      <c r="W6" s="35">
        <v>186</v>
      </c>
      <c r="X6" s="35">
        <v>11</v>
      </c>
      <c r="Y6" s="58">
        <v>88</v>
      </c>
      <c r="Z6" s="58">
        <v>77</v>
      </c>
    </row>
    <row r="7" spans="1:26" s="6" customFormat="1" x14ac:dyDescent="0.2">
      <c r="A7" s="35" t="s">
        <v>255</v>
      </c>
      <c r="B7" s="35" t="s">
        <v>307</v>
      </c>
      <c r="C7" s="29">
        <v>61</v>
      </c>
      <c r="D7" s="29">
        <v>22</v>
      </c>
      <c r="E7" s="29">
        <v>16</v>
      </c>
      <c r="F7" s="29">
        <v>39</v>
      </c>
      <c r="G7" s="29">
        <v>46</v>
      </c>
      <c r="H7" s="29">
        <v>0</v>
      </c>
      <c r="I7" s="29">
        <v>0</v>
      </c>
      <c r="J7" s="29">
        <v>22</v>
      </c>
      <c r="K7" s="29">
        <v>23</v>
      </c>
      <c r="L7" s="29">
        <v>1.47</v>
      </c>
      <c r="M7" s="29">
        <v>28</v>
      </c>
      <c r="N7" s="29">
        <v>10</v>
      </c>
      <c r="O7" s="29">
        <v>8</v>
      </c>
      <c r="P7" s="29">
        <v>10</v>
      </c>
      <c r="Q7" s="29">
        <v>20</v>
      </c>
      <c r="R7" s="29">
        <v>11</v>
      </c>
      <c r="S7" s="29">
        <v>9</v>
      </c>
      <c r="T7" s="29">
        <v>502</v>
      </c>
      <c r="U7" s="29">
        <v>3.59</v>
      </c>
      <c r="V7" s="29">
        <v>484</v>
      </c>
      <c r="W7" s="29">
        <v>189</v>
      </c>
      <c r="X7" s="29">
        <v>11</v>
      </c>
      <c r="Y7" s="59">
        <v>70</v>
      </c>
      <c r="Z7" s="59">
        <v>58</v>
      </c>
    </row>
    <row r="8" spans="1:26" s="6" customFormat="1" x14ac:dyDescent="0.2">
      <c r="A8" s="35" t="s">
        <v>256</v>
      </c>
      <c r="B8" s="35" t="s">
        <v>307</v>
      </c>
      <c r="C8" s="29">
        <v>65</v>
      </c>
      <c r="D8" s="29">
        <v>28</v>
      </c>
      <c r="E8" s="29">
        <v>19</v>
      </c>
      <c r="F8" s="29">
        <v>46</v>
      </c>
      <c r="G8" s="29">
        <v>48</v>
      </c>
      <c r="H8" s="29">
        <v>1</v>
      </c>
      <c r="I8" s="29">
        <v>3</v>
      </c>
      <c r="J8" s="29">
        <v>13</v>
      </c>
      <c r="K8" s="29">
        <v>19</v>
      </c>
      <c r="L8" s="29">
        <v>1.36</v>
      </c>
      <c r="M8" s="29">
        <v>26</v>
      </c>
      <c r="N8" s="29">
        <v>10</v>
      </c>
      <c r="O8" s="29">
        <v>7</v>
      </c>
      <c r="P8" s="29">
        <v>9</v>
      </c>
      <c r="Q8" s="29">
        <v>20</v>
      </c>
      <c r="R8" s="29">
        <v>12</v>
      </c>
      <c r="S8" s="29">
        <v>8</v>
      </c>
      <c r="T8" s="29">
        <v>511</v>
      </c>
      <c r="U8" s="29">
        <v>2.74</v>
      </c>
      <c r="V8" s="29">
        <v>497</v>
      </c>
      <c r="W8" s="29">
        <v>185</v>
      </c>
      <c r="X8" s="29">
        <v>14</v>
      </c>
      <c r="Y8" s="59">
        <v>58.94</v>
      </c>
      <c r="Z8" s="59">
        <v>62.5</v>
      </c>
    </row>
    <row r="9" spans="1:26" s="6" customFormat="1" x14ac:dyDescent="0.2">
      <c r="A9" s="35" t="s">
        <v>257</v>
      </c>
      <c r="B9" s="35" t="s">
        <v>307</v>
      </c>
      <c r="C9" s="29">
        <v>54</v>
      </c>
      <c r="D9" s="29">
        <v>32</v>
      </c>
      <c r="E9" s="29">
        <v>19</v>
      </c>
      <c r="F9" s="29">
        <v>51</v>
      </c>
      <c r="G9" s="29">
        <v>51</v>
      </c>
      <c r="H9" s="29">
        <v>1</v>
      </c>
      <c r="I9" s="29">
        <v>1</v>
      </c>
      <c r="J9" s="29">
        <v>20</v>
      </c>
      <c r="K9" s="29">
        <v>21</v>
      </c>
      <c r="L9" s="29">
        <v>1.72</v>
      </c>
      <c r="M9" s="29">
        <v>23</v>
      </c>
      <c r="N9" s="29">
        <v>8</v>
      </c>
      <c r="O9" s="29">
        <v>7</v>
      </c>
      <c r="P9" s="29">
        <v>8</v>
      </c>
      <c r="Q9" s="29">
        <v>23</v>
      </c>
      <c r="R9" s="29">
        <v>13</v>
      </c>
      <c r="S9" s="29">
        <v>10</v>
      </c>
      <c r="T9" s="29">
        <v>495</v>
      </c>
      <c r="U9" s="29">
        <v>3.23</v>
      </c>
      <c r="V9" s="29">
        <v>479</v>
      </c>
      <c r="W9" s="29">
        <v>188</v>
      </c>
      <c r="X9" s="29">
        <v>13</v>
      </c>
      <c r="Y9" s="59">
        <v>70</v>
      </c>
      <c r="Z9" s="59">
        <v>77</v>
      </c>
    </row>
    <row r="10" spans="1:26" s="6" customFormat="1" x14ac:dyDescent="0.2">
      <c r="A10" s="35" t="s">
        <v>258</v>
      </c>
      <c r="B10" s="35" t="s">
        <v>307</v>
      </c>
      <c r="C10" s="29">
        <v>92</v>
      </c>
      <c r="D10" s="29">
        <v>21</v>
      </c>
      <c r="E10" s="29">
        <v>16</v>
      </c>
      <c r="F10" s="29">
        <v>38</v>
      </c>
      <c r="G10" s="29">
        <v>49</v>
      </c>
      <c r="H10" s="29">
        <v>0</v>
      </c>
      <c r="I10" s="29">
        <v>1</v>
      </c>
      <c r="J10" s="29">
        <v>22</v>
      </c>
      <c r="K10" s="29">
        <v>16</v>
      </c>
      <c r="L10" s="29">
        <v>1.8</v>
      </c>
      <c r="M10" s="29">
        <v>33</v>
      </c>
      <c r="N10" s="29">
        <v>11</v>
      </c>
      <c r="O10" s="29">
        <v>11</v>
      </c>
      <c r="P10" s="29">
        <v>11</v>
      </c>
      <c r="Q10" s="29">
        <v>23</v>
      </c>
      <c r="R10" s="29">
        <v>12</v>
      </c>
      <c r="S10" s="29">
        <v>11</v>
      </c>
      <c r="T10" s="29">
        <v>640</v>
      </c>
      <c r="U10" s="29">
        <v>6.09</v>
      </c>
      <c r="V10" s="29">
        <v>601</v>
      </c>
      <c r="W10" s="29">
        <v>251</v>
      </c>
      <c r="X10" s="29">
        <v>7</v>
      </c>
      <c r="Y10" s="59">
        <v>59.33</v>
      </c>
      <c r="Z10" s="59">
        <v>66.08</v>
      </c>
    </row>
    <row r="11" spans="1:26" s="6" customFormat="1" x14ac:dyDescent="0.2">
      <c r="A11" s="35" t="s">
        <v>259</v>
      </c>
      <c r="B11" s="35" t="s">
        <v>307</v>
      </c>
      <c r="C11" s="29">
        <v>80</v>
      </c>
      <c r="D11" s="29">
        <v>29</v>
      </c>
      <c r="E11" s="29">
        <v>18</v>
      </c>
      <c r="F11" s="29">
        <v>52</v>
      </c>
      <c r="G11" s="29">
        <v>63</v>
      </c>
      <c r="H11" s="29">
        <v>2</v>
      </c>
      <c r="I11" s="29">
        <v>0</v>
      </c>
      <c r="J11" s="29">
        <v>17</v>
      </c>
      <c r="K11" s="29">
        <v>18</v>
      </c>
      <c r="L11" s="29">
        <v>1.61</v>
      </c>
      <c r="M11" s="29">
        <v>32</v>
      </c>
      <c r="N11" s="29">
        <v>10</v>
      </c>
      <c r="O11" s="29">
        <v>10</v>
      </c>
      <c r="P11" s="29">
        <v>12</v>
      </c>
      <c r="Q11" s="29">
        <v>25</v>
      </c>
      <c r="R11" s="29">
        <v>13</v>
      </c>
      <c r="S11" s="29">
        <v>12</v>
      </c>
      <c r="T11" s="29">
        <v>603</v>
      </c>
      <c r="U11" s="29">
        <v>4.4800000000000004</v>
      </c>
      <c r="V11" s="29">
        <v>576</v>
      </c>
      <c r="W11" s="29">
        <v>243</v>
      </c>
      <c r="X11" s="29">
        <v>10</v>
      </c>
      <c r="Y11" s="59">
        <v>59.5</v>
      </c>
      <c r="Z11" s="59">
        <v>70</v>
      </c>
    </row>
    <row r="12" spans="1:26" s="6" customFormat="1" x14ac:dyDescent="0.2">
      <c r="A12" s="35" t="s">
        <v>260</v>
      </c>
      <c r="B12" s="35" t="s">
        <v>307</v>
      </c>
      <c r="C12" s="29">
        <v>73</v>
      </c>
      <c r="D12" s="29">
        <v>26</v>
      </c>
      <c r="E12" s="29">
        <v>20</v>
      </c>
      <c r="F12" s="29">
        <v>44</v>
      </c>
      <c r="G12" s="29">
        <v>44</v>
      </c>
      <c r="H12" s="29">
        <v>1</v>
      </c>
      <c r="I12" s="29">
        <v>0</v>
      </c>
      <c r="J12" s="29">
        <v>24</v>
      </c>
      <c r="K12" s="29">
        <v>28</v>
      </c>
      <c r="L12" s="29">
        <v>1.04</v>
      </c>
      <c r="M12" s="29">
        <v>41</v>
      </c>
      <c r="N12" s="29">
        <v>16</v>
      </c>
      <c r="O12" s="29">
        <v>15</v>
      </c>
      <c r="P12" s="29">
        <v>10</v>
      </c>
      <c r="Q12" s="29">
        <v>27</v>
      </c>
      <c r="R12" s="29">
        <v>13</v>
      </c>
      <c r="S12" s="29">
        <v>14</v>
      </c>
      <c r="T12" s="29">
        <v>504</v>
      </c>
      <c r="U12" s="29">
        <v>3.37</v>
      </c>
      <c r="V12" s="29">
        <v>487</v>
      </c>
      <c r="W12" s="29">
        <v>189</v>
      </c>
      <c r="X12" s="29">
        <v>11</v>
      </c>
      <c r="Y12" s="59">
        <v>61.5</v>
      </c>
      <c r="Z12" s="59">
        <v>60</v>
      </c>
    </row>
    <row r="13" spans="1:26" s="6" customFormat="1" x14ac:dyDescent="0.2">
      <c r="A13" s="35" t="s">
        <v>261</v>
      </c>
      <c r="B13" s="35" t="s">
        <v>307</v>
      </c>
      <c r="C13" s="29">
        <v>82</v>
      </c>
      <c r="D13" s="29">
        <v>27</v>
      </c>
      <c r="E13" s="29">
        <v>18</v>
      </c>
      <c r="F13" s="29">
        <v>45</v>
      </c>
      <c r="G13" s="29">
        <v>52</v>
      </c>
      <c r="H13" s="29">
        <v>0</v>
      </c>
      <c r="I13" s="29">
        <v>0</v>
      </c>
      <c r="J13" s="29">
        <v>21</v>
      </c>
      <c r="K13" s="29">
        <v>27</v>
      </c>
      <c r="L13" s="29">
        <v>1.04</v>
      </c>
      <c r="M13" s="29">
        <v>32</v>
      </c>
      <c r="N13" s="29">
        <v>11</v>
      </c>
      <c r="O13" s="29">
        <v>8</v>
      </c>
      <c r="P13" s="29">
        <v>13</v>
      </c>
      <c r="Q13" s="29">
        <v>23</v>
      </c>
      <c r="R13" s="29">
        <v>13</v>
      </c>
      <c r="S13" s="29">
        <v>10</v>
      </c>
      <c r="T13" s="29">
        <v>553</v>
      </c>
      <c r="U13" s="29">
        <v>3.07</v>
      </c>
      <c r="V13" s="29">
        <v>536</v>
      </c>
      <c r="W13" s="29">
        <v>215</v>
      </c>
      <c r="X13" s="29">
        <v>10</v>
      </c>
      <c r="Y13" s="59">
        <v>56.5</v>
      </c>
      <c r="Z13" s="59">
        <v>64</v>
      </c>
    </row>
    <row r="14" spans="1:26" s="6" customFormat="1" x14ac:dyDescent="0.2">
      <c r="A14" s="35" t="s">
        <v>262</v>
      </c>
      <c r="B14" s="35" t="s">
        <v>307</v>
      </c>
      <c r="C14" s="29">
        <v>83</v>
      </c>
      <c r="D14" s="29">
        <v>22</v>
      </c>
      <c r="E14" s="29">
        <v>18</v>
      </c>
      <c r="F14" s="29">
        <v>44</v>
      </c>
      <c r="G14" s="29">
        <v>51</v>
      </c>
      <c r="H14" s="29">
        <v>1</v>
      </c>
      <c r="I14" s="29">
        <v>0</v>
      </c>
      <c r="J14" s="29">
        <v>20</v>
      </c>
      <c r="K14" s="29">
        <v>24</v>
      </c>
      <c r="L14" s="29">
        <v>1.25</v>
      </c>
      <c r="M14" s="29">
        <v>33</v>
      </c>
      <c r="N14" s="29">
        <v>11</v>
      </c>
      <c r="O14" s="29">
        <v>8</v>
      </c>
      <c r="P14" s="29">
        <v>14</v>
      </c>
      <c r="Q14" s="29">
        <v>19</v>
      </c>
      <c r="R14" s="29">
        <v>9</v>
      </c>
      <c r="S14" s="29">
        <v>10</v>
      </c>
      <c r="T14" s="29">
        <v>619</v>
      </c>
      <c r="U14" s="29">
        <v>3.23</v>
      </c>
      <c r="V14" s="29">
        <v>599</v>
      </c>
      <c r="W14" s="29">
        <v>258</v>
      </c>
      <c r="X14" s="29">
        <v>7</v>
      </c>
      <c r="Y14" s="59">
        <v>71</v>
      </c>
      <c r="Z14" s="59">
        <v>66.5</v>
      </c>
    </row>
    <row r="15" spans="1:26" s="6" customFormat="1" x14ac:dyDescent="0.2">
      <c r="A15" s="35" t="s">
        <v>263</v>
      </c>
      <c r="B15" s="35" t="s">
        <v>307</v>
      </c>
      <c r="C15" s="29">
        <v>67</v>
      </c>
      <c r="D15" s="29">
        <v>21</v>
      </c>
      <c r="E15" s="29">
        <v>16</v>
      </c>
      <c r="F15" s="29">
        <v>38</v>
      </c>
      <c r="G15" s="29">
        <v>65</v>
      </c>
      <c r="H15" s="29">
        <v>0</v>
      </c>
      <c r="I15" s="29">
        <v>4</v>
      </c>
      <c r="J15" s="29">
        <v>17</v>
      </c>
      <c r="K15" s="29">
        <v>15</v>
      </c>
      <c r="L15" s="29">
        <v>1.8</v>
      </c>
      <c r="M15" s="29">
        <v>31</v>
      </c>
      <c r="N15" s="29">
        <v>10</v>
      </c>
      <c r="O15" s="29">
        <v>11</v>
      </c>
      <c r="P15" s="29">
        <v>10</v>
      </c>
      <c r="Q15" s="29">
        <v>23</v>
      </c>
      <c r="R15" s="29">
        <v>13</v>
      </c>
      <c r="S15" s="29">
        <v>10</v>
      </c>
      <c r="T15" s="29">
        <v>519</v>
      </c>
      <c r="U15" s="29">
        <v>1.9</v>
      </c>
      <c r="V15" s="29">
        <v>509</v>
      </c>
      <c r="W15" s="29">
        <v>220</v>
      </c>
      <c r="X15" s="29">
        <v>14</v>
      </c>
      <c r="Y15" s="59">
        <v>71.5</v>
      </c>
      <c r="Z15" s="59">
        <v>68.55</v>
      </c>
    </row>
    <row r="16" spans="1:26" s="6" customFormat="1" x14ac:dyDescent="0.2">
      <c r="A16" s="29" t="s">
        <v>264</v>
      </c>
      <c r="B16" s="29" t="s">
        <v>288</v>
      </c>
      <c r="C16" s="29">
        <v>72</v>
      </c>
      <c r="D16" s="29">
        <v>31</v>
      </c>
      <c r="E16" s="29">
        <v>20</v>
      </c>
      <c r="F16" s="29">
        <v>49</v>
      </c>
      <c r="G16" s="29">
        <v>50</v>
      </c>
      <c r="H16" s="29">
        <v>1</v>
      </c>
      <c r="I16" s="29">
        <v>3</v>
      </c>
      <c r="J16" s="29">
        <v>13</v>
      </c>
      <c r="K16" s="29">
        <v>24</v>
      </c>
      <c r="L16" s="29">
        <v>1.19</v>
      </c>
      <c r="M16" s="29">
        <v>25</v>
      </c>
      <c r="N16" s="29">
        <v>8</v>
      </c>
      <c r="O16" s="29">
        <v>7</v>
      </c>
      <c r="P16" s="29">
        <v>10</v>
      </c>
      <c r="Q16" s="29">
        <v>22</v>
      </c>
      <c r="R16" s="29">
        <v>12</v>
      </c>
      <c r="S16" s="29">
        <v>10</v>
      </c>
      <c r="T16" s="29">
        <v>579</v>
      </c>
      <c r="U16" s="60">
        <v>10.01</v>
      </c>
      <c r="V16" s="29">
        <v>521</v>
      </c>
      <c r="W16" s="29">
        <v>197</v>
      </c>
      <c r="X16" s="29">
        <v>12</v>
      </c>
      <c r="Y16" s="59">
        <v>68</v>
      </c>
      <c r="Z16" s="60">
        <v>65.75</v>
      </c>
    </row>
    <row r="17" spans="1:26" s="6" customFormat="1" x14ac:dyDescent="0.2">
      <c r="A17" s="29" t="s">
        <v>265</v>
      </c>
      <c r="B17" s="29" t="s">
        <v>288</v>
      </c>
      <c r="C17" s="29">
        <v>85</v>
      </c>
      <c r="D17" s="29">
        <v>29</v>
      </c>
      <c r="E17" s="29">
        <v>19</v>
      </c>
      <c r="F17" s="29">
        <v>57</v>
      </c>
      <c r="G17" s="29">
        <v>51</v>
      </c>
      <c r="H17" s="29">
        <v>1</v>
      </c>
      <c r="I17" s="29">
        <v>0</v>
      </c>
      <c r="J17" s="29">
        <v>17</v>
      </c>
      <c r="K17" s="29">
        <v>15</v>
      </c>
      <c r="L17" s="29">
        <v>1.89</v>
      </c>
      <c r="M17" s="29">
        <v>29</v>
      </c>
      <c r="N17" s="29">
        <v>11</v>
      </c>
      <c r="O17" s="29">
        <v>10</v>
      </c>
      <c r="P17" s="29">
        <v>8</v>
      </c>
      <c r="Q17" s="29">
        <v>17</v>
      </c>
      <c r="R17" s="29">
        <v>8</v>
      </c>
      <c r="S17" s="29">
        <v>9</v>
      </c>
      <c r="T17" s="29">
        <v>571</v>
      </c>
      <c r="U17" s="29">
        <v>0.5</v>
      </c>
      <c r="V17" s="29">
        <v>568</v>
      </c>
      <c r="W17" s="29">
        <v>249</v>
      </c>
      <c r="X17" s="29">
        <v>8</v>
      </c>
      <c r="Y17" s="59">
        <v>66.349999999999994</v>
      </c>
      <c r="Z17" s="59">
        <v>58.67</v>
      </c>
    </row>
    <row r="18" spans="1:26" s="6" customFormat="1" x14ac:dyDescent="0.2">
      <c r="A18" s="29" t="s">
        <v>266</v>
      </c>
      <c r="B18" s="29" t="s">
        <v>288</v>
      </c>
      <c r="C18" s="29">
        <v>75</v>
      </c>
      <c r="D18" s="29">
        <v>22</v>
      </c>
      <c r="E18" s="29">
        <v>17</v>
      </c>
      <c r="F18" s="29">
        <v>36</v>
      </c>
      <c r="G18" s="29">
        <v>51</v>
      </c>
      <c r="H18" s="29">
        <v>0</v>
      </c>
      <c r="I18" s="29">
        <v>0</v>
      </c>
      <c r="J18" s="29">
        <v>23</v>
      </c>
      <c r="K18" s="29">
        <v>14</v>
      </c>
      <c r="L18" s="29">
        <v>2.02</v>
      </c>
      <c r="M18" s="29">
        <v>38</v>
      </c>
      <c r="N18" s="29">
        <v>16</v>
      </c>
      <c r="O18" s="29">
        <v>12</v>
      </c>
      <c r="P18" s="29">
        <v>10</v>
      </c>
      <c r="Q18" s="29">
        <v>21</v>
      </c>
      <c r="R18" s="29">
        <v>11</v>
      </c>
      <c r="S18" s="29">
        <v>10</v>
      </c>
      <c r="T18" s="29">
        <v>429</v>
      </c>
      <c r="U18" s="29">
        <v>0.7</v>
      </c>
      <c r="V18" s="29">
        <v>426</v>
      </c>
      <c r="W18" s="29">
        <v>191</v>
      </c>
      <c r="X18" s="29">
        <v>14</v>
      </c>
      <c r="Y18" s="59">
        <v>53.5</v>
      </c>
      <c r="Z18" s="59">
        <v>72</v>
      </c>
    </row>
    <row r="19" spans="1:26" s="6" customFormat="1" x14ac:dyDescent="0.2">
      <c r="A19" s="29" t="s">
        <v>268</v>
      </c>
      <c r="B19" s="29" t="s">
        <v>288</v>
      </c>
      <c r="C19" s="29">
        <v>57</v>
      </c>
      <c r="D19" s="29">
        <v>21</v>
      </c>
      <c r="E19" s="29">
        <v>16</v>
      </c>
      <c r="F19" s="29">
        <v>43</v>
      </c>
      <c r="G19" s="29">
        <v>46</v>
      </c>
      <c r="H19" s="29">
        <v>1</v>
      </c>
      <c r="I19" s="29">
        <v>1</v>
      </c>
      <c r="J19" s="29">
        <v>22</v>
      </c>
      <c r="K19" s="29">
        <v>23</v>
      </c>
      <c r="L19" s="29">
        <v>1.21</v>
      </c>
      <c r="M19" s="29">
        <v>34</v>
      </c>
      <c r="N19" s="29">
        <v>11</v>
      </c>
      <c r="O19" s="29">
        <v>10</v>
      </c>
      <c r="P19" s="29">
        <v>13</v>
      </c>
      <c r="Q19" s="29">
        <v>21</v>
      </c>
      <c r="R19" s="29">
        <v>12</v>
      </c>
      <c r="S19" s="29">
        <v>9</v>
      </c>
      <c r="T19" s="29">
        <v>514</v>
      </c>
      <c r="U19" s="29">
        <v>1.1599999999999999</v>
      </c>
      <c r="V19" s="29">
        <v>508</v>
      </c>
      <c r="W19" s="29">
        <v>212</v>
      </c>
      <c r="X19" s="29">
        <v>13</v>
      </c>
      <c r="Y19" s="29">
        <v>54.5</v>
      </c>
      <c r="Z19" s="29">
        <v>65.63</v>
      </c>
    </row>
    <row r="20" spans="1:26" s="6" customFormat="1" x14ac:dyDescent="0.2">
      <c r="A20" s="29" t="s">
        <v>269</v>
      </c>
      <c r="B20" s="29" t="s">
        <v>288</v>
      </c>
      <c r="C20" s="29">
        <v>63</v>
      </c>
      <c r="D20" s="29">
        <v>31</v>
      </c>
      <c r="E20" s="29">
        <v>21</v>
      </c>
      <c r="F20" s="29">
        <v>54</v>
      </c>
      <c r="G20" s="29">
        <v>67</v>
      </c>
      <c r="H20" s="29">
        <v>1</v>
      </c>
      <c r="I20" s="29">
        <v>1</v>
      </c>
      <c r="J20" s="29">
        <v>20</v>
      </c>
      <c r="K20" s="29">
        <v>19</v>
      </c>
      <c r="L20" s="29">
        <v>1.29</v>
      </c>
      <c r="M20" s="29">
        <v>20</v>
      </c>
      <c r="N20" s="29">
        <v>6</v>
      </c>
      <c r="O20" s="29">
        <v>6</v>
      </c>
      <c r="P20" s="29">
        <v>8</v>
      </c>
      <c r="Q20" s="29">
        <v>20</v>
      </c>
      <c r="R20" s="29">
        <v>11</v>
      </c>
      <c r="S20" s="29">
        <v>9</v>
      </c>
      <c r="T20" s="29">
        <v>502</v>
      </c>
      <c r="U20" s="29">
        <v>7.57</v>
      </c>
      <c r="V20" s="29">
        <v>464</v>
      </c>
      <c r="W20" s="29">
        <v>169</v>
      </c>
      <c r="X20" s="29">
        <v>20</v>
      </c>
      <c r="Y20" s="29">
        <v>55.88</v>
      </c>
      <c r="Z20" s="29">
        <v>65.89</v>
      </c>
    </row>
    <row r="21" spans="1:26" s="6" customFormat="1" x14ac:dyDescent="0.2">
      <c r="A21" s="29" t="s">
        <v>270</v>
      </c>
      <c r="B21" s="29" t="s">
        <v>288</v>
      </c>
      <c r="C21" s="29">
        <v>75</v>
      </c>
      <c r="D21" s="29">
        <v>24</v>
      </c>
      <c r="E21" s="29">
        <v>19</v>
      </c>
      <c r="F21" s="29">
        <v>47</v>
      </c>
      <c r="G21" s="29">
        <v>51</v>
      </c>
      <c r="H21" s="29">
        <v>0</v>
      </c>
      <c r="I21" s="29">
        <v>1</v>
      </c>
      <c r="J21" s="29">
        <v>18</v>
      </c>
      <c r="K21" s="29">
        <v>17</v>
      </c>
      <c r="L21" s="29">
        <v>1.45</v>
      </c>
      <c r="M21" s="29">
        <v>21</v>
      </c>
      <c r="N21" s="29">
        <v>7</v>
      </c>
      <c r="O21" s="29">
        <v>5</v>
      </c>
      <c r="P21" s="29">
        <v>9</v>
      </c>
      <c r="Q21" s="29">
        <v>17</v>
      </c>
      <c r="R21" s="29">
        <v>10</v>
      </c>
      <c r="S21" s="29">
        <v>7</v>
      </c>
      <c r="T21" s="29">
        <v>390</v>
      </c>
      <c r="U21" s="29">
        <v>2.2999999999999998</v>
      </c>
      <c r="V21" s="29">
        <v>381</v>
      </c>
      <c r="W21" s="29">
        <v>155</v>
      </c>
      <c r="X21" s="29">
        <v>13</v>
      </c>
      <c r="Y21" s="29">
        <v>55.63</v>
      </c>
      <c r="Z21" s="29">
        <v>55.57</v>
      </c>
    </row>
    <row r="22" spans="1:26" s="6" customFormat="1" x14ac:dyDescent="0.2">
      <c r="A22" s="29" t="s">
        <v>271</v>
      </c>
      <c r="B22" s="29" t="s">
        <v>288</v>
      </c>
      <c r="C22" s="29">
        <v>70</v>
      </c>
      <c r="D22" s="29">
        <v>29</v>
      </c>
      <c r="E22" s="29">
        <v>20</v>
      </c>
      <c r="F22" s="29">
        <v>62</v>
      </c>
      <c r="G22" s="29">
        <v>45</v>
      </c>
      <c r="H22" s="29">
        <v>3</v>
      </c>
      <c r="I22" s="29">
        <v>0</v>
      </c>
      <c r="J22" s="29">
        <v>21</v>
      </c>
      <c r="K22" s="29">
        <v>14</v>
      </c>
      <c r="L22" s="29">
        <v>2.44</v>
      </c>
      <c r="M22" s="29">
        <v>22</v>
      </c>
      <c r="N22" s="29">
        <v>9</v>
      </c>
      <c r="O22" s="29">
        <v>6</v>
      </c>
      <c r="P22" s="29">
        <v>7</v>
      </c>
      <c r="Q22" s="29">
        <v>16</v>
      </c>
      <c r="R22" s="29">
        <v>9</v>
      </c>
      <c r="S22" s="29">
        <v>7</v>
      </c>
      <c r="T22" s="29">
        <v>479</v>
      </c>
      <c r="U22" s="29">
        <v>4.38</v>
      </c>
      <c r="V22" s="29">
        <v>458</v>
      </c>
      <c r="W22" s="29">
        <v>176</v>
      </c>
      <c r="X22" s="29">
        <v>17</v>
      </c>
      <c r="Y22" s="29">
        <v>66</v>
      </c>
      <c r="Z22" s="29">
        <v>61.85</v>
      </c>
    </row>
    <row r="23" spans="1:26" s="6" customFormat="1" x14ac:dyDescent="0.2">
      <c r="A23" s="29" t="s">
        <v>273</v>
      </c>
      <c r="B23" s="29" t="s">
        <v>288</v>
      </c>
      <c r="C23" s="29">
        <v>81</v>
      </c>
      <c r="D23" s="29">
        <v>21</v>
      </c>
      <c r="E23" s="29">
        <v>15</v>
      </c>
      <c r="F23" s="29">
        <v>35</v>
      </c>
      <c r="G23" s="29">
        <v>45</v>
      </c>
      <c r="H23" s="29">
        <v>1</v>
      </c>
      <c r="I23" s="29">
        <v>2</v>
      </c>
      <c r="J23" s="29">
        <v>16</v>
      </c>
      <c r="K23" s="29">
        <v>15</v>
      </c>
      <c r="L23" s="29">
        <v>2.2599999999999998</v>
      </c>
      <c r="M23" s="29">
        <v>34</v>
      </c>
      <c r="N23" s="29">
        <v>12</v>
      </c>
      <c r="O23" s="29">
        <v>12</v>
      </c>
      <c r="P23" s="29">
        <v>10</v>
      </c>
      <c r="Q23" s="29">
        <v>16</v>
      </c>
      <c r="R23" s="29">
        <v>6</v>
      </c>
      <c r="S23" s="29">
        <v>10</v>
      </c>
      <c r="T23" s="29">
        <v>549</v>
      </c>
      <c r="U23" s="29">
        <v>2</v>
      </c>
      <c r="V23" s="29">
        <v>538</v>
      </c>
      <c r="W23" s="29">
        <v>227</v>
      </c>
      <c r="X23" s="29">
        <v>10</v>
      </c>
      <c r="Y23" s="29">
        <v>63.07</v>
      </c>
      <c r="Z23" s="29">
        <v>64.7</v>
      </c>
    </row>
    <row r="24" spans="1:26" s="6" customFormat="1" x14ac:dyDescent="0.2">
      <c r="A24" s="29" t="s">
        <v>275</v>
      </c>
      <c r="B24" s="29" t="s">
        <v>288</v>
      </c>
      <c r="C24" s="29">
        <v>55</v>
      </c>
      <c r="D24" s="29">
        <v>28</v>
      </c>
      <c r="E24" s="29">
        <v>23</v>
      </c>
      <c r="F24" s="29">
        <v>41</v>
      </c>
      <c r="G24" s="29">
        <v>51</v>
      </c>
      <c r="H24" s="29">
        <v>0</v>
      </c>
      <c r="I24" s="29">
        <v>0</v>
      </c>
      <c r="J24" s="29">
        <v>23</v>
      </c>
      <c r="K24" s="29">
        <v>22</v>
      </c>
      <c r="L24" s="29">
        <v>1.34</v>
      </c>
      <c r="M24" s="29">
        <v>34</v>
      </c>
      <c r="N24" s="29">
        <v>12</v>
      </c>
      <c r="O24" s="29">
        <v>11</v>
      </c>
      <c r="P24" s="29">
        <v>11</v>
      </c>
      <c r="Q24" s="29">
        <v>19</v>
      </c>
      <c r="R24" s="29">
        <v>9</v>
      </c>
      <c r="S24" s="29">
        <v>10</v>
      </c>
      <c r="T24" s="29">
        <v>433</v>
      </c>
      <c r="U24" s="29">
        <v>0.92</v>
      </c>
      <c r="V24" s="29">
        <v>429</v>
      </c>
      <c r="W24" s="29">
        <v>176</v>
      </c>
      <c r="X24" s="29">
        <v>9</v>
      </c>
      <c r="Y24" s="29">
        <v>65.55</v>
      </c>
      <c r="Z24" s="29">
        <v>63.88</v>
      </c>
    </row>
    <row r="25" spans="1:26" s="6" customFormat="1" x14ac:dyDescent="0.2">
      <c r="A25" s="29" t="s">
        <v>276</v>
      </c>
      <c r="B25" s="29" t="s">
        <v>288</v>
      </c>
      <c r="C25" s="29">
        <v>69</v>
      </c>
      <c r="D25" s="29">
        <v>23</v>
      </c>
      <c r="E25" s="29">
        <v>18</v>
      </c>
      <c r="F25" s="29">
        <v>42</v>
      </c>
      <c r="G25" s="29">
        <v>57</v>
      </c>
      <c r="H25" s="29">
        <v>5</v>
      </c>
      <c r="I25" s="29">
        <v>2</v>
      </c>
      <c r="J25" s="29">
        <v>22</v>
      </c>
      <c r="K25" s="29">
        <v>26</v>
      </c>
      <c r="L25" s="29">
        <v>1.4</v>
      </c>
      <c r="M25" s="29">
        <v>32</v>
      </c>
      <c r="N25" s="29">
        <v>12</v>
      </c>
      <c r="O25" s="29">
        <v>8</v>
      </c>
      <c r="P25" s="29">
        <v>12</v>
      </c>
      <c r="Q25" s="29">
        <v>23</v>
      </c>
      <c r="R25" s="29">
        <v>11</v>
      </c>
      <c r="S25" s="29">
        <v>12</v>
      </c>
      <c r="T25" s="29">
        <v>617</v>
      </c>
      <c r="U25" s="29">
        <v>3.24</v>
      </c>
      <c r="V25" s="29">
        <v>597</v>
      </c>
      <c r="W25" s="29">
        <v>253</v>
      </c>
      <c r="X25" s="29">
        <v>10</v>
      </c>
      <c r="Y25" s="29">
        <v>55.64</v>
      </c>
      <c r="Z25" s="29">
        <v>54</v>
      </c>
    </row>
    <row r="26" spans="1:26" s="2" customFormat="1" x14ac:dyDescent="0.2">
      <c r="A26" s="29" t="s">
        <v>277</v>
      </c>
      <c r="B26" s="29" t="s">
        <v>288</v>
      </c>
      <c r="C26" s="35">
        <v>73</v>
      </c>
      <c r="D26" s="35">
        <v>26</v>
      </c>
      <c r="E26" s="35">
        <v>21</v>
      </c>
      <c r="F26" s="35">
        <v>40</v>
      </c>
      <c r="G26" s="35">
        <v>51</v>
      </c>
      <c r="H26" s="35">
        <v>1</v>
      </c>
      <c r="I26" s="35">
        <v>3</v>
      </c>
      <c r="J26" s="35">
        <v>23</v>
      </c>
      <c r="K26" s="35">
        <v>21</v>
      </c>
      <c r="L26" s="35">
        <v>1.98</v>
      </c>
      <c r="M26" s="35">
        <v>27</v>
      </c>
      <c r="N26" s="35">
        <v>8</v>
      </c>
      <c r="O26" s="35">
        <v>9</v>
      </c>
      <c r="P26" s="35">
        <v>10</v>
      </c>
      <c r="Q26" s="35">
        <v>23</v>
      </c>
      <c r="R26" s="35">
        <v>13</v>
      </c>
      <c r="S26" s="35">
        <v>10</v>
      </c>
      <c r="T26" s="35">
        <v>514</v>
      </c>
      <c r="U26" s="35">
        <v>2.92</v>
      </c>
      <c r="V26" s="35">
        <v>499</v>
      </c>
      <c r="W26" s="35">
        <v>201</v>
      </c>
      <c r="X26" s="35">
        <v>14</v>
      </c>
      <c r="Y26" s="35">
        <v>61.87</v>
      </c>
      <c r="Z26" s="35">
        <v>64.67</v>
      </c>
    </row>
    <row r="27" spans="1:26" s="2" customFormat="1" x14ac:dyDescent="0.2">
      <c r="A27" s="29" t="s">
        <v>278</v>
      </c>
      <c r="B27" s="29" t="s">
        <v>288</v>
      </c>
      <c r="C27" s="35">
        <v>83</v>
      </c>
      <c r="D27" s="35">
        <v>33</v>
      </c>
      <c r="E27" s="35">
        <v>21</v>
      </c>
      <c r="F27" s="35">
        <v>47</v>
      </c>
      <c r="G27" s="35">
        <v>50</v>
      </c>
      <c r="H27" s="35">
        <v>0</v>
      </c>
      <c r="I27" s="35">
        <v>1</v>
      </c>
      <c r="J27" s="35">
        <v>18</v>
      </c>
      <c r="K27" s="35">
        <v>24</v>
      </c>
      <c r="L27" s="35">
        <v>1.39</v>
      </c>
      <c r="M27" s="35">
        <v>28</v>
      </c>
      <c r="N27" s="35">
        <v>9</v>
      </c>
      <c r="O27" s="35">
        <v>9</v>
      </c>
      <c r="P27" s="35">
        <v>10</v>
      </c>
      <c r="Q27" s="35">
        <v>18</v>
      </c>
      <c r="R27" s="35">
        <v>10</v>
      </c>
      <c r="S27" s="35">
        <v>8</v>
      </c>
      <c r="T27" s="35">
        <v>455</v>
      </c>
      <c r="U27" s="35">
        <v>4.17</v>
      </c>
      <c r="V27" s="35">
        <v>435</v>
      </c>
      <c r="W27" s="35">
        <v>170</v>
      </c>
      <c r="X27" s="35">
        <v>12</v>
      </c>
      <c r="Y27" s="35">
        <v>55.65</v>
      </c>
      <c r="Z27" s="35">
        <v>60.28</v>
      </c>
    </row>
    <row r="28" spans="1:26" s="2" customFormat="1" x14ac:dyDescent="0.2">
      <c r="A28" s="29" t="s">
        <v>280</v>
      </c>
      <c r="B28" s="29" t="s">
        <v>288</v>
      </c>
      <c r="C28" s="35">
        <v>78</v>
      </c>
      <c r="D28" s="35">
        <v>27</v>
      </c>
      <c r="E28" s="35">
        <v>21</v>
      </c>
      <c r="F28" s="35">
        <v>41</v>
      </c>
      <c r="G28" s="35">
        <v>61</v>
      </c>
      <c r="H28" s="35">
        <v>3</v>
      </c>
      <c r="I28" s="35">
        <v>2</v>
      </c>
      <c r="J28" s="35">
        <v>17</v>
      </c>
      <c r="K28" s="35">
        <v>12</v>
      </c>
      <c r="L28" s="35">
        <v>5.25</v>
      </c>
      <c r="M28" s="35">
        <v>24</v>
      </c>
      <c r="N28" s="35">
        <v>9</v>
      </c>
      <c r="O28" s="35">
        <v>7</v>
      </c>
      <c r="P28" s="35">
        <v>8</v>
      </c>
      <c r="Q28" s="35">
        <v>21</v>
      </c>
      <c r="R28" s="35">
        <v>11</v>
      </c>
      <c r="S28" s="35">
        <v>10</v>
      </c>
      <c r="T28" s="35">
        <v>436</v>
      </c>
      <c r="U28" s="35">
        <v>1.83</v>
      </c>
      <c r="V28" s="35">
        <v>428</v>
      </c>
      <c r="W28" s="35">
        <v>187</v>
      </c>
      <c r="X28" s="35">
        <v>17</v>
      </c>
      <c r="Y28" s="35">
        <v>65.89</v>
      </c>
      <c r="Z28" s="35">
        <v>68.63</v>
      </c>
    </row>
    <row r="29" spans="1:26" s="2" customFormat="1" x14ac:dyDescent="0.2">
      <c r="A29" s="29" t="s">
        <v>281</v>
      </c>
      <c r="B29" s="29" t="s">
        <v>288</v>
      </c>
      <c r="C29" s="35">
        <v>75</v>
      </c>
      <c r="D29" s="35">
        <v>26</v>
      </c>
      <c r="E29" s="35">
        <v>24</v>
      </c>
      <c r="F29" s="35">
        <v>45</v>
      </c>
      <c r="G29" s="35">
        <v>52</v>
      </c>
      <c r="H29" s="35">
        <v>1</v>
      </c>
      <c r="I29" s="35">
        <v>1</v>
      </c>
      <c r="J29" s="35">
        <v>22</v>
      </c>
      <c r="K29" s="35">
        <v>16</v>
      </c>
      <c r="L29" s="35">
        <v>1.76</v>
      </c>
      <c r="M29" s="35">
        <v>28</v>
      </c>
      <c r="N29" s="35">
        <v>9</v>
      </c>
      <c r="O29" s="35">
        <v>9</v>
      </c>
      <c r="P29" s="35">
        <v>10</v>
      </c>
      <c r="Q29" s="35">
        <v>22</v>
      </c>
      <c r="R29" s="35">
        <v>10</v>
      </c>
      <c r="S29" s="35">
        <v>12</v>
      </c>
      <c r="T29" s="35">
        <v>492</v>
      </c>
      <c r="U29" s="35">
        <v>4.29</v>
      </c>
      <c r="V29" s="35">
        <v>471</v>
      </c>
      <c r="W29" s="35">
        <v>196</v>
      </c>
      <c r="X29" s="35">
        <v>20</v>
      </c>
      <c r="Y29" s="35">
        <v>66.959999999999994</v>
      </c>
      <c r="Z29" s="35">
        <v>69.540000000000006</v>
      </c>
    </row>
    <row r="30" spans="1:26" s="2" customFormat="1" x14ac:dyDescent="0.2">
      <c r="A30" s="29" t="s">
        <v>282</v>
      </c>
      <c r="B30" s="29" t="s">
        <v>288</v>
      </c>
      <c r="C30" s="35">
        <v>47</v>
      </c>
      <c r="D30" s="35">
        <v>27</v>
      </c>
      <c r="E30" s="35">
        <v>18</v>
      </c>
      <c r="F30" s="35">
        <v>45</v>
      </c>
      <c r="G30" s="35">
        <v>55</v>
      </c>
      <c r="H30" s="35">
        <v>4</v>
      </c>
      <c r="I30" s="35">
        <v>2</v>
      </c>
      <c r="J30" s="35">
        <v>20</v>
      </c>
      <c r="K30" s="35">
        <v>17</v>
      </c>
      <c r="L30" s="35">
        <v>3.37</v>
      </c>
      <c r="M30" s="35">
        <v>29</v>
      </c>
      <c r="N30" s="35">
        <v>10</v>
      </c>
      <c r="O30" s="35">
        <v>9</v>
      </c>
      <c r="P30" s="35">
        <v>10</v>
      </c>
      <c r="Q30" s="35">
        <v>19</v>
      </c>
      <c r="R30" s="35">
        <v>10</v>
      </c>
      <c r="S30" s="35">
        <v>9</v>
      </c>
      <c r="T30" s="35">
        <v>429</v>
      </c>
      <c r="U30" s="35">
        <v>3.5</v>
      </c>
      <c r="V30" s="35">
        <v>414</v>
      </c>
      <c r="W30" s="35">
        <v>173</v>
      </c>
      <c r="X30" s="35">
        <v>12</v>
      </c>
      <c r="Y30" s="35">
        <v>96.98</v>
      </c>
      <c r="Z30" s="35">
        <v>97.02</v>
      </c>
    </row>
    <row r="31" spans="1:26" s="6" customFormat="1" x14ac:dyDescent="0.2">
      <c r="A31" s="29" t="s">
        <v>305</v>
      </c>
      <c r="B31" s="29" t="s">
        <v>288</v>
      </c>
      <c r="C31" s="29">
        <v>78</v>
      </c>
      <c r="D31" s="35">
        <v>30</v>
      </c>
      <c r="E31" s="35">
        <v>27</v>
      </c>
      <c r="F31" s="35">
        <v>51</v>
      </c>
      <c r="G31" s="35">
        <v>53</v>
      </c>
      <c r="H31" s="35">
        <v>2</v>
      </c>
      <c r="I31" s="35">
        <v>1</v>
      </c>
      <c r="J31" s="29">
        <v>17</v>
      </c>
      <c r="K31" s="35">
        <v>16</v>
      </c>
      <c r="L31" s="35">
        <v>1.76</v>
      </c>
      <c r="M31" s="29">
        <v>27</v>
      </c>
      <c r="N31" s="29">
        <v>7</v>
      </c>
      <c r="O31" s="35">
        <v>9</v>
      </c>
      <c r="P31" s="35">
        <v>11</v>
      </c>
      <c r="Q31" s="35">
        <v>17</v>
      </c>
      <c r="R31" s="35">
        <v>10</v>
      </c>
      <c r="S31" s="35">
        <v>7</v>
      </c>
      <c r="T31" s="61">
        <v>508</v>
      </c>
      <c r="U31" s="35">
        <v>9.06</v>
      </c>
      <c r="V31" s="35">
        <v>462</v>
      </c>
      <c r="W31" s="35">
        <v>178</v>
      </c>
      <c r="X31" s="35">
        <v>19</v>
      </c>
      <c r="Y31" s="29">
        <v>74.12</v>
      </c>
      <c r="Z31" s="29">
        <v>69.78</v>
      </c>
    </row>
    <row r="32" spans="1:26" x14ac:dyDescent="0.2">
      <c r="M32" s="6"/>
      <c r="P32" s="6"/>
    </row>
    <row r="33" spans="13:16" x14ac:dyDescent="0.2">
      <c r="M33" s="6"/>
      <c r="P33" s="6"/>
    </row>
    <row r="34" spans="13:16" x14ac:dyDescent="0.2">
      <c r="M34" s="6"/>
      <c r="P34" s="6"/>
    </row>
    <row r="35" spans="13:16" x14ac:dyDescent="0.2">
      <c r="P35" s="6"/>
    </row>
    <row r="36" spans="13:16" x14ac:dyDescent="0.2">
      <c r="P36" s="6"/>
    </row>
    <row r="37" spans="13:16" x14ac:dyDescent="0.2">
      <c r="P37" s="6"/>
    </row>
    <row r="38" spans="13:16" x14ac:dyDescent="0.2">
      <c r="P38" s="6"/>
    </row>
    <row r="39" spans="13:16" x14ac:dyDescent="0.2">
      <c r="P39" s="6"/>
    </row>
  </sheetData>
  <sheetProtection pivotTables="0"/>
  <conditionalFormatting sqref="N2:P15">
    <cfRule type="cellIs" dxfId="30" priority="1" operator="lessThan">
      <formula>0</formula>
    </cfRule>
    <cfRule type="cellIs" dxfId="29" priority="2" operator="greaterThan">
      <formula>16</formula>
    </cfRule>
  </conditionalFormatting>
  <pageMargins left="0.7" right="0.7" top="0.75" bottom="0.75" header="0.3" footer="0.3"/>
  <pageSetup orientation="portrait" horizontalDpi="0" verticalDpi="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AC481-54D3-E048-8F8A-73D353ECFE26}">
  <sheetPr codeName="Sheet5"/>
  <dimension ref="A1:AH36"/>
  <sheetViews>
    <sheetView topLeftCell="R1" zoomScale="94" workbookViewId="0">
      <selection activeCell="M1" sqref="M1"/>
    </sheetView>
  </sheetViews>
  <sheetFormatPr baseColWidth="10" defaultRowHeight="16" x14ac:dyDescent="0.2"/>
  <cols>
    <col min="1" max="3" width="10.83203125" style="51"/>
    <col min="4" max="4" width="12.1640625" style="52" customWidth="1"/>
    <col min="5" max="5" width="17" style="52" customWidth="1"/>
    <col min="6" max="6" width="15.5" style="17" customWidth="1"/>
    <col min="7" max="7" width="16.1640625" style="3" customWidth="1"/>
    <col min="8" max="8" width="11.1640625" style="3" customWidth="1"/>
    <col min="9" max="9" width="13.1640625" style="3" customWidth="1"/>
    <col min="10" max="11" width="15" style="3" customWidth="1"/>
    <col min="12" max="12" width="14.33203125" style="48" customWidth="1"/>
    <col min="13" max="16" width="10.83203125" style="3"/>
    <col min="17" max="18" width="13" style="3" customWidth="1"/>
    <col min="19" max="19" width="10.83203125" style="3"/>
    <col min="20" max="20" width="13.83203125" style="3" customWidth="1"/>
    <col min="21" max="21" width="10.83203125" style="3"/>
    <col min="22" max="22" width="14.83203125" style="3" customWidth="1"/>
    <col min="23" max="16384" width="10.83203125" style="3"/>
  </cols>
  <sheetData>
    <row r="1" spans="1:33" s="39" customFormat="1" ht="59" customHeight="1" x14ac:dyDescent="0.2">
      <c r="A1" s="49" t="s">
        <v>287</v>
      </c>
      <c r="B1" s="49" t="s">
        <v>294</v>
      </c>
      <c r="C1" s="49" t="s">
        <v>341</v>
      </c>
      <c r="D1" s="35" t="s">
        <v>335</v>
      </c>
      <c r="E1" s="35" t="s">
        <v>414</v>
      </c>
      <c r="F1" s="39" t="s">
        <v>342</v>
      </c>
      <c r="G1" s="39" t="s">
        <v>336</v>
      </c>
      <c r="H1" s="39" t="s">
        <v>429</v>
      </c>
      <c r="I1" s="39" t="s">
        <v>430</v>
      </c>
      <c r="J1" s="8" t="s">
        <v>431</v>
      </c>
      <c r="K1" s="39" t="s">
        <v>432</v>
      </c>
      <c r="L1" s="39" t="s">
        <v>433</v>
      </c>
      <c r="M1" s="39" t="s">
        <v>9</v>
      </c>
      <c r="N1" s="38" t="s">
        <v>337</v>
      </c>
      <c r="O1" s="38" t="s">
        <v>338</v>
      </c>
      <c r="P1" s="39" t="s">
        <v>118</v>
      </c>
      <c r="Q1" s="39" t="s">
        <v>119</v>
      </c>
      <c r="R1" s="53" t="s">
        <v>339</v>
      </c>
      <c r="S1" s="39" t="s">
        <v>13</v>
      </c>
      <c r="T1" s="39" t="s">
        <v>14</v>
      </c>
      <c r="U1" s="39" t="s">
        <v>19</v>
      </c>
      <c r="V1" s="39" t="s">
        <v>18</v>
      </c>
      <c r="W1" s="39" t="s">
        <v>20</v>
      </c>
      <c r="X1" s="39" t="s">
        <v>21</v>
      </c>
      <c r="Y1" s="39" t="s">
        <v>22</v>
      </c>
      <c r="Z1" s="39" t="s">
        <v>23</v>
      </c>
      <c r="AA1" s="39" t="s">
        <v>24</v>
      </c>
      <c r="AB1" s="39" t="s">
        <v>25</v>
      </c>
      <c r="AC1" s="39" t="s">
        <v>40</v>
      </c>
      <c r="AD1" s="39" t="s">
        <v>41</v>
      </c>
      <c r="AE1" s="39" t="s">
        <v>42</v>
      </c>
      <c r="AF1" s="39" t="s">
        <v>43</v>
      </c>
      <c r="AG1" s="39" t="s">
        <v>44</v>
      </c>
    </row>
    <row r="2" spans="1:33" s="42" customFormat="1" ht="16" customHeight="1" x14ac:dyDescent="0.2">
      <c r="A2" s="40" t="s">
        <v>307</v>
      </c>
      <c r="B2" s="50" t="s">
        <v>250</v>
      </c>
      <c r="C2" s="29" t="s">
        <v>296</v>
      </c>
      <c r="D2" s="50" t="s">
        <v>306</v>
      </c>
      <c r="E2" s="50"/>
      <c r="F2" s="8">
        <v>5</v>
      </c>
      <c r="G2" s="54">
        <v>21.333333333333332</v>
      </c>
      <c r="H2" s="6" t="s">
        <v>49</v>
      </c>
      <c r="I2" s="6" t="s">
        <v>51</v>
      </c>
      <c r="J2" s="6" t="s">
        <v>50</v>
      </c>
      <c r="K2" s="6" t="s">
        <v>284</v>
      </c>
      <c r="L2" s="41">
        <v>43263</v>
      </c>
      <c r="M2" s="2" t="s">
        <v>10</v>
      </c>
      <c r="N2" s="2" t="s">
        <v>11</v>
      </c>
      <c r="O2" s="2">
        <v>5</v>
      </c>
      <c r="P2" s="6" t="s">
        <v>12</v>
      </c>
      <c r="Q2" s="6" t="s">
        <v>12</v>
      </c>
      <c r="R2" s="6">
        <v>55</v>
      </c>
      <c r="S2" s="42" t="s">
        <v>16</v>
      </c>
      <c r="T2" s="42" t="s">
        <v>17</v>
      </c>
      <c r="U2" s="42">
        <v>6</v>
      </c>
      <c r="V2" s="43" t="s">
        <v>29</v>
      </c>
      <c r="W2" s="42" t="s">
        <v>28</v>
      </c>
      <c r="X2" s="42" t="s">
        <v>26</v>
      </c>
      <c r="Y2" s="42" t="s">
        <v>27</v>
      </c>
      <c r="Z2" s="42">
        <v>4</v>
      </c>
      <c r="AA2" s="42">
        <v>5</v>
      </c>
      <c r="AB2" s="42" t="s">
        <v>28</v>
      </c>
      <c r="AC2" s="42" t="s">
        <v>45</v>
      </c>
      <c r="AD2" s="42" t="s">
        <v>46</v>
      </c>
      <c r="AE2" s="42">
        <v>1</v>
      </c>
      <c r="AF2" s="42">
        <v>4</v>
      </c>
      <c r="AG2" s="42" t="s">
        <v>28</v>
      </c>
    </row>
    <row r="3" spans="1:33" s="42" customFormat="1" x14ac:dyDescent="0.2">
      <c r="A3" s="40" t="s">
        <v>307</v>
      </c>
      <c r="B3" s="50" t="s">
        <v>251</v>
      </c>
      <c r="C3" s="29" t="s">
        <v>297</v>
      </c>
      <c r="D3" s="50" t="s">
        <v>306</v>
      </c>
      <c r="E3" s="50"/>
      <c r="F3" s="8">
        <v>5</v>
      </c>
      <c r="G3" s="54">
        <v>21.166666666666668</v>
      </c>
      <c r="H3" s="6" t="s">
        <v>49</v>
      </c>
      <c r="I3" s="6" t="s">
        <v>51</v>
      </c>
      <c r="J3" s="6" t="s">
        <v>50</v>
      </c>
      <c r="K3" s="6" t="s">
        <v>284</v>
      </c>
      <c r="L3" s="41">
        <v>43263</v>
      </c>
      <c r="M3" s="2" t="s">
        <v>10</v>
      </c>
      <c r="N3" s="2" t="s">
        <v>11</v>
      </c>
      <c r="O3" s="44">
        <v>7</v>
      </c>
      <c r="P3" s="6" t="s">
        <v>15</v>
      </c>
      <c r="Q3" s="6" t="s">
        <v>15</v>
      </c>
      <c r="R3" s="6">
        <v>40</v>
      </c>
      <c r="S3" s="42" t="s">
        <v>16</v>
      </c>
      <c r="T3" s="42" t="s">
        <v>286</v>
      </c>
    </row>
    <row r="4" spans="1:33" s="42" customFormat="1" x14ac:dyDescent="0.2">
      <c r="A4" s="40" t="s">
        <v>307</v>
      </c>
      <c r="B4" s="50" t="s">
        <v>252</v>
      </c>
      <c r="C4" s="29" t="s">
        <v>298</v>
      </c>
      <c r="D4" s="50" t="s">
        <v>306</v>
      </c>
      <c r="E4" s="50"/>
      <c r="F4" s="8">
        <v>5</v>
      </c>
      <c r="G4" s="54">
        <v>23.916666666666668</v>
      </c>
      <c r="H4" s="6" t="s">
        <v>52</v>
      </c>
      <c r="I4" s="6" t="s">
        <v>47</v>
      </c>
      <c r="J4" s="6" t="s">
        <v>48</v>
      </c>
      <c r="K4" s="6" t="s">
        <v>284</v>
      </c>
      <c r="L4" s="41">
        <v>43264</v>
      </c>
      <c r="M4" s="2" t="s">
        <v>10</v>
      </c>
      <c r="N4" s="2" t="s">
        <v>11</v>
      </c>
      <c r="O4" s="44">
        <v>7</v>
      </c>
      <c r="P4" s="6">
        <v>60</v>
      </c>
      <c r="Q4" s="6">
        <v>60</v>
      </c>
      <c r="R4" s="6">
        <v>60</v>
      </c>
      <c r="S4" s="42" t="s">
        <v>16</v>
      </c>
      <c r="T4" s="42" t="s">
        <v>286</v>
      </c>
      <c r="U4" s="43" t="s">
        <v>34</v>
      </c>
      <c r="V4" s="42" t="s">
        <v>30</v>
      </c>
      <c r="W4" s="42" t="s">
        <v>28</v>
      </c>
      <c r="X4" s="42" t="s">
        <v>31</v>
      </c>
      <c r="Y4" s="3" t="s">
        <v>51</v>
      </c>
      <c r="Z4" s="42">
        <v>1</v>
      </c>
      <c r="AA4" s="42" t="s">
        <v>32</v>
      </c>
      <c r="AB4" s="42" t="s">
        <v>28</v>
      </c>
    </row>
    <row r="5" spans="1:33" s="42" customFormat="1" x14ac:dyDescent="0.2">
      <c r="A5" s="40" t="s">
        <v>307</v>
      </c>
      <c r="B5" s="50" t="s">
        <v>253</v>
      </c>
      <c r="C5" s="29" t="s">
        <v>299</v>
      </c>
      <c r="D5" s="50" t="s">
        <v>306</v>
      </c>
      <c r="E5" s="50"/>
      <c r="F5" s="8">
        <v>5</v>
      </c>
      <c r="G5" s="54">
        <v>23.916666666666668</v>
      </c>
      <c r="H5" s="6" t="s">
        <v>49</v>
      </c>
      <c r="I5" s="6" t="s">
        <v>51</v>
      </c>
      <c r="J5" s="6" t="s">
        <v>50</v>
      </c>
      <c r="K5" s="6" t="s">
        <v>284</v>
      </c>
      <c r="L5" s="41">
        <v>43264</v>
      </c>
      <c r="M5" s="2" t="s">
        <v>10</v>
      </c>
      <c r="N5" s="2" t="s">
        <v>11</v>
      </c>
      <c r="O5" s="2">
        <v>5</v>
      </c>
      <c r="P5" s="6" t="s">
        <v>33</v>
      </c>
      <c r="Q5" s="6" t="s">
        <v>33</v>
      </c>
      <c r="R5" s="6">
        <v>35</v>
      </c>
      <c r="S5" s="42" t="s">
        <v>16</v>
      </c>
      <c r="T5" s="42" t="s">
        <v>286</v>
      </c>
      <c r="U5" s="42" t="s">
        <v>35</v>
      </c>
      <c r="V5" s="42" t="s">
        <v>30</v>
      </c>
      <c r="W5" s="42" t="s">
        <v>28</v>
      </c>
      <c r="X5" s="42" t="s">
        <v>31</v>
      </c>
      <c r="Y5" s="42" t="s">
        <v>36</v>
      </c>
      <c r="Z5" s="42" t="s">
        <v>35</v>
      </c>
      <c r="AA5" s="42" t="s">
        <v>34</v>
      </c>
      <c r="AB5" s="42" t="s">
        <v>28</v>
      </c>
      <c r="AC5" s="42" t="s">
        <v>37</v>
      </c>
      <c r="AD5" s="42" t="s">
        <v>38</v>
      </c>
      <c r="AE5" s="42" t="s">
        <v>39</v>
      </c>
    </row>
    <row r="6" spans="1:33" s="42" customFormat="1" x14ac:dyDescent="0.2">
      <c r="A6" s="40" t="s">
        <v>307</v>
      </c>
      <c r="B6" s="50" t="s">
        <v>254</v>
      </c>
      <c r="C6" s="29" t="s">
        <v>300</v>
      </c>
      <c r="D6" s="50" t="s">
        <v>306</v>
      </c>
      <c r="E6" s="50"/>
      <c r="F6" s="8">
        <v>5</v>
      </c>
      <c r="G6" s="54">
        <v>18.25</v>
      </c>
      <c r="H6" s="6" t="s">
        <v>52</v>
      </c>
      <c r="I6" s="6" t="s">
        <v>47</v>
      </c>
      <c r="J6" s="6" t="s">
        <v>48</v>
      </c>
      <c r="K6" s="6" t="s">
        <v>284</v>
      </c>
      <c r="L6" s="41">
        <v>43264</v>
      </c>
      <c r="M6" s="2" t="s">
        <v>10</v>
      </c>
      <c r="N6" s="2" t="s">
        <v>11</v>
      </c>
      <c r="O6" s="2">
        <v>13</v>
      </c>
      <c r="P6" s="6">
        <v>30</v>
      </c>
      <c r="Q6" s="6">
        <v>30</v>
      </c>
      <c r="R6" s="6">
        <v>30</v>
      </c>
      <c r="S6" s="42" t="s">
        <v>16</v>
      </c>
      <c r="T6" s="42" t="s">
        <v>286</v>
      </c>
    </row>
    <row r="7" spans="1:33" x14ac:dyDescent="0.2">
      <c r="A7" s="40" t="s">
        <v>307</v>
      </c>
      <c r="B7" s="50" t="s">
        <v>255</v>
      </c>
      <c r="C7" s="29" t="s">
        <v>0</v>
      </c>
      <c r="D7" s="50" t="s">
        <v>306</v>
      </c>
      <c r="E7" s="50"/>
      <c r="F7" s="8">
        <v>5</v>
      </c>
      <c r="G7" s="54">
        <v>25</v>
      </c>
      <c r="H7" s="6" t="s">
        <v>49</v>
      </c>
      <c r="I7" s="6" t="s">
        <v>51</v>
      </c>
      <c r="J7" s="6" t="s">
        <v>50</v>
      </c>
      <c r="K7" s="6" t="s">
        <v>284</v>
      </c>
      <c r="L7" s="45">
        <v>43283</v>
      </c>
      <c r="M7" s="2" t="s">
        <v>10</v>
      </c>
      <c r="N7" s="6" t="s">
        <v>53</v>
      </c>
      <c r="O7" s="6">
        <v>3</v>
      </c>
      <c r="P7" s="6">
        <v>60</v>
      </c>
      <c r="Q7" s="6">
        <v>60</v>
      </c>
      <c r="R7" s="6">
        <v>60</v>
      </c>
      <c r="S7" s="3" t="s">
        <v>16</v>
      </c>
      <c r="T7" s="42" t="s">
        <v>286</v>
      </c>
      <c r="U7" s="3" t="s">
        <v>54</v>
      </c>
      <c r="V7" s="3">
        <v>5</v>
      </c>
      <c r="W7" s="3" t="s">
        <v>28</v>
      </c>
      <c r="X7" s="3" t="s">
        <v>55</v>
      </c>
      <c r="Y7" s="3" t="s">
        <v>51</v>
      </c>
    </row>
    <row r="8" spans="1:33" x14ac:dyDescent="0.2">
      <c r="A8" s="40" t="s">
        <v>307</v>
      </c>
      <c r="B8" s="50" t="s">
        <v>256</v>
      </c>
      <c r="C8" s="29" t="s">
        <v>1</v>
      </c>
      <c r="D8" s="50" t="s">
        <v>306</v>
      </c>
      <c r="E8" s="50"/>
      <c r="F8" s="8">
        <v>5</v>
      </c>
      <c r="G8" s="54">
        <v>24</v>
      </c>
      <c r="H8" s="6" t="s">
        <v>49</v>
      </c>
      <c r="I8" s="6" t="s">
        <v>51</v>
      </c>
      <c r="J8" s="6" t="s">
        <v>50</v>
      </c>
      <c r="K8" s="6" t="s">
        <v>284</v>
      </c>
      <c r="L8" s="45">
        <v>43283</v>
      </c>
      <c r="M8" s="2" t="s">
        <v>10</v>
      </c>
      <c r="N8" s="6" t="s">
        <v>53</v>
      </c>
      <c r="O8" s="6">
        <v>9</v>
      </c>
      <c r="P8" s="6">
        <v>90</v>
      </c>
      <c r="Q8" s="6">
        <v>90</v>
      </c>
      <c r="R8" s="6">
        <v>90</v>
      </c>
      <c r="S8" s="3" t="s">
        <v>16</v>
      </c>
      <c r="T8" s="42" t="s">
        <v>286</v>
      </c>
      <c r="U8" s="3">
        <v>10</v>
      </c>
      <c r="V8" s="3">
        <v>13</v>
      </c>
      <c r="W8" s="3" t="s">
        <v>28</v>
      </c>
      <c r="X8" s="3" t="s">
        <v>55</v>
      </c>
      <c r="Y8" s="3" t="s">
        <v>51</v>
      </c>
      <c r="Z8" s="34" t="s">
        <v>57</v>
      </c>
      <c r="AA8" s="3" t="s">
        <v>56</v>
      </c>
      <c r="AB8" s="3" t="s">
        <v>28</v>
      </c>
      <c r="AC8" s="3" t="s">
        <v>58</v>
      </c>
    </row>
    <row r="9" spans="1:33" x14ac:dyDescent="0.2">
      <c r="A9" s="40" t="s">
        <v>307</v>
      </c>
      <c r="B9" s="50" t="s">
        <v>257</v>
      </c>
      <c r="C9" s="29" t="s">
        <v>2</v>
      </c>
      <c r="D9" s="50" t="s">
        <v>306</v>
      </c>
      <c r="E9" s="50"/>
      <c r="F9" s="8">
        <v>5</v>
      </c>
      <c r="G9" s="54">
        <v>23.166666666666668</v>
      </c>
      <c r="H9" s="6" t="s">
        <v>77</v>
      </c>
      <c r="I9" s="6" t="s">
        <v>47</v>
      </c>
      <c r="J9" s="6" t="s">
        <v>78</v>
      </c>
      <c r="K9" s="6" t="s">
        <v>283</v>
      </c>
      <c r="L9" s="45">
        <v>43283</v>
      </c>
      <c r="M9" s="2" t="s">
        <v>10</v>
      </c>
      <c r="N9" s="6" t="s">
        <v>53</v>
      </c>
      <c r="O9" s="6">
        <v>6</v>
      </c>
      <c r="P9" s="6" t="s">
        <v>166</v>
      </c>
      <c r="Q9" s="6">
        <v>90</v>
      </c>
      <c r="R9" s="6">
        <v>70</v>
      </c>
      <c r="S9" s="3" t="s">
        <v>16</v>
      </c>
      <c r="T9" s="3" t="s">
        <v>17</v>
      </c>
      <c r="U9" s="3">
        <v>30</v>
      </c>
      <c r="V9" s="3">
        <v>4</v>
      </c>
      <c r="W9" s="3" t="s">
        <v>28</v>
      </c>
      <c r="X9" s="3" t="s">
        <v>79</v>
      </c>
      <c r="Y9" s="3" t="s">
        <v>27</v>
      </c>
      <c r="Z9" s="3">
        <v>4</v>
      </c>
      <c r="AA9" s="3">
        <v>2</v>
      </c>
      <c r="AB9" s="3" t="s">
        <v>28</v>
      </c>
      <c r="AC9" s="3" t="s">
        <v>80</v>
      </c>
      <c r="AD9" s="3" t="s">
        <v>81</v>
      </c>
      <c r="AE9" s="3">
        <v>2</v>
      </c>
      <c r="AF9" s="3">
        <v>1</v>
      </c>
      <c r="AG9" s="3" t="s">
        <v>28</v>
      </c>
    </row>
    <row r="10" spans="1:33" x14ac:dyDescent="0.2">
      <c r="A10" s="40" t="s">
        <v>307</v>
      </c>
      <c r="B10" s="50" t="s">
        <v>258</v>
      </c>
      <c r="C10" s="29" t="s">
        <v>3</v>
      </c>
      <c r="D10" s="50" t="s">
        <v>306</v>
      </c>
      <c r="E10" s="50"/>
      <c r="F10" s="8">
        <v>5</v>
      </c>
      <c r="G10" s="54">
        <v>28</v>
      </c>
      <c r="H10" s="6" t="s">
        <v>49</v>
      </c>
      <c r="I10" s="6" t="s">
        <v>51</v>
      </c>
      <c r="J10" s="6" t="s">
        <v>50</v>
      </c>
      <c r="K10" s="6" t="s">
        <v>284</v>
      </c>
      <c r="L10" s="6" t="s">
        <v>59</v>
      </c>
      <c r="M10" s="2" t="s">
        <v>10</v>
      </c>
      <c r="N10" s="6" t="s">
        <v>53</v>
      </c>
      <c r="O10" s="6">
        <v>12</v>
      </c>
      <c r="P10" s="6" t="s">
        <v>125</v>
      </c>
      <c r="Q10" s="6" t="s">
        <v>60</v>
      </c>
      <c r="R10" s="6">
        <v>35</v>
      </c>
      <c r="S10" s="3" t="s">
        <v>61</v>
      </c>
      <c r="T10" s="3" t="s">
        <v>17</v>
      </c>
      <c r="U10" s="3">
        <v>3</v>
      </c>
      <c r="V10" s="34" t="s">
        <v>62</v>
      </c>
      <c r="W10" s="3" t="s">
        <v>28</v>
      </c>
      <c r="X10" s="3" t="s">
        <v>63</v>
      </c>
      <c r="Y10" s="3" t="s">
        <v>51</v>
      </c>
      <c r="Z10" s="3" t="s">
        <v>64</v>
      </c>
      <c r="AA10" s="3">
        <v>6</v>
      </c>
      <c r="AB10" s="3" t="s">
        <v>28</v>
      </c>
      <c r="AC10" s="3" t="s">
        <v>58</v>
      </c>
      <c r="AD10" s="3" t="s">
        <v>65</v>
      </c>
      <c r="AE10" s="3">
        <v>2</v>
      </c>
      <c r="AF10" s="3">
        <v>2</v>
      </c>
      <c r="AG10" s="3" t="s">
        <v>66</v>
      </c>
    </row>
    <row r="11" spans="1:33" x14ac:dyDescent="0.2">
      <c r="A11" s="40" t="s">
        <v>307</v>
      </c>
      <c r="B11" s="50" t="s">
        <v>259</v>
      </c>
      <c r="C11" s="29" t="s">
        <v>4</v>
      </c>
      <c r="D11" s="50" t="s">
        <v>306</v>
      </c>
      <c r="E11" s="50"/>
      <c r="F11" s="8">
        <v>5</v>
      </c>
      <c r="G11" s="54">
        <v>24.25</v>
      </c>
      <c r="H11" s="6" t="s">
        <v>67</v>
      </c>
      <c r="I11" s="6" t="s">
        <v>47</v>
      </c>
      <c r="J11" s="6" t="s">
        <v>68</v>
      </c>
      <c r="K11" s="6" t="s">
        <v>284</v>
      </c>
      <c r="L11" s="6" t="s">
        <v>59</v>
      </c>
      <c r="M11" s="2" t="s">
        <v>10</v>
      </c>
      <c r="N11" s="6" t="s">
        <v>53</v>
      </c>
      <c r="O11" s="6">
        <v>8</v>
      </c>
      <c r="P11" s="6" t="s">
        <v>126</v>
      </c>
      <c r="Q11" s="6" t="s">
        <v>69</v>
      </c>
      <c r="R11" s="6">
        <v>51</v>
      </c>
      <c r="S11" s="3" t="s">
        <v>16</v>
      </c>
      <c r="T11" s="3" t="s">
        <v>17</v>
      </c>
      <c r="U11" s="3">
        <v>6</v>
      </c>
      <c r="V11" s="3">
        <v>7</v>
      </c>
      <c r="W11" s="3" t="s">
        <v>28</v>
      </c>
      <c r="X11" s="3" t="s">
        <v>70</v>
      </c>
      <c r="Y11" s="3" t="s">
        <v>51</v>
      </c>
      <c r="Z11" s="3">
        <v>3</v>
      </c>
      <c r="AA11" s="3">
        <v>4</v>
      </c>
      <c r="AB11" s="3" t="s">
        <v>28</v>
      </c>
      <c r="AC11" s="3" t="s">
        <v>71</v>
      </c>
      <c r="AD11" s="3">
        <v>5000</v>
      </c>
      <c r="AE11" s="3">
        <v>1</v>
      </c>
      <c r="AF11" s="3">
        <v>2</v>
      </c>
      <c r="AG11" s="3" t="s">
        <v>28</v>
      </c>
    </row>
    <row r="12" spans="1:33" x14ac:dyDescent="0.2">
      <c r="A12" s="40" t="s">
        <v>307</v>
      </c>
      <c r="B12" s="50" t="s">
        <v>260</v>
      </c>
      <c r="C12" s="29" t="s">
        <v>5</v>
      </c>
      <c r="D12" s="50" t="s">
        <v>306</v>
      </c>
      <c r="E12" s="50"/>
      <c r="F12" s="8">
        <v>5</v>
      </c>
      <c r="G12" s="54">
        <v>21.916666666666668</v>
      </c>
      <c r="H12" s="6" t="s">
        <v>49</v>
      </c>
      <c r="I12" s="6" t="s">
        <v>51</v>
      </c>
      <c r="J12" s="6" t="s">
        <v>50</v>
      </c>
      <c r="K12" s="6" t="s">
        <v>284</v>
      </c>
      <c r="L12" s="6" t="s">
        <v>73</v>
      </c>
      <c r="M12" s="2" t="s">
        <v>10</v>
      </c>
      <c r="N12" s="6" t="s">
        <v>53</v>
      </c>
      <c r="O12" s="6">
        <v>7</v>
      </c>
      <c r="P12" s="6">
        <v>55</v>
      </c>
      <c r="Q12" s="6">
        <v>55</v>
      </c>
      <c r="R12" s="6">
        <v>55</v>
      </c>
      <c r="S12" s="3" t="s">
        <v>16</v>
      </c>
      <c r="T12" s="3" t="s">
        <v>17</v>
      </c>
      <c r="U12" s="3">
        <v>10</v>
      </c>
      <c r="V12" s="3">
        <v>4</v>
      </c>
      <c r="W12" s="3" t="s">
        <v>28</v>
      </c>
    </row>
    <row r="13" spans="1:33" x14ac:dyDescent="0.2">
      <c r="A13" s="40" t="s">
        <v>307</v>
      </c>
      <c r="B13" s="50" t="s">
        <v>261</v>
      </c>
      <c r="C13" s="29" t="s">
        <v>6</v>
      </c>
      <c r="D13" s="50" t="s">
        <v>306</v>
      </c>
      <c r="E13" s="50"/>
      <c r="F13" s="8">
        <v>5</v>
      </c>
      <c r="G13" s="54">
        <v>25.833333333333332</v>
      </c>
      <c r="H13" s="6" t="s">
        <v>49</v>
      </c>
      <c r="I13" s="6" t="s">
        <v>51</v>
      </c>
      <c r="J13" s="6" t="s">
        <v>72</v>
      </c>
      <c r="K13" s="6" t="s">
        <v>284</v>
      </c>
      <c r="L13" s="6" t="s">
        <v>73</v>
      </c>
      <c r="M13" s="2" t="s">
        <v>10</v>
      </c>
      <c r="N13" s="6" t="s">
        <v>53</v>
      </c>
      <c r="O13" s="44">
        <v>5</v>
      </c>
      <c r="P13" s="6">
        <v>70</v>
      </c>
      <c r="Q13" s="6">
        <v>70</v>
      </c>
      <c r="R13" s="6">
        <v>70</v>
      </c>
      <c r="S13" s="3" t="s">
        <v>16</v>
      </c>
      <c r="T13" s="3" t="s">
        <v>17</v>
      </c>
      <c r="U13" s="3">
        <v>18</v>
      </c>
      <c r="V13" s="3">
        <v>2.5</v>
      </c>
      <c r="W13" s="3" t="s">
        <v>28</v>
      </c>
      <c r="X13" s="3" t="s">
        <v>74</v>
      </c>
      <c r="Y13" s="3" t="s">
        <v>51</v>
      </c>
      <c r="Z13" s="3">
        <v>4</v>
      </c>
      <c r="AA13" s="3">
        <v>1</v>
      </c>
      <c r="AB13" s="3" t="s">
        <v>28</v>
      </c>
      <c r="AC13" s="3" t="s">
        <v>71</v>
      </c>
    </row>
    <row r="14" spans="1:33" x14ac:dyDescent="0.2">
      <c r="A14" s="40" t="s">
        <v>307</v>
      </c>
      <c r="B14" s="50" t="s">
        <v>262</v>
      </c>
      <c r="C14" s="29" t="s">
        <v>7</v>
      </c>
      <c r="D14" s="50" t="s">
        <v>306</v>
      </c>
      <c r="E14" s="50"/>
      <c r="F14" s="8">
        <v>5</v>
      </c>
      <c r="G14" s="54">
        <v>24.166666666666668</v>
      </c>
      <c r="H14" s="6" t="s">
        <v>49</v>
      </c>
      <c r="I14" s="6" t="s">
        <v>51</v>
      </c>
      <c r="J14" s="6" t="s">
        <v>50</v>
      </c>
      <c r="K14" s="6" t="s">
        <v>284</v>
      </c>
      <c r="L14" s="6" t="s">
        <v>75</v>
      </c>
      <c r="M14" s="2" t="s">
        <v>10</v>
      </c>
      <c r="N14" s="6" t="s">
        <v>53</v>
      </c>
      <c r="O14" s="6">
        <v>5</v>
      </c>
      <c r="P14" s="6">
        <v>70</v>
      </c>
      <c r="Q14" s="6">
        <v>70</v>
      </c>
      <c r="R14" s="6">
        <v>70</v>
      </c>
      <c r="S14" s="3" t="s">
        <v>16</v>
      </c>
      <c r="T14" s="3" t="s">
        <v>17</v>
      </c>
      <c r="U14" s="3">
        <v>6</v>
      </c>
      <c r="V14" s="3" t="s">
        <v>62</v>
      </c>
      <c r="W14" s="3" t="s">
        <v>28</v>
      </c>
      <c r="X14" s="3" t="s">
        <v>76</v>
      </c>
      <c r="Y14" s="3" t="s">
        <v>51</v>
      </c>
      <c r="Z14" s="3">
        <v>2</v>
      </c>
      <c r="AA14" s="3" t="s">
        <v>34</v>
      </c>
      <c r="AB14" s="3" t="s">
        <v>28</v>
      </c>
    </row>
    <row r="15" spans="1:33" x14ac:dyDescent="0.2">
      <c r="A15" s="40" t="s">
        <v>307</v>
      </c>
      <c r="B15" s="50" t="s">
        <v>263</v>
      </c>
      <c r="C15" s="29" t="s">
        <v>8</v>
      </c>
      <c r="D15" s="50" t="s">
        <v>306</v>
      </c>
      <c r="E15" s="50"/>
      <c r="F15" s="8">
        <v>5</v>
      </c>
      <c r="G15" s="54">
        <v>26.333333333333332</v>
      </c>
      <c r="H15" s="6" t="s">
        <v>49</v>
      </c>
      <c r="I15" s="6" t="s">
        <v>51</v>
      </c>
      <c r="J15" s="6" t="s">
        <v>50</v>
      </c>
      <c r="K15" s="6" t="s">
        <v>284</v>
      </c>
      <c r="L15" s="6" t="s">
        <v>92</v>
      </c>
      <c r="M15" s="2" t="s">
        <v>10</v>
      </c>
      <c r="N15" s="6" t="s">
        <v>53</v>
      </c>
      <c r="O15" s="6">
        <v>5</v>
      </c>
      <c r="P15" s="6">
        <v>60</v>
      </c>
      <c r="Q15" s="6">
        <v>60</v>
      </c>
      <c r="R15" s="6">
        <v>60</v>
      </c>
      <c r="S15" s="3" t="s">
        <v>16</v>
      </c>
      <c r="T15" s="3" t="s">
        <v>93</v>
      </c>
      <c r="U15" s="3">
        <v>10</v>
      </c>
      <c r="V15" s="3">
        <v>4</v>
      </c>
      <c r="W15" s="3" t="s">
        <v>28</v>
      </c>
      <c r="X15" s="3" t="s">
        <v>94</v>
      </c>
      <c r="Y15" s="3" t="s">
        <v>51</v>
      </c>
      <c r="Z15" s="3">
        <v>5</v>
      </c>
      <c r="AA15" s="3">
        <v>4</v>
      </c>
      <c r="AB15" s="3" t="s">
        <v>28</v>
      </c>
      <c r="AC15" s="3" t="s">
        <v>95</v>
      </c>
      <c r="AE15" s="3">
        <v>3</v>
      </c>
      <c r="AF15" s="3">
        <v>2</v>
      </c>
      <c r="AG15" s="3" t="s">
        <v>96</v>
      </c>
    </row>
    <row r="16" spans="1:33" ht="16" customHeight="1" x14ac:dyDescent="0.2">
      <c r="A16" s="46" t="s">
        <v>288</v>
      </c>
      <c r="B16" s="51" t="s">
        <v>264</v>
      </c>
      <c r="C16" s="29" t="s">
        <v>82</v>
      </c>
      <c r="D16" s="52" t="s">
        <v>306</v>
      </c>
      <c r="F16" s="8">
        <v>5</v>
      </c>
      <c r="G16" s="54">
        <v>26.416666666666668</v>
      </c>
      <c r="H16" s="6" t="s">
        <v>77</v>
      </c>
      <c r="I16" s="6" t="s">
        <v>47</v>
      </c>
      <c r="J16" s="6" t="s">
        <v>72</v>
      </c>
      <c r="K16" s="6" t="s">
        <v>285</v>
      </c>
      <c r="L16" s="6" t="s">
        <v>97</v>
      </c>
      <c r="M16" s="2" t="s">
        <v>10</v>
      </c>
      <c r="N16" s="6" t="s">
        <v>98</v>
      </c>
      <c r="O16" s="6">
        <v>5</v>
      </c>
      <c r="P16" s="6">
        <v>15</v>
      </c>
      <c r="Q16" s="6">
        <v>20</v>
      </c>
      <c r="R16" s="6">
        <v>15</v>
      </c>
      <c r="S16" s="3" t="s">
        <v>99</v>
      </c>
      <c r="T16" s="3" t="s">
        <v>101</v>
      </c>
      <c r="U16" s="3">
        <v>2</v>
      </c>
      <c r="V16" s="3">
        <v>2</v>
      </c>
      <c r="W16" s="3" t="s">
        <v>28</v>
      </c>
      <c r="X16" s="3" t="s">
        <v>71</v>
      </c>
      <c r="Y16" s="3" t="s">
        <v>51</v>
      </c>
      <c r="Z16" s="3">
        <v>5</v>
      </c>
      <c r="AA16" s="3">
        <v>2</v>
      </c>
      <c r="AB16" s="3" t="s">
        <v>28</v>
      </c>
      <c r="AC16" s="3" t="s">
        <v>100</v>
      </c>
      <c r="AE16" s="3">
        <v>5</v>
      </c>
      <c r="AF16" s="3">
        <v>2</v>
      </c>
      <c r="AG16" s="3" t="s">
        <v>28</v>
      </c>
    </row>
    <row r="17" spans="1:34" ht="17" x14ac:dyDescent="0.2">
      <c r="A17" s="46" t="s">
        <v>288</v>
      </c>
      <c r="B17" s="51" t="s">
        <v>265</v>
      </c>
      <c r="C17" s="29" t="s">
        <v>83</v>
      </c>
      <c r="D17" s="52" t="s">
        <v>306</v>
      </c>
      <c r="F17" s="8">
        <v>5</v>
      </c>
      <c r="G17" s="54">
        <v>25.416666666666668</v>
      </c>
      <c r="H17" s="6" t="s">
        <v>77</v>
      </c>
      <c r="I17" s="6" t="s">
        <v>47</v>
      </c>
      <c r="J17" s="6" t="s">
        <v>72</v>
      </c>
      <c r="K17" s="6" t="s">
        <v>285</v>
      </c>
      <c r="L17" s="6" t="s">
        <v>102</v>
      </c>
      <c r="M17" s="6" t="s">
        <v>103</v>
      </c>
      <c r="N17" s="6" t="s">
        <v>98</v>
      </c>
      <c r="O17" s="6">
        <v>14</v>
      </c>
      <c r="P17" s="6">
        <v>7</v>
      </c>
      <c r="Q17" s="6">
        <v>20</v>
      </c>
      <c r="R17" s="6">
        <v>7</v>
      </c>
      <c r="S17" s="3" t="s">
        <v>99</v>
      </c>
      <c r="T17" s="3" t="s">
        <v>101</v>
      </c>
      <c r="U17" s="3">
        <v>5</v>
      </c>
      <c r="V17" s="3">
        <v>2</v>
      </c>
      <c r="W17" s="3" t="s">
        <v>28</v>
      </c>
      <c r="X17" s="3" t="s">
        <v>104</v>
      </c>
      <c r="Y17" s="3" t="s">
        <v>38</v>
      </c>
      <c r="Z17" s="3">
        <v>5</v>
      </c>
      <c r="AA17" s="3">
        <v>2</v>
      </c>
      <c r="AB17" s="3" t="s">
        <v>105</v>
      </c>
      <c r="AC17" s="3" t="s">
        <v>106</v>
      </c>
      <c r="AD17" s="3">
        <v>4</v>
      </c>
      <c r="AE17" s="3">
        <v>3</v>
      </c>
      <c r="AF17" s="3" t="s">
        <v>28</v>
      </c>
    </row>
    <row r="18" spans="1:34" ht="17" x14ac:dyDescent="0.2">
      <c r="A18" s="46" t="s">
        <v>288</v>
      </c>
      <c r="B18" s="51" t="s">
        <v>266</v>
      </c>
      <c r="C18" s="29" t="s">
        <v>84</v>
      </c>
      <c r="D18" s="52" t="s">
        <v>306</v>
      </c>
      <c r="F18" s="8">
        <v>5</v>
      </c>
      <c r="G18" s="54">
        <v>28.416666666666668</v>
      </c>
      <c r="H18" s="6" t="s">
        <v>77</v>
      </c>
      <c r="I18" s="6" t="s">
        <v>47</v>
      </c>
      <c r="J18" s="6" t="s">
        <v>72</v>
      </c>
      <c r="K18" s="6" t="s">
        <v>285</v>
      </c>
      <c r="L18" s="6" t="s">
        <v>107</v>
      </c>
      <c r="M18" s="2" t="s">
        <v>10</v>
      </c>
      <c r="N18" s="6" t="s">
        <v>11</v>
      </c>
      <c r="O18" s="6">
        <v>5</v>
      </c>
      <c r="P18" s="6">
        <v>8</v>
      </c>
      <c r="Q18" s="6">
        <v>20</v>
      </c>
      <c r="R18" s="6">
        <v>8</v>
      </c>
      <c r="S18" s="3" t="s">
        <v>108</v>
      </c>
      <c r="U18" s="3">
        <v>1</v>
      </c>
      <c r="V18" s="3">
        <v>2</v>
      </c>
      <c r="W18" s="3" t="s">
        <v>28</v>
      </c>
      <c r="X18" s="3" t="s">
        <v>109</v>
      </c>
      <c r="Y18" s="3" t="s">
        <v>51</v>
      </c>
      <c r="Z18" s="3">
        <v>1</v>
      </c>
      <c r="AA18" s="3">
        <v>4</v>
      </c>
      <c r="AB18" s="3" t="s">
        <v>105</v>
      </c>
    </row>
    <row r="19" spans="1:34" ht="30" customHeight="1" x14ac:dyDescent="0.2">
      <c r="A19" s="46" t="s">
        <v>288</v>
      </c>
      <c r="B19" s="51" t="s">
        <v>267</v>
      </c>
      <c r="C19" s="29" t="s">
        <v>85</v>
      </c>
      <c r="D19" s="52" t="s">
        <v>415</v>
      </c>
      <c r="E19" s="52" t="s">
        <v>416</v>
      </c>
      <c r="F19" s="36">
        <v>5</v>
      </c>
      <c r="G19" s="54">
        <v>24.75</v>
      </c>
      <c r="H19" s="6" t="s">
        <v>77</v>
      </c>
      <c r="I19" s="6" t="s">
        <v>47</v>
      </c>
      <c r="J19" s="6" t="s">
        <v>72</v>
      </c>
      <c r="K19" s="6" t="s">
        <v>285</v>
      </c>
      <c r="L19" s="6" t="s">
        <v>112</v>
      </c>
      <c r="M19" s="2" t="s">
        <v>10</v>
      </c>
      <c r="N19" s="6" t="s">
        <v>53</v>
      </c>
      <c r="O19" s="6"/>
      <c r="P19" s="6">
        <v>45</v>
      </c>
      <c r="Q19" s="6">
        <v>45</v>
      </c>
      <c r="R19" s="6"/>
      <c r="S19" s="3" t="s">
        <v>99</v>
      </c>
      <c r="T19" s="3" t="s">
        <v>113</v>
      </c>
      <c r="U19" s="3" t="s">
        <v>34</v>
      </c>
      <c r="V19" s="3">
        <v>3</v>
      </c>
      <c r="W19" s="3" t="s">
        <v>28</v>
      </c>
      <c r="X19" s="3" t="s">
        <v>114</v>
      </c>
      <c r="Y19" s="3" t="s">
        <v>27</v>
      </c>
      <c r="Z19" s="3">
        <v>3</v>
      </c>
      <c r="AA19" s="3">
        <v>4</v>
      </c>
      <c r="AB19" s="3" t="s">
        <v>28</v>
      </c>
      <c r="AC19" s="3" t="s">
        <v>115</v>
      </c>
      <c r="AD19" s="34"/>
      <c r="AE19" s="34" t="s">
        <v>57</v>
      </c>
      <c r="AF19" s="3">
        <v>6</v>
      </c>
      <c r="AG19" s="3" t="s">
        <v>28</v>
      </c>
      <c r="AH19" s="3" t="s">
        <v>116</v>
      </c>
    </row>
    <row r="20" spans="1:34" ht="17" x14ac:dyDescent="0.2">
      <c r="A20" s="46" t="s">
        <v>288</v>
      </c>
      <c r="B20" s="51" t="s">
        <v>268</v>
      </c>
      <c r="C20" s="29" t="s">
        <v>86</v>
      </c>
      <c r="D20" s="52" t="s">
        <v>306</v>
      </c>
      <c r="F20" s="9">
        <v>5</v>
      </c>
      <c r="G20" s="54">
        <v>25.333333333333332</v>
      </c>
      <c r="H20" s="6" t="s">
        <v>77</v>
      </c>
      <c r="I20" s="6" t="s">
        <v>47</v>
      </c>
      <c r="J20" s="6" t="s">
        <v>72</v>
      </c>
      <c r="K20" s="6" t="s">
        <v>285</v>
      </c>
      <c r="L20" s="6" t="s">
        <v>117</v>
      </c>
      <c r="M20" s="6" t="s">
        <v>103</v>
      </c>
      <c r="N20" s="6" t="s">
        <v>53</v>
      </c>
      <c r="O20" s="6">
        <v>8</v>
      </c>
      <c r="P20" s="6">
        <v>6</v>
      </c>
      <c r="Q20" s="6">
        <v>20</v>
      </c>
      <c r="R20" s="6">
        <v>6</v>
      </c>
      <c r="S20" s="3" t="s">
        <v>16</v>
      </c>
      <c r="U20" s="34" t="s">
        <v>301</v>
      </c>
      <c r="V20" s="34" t="s">
        <v>302</v>
      </c>
      <c r="W20" s="3" t="s">
        <v>28</v>
      </c>
      <c r="X20" s="3" t="s">
        <v>120</v>
      </c>
      <c r="Y20" s="3" t="s">
        <v>51</v>
      </c>
      <c r="Z20" s="3">
        <v>5</v>
      </c>
      <c r="AA20" s="3">
        <v>4</v>
      </c>
      <c r="AB20" s="3" t="s">
        <v>28</v>
      </c>
      <c r="AC20" s="3" t="s">
        <v>121</v>
      </c>
      <c r="AD20" s="3" t="s">
        <v>81</v>
      </c>
      <c r="AE20" s="3">
        <v>5</v>
      </c>
      <c r="AF20" s="3">
        <v>4</v>
      </c>
      <c r="AG20" s="3" t="s">
        <v>122</v>
      </c>
    </row>
    <row r="21" spans="1:34" ht="17" x14ac:dyDescent="0.2">
      <c r="A21" s="46" t="s">
        <v>288</v>
      </c>
      <c r="B21" s="51" t="s">
        <v>269</v>
      </c>
      <c r="C21" s="29" t="s">
        <v>87</v>
      </c>
      <c r="D21" s="52" t="s">
        <v>306</v>
      </c>
      <c r="F21" s="9">
        <v>5</v>
      </c>
      <c r="G21" s="54">
        <v>26.083333333333332</v>
      </c>
      <c r="H21" s="6" t="s">
        <v>77</v>
      </c>
      <c r="I21" s="6" t="s">
        <v>47</v>
      </c>
      <c r="J21" s="6" t="s">
        <v>72</v>
      </c>
      <c r="K21" s="6" t="s">
        <v>285</v>
      </c>
      <c r="L21" s="6" t="s">
        <v>123</v>
      </c>
      <c r="M21" s="2" t="s">
        <v>10</v>
      </c>
      <c r="N21" s="6" t="s">
        <v>11</v>
      </c>
      <c r="O21" s="6">
        <v>5</v>
      </c>
      <c r="P21" s="47" t="s">
        <v>124</v>
      </c>
      <c r="Q21" s="6" t="s">
        <v>127</v>
      </c>
      <c r="R21" s="6">
        <v>7.5</v>
      </c>
      <c r="S21" s="3" t="s">
        <v>99</v>
      </c>
      <c r="T21" s="3" t="s">
        <v>113</v>
      </c>
      <c r="U21" s="3" t="s">
        <v>34</v>
      </c>
      <c r="V21" s="3" t="s">
        <v>128</v>
      </c>
      <c r="W21" s="3" t="s">
        <v>28</v>
      </c>
      <c r="X21" s="3" t="s">
        <v>26</v>
      </c>
      <c r="Z21" s="3">
        <v>1</v>
      </c>
      <c r="AA21" s="3" t="s">
        <v>129</v>
      </c>
      <c r="AB21" s="3" t="s">
        <v>28</v>
      </c>
    </row>
    <row r="22" spans="1:34" ht="17" x14ac:dyDescent="0.2">
      <c r="A22" s="46" t="s">
        <v>288</v>
      </c>
      <c r="B22" s="51" t="s">
        <v>270</v>
      </c>
      <c r="C22" s="29" t="s">
        <v>88</v>
      </c>
      <c r="D22" s="52" t="s">
        <v>306</v>
      </c>
      <c r="F22" s="9">
        <v>5</v>
      </c>
      <c r="G22" s="54">
        <v>23.5</v>
      </c>
      <c r="H22" s="6" t="s">
        <v>77</v>
      </c>
      <c r="I22" s="6" t="s">
        <v>47</v>
      </c>
      <c r="J22" s="6" t="s">
        <v>72</v>
      </c>
      <c r="K22" s="6" t="s">
        <v>285</v>
      </c>
      <c r="L22" s="6" t="s">
        <v>130</v>
      </c>
      <c r="M22" s="6" t="s">
        <v>103</v>
      </c>
      <c r="N22" s="6" t="s">
        <v>53</v>
      </c>
      <c r="O22" s="6">
        <v>6</v>
      </c>
      <c r="P22" s="6" t="s">
        <v>131</v>
      </c>
      <c r="Q22" s="6" t="s">
        <v>132</v>
      </c>
      <c r="R22" s="6">
        <v>12.5</v>
      </c>
      <c r="S22" s="3" t="s">
        <v>99</v>
      </c>
      <c r="T22" s="3" t="s">
        <v>101</v>
      </c>
      <c r="U22" s="3">
        <v>1</v>
      </c>
      <c r="V22" s="3">
        <v>4</v>
      </c>
      <c r="W22" s="3" t="s">
        <v>28</v>
      </c>
      <c r="X22" s="3" t="s">
        <v>133</v>
      </c>
      <c r="Y22" s="3" t="s">
        <v>81</v>
      </c>
      <c r="Z22" s="3" t="s">
        <v>34</v>
      </c>
      <c r="AA22" s="3">
        <v>6</v>
      </c>
      <c r="AB22" s="3" t="s">
        <v>28</v>
      </c>
      <c r="AC22" s="3" t="s">
        <v>134</v>
      </c>
      <c r="AD22" s="3">
        <v>110</v>
      </c>
      <c r="AE22" s="3" t="s">
        <v>57</v>
      </c>
      <c r="AF22" s="34" t="s">
        <v>135</v>
      </c>
      <c r="AG22" s="3" t="s">
        <v>28</v>
      </c>
    </row>
    <row r="23" spans="1:34" ht="17" x14ac:dyDescent="0.2">
      <c r="A23" s="46" t="s">
        <v>288</v>
      </c>
      <c r="B23" s="51" t="s">
        <v>271</v>
      </c>
      <c r="C23" s="29" t="s">
        <v>89</v>
      </c>
      <c r="D23" s="52" t="s">
        <v>306</v>
      </c>
      <c r="F23" s="9">
        <v>5</v>
      </c>
      <c r="G23" s="54">
        <v>29.833333333333332</v>
      </c>
      <c r="H23" s="6" t="s">
        <v>77</v>
      </c>
      <c r="I23" s="6" t="s">
        <v>47</v>
      </c>
      <c r="J23" s="6" t="s">
        <v>72</v>
      </c>
      <c r="K23" s="6" t="s">
        <v>285</v>
      </c>
      <c r="L23" s="6" t="s">
        <v>130</v>
      </c>
      <c r="M23" s="6" t="s">
        <v>103</v>
      </c>
      <c r="N23" s="6" t="s">
        <v>53</v>
      </c>
      <c r="O23" s="6">
        <v>6</v>
      </c>
      <c r="P23" s="6" t="s">
        <v>131</v>
      </c>
      <c r="Q23" s="6" t="s">
        <v>132</v>
      </c>
      <c r="R23" s="6">
        <v>12.5</v>
      </c>
      <c r="S23" s="3" t="s">
        <v>99</v>
      </c>
      <c r="T23" s="3" t="s">
        <v>101</v>
      </c>
      <c r="U23" s="3">
        <v>1</v>
      </c>
      <c r="V23" s="3">
        <v>4</v>
      </c>
      <c r="W23" s="3" t="s">
        <v>28</v>
      </c>
      <c r="X23" s="3" t="s">
        <v>133</v>
      </c>
      <c r="Y23" s="3" t="s">
        <v>81</v>
      </c>
      <c r="Z23" s="3" t="s">
        <v>34</v>
      </c>
      <c r="AA23" s="3">
        <v>6</v>
      </c>
      <c r="AB23" s="3" t="s">
        <v>28</v>
      </c>
      <c r="AC23" s="3" t="s">
        <v>134</v>
      </c>
      <c r="AD23" s="3">
        <v>110</v>
      </c>
      <c r="AE23" s="3" t="s">
        <v>57</v>
      </c>
      <c r="AF23" s="34" t="s">
        <v>135</v>
      </c>
      <c r="AG23" s="3" t="s">
        <v>28</v>
      </c>
    </row>
    <row r="24" spans="1:34" ht="17" x14ac:dyDescent="0.2">
      <c r="A24" s="46" t="s">
        <v>288</v>
      </c>
      <c r="B24" s="51" t="s">
        <v>272</v>
      </c>
      <c r="C24" s="29" t="s">
        <v>90</v>
      </c>
      <c r="D24" s="52" t="s">
        <v>415</v>
      </c>
      <c r="E24" s="52" t="s">
        <v>418</v>
      </c>
      <c r="F24" s="36">
        <v>1</v>
      </c>
      <c r="G24" s="54">
        <v>27.25</v>
      </c>
      <c r="H24" s="6" t="s">
        <v>77</v>
      </c>
      <c r="I24" s="6" t="s">
        <v>47</v>
      </c>
      <c r="J24" s="6" t="s">
        <v>72</v>
      </c>
      <c r="K24" s="6" t="s">
        <v>285</v>
      </c>
      <c r="L24" s="6" t="s">
        <v>136</v>
      </c>
      <c r="M24" s="6" t="s">
        <v>10</v>
      </c>
      <c r="N24" s="6" t="s">
        <v>11</v>
      </c>
      <c r="O24" s="6"/>
      <c r="P24" s="6">
        <v>20</v>
      </c>
      <c r="Q24" s="6">
        <v>20</v>
      </c>
      <c r="R24" s="6"/>
      <c r="S24" s="3" t="s">
        <v>99</v>
      </c>
      <c r="U24" s="3">
        <v>5</v>
      </c>
      <c r="V24" s="3">
        <v>4</v>
      </c>
      <c r="W24" s="3" t="s">
        <v>28</v>
      </c>
      <c r="X24" s="3" t="s">
        <v>94</v>
      </c>
      <c r="Y24" s="3" t="s">
        <v>51</v>
      </c>
      <c r="Z24" s="3">
        <v>2</v>
      </c>
      <c r="AA24" s="3">
        <v>1</v>
      </c>
      <c r="AB24" s="3" t="s">
        <v>28</v>
      </c>
    </row>
    <row r="25" spans="1:34" ht="17" x14ac:dyDescent="0.2">
      <c r="A25" s="46" t="s">
        <v>288</v>
      </c>
      <c r="B25" s="51" t="s">
        <v>273</v>
      </c>
      <c r="C25" s="29" t="s">
        <v>91</v>
      </c>
      <c r="D25" s="52" t="s">
        <v>306</v>
      </c>
      <c r="F25" s="9">
        <v>5</v>
      </c>
      <c r="G25" s="54">
        <v>26.416666666666668</v>
      </c>
      <c r="H25" s="6" t="s">
        <v>77</v>
      </c>
      <c r="I25" s="6" t="s">
        <v>47</v>
      </c>
      <c r="J25" s="6" t="s">
        <v>72</v>
      </c>
      <c r="K25" s="6" t="s">
        <v>285</v>
      </c>
      <c r="L25" s="6" t="s">
        <v>137</v>
      </c>
      <c r="M25" s="2" t="s">
        <v>10</v>
      </c>
      <c r="N25" s="6" t="s">
        <v>11</v>
      </c>
      <c r="O25" s="6">
        <v>8</v>
      </c>
      <c r="P25" s="6">
        <v>5</v>
      </c>
      <c r="Q25" s="6" t="s">
        <v>138</v>
      </c>
      <c r="R25" s="6">
        <v>5</v>
      </c>
      <c r="S25" s="3" t="s">
        <v>139</v>
      </c>
      <c r="T25" s="3" t="s">
        <v>51</v>
      </c>
      <c r="U25" s="3" t="s">
        <v>35</v>
      </c>
      <c r="V25" s="3">
        <v>3</v>
      </c>
      <c r="W25" s="3" t="s">
        <v>140</v>
      </c>
      <c r="X25" s="3" t="s">
        <v>141</v>
      </c>
      <c r="Y25" s="3" t="s">
        <v>142</v>
      </c>
      <c r="Z25" s="3" t="s">
        <v>143</v>
      </c>
      <c r="AA25" s="3">
        <v>2</v>
      </c>
      <c r="AB25" s="3" t="s">
        <v>140</v>
      </c>
      <c r="AC25" s="3" t="s">
        <v>144</v>
      </c>
      <c r="AD25" s="3" t="s">
        <v>81</v>
      </c>
      <c r="AE25" s="3" t="s">
        <v>57</v>
      </c>
      <c r="AF25" s="3">
        <v>3</v>
      </c>
      <c r="AG25" s="3" t="s">
        <v>122</v>
      </c>
    </row>
    <row r="26" spans="1:34" ht="17" x14ac:dyDescent="0.2">
      <c r="A26" s="46" t="s">
        <v>288</v>
      </c>
      <c r="B26" s="51" t="s">
        <v>274</v>
      </c>
      <c r="C26" s="29" t="s">
        <v>110</v>
      </c>
      <c r="D26" s="52" t="s">
        <v>417</v>
      </c>
      <c r="E26" s="52" t="s">
        <v>419</v>
      </c>
      <c r="F26" s="36">
        <v>0</v>
      </c>
      <c r="G26" s="54">
        <v>24</v>
      </c>
      <c r="H26" s="6" t="s">
        <v>77</v>
      </c>
      <c r="I26" s="6" t="s">
        <v>47</v>
      </c>
      <c r="J26" s="6" t="s">
        <v>72</v>
      </c>
      <c r="K26" s="6" t="s">
        <v>285</v>
      </c>
      <c r="L26" s="6" t="s">
        <v>137</v>
      </c>
      <c r="M26" s="6" t="s">
        <v>10</v>
      </c>
      <c r="N26" s="6" t="s">
        <v>11</v>
      </c>
      <c r="O26" s="6"/>
      <c r="P26" s="6" t="s">
        <v>127</v>
      </c>
      <c r="Q26" s="6" t="s">
        <v>127</v>
      </c>
      <c r="R26" s="6"/>
      <c r="S26" s="3" t="s">
        <v>148</v>
      </c>
      <c r="T26" s="3" t="s">
        <v>149</v>
      </c>
      <c r="U26" s="3">
        <v>7</v>
      </c>
      <c r="V26" s="3">
        <v>5</v>
      </c>
      <c r="W26" s="3" t="s">
        <v>28</v>
      </c>
      <c r="X26" s="3" t="s">
        <v>26</v>
      </c>
      <c r="Y26" s="3" t="s">
        <v>150</v>
      </c>
      <c r="Z26" s="3">
        <v>7</v>
      </c>
      <c r="AA26" s="3">
        <v>5</v>
      </c>
      <c r="AB26" s="3" t="s">
        <v>28</v>
      </c>
      <c r="AC26" s="3" t="s">
        <v>55</v>
      </c>
      <c r="AD26" s="3" t="s">
        <v>81</v>
      </c>
      <c r="AE26" s="3">
        <v>5</v>
      </c>
      <c r="AF26" s="3">
        <v>2</v>
      </c>
      <c r="AG26" s="3" t="s">
        <v>28</v>
      </c>
    </row>
    <row r="27" spans="1:34" ht="17" x14ac:dyDescent="0.2">
      <c r="A27" s="46" t="s">
        <v>288</v>
      </c>
      <c r="B27" s="51" t="s">
        <v>275</v>
      </c>
      <c r="C27" s="29" t="s">
        <v>111</v>
      </c>
      <c r="D27" s="52" t="s">
        <v>306</v>
      </c>
      <c r="F27" s="9">
        <v>5</v>
      </c>
      <c r="G27" s="54">
        <v>26.083333333333332</v>
      </c>
      <c r="H27" s="6" t="s">
        <v>77</v>
      </c>
      <c r="I27" s="6" t="s">
        <v>47</v>
      </c>
      <c r="J27" s="6" t="s">
        <v>72</v>
      </c>
      <c r="K27" s="6" t="s">
        <v>285</v>
      </c>
      <c r="L27" s="6" t="s">
        <v>153</v>
      </c>
      <c r="M27" s="2" t="s">
        <v>10</v>
      </c>
      <c r="N27" s="6" t="s">
        <v>53</v>
      </c>
      <c r="O27" s="6">
        <v>6</v>
      </c>
      <c r="P27" s="6">
        <v>8</v>
      </c>
      <c r="Q27" s="6">
        <v>12</v>
      </c>
      <c r="R27" s="6">
        <v>8</v>
      </c>
      <c r="S27" s="3" t="s">
        <v>154</v>
      </c>
      <c r="U27" s="3">
        <v>2</v>
      </c>
      <c r="V27" s="3">
        <v>3</v>
      </c>
      <c r="W27" s="3" t="s">
        <v>140</v>
      </c>
      <c r="X27" s="3" t="s">
        <v>155</v>
      </c>
      <c r="Z27" s="3">
        <v>1</v>
      </c>
      <c r="AA27" s="3">
        <v>2</v>
      </c>
      <c r="AB27" s="3" t="s">
        <v>140</v>
      </c>
      <c r="AC27" s="3" t="s">
        <v>156</v>
      </c>
      <c r="AE27" s="3">
        <v>3</v>
      </c>
      <c r="AF27" s="3">
        <v>2</v>
      </c>
      <c r="AG27" s="3" t="s">
        <v>122</v>
      </c>
    </row>
    <row r="28" spans="1:34" ht="17" x14ac:dyDescent="0.2">
      <c r="A28" s="46" t="s">
        <v>288</v>
      </c>
      <c r="B28" s="51" t="s">
        <v>276</v>
      </c>
      <c r="C28" s="29" t="s">
        <v>145</v>
      </c>
      <c r="D28" s="52" t="s">
        <v>306</v>
      </c>
      <c r="F28" s="9">
        <v>5</v>
      </c>
      <c r="G28" s="54">
        <v>27</v>
      </c>
      <c r="H28" s="6" t="s">
        <v>164</v>
      </c>
      <c r="I28" s="6" t="s">
        <v>165</v>
      </c>
      <c r="J28" s="6" t="s">
        <v>72</v>
      </c>
      <c r="K28" s="6" t="s">
        <v>285</v>
      </c>
      <c r="L28" s="6" t="s">
        <v>153</v>
      </c>
      <c r="M28" s="2" t="s">
        <v>10</v>
      </c>
      <c r="N28" s="6" t="s">
        <v>53</v>
      </c>
      <c r="O28" s="6">
        <v>6</v>
      </c>
      <c r="P28" s="6">
        <v>10</v>
      </c>
      <c r="Q28" s="6">
        <v>30</v>
      </c>
      <c r="R28" s="6">
        <v>10</v>
      </c>
      <c r="S28" s="3" t="s">
        <v>115</v>
      </c>
      <c r="T28" s="3" t="s">
        <v>167</v>
      </c>
      <c r="U28" s="3">
        <v>3</v>
      </c>
      <c r="V28" s="3">
        <v>3</v>
      </c>
      <c r="W28" s="3" t="s">
        <v>122</v>
      </c>
      <c r="X28" s="3" t="s">
        <v>26</v>
      </c>
      <c r="Y28" s="3" t="s">
        <v>168</v>
      </c>
    </row>
    <row r="29" spans="1:34" ht="17" x14ac:dyDescent="0.2">
      <c r="A29" s="46" t="s">
        <v>288</v>
      </c>
      <c r="B29" s="51" t="s">
        <v>277</v>
      </c>
      <c r="C29" s="29" t="s">
        <v>146</v>
      </c>
      <c r="D29" s="52" t="s">
        <v>306</v>
      </c>
      <c r="F29" s="9">
        <v>5</v>
      </c>
      <c r="G29" s="54">
        <v>26.75</v>
      </c>
      <c r="H29" s="6" t="s">
        <v>77</v>
      </c>
      <c r="I29" s="6" t="s">
        <v>47</v>
      </c>
      <c r="J29" s="6" t="s">
        <v>72</v>
      </c>
      <c r="K29" s="6" t="s">
        <v>285</v>
      </c>
      <c r="L29" s="6" t="s">
        <v>157</v>
      </c>
      <c r="M29" s="2" t="s">
        <v>10</v>
      </c>
      <c r="N29" s="6" t="s">
        <v>53</v>
      </c>
      <c r="O29" s="6">
        <v>5</v>
      </c>
      <c r="P29" s="6" t="s">
        <v>158</v>
      </c>
      <c r="Q29" s="47" t="s">
        <v>303</v>
      </c>
      <c r="R29" s="6">
        <v>6</v>
      </c>
      <c r="S29" s="3" t="s">
        <v>159</v>
      </c>
      <c r="T29" s="3" t="s">
        <v>101</v>
      </c>
      <c r="U29" s="3">
        <v>2</v>
      </c>
      <c r="V29" s="3">
        <v>1</v>
      </c>
      <c r="W29" s="3" t="s">
        <v>122</v>
      </c>
      <c r="X29" s="3" t="s">
        <v>160</v>
      </c>
      <c r="Y29" s="3" t="s">
        <v>51</v>
      </c>
      <c r="Z29" s="3">
        <v>2</v>
      </c>
      <c r="AA29" s="3">
        <v>1</v>
      </c>
      <c r="AB29" s="3" t="s">
        <v>122</v>
      </c>
    </row>
    <row r="30" spans="1:34" ht="17" x14ac:dyDescent="0.2">
      <c r="A30" s="46" t="s">
        <v>288</v>
      </c>
      <c r="B30" s="51" t="s">
        <v>278</v>
      </c>
      <c r="C30" s="29" t="s">
        <v>147</v>
      </c>
      <c r="D30" s="52" t="s">
        <v>306</v>
      </c>
      <c r="F30" s="9">
        <v>5</v>
      </c>
      <c r="G30" s="54">
        <v>31.166666666666668</v>
      </c>
      <c r="H30" s="6" t="s">
        <v>77</v>
      </c>
      <c r="I30" s="6" t="s">
        <v>47</v>
      </c>
      <c r="J30" s="6" t="s">
        <v>72</v>
      </c>
      <c r="K30" s="6" t="s">
        <v>285</v>
      </c>
      <c r="L30" s="6" t="s">
        <v>162</v>
      </c>
      <c r="M30" s="2" t="s">
        <v>10</v>
      </c>
      <c r="N30" s="6" t="s">
        <v>53</v>
      </c>
      <c r="O30" s="6">
        <v>9</v>
      </c>
      <c r="P30" s="6">
        <v>15</v>
      </c>
      <c r="Q30" s="6">
        <v>15</v>
      </c>
      <c r="R30" s="6">
        <v>15</v>
      </c>
      <c r="S30" s="3" t="s">
        <v>159</v>
      </c>
      <c r="T30" s="3" t="s">
        <v>101</v>
      </c>
      <c r="U30" s="3">
        <v>3</v>
      </c>
      <c r="V30" s="3">
        <v>1.5</v>
      </c>
      <c r="W30" s="3" t="s">
        <v>105</v>
      </c>
      <c r="X30" s="3" t="s">
        <v>114</v>
      </c>
      <c r="Y30" s="3">
        <v>2040</v>
      </c>
      <c r="Z30" s="3">
        <v>3</v>
      </c>
      <c r="AA30" s="3">
        <v>1.5</v>
      </c>
      <c r="AB30" s="3" t="s">
        <v>28</v>
      </c>
    </row>
    <row r="31" spans="1:34" ht="17" x14ac:dyDescent="0.2">
      <c r="A31" s="46" t="s">
        <v>288</v>
      </c>
      <c r="B31" s="51" t="s">
        <v>279</v>
      </c>
      <c r="C31" s="35" t="s">
        <v>151</v>
      </c>
      <c r="D31" s="52" t="s">
        <v>417</v>
      </c>
      <c r="E31" s="52" t="s">
        <v>418</v>
      </c>
      <c r="F31" s="9">
        <v>1</v>
      </c>
      <c r="G31" s="54">
        <v>28</v>
      </c>
      <c r="H31" s="6"/>
      <c r="I31" s="6"/>
      <c r="J31" s="6"/>
      <c r="K31" s="6"/>
      <c r="L31" s="6"/>
      <c r="M31" s="2"/>
      <c r="N31" s="6"/>
      <c r="O31" s="6"/>
      <c r="P31" s="6"/>
      <c r="Q31" s="6"/>
      <c r="R31" s="6"/>
    </row>
    <row r="32" spans="1:34" ht="17" x14ac:dyDescent="0.2">
      <c r="A32" s="46" t="s">
        <v>288</v>
      </c>
      <c r="B32" s="51" t="s">
        <v>280</v>
      </c>
      <c r="C32" s="35" t="s">
        <v>152</v>
      </c>
      <c r="D32" s="52" t="s">
        <v>306</v>
      </c>
      <c r="F32" s="9">
        <v>5</v>
      </c>
      <c r="G32" s="54">
        <v>26.75</v>
      </c>
      <c r="H32" s="6" t="s">
        <v>77</v>
      </c>
      <c r="I32" s="6" t="s">
        <v>47</v>
      </c>
      <c r="J32" s="6" t="s">
        <v>72</v>
      </c>
      <c r="K32" s="6" t="s">
        <v>285</v>
      </c>
      <c r="L32" s="6" t="s">
        <v>162</v>
      </c>
      <c r="M32" s="2" t="s">
        <v>10</v>
      </c>
      <c r="N32" s="6" t="s">
        <v>53</v>
      </c>
      <c r="O32" s="6">
        <v>7</v>
      </c>
      <c r="P32" s="6">
        <v>10</v>
      </c>
      <c r="Q32" s="6">
        <v>10</v>
      </c>
      <c r="R32" s="6">
        <v>10</v>
      </c>
      <c r="S32" s="3" t="s">
        <v>159</v>
      </c>
      <c r="T32" s="3" t="s">
        <v>101</v>
      </c>
      <c r="U32" s="3">
        <v>3</v>
      </c>
      <c r="V32" s="3">
        <v>2</v>
      </c>
      <c r="W32" s="3" t="s">
        <v>122</v>
      </c>
      <c r="X32" s="3" t="s">
        <v>163</v>
      </c>
      <c r="Y32" s="3" t="s">
        <v>51</v>
      </c>
      <c r="Z32" s="3">
        <v>3</v>
      </c>
      <c r="AA32" s="3">
        <v>1</v>
      </c>
      <c r="AB32" s="3" t="s">
        <v>122</v>
      </c>
    </row>
    <row r="33" spans="1:33" ht="17" x14ac:dyDescent="0.2">
      <c r="A33" s="46" t="s">
        <v>288</v>
      </c>
      <c r="B33" s="51" t="s">
        <v>281</v>
      </c>
      <c r="C33" s="35" t="s">
        <v>161</v>
      </c>
      <c r="D33" s="52" t="s">
        <v>420</v>
      </c>
      <c r="E33" s="52" t="s">
        <v>421</v>
      </c>
      <c r="F33" s="9">
        <v>0</v>
      </c>
      <c r="G33" s="54">
        <v>18.333333333333332</v>
      </c>
      <c r="H33" s="6" t="s">
        <v>77</v>
      </c>
      <c r="I33" s="6" t="s">
        <v>47</v>
      </c>
      <c r="J33" s="6" t="s">
        <v>72</v>
      </c>
      <c r="K33" s="6" t="s">
        <v>285</v>
      </c>
      <c r="L33" s="6" t="s">
        <v>170</v>
      </c>
      <c r="M33" s="2" t="s">
        <v>10</v>
      </c>
      <c r="N33" s="6" t="s">
        <v>53</v>
      </c>
      <c r="O33" s="6">
        <v>3</v>
      </c>
      <c r="P33" s="6">
        <v>15</v>
      </c>
      <c r="Q33" s="6">
        <v>20</v>
      </c>
      <c r="R33" s="6">
        <v>15</v>
      </c>
      <c r="S33" s="3" t="s">
        <v>171</v>
      </c>
      <c r="U33" s="3">
        <v>4</v>
      </c>
      <c r="V33" s="3">
        <v>2</v>
      </c>
      <c r="W33" s="3" t="s">
        <v>105</v>
      </c>
      <c r="X33" s="3" t="s">
        <v>172</v>
      </c>
      <c r="Z33" s="3">
        <v>3</v>
      </c>
      <c r="AA33" s="3">
        <v>3</v>
      </c>
      <c r="AB33" s="3" t="s">
        <v>105</v>
      </c>
      <c r="AC33" s="3" t="s">
        <v>173</v>
      </c>
      <c r="AE33" s="3">
        <v>2</v>
      </c>
      <c r="AF33" s="3">
        <v>1</v>
      </c>
      <c r="AG33" s="3" t="s">
        <v>105</v>
      </c>
    </row>
    <row r="34" spans="1:33" ht="17" x14ac:dyDescent="0.2">
      <c r="A34" s="46" t="s">
        <v>288</v>
      </c>
      <c r="B34" s="51" t="s">
        <v>282</v>
      </c>
      <c r="C34" s="35" t="s">
        <v>169</v>
      </c>
      <c r="D34" s="52" t="s">
        <v>420</v>
      </c>
      <c r="E34" s="52" t="s">
        <v>421</v>
      </c>
      <c r="F34" s="9">
        <v>0</v>
      </c>
      <c r="G34" s="54">
        <v>18.416666666666668</v>
      </c>
      <c r="H34" s="6" t="s">
        <v>77</v>
      </c>
      <c r="I34" s="6" t="s">
        <v>47</v>
      </c>
      <c r="J34" s="6" t="s">
        <v>72</v>
      </c>
      <c r="K34" s="6" t="s">
        <v>285</v>
      </c>
      <c r="L34" s="6" t="s">
        <v>174</v>
      </c>
      <c r="M34" s="2" t="s">
        <v>10</v>
      </c>
      <c r="N34" s="6" t="s">
        <v>53</v>
      </c>
      <c r="O34" s="6">
        <v>10</v>
      </c>
      <c r="P34" s="6" t="s">
        <v>124</v>
      </c>
      <c r="Q34" s="6">
        <v>30</v>
      </c>
      <c r="R34" s="6">
        <v>7.5</v>
      </c>
      <c r="S34" s="3" t="s">
        <v>99</v>
      </c>
      <c r="U34" s="3">
        <v>4</v>
      </c>
      <c r="V34" s="3">
        <v>2</v>
      </c>
      <c r="W34" s="3" t="s">
        <v>28</v>
      </c>
      <c r="X34" s="3" t="s">
        <v>133</v>
      </c>
      <c r="Z34" s="3">
        <v>1</v>
      </c>
      <c r="AA34" s="3">
        <v>2</v>
      </c>
      <c r="AB34" s="3" t="s">
        <v>28</v>
      </c>
      <c r="AC34" s="3" t="s">
        <v>26</v>
      </c>
    </row>
    <row r="35" spans="1:33" ht="17" x14ac:dyDescent="0.2">
      <c r="A35" s="46" t="s">
        <v>288</v>
      </c>
      <c r="B35" s="51" t="s">
        <v>305</v>
      </c>
      <c r="C35" s="35" t="s">
        <v>304</v>
      </c>
      <c r="D35" s="52" t="s">
        <v>420</v>
      </c>
      <c r="E35" s="52" t="s">
        <v>421</v>
      </c>
      <c r="F35" s="9">
        <v>0</v>
      </c>
      <c r="G35" s="54">
        <v>19.083333333333332</v>
      </c>
      <c r="H35" s="6" t="s">
        <v>77</v>
      </c>
      <c r="I35" s="6" t="s">
        <v>47</v>
      </c>
      <c r="J35" s="6" t="s">
        <v>72</v>
      </c>
      <c r="K35" s="6" t="s">
        <v>285</v>
      </c>
      <c r="L35" s="6" t="s">
        <v>175</v>
      </c>
      <c r="M35" s="2" t="s">
        <v>10</v>
      </c>
      <c r="N35" s="6" t="s">
        <v>98</v>
      </c>
      <c r="O35" s="6">
        <v>5</v>
      </c>
      <c r="P35" s="6" t="s">
        <v>176</v>
      </c>
      <c r="Q35" s="6">
        <v>28</v>
      </c>
      <c r="R35" s="6">
        <v>6.5</v>
      </c>
      <c r="S35" s="3" t="s">
        <v>99</v>
      </c>
      <c r="U35" s="3">
        <v>2</v>
      </c>
      <c r="V35" s="3">
        <v>2</v>
      </c>
      <c r="W35" s="3" t="s">
        <v>28</v>
      </c>
      <c r="X35" s="3" t="s">
        <v>94</v>
      </c>
      <c r="Z35" s="3">
        <v>4</v>
      </c>
      <c r="AA35" s="3">
        <v>3</v>
      </c>
      <c r="AB35" s="3" t="s">
        <v>28</v>
      </c>
      <c r="AC35" s="3" t="s">
        <v>26</v>
      </c>
      <c r="AD35" s="3" t="s">
        <v>177</v>
      </c>
      <c r="AE35" s="3">
        <v>2</v>
      </c>
      <c r="AF35" s="3">
        <v>2</v>
      </c>
      <c r="AG35" s="3" t="s">
        <v>28</v>
      </c>
    </row>
    <row r="36" spans="1:33" ht="20" customHeight="1" x14ac:dyDescent="0.2">
      <c r="H36" s="55"/>
    </row>
  </sheetData>
  <phoneticPr fontId="3" type="noConversion"/>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CC0FD-9E57-CD4F-AA0C-0F571D4134D4}">
  <sheetPr codeName="Sheet7"/>
  <dimension ref="A1:AD16"/>
  <sheetViews>
    <sheetView workbookViewId="0">
      <selection activeCell="R2" sqref="R2"/>
    </sheetView>
  </sheetViews>
  <sheetFormatPr baseColWidth="10" defaultRowHeight="16" x14ac:dyDescent="0.2"/>
  <cols>
    <col min="1" max="1" width="13.83203125" customWidth="1"/>
  </cols>
  <sheetData>
    <row r="1" spans="1:30" x14ac:dyDescent="0.2">
      <c r="A1" s="30" t="s">
        <v>295</v>
      </c>
      <c r="B1" s="31" t="s">
        <v>250</v>
      </c>
      <c r="C1" s="31" t="s">
        <v>251</v>
      </c>
      <c r="D1" s="31" t="s">
        <v>252</v>
      </c>
      <c r="E1" s="31" t="s">
        <v>253</v>
      </c>
      <c r="F1" s="31" t="s">
        <v>254</v>
      </c>
      <c r="G1" s="31" t="s">
        <v>255</v>
      </c>
      <c r="H1" s="31" t="s">
        <v>256</v>
      </c>
      <c r="I1" s="31" t="s">
        <v>257</v>
      </c>
      <c r="J1" s="31" t="s">
        <v>258</v>
      </c>
      <c r="K1" s="31" t="s">
        <v>259</v>
      </c>
      <c r="L1" s="31" t="s">
        <v>260</v>
      </c>
      <c r="M1" s="31" t="s">
        <v>261</v>
      </c>
      <c r="N1" s="31" t="s">
        <v>262</v>
      </c>
      <c r="O1" s="31" t="s">
        <v>263</v>
      </c>
      <c r="P1" s="31" t="s">
        <v>264</v>
      </c>
      <c r="Q1" s="31" t="s">
        <v>265</v>
      </c>
      <c r="R1" s="31" t="s">
        <v>266</v>
      </c>
      <c r="S1" s="31" t="s">
        <v>268</v>
      </c>
      <c r="T1" s="31" t="s">
        <v>269</v>
      </c>
      <c r="U1" s="31" t="s">
        <v>270</v>
      </c>
      <c r="V1" s="31" t="s">
        <v>271</v>
      </c>
      <c r="W1" s="31" t="s">
        <v>273</v>
      </c>
      <c r="X1" s="31" t="s">
        <v>275</v>
      </c>
      <c r="Y1" s="31" t="s">
        <v>276</v>
      </c>
      <c r="Z1" s="31" t="s">
        <v>277</v>
      </c>
      <c r="AA1" s="31" t="s">
        <v>278</v>
      </c>
      <c r="AB1" s="31" t="s">
        <v>280</v>
      </c>
    </row>
    <row r="2" spans="1:30" x14ac:dyDescent="0.2">
      <c r="A2" s="32">
        <v>101</v>
      </c>
      <c r="B2" s="33">
        <v>0.56000000000000005</v>
      </c>
      <c r="C2" s="33">
        <v>0.38</v>
      </c>
      <c r="D2" s="33">
        <v>1.33</v>
      </c>
      <c r="E2" s="33">
        <v>1.5</v>
      </c>
      <c r="F2" s="33">
        <v>0.97</v>
      </c>
      <c r="G2" s="33">
        <v>0.43</v>
      </c>
      <c r="H2" s="33">
        <v>0.71</v>
      </c>
      <c r="I2" s="33">
        <v>0.79</v>
      </c>
      <c r="J2" s="33">
        <v>1.19</v>
      </c>
      <c r="K2" s="33">
        <v>1.19</v>
      </c>
      <c r="L2" s="33">
        <v>0.92</v>
      </c>
      <c r="M2" s="33">
        <v>0.61</v>
      </c>
      <c r="N2" s="33">
        <v>0.69</v>
      </c>
      <c r="O2" s="33">
        <v>1.33</v>
      </c>
      <c r="P2" s="33">
        <v>0.97</v>
      </c>
      <c r="Q2" s="33">
        <v>0.18</v>
      </c>
      <c r="R2" s="33">
        <v>0.75</v>
      </c>
      <c r="S2" s="33">
        <v>0.52</v>
      </c>
      <c r="T2" s="33" t="s">
        <v>343</v>
      </c>
      <c r="U2" s="33">
        <v>0.28000000000000003</v>
      </c>
      <c r="V2" s="33">
        <v>0.47</v>
      </c>
      <c r="W2" s="33">
        <v>0.42</v>
      </c>
      <c r="X2" s="33" t="s">
        <v>343</v>
      </c>
      <c r="Y2" s="33">
        <v>0.77</v>
      </c>
      <c r="Z2" s="33">
        <v>0.84</v>
      </c>
      <c r="AA2" s="33">
        <v>0.87</v>
      </c>
      <c r="AB2" s="33">
        <v>0.89</v>
      </c>
      <c r="AD2">
        <f>COUNT(B2:AB16)</f>
        <v>388</v>
      </c>
    </row>
    <row r="3" spans="1:30" x14ac:dyDescent="0.2">
      <c r="A3" s="32">
        <v>102</v>
      </c>
      <c r="B3" s="33">
        <v>1.3</v>
      </c>
      <c r="C3" s="33">
        <v>0.56000000000000005</v>
      </c>
      <c r="D3" s="33">
        <v>1.41</v>
      </c>
      <c r="E3" s="33">
        <v>1.58</v>
      </c>
      <c r="F3" s="33">
        <v>1.33</v>
      </c>
      <c r="G3" s="33">
        <v>0.97</v>
      </c>
      <c r="H3" s="33">
        <v>0.97</v>
      </c>
      <c r="I3" s="33">
        <v>0.92</v>
      </c>
      <c r="J3" s="33">
        <v>1.06</v>
      </c>
      <c r="K3" s="33">
        <v>1.19</v>
      </c>
      <c r="L3" s="33">
        <v>2.11</v>
      </c>
      <c r="M3" s="33">
        <v>0.89</v>
      </c>
      <c r="N3" s="33">
        <v>0.94</v>
      </c>
      <c r="O3" s="33">
        <v>0.61</v>
      </c>
      <c r="P3" s="33">
        <v>0.97</v>
      </c>
      <c r="Q3" s="33">
        <v>0.19</v>
      </c>
      <c r="R3" s="33">
        <v>0.67</v>
      </c>
      <c r="S3" s="33">
        <v>0.69</v>
      </c>
      <c r="T3" s="33">
        <v>0.79</v>
      </c>
      <c r="U3" s="33">
        <v>0.43</v>
      </c>
      <c r="V3" s="33">
        <v>0.5</v>
      </c>
      <c r="W3" s="33">
        <v>0.69</v>
      </c>
      <c r="X3" s="33" t="s">
        <v>343</v>
      </c>
      <c r="Y3" s="33">
        <v>1.3</v>
      </c>
      <c r="Z3" s="33">
        <v>1.0900000000000001</v>
      </c>
      <c r="AA3" s="33">
        <v>1.33</v>
      </c>
      <c r="AB3" s="33">
        <v>0.84</v>
      </c>
      <c r="AD3">
        <f>27*3*5</f>
        <v>405</v>
      </c>
    </row>
    <row r="4" spans="1:30" x14ac:dyDescent="0.2">
      <c r="A4" s="32">
        <v>103</v>
      </c>
      <c r="B4" s="33" t="s">
        <v>343</v>
      </c>
      <c r="C4" s="33">
        <v>1.26</v>
      </c>
      <c r="D4" s="33">
        <v>2</v>
      </c>
      <c r="E4" s="33">
        <v>1.37</v>
      </c>
      <c r="F4" s="33">
        <v>1.63</v>
      </c>
      <c r="G4" s="33">
        <v>0.33</v>
      </c>
      <c r="H4" s="33">
        <v>0.82</v>
      </c>
      <c r="I4" s="33">
        <v>1.06</v>
      </c>
      <c r="J4" s="33">
        <v>1.45</v>
      </c>
      <c r="K4" s="33">
        <v>1.33</v>
      </c>
      <c r="L4" s="33">
        <v>1.78</v>
      </c>
      <c r="M4" s="33">
        <v>0.84</v>
      </c>
      <c r="N4" s="33">
        <v>1.26</v>
      </c>
      <c r="O4" s="33">
        <v>1.06</v>
      </c>
      <c r="P4" s="33">
        <v>1.5</v>
      </c>
      <c r="Q4" s="33">
        <v>0.5</v>
      </c>
      <c r="R4" s="33">
        <v>1.19</v>
      </c>
      <c r="S4" s="33">
        <v>0.6</v>
      </c>
      <c r="T4" s="33">
        <v>0.6</v>
      </c>
      <c r="U4" s="33">
        <v>0.28999999999999998</v>
      </c>
      <c r="V4" s="33">
        <v>0.84</v>
      </c>
      <c r="W4" s="33">
        <v>0.65</v>
      </c>
      <c r="X4" s="33" t="s">
        <v>343</v>
      </c>
      <c r="Y4" s="33">
        <v>0.89</v>
      </c>
      <c r="Z4" s="33">
        <v>1.19</v>
      </c>
      <c r="AA4" s="33">
        <v>0.65</v>
      </c>
      <c r="AB4" s="33">
        <v>1.06</v>
      </c>
      <c r="AD4">
        <f>AD3-AD2</f>
        <v>17</v>
      </c>
    </row>
    <row r="5" spans="1:30" x14ac:dyDescent="0.2">
      <c r="A5" s="32">
        <v>201</v>
      </c>
      <c r="B5" s="33">
        <v>1.03</v>
      </c>
      <c r="C5" s="33">
        <v>0.89</v>
      </c>
      <c r="D5" s="33">
        <v>1.45</v>
      </c>
      <c r="E5" s="33">
        <v>1.22</v>
      </c>
      <c r="F5" s="33">
        <v>1.33</v>
      </c>
      <c r="G5" s="33">
        <v>0.87</v>
      </c>
      <c r="H5" s="33">
        <v>0.67</v>
      </c>
      <c r="I5" s="33">
        <v>1.19</v>
      </c>
      <c r="J5" s="33">
        <v>0.87</v>
      </c>
      <c r="K5" s="33">
        <v>0.94</v>
      </c>
      <c r="L5" s="33">
        <v>1.33</v>
      </c>
      <c r="M5" s="33">
        <v>0.94</v>
      </c>
      <c r="N5" s="33">
        <v>0.63</v>
      </c>
      <c r="O5" s="33">
        <v>0.97</v>
      </c>
      <c r="P5" s="33">
        <v>1.1499999999999999</v>
      </c>
      <c r="Q5" s="33">
        <v>0.33</v>
      </c>
      <c r="R5" s="33">
        <v>0.87</v>
      </c>
      <c r="S5" s="33">
        <v>0.73</v>
      </c>
      <c r="T5" s="33">
        <v>0.67</v>
      </c>
      <c r="U5" s="33">
        <v>0.65</v>
      </c>
      <c r="V5" s="33">
        <v>0.6</v>
      </c>
      <c r="W5" s="33" t="s">
        <v>343</v>
      </c>
      <c r="X5" s="33">
        <v>1.06</v>
      </c>
      <c r="Y5" s="33">
        <v>1.0900000000000001</v>
      </c>
      <c r="Z5" s="33">
        <v>0.77</v>
      </c>
      <c r="AA5" s="33">
        <v>0.69</v>
      </c>
      <c r="AB5" s="33">
        <v>0.92</v>
      </c>
    </row>
    <row r="6" spans="1:30" x14ac:dyDescent="0.2">
      <c r="A6" s="32">
        <v>202</v>
      </c>
      <c r="B6" s="33">
        <v>1.63</v>
      </c>
      <c r="C6" s="33">
        <v>0.97</v>
      </c>
      <c r="D6" s="33">
        <v>1.94</v>
      </c>
      <c r="E6" s="33">
        <v>1.83</v>
      </c>
      <c r="F6" s="33">
        <v>1.83</v>
      </c>
      <c r="G6" s="33">
        <v>0.94</v>
      </c>
      <c r="H6" s="33">
        <v>1.03</v>
      </c>
      <c r="I6" s="33">
        <v>1.45</v>
      </c>
      <c r="J6" s="33">
        <v>0.55000000000000004</v>
      </c>
      <c r="K6" s="33">
        <v>1.58</v>
      </c>
      <c r="L6" s="33">
        <v>1.3</v>
      </c>
      <c r="M6" s="33">
        <v>1.06</v>
      </c>
      <c r="N6" s="33">
        <v>1.3</v>
      </c>
      <c r="O6" s="33">
        <v>0.57999999999999996</v>
      </c>
      <c r="P6" s="33">
        <v>0.75</v>
      </c>
      <c r="Q6" s="33">
        <v>0.21</v>
      </c>
      <c r="R6" s="33">
        <v>1.19</v>
      </c>
      <c r="S6" s="33">
        <v>0.46</v>
      </c>
      <c r="T6" s="33">
        <v>1.03</v>
      </c>
      <c r="U6" s="33">
        <v>0.35</v>
      </c>
      <c r="V6" s="33">
        <v>0.61</v>
      </c>
      <c r="W6" s="33">
        <v>1.26</v>
      </c>
      <c r="X6" s="33">
        <v>1.1200000000000001</v>
      </c>
      <c r="Y6" s="33">
        <v>1.22</v>
      </c>
      <c r="Z6" s="33">
        <v>1.03</v>
      </c>
      <c r="AA6" s="33">
        <v>0.94</v>
      </c>
      <c r="AB6" s="33">
        <v>1.1499999999999999</v>
      </c>
    </row>
    <row r="7" spans="1:30" x14ac:dyDescent="0.2">
      <c r="A7" s="32">
        <v>203</v>
      </c>
      <c r="B7" s="33">
        <v>1.37</v>
      </c>
      <c r="C7" s="33">
        <v>1</v>
      </c>
      <c r="D7" s="33">
        <v>2.0499999999999998</v>
      </c>
      <c r="E7" s="33">
        <v>1.58</v>
      </c>
      <c r="F7" s="33">
        <v>1.33</v>
      </c>
      <c r="G7" s="33">
        <v>1.41</v>
      </c>
      <c r="H7" s="33">
        <v>0.53</v>
      </c>
      <c r="I7" s="33">
        <v>0.97</v>
      </c>
      <c r="J7" s="33">
        <v>0.84</v>
      </c>
      <c r="K7" s="33">
        <v>1.73</v>
      </c>
      <c r="L7" s="33">
        <v>2.2400000000000002</v>
      </c>
      <c r="M7" s="33">
        <v>1.54</v>
      </c>
      <c r="N7" s="33">
        <v>1.41</v>
      </c>
      <c r="O7" s="33">
        <v>1.0900000000000001</v>
      </c>
      <c r="P7" s="33">
        <v>1.1200000000000001</v>
      </c>
      <c r="Q7" s="33">
        <v>0.22</v>
      </c>
      <c r="R7" s="33">
        <v>1.83</v>
      </c>
      <c r="S7" s="33">
        <v>0.19</v>
      </c>
      <c r="T7" s="33">
        <v>0.71</v>
      </c>
      <c r="U7" s="33">
        <v>0.41</v>
      </c>
      <c r="V7" s="33">
        <v>1.06</v>
      </c>
      <c r="W7" s="33">
        <v>1.58</v>
      </c>
      <c r="X7" s="33">
        <v>1.1200000000000001</v>
      </c>
      <c r="Y7" s="33">
        <v>1.5</v>
      </c>
      <c r="Z7" s="33">
        <v>0.94</v>
      </c>
      <c r="AA7" s="33">
        <v>0.77</v>
      </c>
      <c r="AB7" s="33">
        <v>0.94</v>
      </c>
    </row>
    <row r="8" spans="1:30" x14ac:dyDescent="0.2">
      <c r="A8" s="32">
        <v>301</v>
      </c>
      <c r="B8" s="33">
        <v>1.45</v>
      </c>
      <c r="C8" s="33">
        <v>1</v>
      </c>
      <c r="D8" s="33">
        <v>2.2999999999999998</v>
      </c>
      <c r="E8" s="33">
        <v>1.54</v>
      </c>
      <c r="F8" s="33">
        <v>1.58</v>
      </c>
      <c r="G8" s="33">
        <v>0.47</v>
      </c>
      <c r="H8" s="33">
        <v>0.33</v>
      </c>
      <c r="I8" s="33">
        <v>1.68</v>
      </c>
      <c r="J8" s="33">
        <v>2.11</v>
      </c>
      <c r="K8" s="33">
        <v>1.19</v>
      </c>
      <c r="L8" s="33">
        <v>2.11</v>
      </c>
      <c r="M8" s="33">
        <v>1.19</v>
      </c>
      <c r="N8" s="33">
        <v>1.5</v>
      </c>
      <c r="O8" s="33">
        <v>0.94</v>
      </c>
      <c r="P8" s="33">
        <v>1</v>
      </c>
      <c r="Q8" s="33">
        <v>0.4</v>
      </c>
      <c r="R8" s="33">
        <v>1.68</v>
      </c>
      <c r="S8" s="33">
        <v>1.03</v>
      </c>
      <c r="T8" s="33">
        <v>0.79</v>
      </c>
      <c r="U8" s="33">
        <v>0.31</v>
      </c>
      <c r="V8" s="33">
        <v>0.79</v>
      </c>
      <c r="W8" s="33">
        <v>0.94</v>
      </c>
      <c r="X8" s="33">
        <v>1.41</v>
      </c>
      <c r="Y8" s="33">
        <v>0.87</v>
      </c>
      <c r="Z8" s="33">
        <v>1.0900000000000001</v>
      </c>
      <c r="AA8" s="33">
        <v>0.55000000000000004</v>
      </c>
      <c r="AB8" s="33">
        <v>0.79</v>
      </c>
    </row>
    <row r="9" spans="1:30" x14ac:dyDescent="0.2">
      <c r="A9" s="32">
        <v>302</v>
      </c>
      <c r="B9" s="33">
        <v>1.88</v>
      </c>
      <c r="C9" s="33">
        <v>1.58</v>
      </c>
      <c r="D9" s="33">
        <v>2.11</v>
      </c>
      <c r="E9" s="33">
        <v>1.54</v>
      </c>
      <c r="F9" s="33">
        <v>1.33</v>
      </c>
      <c r="G9" s="33">
        <v>1.1200000000000001</v>
      </c>
      <c r="H9" s="33">
        <v>0.79</v>
      </c>
      <c r="I9" s="33">
        <v>1.63</v>
      </c>
      <c r="J9" s="33">
        <v>1.68</v>
      </c>
      <c r="K9" s="33">
        <v>1.63</v>
      </c>
      <c r="L9" s="33">
        <v>1.45</v>
      </c>
      <c r="M9" s="33">
        <v>1.22</v>
      </c>
      <c r="N9" s="33">
        <v>1.68</v>
      </c>
      <c r="O9" s="33">
        <v>1.26</v>
      </c>
      <c r="P9" s="33">
        <v>1.41</v>
      </c>
      <c r="Q9" s="33">
        <v>0.24</v>
      </c>
      <c r="R9" s="33">
        <v>1.54</v>
      </c>
      <c r="S9" s="33">
        <v>0.63</v>
      </c>
      <c r="T9" s="33">
        <v>1.1499999999999999</v>
      </c>
      <c r="U9" s="33">
        <v>0.55000000000000004</v>
      </c>
      <c r="V9" s="33">
        <v>0.73</v>
      </c>
      <c r="W9" s="33">
        <v>1.1200000000000001</v>
      </c>
      <c r="X9" s="33">
        <v>1.03</v>
      </c>
      <c r="Y9" s="33">
        <v>0.73</v>
      </c>
      <c r="Z9" s="33">
        <v>0.57999999999999996</v>
      </c>
      <c r="AA9" s="33">
        <v>0.67</v>
      </c>
      <c r="AB9" s="33">
        <v>1.3</v>
      </c>
    </row>
    <row r="10" spans="1:30" x14ac:dyDescent="0.2">
      <c r="A10" s="32">
        <v>303</v>
      </c>
      <c r="B10" s="33">
        <v>1.3</v>
      </c>
      <c r="C10" s="33">
        <v>1.33</v>
      </c>
      <c r="D10" s="33">
        <v>1.54</v>
      </c>
      <c r="E10" s="33">
        <v>1.54</v>
      </c>
      <c r="F10" s="33">
        <v>1.73</v>
      </c>
      <c r="G10" s="33">
        <v>1.45</v>
      </c>
      <c r="H10" s="33">
        <v>0.89</v>
      </c>
      <c r="I10" s="33">
        <v>0.67</v>
      </c>
      <c r="J10" s="33">
        <v>1.22</v>
      </c>
      <c r="K10" s="33">
        <v>1.63</v>
      </c>
      <c r="L10" s="33">
        <v>1.78</v>
      </c>
      <c r="M10" s="33">
        <v>1.33</v>
      </c>
      <c r="N10" s="33">
        <v>1.37</v>
      </c>
      <c r="O10" s="33">
        <v>1.33</v>
      </c>
      <c r="P10" s="33">
        <v>1.22</v>
      </c>
      <c r="Q10" s="33">
        <v>0.3</v>
      </c>
      <c r="R10" s="33">
        <v>2</v>
      </c>
      <c r="S10" s="33">
        <v>1.06</v>
      </c>
      <c r="T10" s="33">
        <v>0.67</v>
      </c>
      <c r="U10" s="33">
        <v>0.27</v>
      </c>
      <c r="V10" s="33">
        <v>1.1499999999999999</v>
      </c>
      <c r="W10" s="33">
        <v>0.94</v>
      </c>
      <c r="X10" s="33">
        <v>1.83</v>
      </c>
      <c r="Y10" s="33">
        <v>0.63</v>
      </c>
      <c r="Z10" s="33">
        <v>1.68</v>
      </c>
      <c r="AA10" s="33">
        <v>0.3</v>
      </c>
      <c r="AB10" s="33">
        <v>1.33</v>
      </c>
    </row>
    <row r="11" spans="1:30" x14ac:dyDescent="0.2">
      <c r="A11" s="32">
        <v>401</v>
      </c>
      <c r="B11" s="33">
        <v>1.5</v>
      </c>
      <c r="C11" s="33">
        <v>1.33</v>
      </c>
      <c r="D11" s="33">
        <v>1.88</v>
      </c>
      <c r="E11" s="33">
        <v>1.83</v>
      </c>
      <c r="F11" s="33">
        <v>1.68</v>
      </c>
      <c r="G11" s="33">
        <v>1.22</v>
      </c>
      <c r="H11" s="33">
        <v>0.67</v>
      </c>
      <c r="I11" s="33">
        <v>1.63</v>
      </c>
      <c r="J11" s="33">
        <v>1.83</v>
      </c>
      <c r="K11" s="33">
        <v>1.68</v>
      </c>
      <c r="L11" s="33">
        <v>1.94</v>
      </c>
      <c r="M11" s="33">
        <v>1.58</v>
      </c>
      <c r="N11" s="33">
        <v>1.5</v>
      </c>
      <c r="O11" s="33">
        <v>1.37</v>
      </c>
      <c r="P11" s="33">
        <v>1.06</v>
      </c>
      <c r="Q11" s="33">
        <v>0.25</v>
      </c>
      <c r="R11" s="33">
        <v>1.41</v>
      </c>
      <c r="S11" s="33">
        <v>0.89</v>
      </c>
      <c r="T11" s="33">
        <v>0.97</v>
      </c>
      <c r="U11" s="33">
        <v>0.57999999999999996</v>
      </c>
      <c r="V11" s="33">
        <v>0.92</v>
      </c>
      <c r="W11" s="33">
        <v>1.41</v>
      </c>
      <c r="X11" s="33">
        <v>1.78</v>
      </c>
      <c r="Y11" s="33">
        <v>1.03</v>
      </c>
      <c r="Z11" s="33">
        <v>1.88</v>
      </c>
      <c r="AA11" s="33">
        <v>1.06</v>
      </c>
      <c r="AB11" s="33">
        <v>0.87</v>
      </c>
    </row>
    <row r="12" spans="1:30" x14ac:dyDescent="0.2">
      <c r="A12" s="32">
        <v>402</v>
      </c>
      <c r="B12" s="33">
        <v>1.45</v>
      </c>
      <c r="C12" s="33">
        <v>0.92</v>
      </c>
      <c r="D12" s="33">
        <v>2</v>
      </c>
      <c r="E12" s="33">
        <v>1.83</v>
      </c>
      <c r="F12" s="33">
        <v>1.06</v>
      </c>
      <c r="G12" s="33">
        <v>1.19</v>
      </c>
      <c r="H12" s="33">
        <v>0.92</v>
      </c>
      <c r="I12" s="33">
        <v>1.68</v>
      </c>
      <c r="J12" s="33">
        <v>1.63</v>
      </c>
      <c r="K12" s="33">
        <v>1.33</v>
      </c>
      <c r="L12" s="33">
        <v>1.88</v>
      </c>
      <c r="M12" s="33">
        <v>1.41</v>
      </c>
      <c r="N12" s="33">
        <v>1.68</v>
      </c>
      <c r="O12" s="33">
        <v>1.33</v>
      </c>
      <c r="P12" s="33">
        <v>1.1200000000000001</v>
      </c>
      <c r="Q12" s="33">
        <v>0.12</v>
      </c>
      <c r="R12" s="33" t="s">
        <v>343</v>
      </c>
      <c r="S12" s="33">
        <v>1.26</v>
      </c>
      <c r="T12" s="33">
        <v>1.37</v>
      </c>
      <c r="U12" s="33">
        <v>0.65</v>
      </c>
      <c r="V12" s="33">
        <v>1.22</v>
      </c>
      <c r="W12" s="33">
        <v>1.3</v>
      </c>
      <c r="X12" s="33">
        <v>1.58</v>
      </c>
      <c r="Y12" s="33">
        <v>0.89</v>
      </c>
      <c r="Z12" s="33">
        <v>1.73</v>
      </c>
      <c r="AA12" s="33">
        <v>1.0900000000000001</v>
      </c>
      <c r="AB12" s="33">
        <v>1.19</v>
      </c>
    </row>
    <row r="13" spans="1:30" x14ac:dyDescent="0.2">
      <c r="A13" s="32">
        <v>403</v>
      </c>
      <c r="B13" s="33">
        <v>1.22</v>
      </c>
      <c r="C13" s="33">
        <v>1.0900000000000001</v>
      </c>
      <c r="D13" s="33">
        <v>2.5099999999999998</v>
      </c>
      <c r="E13" s="33">
        <v>1.45</v>
      </c>
      <c r="F13" s="33">
        <v>1.78</v>
      </c>
      <c r="G13" s="33">
        <v>1.37</v>
      </c>
      <c r="H13" s="33">
        <v>1.19</v>
      </c>
      <c r="I13" s="33">
        <v>1.78</v>
      </c>
      <c r="J13" s="33">
        <v>1.37</v>
      </c>
      <c r="K13" s="33">
        <v>1.58</v>
      </c>
      <c r="L13" s="33">
        <v>2.66</v>
      </c>
      <c r="M13" s="33">
        <v>1.33</v>
      </c>
      <c r="N13" s="33">
        <v>1.88</v>
      </c>
      <c r="O13" s="33">
        <v>1.5</v>
      </c>
      <c r="P13" s="33">
        <v>1.68</v>
      </c>
      <c r="Q13" s="33">
        <v>0.35</v>
      </c>
      <c r="R13" s="33" t="s">
        <v>343</v>
      </c>
      <c r="S13" s="33">
        <v>1.26</v>
      </c>
      <c r="T13" s="33">
        <v>1.06</v>
      </c>
      <c r="U13" s="33">
        <v>0.56000000000000005</v>
      </c>
      <c r="V13" s="33">
        <v>1.1499999999999999</v>
      </c>
      <c r="W13" s="33">
        <v>1.22</v>
      </c>
      <c r="X13" s="33">
        <v>1.63</v>
      </c>
      <c r="Y13" s="33">
        <v>0.75</v>
      </c>
      <c r="Z13" s="33">
        <v>2.37</v>
      </c>
      <c r="AA13" s="33">
        <v>0.45</v>
      </c>
      <c r="AB13" s="33">
        <v>1.33</v>
      </c>
    </row>
    <row r="14" spans="1:30" x14ac:dyDescent="0.2">
      <c r="A14" s="32">
        <v>501</v>
      </c>
      <c r="B14" s="33">
        <v>1.88</v>
      </c>
      <c r="C14" s="33">
        <v>1.26</v>
      </c>
      <c r="D14" s="33" t="s">
        <v>343</v>
      </c>
      <c r="E14" s="33">
        <v>1.54</v>
      </c>
      <c r="F14" s="33">
        <v>2.11</v>
      </c>
      <c r="G14" s="33">
        <v>1.19</v>
      </c>
      <c r="H14" s="33">
        <v>1.1200000000000001</v>
      </c>
      <c r="I14" s="33">
        <v>1.88</v>
      </c>
      <c r="J14" s="33">
        <v>1.88</v>
      </c>
      <c r="K14" s="33">
        <v>1.78</v>
      </c>
      <c r="L14" s="33">
        <v>1.94</v>
      </c>
      <c r="M14" s="33">
        <v>1.5</v>
      </c>
      <c r="N14" s="33">
        <v>1.63</v>
      </c>
      <c r="O14" s="33">
        <v>1.19</v>
      </c>
      <c r="P14" s="33">
        <v>1.83</v>
      </c>
      <c r="Q14" s="33">
        <v>0.26</v>
      </c>
      <c r="R14" s="33" t="s">
        <v>343</v>
      </c>
      <c r="S14" s="33">
        <v>0.97</v>
      </c>
      <c r="T14" s="33">
        <v>1.06</v>
      </c>
      <c r="U14" s="33">
        <v>0.89</v>
      </c>
      <c r="V14" s="33">
        <v>1.22</v>
      </c>
      <c r="W14" s="33">
        <v>1</v>
      </c>
      <c r="X14" s="33">
        <v>1.5</v>
      </c>
      <c r="Y14" s="33" t="s">
        <v>343</v>
      </c>
      <c r="Z14" s="33">
        <v>1.45</v>
      </c>
      <c r="AA14" s="33">
        <v>0.56000000000000005</v>
      </c>
      <c r="AB14" s="33">
        <v>1.33</v>
      </c>
    </row>
    <row r="15" spans="1:30" x14ac:dyDescent="0.2">
      <c r="A15" s="32">
        <v>502</v>
      </c>
      <c r="B15" s="33">
        <v>1.19</v>
      </c>
      <c r="C15" s="33">
        <v>0.77</v>
      </c>
      <c r="D15" s="33" t="s">
        <v>343</v>
      </c>
      <c r="E15" s="33">
        <v>3.07</v>
      </c>
      <c r="F15" s="33">
        <v>0.87</v>
      </c>
      <c r="G15" s="33">
        <v>1.54</v>
      </c>
      <c r="H15" s="33">
        <v>1.19</v>
      </c>
      <c r="I15" s="33">
        <v>1.37</v>
      </c>
      <c r="J15" s="33">
        <v>1.83</v>
      </c>
      <c r="K15" s="33">
        <v>1.58</v>
      </c>
      <c r="L15" s="33">
        <v>1.78</v>
      </c>
      <c r="M15" s="33">
        <v>1.63</v>
      </c>
      <c r="N15" s="33">
        <v>1.68</v>
      </c>
      <c r="O15" s="33">
        <v>1.45</v>
      </c>
      <c r="P15" s="33">
        <v>1.68</v>
      </c>
      <c r="Q15" s="33">
        <v>0.27</v>
      </c>
      <c r="R15" s="33" t="s">
        <v>343</v>
      </c>
      <c r="S15" s="33">
        <v>0.75</v>
      </c>
      <c r="T15" s="33">
        <v>1.1200000000000001</v>
      </c>
      <c r="U15" s="33">
        <v>0.63</v>
      </c>
      <c r="V15" s="33">
        <v>1.41</v>
      </c>
      <c r="W15" s="33">
        <v>1.68</v>
      </c>
      <c r="X15" s="33">
        <v>1.68</v>
      </c>
      <c r="Y15" s="33" t="s">
        <v>343</v>
      </c>
      <c r="Z15" s="33">
        <v>1.78</v>
      </c>
      <c r="AA15" s="33">
        <v>1.45</v>
      </c>
      <c r="AB15" s="33">
        <v>1</v>
      </c>
    </row>
    <row r="16" spans="1:30" x14ac:dyDescent="0.2">
      <c r="A16" s="32">
        <v>503</v>
      </c>
      <c r="B16" s="33">
        <v>1.37</v>
      </c>
      <c r="C16" s="33">
        <v>1.06</v>
      </c>
      <c r="D16" s="33" t="s">
        <v>343</v>
      </c>
      <c r="E16" s="33">
        <v>1.22</v>
      </c>
      <c r="F16" s="33">
        <v>1.94</v>
      </c>
      <c r="G16" s="33">
        <v>1.73</v>
      </c>
      <c r="H16" s="33">
        <v>1.1499999999999999</v>
      </c>
      <c r="I16" s="33">
        <v>1.68</v>
      </c>
      <c r="J16" s="33">
        <v>1.54</v>
      </c>
      <c r="K16" s="33">
        <v>2.11</v>
      </c>
      <c r="L16" s="33">
        <v>1.68</v>
      </c>
      <c r="M16" s="33">
        <v>2.5099999999999998</v>
      </c>
      <c r="N16" s="33">
        <v>1.5</v>
      </c>
      <c r="O16" s="33">
        <v>1.1200000000000001</v>
      </c>
      <c r="P16" s="33">
        <v>1.68</v>
      </c>
      <c r="Q16" s="33">
        <v>0.37</v>
      </c>
      <c r="R16" s="33" t="s">
        <v>343</v>
      </c>
      <c r="S16" s="33">
        <v>0.75</v>
      </c>
      <c r="T16" s="33">
        <v>1.0900000000000001</v>
      </c>
      <c r="U16" s="33">
        <v>0.67</v>
      </c>
      <c r="V16" s="33">
        <v>1.54</v>
      </c>
      <c r="W16" s="33">
        <v>1.5</v>
      </c>
      <c r="X16" s="33">
        <v>1.73</v>
      </c>
      <c r="Y16" s="33" t="s">
        <v>343</v>
      </c>
      <c r="Z16" s="33">
        <v>1.1499999999999999</v>
      </c>
      <c r="AA16" s="33">
        <v>0.67</v>
      </c>
      <c r="AB16" s="33">
        <v>1.22</v>
      </c>
    </row>
  </sheetData>
  <phoneticPr fontId="3"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A3AFA-D471-D04D-8421-849111C87DB6}">
  <dimension ref="A1:Z36"/>
  <sheetViews>
    <sheetView topLeftCell="I1" workbookViewId="0">
      <selection activeCell="V3" sqref="V3"/>
    </sheetView>
  </sheetViews>
  <sheetFormatPr baseColWidth="10" defaultRowHeight="16" x14ac:dyDescent="0.2"/>
  <cols>
    <col min="1" max="1" width="15.6640625" style="64" customWidth="1"/>
    <col min="2" max="5" width="10.83203125" style="64"/>
    <col min="6" max="6" width="14.5" style="63" customWidth="1"/>
    <col min="7" max="9" width="10.83203125" style="64"/>
    <col min="10" max="10" width="14.1640625" style="64" customWidth="1"/>
    <col min="11" max="13" width="10.83203125" style="7"/>
    <col min="14" max="18" width="10.83203125" style="64"/>
    <col min="19" max="21" width="14.83203125" customWidth="1"/>
    <col min="22" max="22" width="16.6640625" style="4" customWidth="1"/>
    <col min="23" max="23" width="17" customWidth="1"/>
    <col min="24" max="24" width="9.1640625" style="4" customWidth="1"/>
    <col min="25" max="25" width="18.1640625" customWidth="1"/>
  </cols>
  <sheetData>
    <row r="1" spans="1:26" x14ac:dyDescent="0.2">
      <c r="A1" s="87" t="s">
        <v>398</v>
      </c>
      <c r="S1" s="80"/>
      <c r="T1" s="80" t="s">
        <v>389</v>
      </c>
      <c r="U1" s="81" t="s">
        <v>288</v>
      </c>
    </row>
    <row r="2" spans="1:26" x14ac:dyDescent="0.2">
      <c r="A2" s="86" t="s">
        <v>344</v>
      </c>
      <c r="B2" s="86" t="s">
        <v>345</v>
      </c>
      <c r="C2" s="86" t="s">
        <v>346</v>
      </c>
      <c r="D2" s="86" t="s">
        <v>347</v>
      </c>
      <c r="E2" s="86" t="s">
        <v>348</v>
      </c>
      <c r="F2" s="86" t="s">
        <v>349</v>
      </c>
      <c r="G2" s="86" t="s">
        <v>350</v>
      </c>
      <c r="H2" s="86" t="s">
        <v>427</v>
      </c>
      <c r="I2" s="86" t="s">
        <v>386</v>
      </c>
      <c r="J2" s="86" t="s">
        <v>387</v>
      </c>
      <c r="K2" s="89" t="s">
        <v>351</v>
      </c>
      <c r="L2" s="89" t="s">
        <v>352</v>
      </c>
      <c r="M2" s="89" t="s">
        <v>353</v>
      </c>
      <c r="N2" s="86" t="s">
        <v>354</v>
      </c>
      <c r="O2" s="86" t="s">
        <v>355</v>
      </c>
      <c r="P2" s="86" t="s">
        <v>356</v>
      </c>
      <c r="Q2" s="64" t="s">
        <v>390</v>
      </c>
      <c r="S2" s="80"/>
      <c r="T2" s="81" t="s">
        <v>388</v>
      </c>
      <c r="U2" s="81" t="s">
        <v>388</v>
      </c>
      <c r="V2" s="10" t="s">
        <v>395</v>
      </c>
    </row>
    <row r="3" spans="1:26" x14ac:dyDescent="0.2">
      <c r="A3" s="87" t="s">
        <v>342</v>
      </c>
      <c r="B3" s="87">
        <v>16</v>
      </c>
      <c r="C3" s="87">
        <v>14</v>
      </c>
      <c r="D3" s="87">
        <v>4.0599999999999996</v>
      </c>
      <c r="E3" s="87">
        <v>5</v>
      </c>
      <c r="F3" s="87">
        <v>2.02</v>
      </c>
      <c r="G3" s="87">
        <v>0</v>
      </c>
      <c r="H3" s="87">
        <f t="shared" ref="H3:H7" si="0">E3-D3</f>
        <v>0.94000000000000039</v>
      </c>
      <c r="I3" s="87">
        <v>-0.14000000000000001</v>
      </c>
      <c r="J3" s="87">
        <v>2.0099999999999998</v>
      </c>
      <c r="K3" s="90">
        <v>1.86</v>
      </c>
      <c r="L3" s="90">
        <v>15</v>
      </c>
      <c r="M3" s="90">
        <v>8.3000000000000004E-2</v>
      </c>
      <c r="N3" s="87">
        <v>0.62</v>
      </c>
      <c r="O3" s="87">
        <v>-0.13</v>
      </c>
      <c r="P3" s="87">
        <v>1.36</v>
      </c>
      <c r="Q3" s="64" t="str">
        <f>CONCATENATE( "[", O3, " ,", P3, "]")</f>
        <v>[-0,13 ,1,36]</v>
      </c>
      <c r="S3" s="68" t="str">
        <f>A3</f>
        <v>nMOTsessions</v>
      </c>
      <c r="T3" s="82" t="str">
        <f>CONCATENATE( "", E3, "  (", G3, ")")</f>
        <v>5  (0)</v>
      </c>
      <c r="U3" s="82" t="str">
        <f>CONCATENATE( "", D3, "  (", F3, ")")</f>
        <v>4,06  (2,02)</v>
      </c>
      <c r="V3" s="72"/>
    </row>
    <row r="4" spans="1:26" x14ac:dyDescent="0.2">
      <c r="A4" s="87" t="s">
        <v>336</v>
      </c>
      <c r="B4" s="87">
        <v>16</v>
      </c>
      <c r="C4" s="87">
        <v>14</v>
      </c>
      <c r="D4" s="87">
        <v>25.31</v>
      </c>
      <c r="E4" s="87">
        <v>23.66</v>
      </c>
      <c r="F4" s="87">
        <v>3.77</v>
      </c>
      <c r="G4" s="87">
        <v>2.44</v>
      </c>
      <c r="H4" s="87">
        <f t="shared" si="0"/>
        <v>-1.6499999999999986</v>
      </c>
      <c r="I4" s="87">
        <v>-4.01</v>
      </c>
      <c r="J4" s="87">
        <v>0.71</v>
      </c>
      <c r="K4" s="90">
        <v>-1.44</v>
      </c>
      <c r="L4" s="90">
        <v>25.9</v>
      </c>
      <c r="M4" s="90">
        <v>0.16200000000000001</v>
      </c>
      <c r="N4" s="87">
        <v>-0.5</v>
      </c>
      <c r="O4" s="87">
        <v>-1.24</v>
      </c>
      <c r="P4" s="87">
        <v>0.24</v>
      </c>
      <c r="Q4" s="64" t="str">
        <f t="shared" ref="Q4:Q34" si="1">CONCATENATE( "[", O4, " ,", P4, "]")</f>
        <v>[-1,24 ,0,24]</v>
      </c>
      <c r="S4" s="68" t="str">
        <f>A4</f>
        <v>Age</v>
      </c>
      <c r="T4" s="82" t="str">
        <f>CONCATENATE( "", E4, "  (", G4, ")")</f>
        <v>23,66  (2,44)</v>
      </c>
      <c r="U4" s="82" t="str">
        <f t="shared" ref="U4:U6" si="2">CONCATENATE( "", D4, "  (", F4, ")")</f>
        <v>25,31  (3,77)</v>
      </c>
    </row>
    <row r="5" spans="1:26" x14ac:dyDescent="0.2">
      <c r="A5" s="87" t="s">
        <v>338</v>
      </c>
      <c r="B5" s="87">
        <v>16</v>
      </c>
      <c r="C5" s="87">
        <v>14</v>
      </c>
      <c r="D5" s="87">
        <v>6.75</v>
      </c>
      <c r="E5" s="87">
        <v>6.93</v>
      </c>
      <c r="F5" s="87">
        <v>2.62</v>
      </c>
      <c r="G5" s="87">
        <v>2.81</v>
      </c>
      <c r="H5" s="87">
        <f t="shared" si="0"/>
        <v>0.17999999999999972</v>
      </c>
      <c r="I5" s="87">
        <v>-1.87</v>
      </c>
      <c r="J5" s="87">
        <v>2.23</v>
      </c>
      <c r="K5" s="90">
        <v>0.18</v>
      </c>
      <c r="L5" s="90">
        <v>26.8</v>
      </c>
      <c r="M5" s="90">
        <v>0.85899999999999999</v>
      </c>
      <c r="N5" s="87">
        <v>0.06</v>
      </c>
      <c r="O5" s="87">
        <v>-0.67</v>
      </c>
      <c r="P5" s="87">
        <v>0.79</v>
      </c>
      <c r="Q5" s="64" t="str">
        <f t="shared" si="1"/>
        <v>[-0,67 ,0,79]</v>
      </c>
      <c r="S5" s="68" t="str">
        <f>A5</f>
        <v>Age_StartVGP</v>
      </c>
      <c r="T5" s="82" t="str">
        <f>CONCATENATE( "", E5, "  (", G5, ")")</f>
        <v>6,93  (2,81)</v>
      </c>
      <c r="U5" s="82" t="str">
        <f t="shared" si="2"/>
        <v>6,75  (2,62)</v>
      </c>
    </row>
    <row r="6" spans="1:26" x14ac:dyDescent="0.2">
      <c r="A6" s="87" t="s">
        <v>339</v>
      </c>
      <c r="B6" s="87">
        <v>16</v>
      </c>
      <c r="C6" s="87">
        <v>14</v>
      </c>
      <c r="D6" s="87">
        <v>9.4700000000000006</v>
      </c>
      <c r="E6" s="87">
        <v>55.79</v>
      </c>
      <c r="F6" s="87">
        <v>3.48</v>
      </c>
      <c r="G6" s="87">
        <v>16.72</v>
      </c>
      <c r="H6" s="87">
        <f t="shared" si="0"/>
        <v>46.32</v>
      </c>
      <c r="I6" s="87">
        <v>36.549999999999997</v>
      </c>
      <c r="J6" s="87">
        <v>56.08</v>
      </c>
      <c r="K6" s="90">
        <v>10.18</v>
      </c>
      <c r="L6" s="90">
        <v>14</v>
      </c>
      <c r="M6" s="90">
        <v>0</v>
      </c>
      <c r="N6" s="87">
        <v>3.86</v>
      </c>
      <c r="O6" s="87">
        <v>2.63</v>
      </c>
      <c r="P6" s="87">
        <v>5.09</v>
      </c>
      <c r="Q6" s="64" t="str">
        <f t="shared" si="1"/>
        <v>[2,63 ,5,09]</v>
      </c>
      <c r="S6" s="68" t="str">
        <f>A6</f>
        <v>WeeklyVGP_now</v>
      </c>
      <c r="T6" s="82" t="str">
        <f>CONCATENATE( "", E6, "  (", G6, ")")</f>
        <v>55,79  (16,72)</v>
      </c>
      <c r="U6" s="82" t="str">
        <f t="shared" si="2"/>
        <v>9,47  (3,48)</v>
      </c>
    </row>
    <row r="7" spans="1:26" x14ac:dyDescent="0.2">
      <c r="A7" s="87" t="s">
        <v>340</v>
      </c>
      <c r="B7" s="87">
        <v>15</v>
      </c>
      <c r="C7" s="87">
        <v>13</v>
      </c>
      <c r="D7" s="87">
        <v>4.93</v>
      </c>
      <c r="E7" s="87">
        <v>6.85</v>
      </c>
      <c r="F7" s="87">
        <v>4.62</v>
      </c>
      <c r="G7" s="87">
        <v>5.27</v>
      </c>
      <c r="H7" s="87">
        <f t="shared" si="0"/>
        <v>1.92</v>
      </c>
      <c r="I7" s="87">
        <v>-1.98</v>
      </c>
      <c r="J7" s="87">
        <v>5.81</v>
      </c>
      <c r="K7" s="90">
        <v>1.01</v>
      </c>
      <c r="L7" s="90">
        <v>24.1</v>
      </c>
      <c r="M7" s="90">
        <v>0.32100000000000001</v>
      </c>
      <c r="N7" s="87">
        <v>0.38</v>
      </c>
      <c r="O7" s="87">
        <v>-0.39</v>
      </c>
      <c r="P7" s="87">
        <v>1.1399999999999999</v>
      </c>
      <c r="Q7" s="64" t="str">
        <f>CONCATENATE( "[", O7, " ,", P7, "]")</f>
        <v>[-0,39 ,1,14]</v>
      </c>
      <c r="S7" s="68" t="str">
        <f>A7</f>
        <v>BDI</v>
      </c>
      <c r="T7" s="82" t="str">
        <f>CONCATENATE( "", E7, "  (", G7, ")")</f>
        <v>6,85  (5,27)</v>
      </c>
      <c r="U7" s="82" t="str">
        <f>CONCATENATE( "", D7, "  (", F7, ")")</f>
        <v>4,93  (4,62)</v>
      </c>
    </row>
    <row r="8" spans="1:26" ht="17" thickBot="1" x14ac:dyDescent="0.25">
      <c r="A8" s="87"/>
      <c r="B8" s="87"/>
      <c r="C8" s="87"/>
      <c r="D8" s="87"/>
      <c r="E8" s="87"/>
      <c r="F8" s="87"/>
      <c r="G8" s="87"/>
      <c r="H8" s="87"/>
      <c r="I8" s="87"/>
      <c r="J8" s="87"/>
      <c r="K8" s="90"/>
      <c r="L8" s="90"/>
      <c r="M8" s="90"/>
      <c r="N8" s="87"/>
      <c r="O8" s="87"/>
      <c r="P8" s="87"/>
      <c r="T8" s="4"/>
      <c r="U8" s="4"/>
    </row>
    <row r="9" spans="1:26" x14ac:dyDescent="0.2">
      <c r="A9" s="87"/>
      <c r="B9" s="87"/>
      <c r="C9" s="87"/>
      <c r="D9" s="87"/>
      <c r="E9" s="87"/>
      <c r="F9" s="87"/>
      <c r="G9" s="87"/>
      <c r="H9" s="87"/>
      <c r="I9" s="87"/>
      <c r="J9" s="87"/>
      <c r="K9" s="90"/>
      <c r="L9" s="90"/>
      <c r="M9" s="90"/>
      <c r="N9" s="87"/>
      <c r="O9" s="87"/>
      <c r="P9" s="87"/>
      <c r="S9" s="65" t="s">
        <v>344</v>
      </c>
      <c r="T9" s="83" t="s">
        <v>389</v>
      </c>
      <c r="U9" s="83" t="s">
        <v>288</v>
      </c>
      <c r="V9" s="66" t="s">
        <v>391</v>
      </c>
      <c r="W9" s="83" t="s">
        <v>392</v>
      </c>
      <c r="X9" s="92" t="s">
        <v>426</v>
      </c>
      <c r="Y9" s="67" t="s">
        <v>393</v>
      </c>
      <c r="Z9" s="69" t="s">
        <v>396</v>
      </c>
    </row>
    <row r="10" spans="1:26" x14ac:dyDescent="0.2">
      <c r="A10" s="86" t="s">
        <v>344</v>
      </c>
      <c r="B10" s="86" t="s">
        <v>345</v>
      </c>
      <c r="C10" s="86" t="s">
        <v>346</v>
      </c>
      <c r="D10" s="86" t="s">
        <v>347</v>
      </c>
      <c r="E10" s="86" t="s">
        <v>348</v>
      </c>
      <c r="F10" s="86" t="s">
        <v>349</v>
      </c>
      <c r="G10" s="86" t="s">
        <v>350</v>
      </c>
      <c r="H10" s="86" t="s">
        <v>427</v>
      </c>
      <c r="I10" s="86" t="s">
        <v>386</v>
      </c>
      <c r="J10" s="86" t="s">
        <v>387</v>
      </c>
      <c r="K10" s="89" t="s">
        <v>351</v>
      </c>
      <c r="L10" s="89" t="s">
        <v>352</v>
      </c>
      <c r="M10" s="89" t="s">
        <v>353</v>
      </c>
      <c r="N10" s="86" t="s">
        <v>354</v>
      </c>
      <c r="O10" s="86" t="s">
        <v>355</v>
      </c>
      <c r="P10" s="86" t="s">
        <v>356</v>
      </c>
      <c r="Q10" s="64" t="s">
        <v>390</v>
      </c>
      <c r="S10" s="84"/>
      <c r="T10" s="78" t="s">
        <v>388</v>
      </c>
      <c r="U10" s="78" t="s">
        <v>388</v>
      </c>
      <c r="V10" s="79" t="s">
        <v>385</v>
      </c>
      <c r="W10" s="70"/>
      <c r="X10" s="93"/>
      <c r="Y10" s="91" t="s">
        <v>394</v>
      </c>
    </row>
    <row r="11" spans="1:26" x14ac:dyDescent="0.2">
      <c r="A11" s="87" t="s">
        <v>311</v>
      </c>
      <c r="B11" s="87">
        <v>16</v>
      </c>
      <c r="C11" s="87">
        <v>14</v>
      </c>
      <c r="D11" s="87">
        <v>71</v>
      </c>
      <c r="E11" s="87">
        <v>77.5</v>
      </c>
      <c r="F11" s="87">
        <v>10.61</v>
      </c>
      <c r="G11" s="87">
        <v>12.25</v>
      </c>
      <c r="H11" s="87">
        <f>ROUND(E11-D11,2)</f>
        <v>6.5</v>
      </c>
      <c r="I11" s="87">
        <v>-2.16</v>
      </c>
      <c r="J11" s="87">
        <v>15.16</v>
      </c>
      <c r="K11" s="90">
        <v>1.54</v>
      </c>
      <c r="L11" s="90">
        <v>26</v>
      </c>
      <c r="M11" s="90">
        <v>0.13500000000000001</v>
      </c>
      <c r="N11" s="87">
        <v>0.55000000000000004</v>
      </c>
      <c r="O11" s="87">
        <v>-0.19</v>
      </c>
      <c r="P11" s="87">
        <v>1.3</v>
      </c>
      <c r="Q11" s="64" t="str">
        <f t="shared" si="1"/>
        <v>[-0,19 ,1,3]</v>
      </c>
      <c r="S11" s="68" t="str">
        <f>A11</f>
        <v>Coding</v>
      </c>
      <c r="T11" s="76" t="str">
        <f>CONCATENATE( "", E11, " (", G11, ")")</f>
        <v>77,5 (12,25)</v>
      </c>
      <c r="U11" s="76" t="str">
        <f>CONCATENATE( "", D11, " (", F11, ")")</f>
        <v>71 (10,61)</v>
      </c>
      <c r="V11" s="73" t="str">
        <f>CONCATENATE( H11, " [", I11, ", ", J11, "]")</f>
        <v>6,5 [-2,16, 15,16]</v>
      </c>
      <c r="W11" s="77" t="str">
        <f>CONCATENATE("t(",L11,") = ",K11)</f>
        <v>t(26) = 1,54</v>
      </c>
      <c r="X11" s="94">
        <f>M11</f>
        <v>0.13500000000000001</v>
      </c>
      <c r="Y11" s="74" t="str">
        <f>CONCATENATE(N11, " ", Q11)</f>
        <v>0,55 [-0,19 ,1,3]</v>
      </c>
    </row>
    <row r="12" spans="1:26" x14ac:dyDescent="0.2">
      <c r="A12" s="87" t="s">
        <v>312</v>
      </c>
      <c r="B12" s="87">
        <v>16</v>
      </c>
      <c r="C12" s="87">
        <v>12</v>
      </c>
      <c r="D12" s="87">
        <v>26.75</v>
      </c>
      <c r="E12" s="87">
        <v>24.5</v>
      </c>
      <c r="F12" s="87">
        <v>3.73</v>
      </c>
      <c r="G12" s="87">
        <v>4.01</v>
      </c>
      <c r="H12" s="87">
        <f t="shared" ref="H12:H34" si="3">ROUND(E12-D12,2)</f>
        <v>-2.25</v>
      </c>
      <c r="I12" s="87">
        <v>-5.33</v>
      </c>
      <c r="J12" s="87">
        <v>0.83</v>
      </c>
      <c r="K12" s="90">
        <v>-1.51</v>
      </c>
      <c r="L12" s="90">
        <v>22.9</v>
      </c>
      <c r="M12" s="90">
        <v>0.14399999999999999</v>
      </c>
      <c r="N12" s="87">
        <v>-0.56999999999999995</v>
      </c>
      <c r="O12" s="87">
        <v>-1.34</v>
      </c>
      <c r="P12" s="87">
        <v>0.21</v>
      </c>
      <c r="Q12" s="64" t="str">
        <f t="shared" si="1"/>
        <v>[-1,34 ,0,21]</v>
      </c>
      <c r="S12" s="68" t="str">
        <f t="shared" ref="S12:S34" si="4">A12</f>
        <v>Stroop_CN</v>
      </c>
      <c r="T12" s="76" t="str">
        <f t="shared" ref="T12:T34" si="5">CONCATENATE( "", E12, " (", G12, ")")</f>
        <v>24,5 (4,01)</v>
      </c>
      <c r="U12" s="76" t="str">
        <f t="shared" ref="U12:U34" si="6">CONCATENATE( "", D12, " (", F12, ")")</f>
        <v>26,75 (3,73)</v>
      </c>
      <c r="V12" s="73" t="str">
        <f t="shared" ref="V12:V34" si="7">CONCATENATE( H12, " [", I12, ", ", J12, "]")</f>
        <v>-2,25 [-5,33, 0,83]</v>
      </c>
      <c r="W12" s="77" t="str">
        <f t="shared" ref="W12:W34" si="8">CONCATENATE("t(",L12,") = ",K12)</f>
        <v>t(22,9) = -1,51</v>
      </c>
      <c r="X12" s="94">
        <f t="shared" ref="X12:X34" si="9">M12</f>
        <v>0.14399999999999999</v>
      </c>
      <c r="Y12" s="74" t="str">
        <f t="shared" ref="Y12:Y34" si="10">CONCATENATE(N12, " ", Q12)</f>
        <v>-0,57 [-1,34 ,0,21]</v>
      </c>
    </row>
    <row r="13" spans="1:26" x14ac:dyDescent="0.2">
      <c r="A13" s="87" t="s">
        <v>313</v>
      </c>
      <c r="B13" s="87">
        <v>16</v>
      </c>
      <c r="C13" s="87">
        <v>12</v>
      </c>
      <c r="D13" s="87">
        <v>20</v>
      </c>
      <c r="E13" s="87">
        <v>17.420000000000002</v>
      </c>
      <c r="F13" s="87">
        <v>3.03</v>
      </c>
      <c r="G13" s="87">
        <v>1.56</v>
      </c>
      <c r="H13" s="87">
        <f t="shared" si="3"/>
        <v>-2.58</v>
      </c>
      <c r="I13" s="87">
        <v>-4.41</v>
      </c>
      <c r="J13" s="87">
        <v>-0.76</v>
      </c>
      <c r="K13" s="90">
        <v>-2.93</v>
      </c>
      <c r="L13" s="90">
        <v>23.5</v>
      </c>
      <c r="M13" s="90">
        <v>7.0000000000000001E-3</v>
      </c>
      <c r="N13" s="87">
        <v>-1</v>
      </c>
      <c r="O13" s="87">
        <v>-1.8</v>
      </c>
      <c r="P13" s="87">
        <v>-0.19</v>
      </c>
      <c r="Q13" s="64" t="str">
        <f t="shared" si="1"/>
        <v>[-1,8 ,-0,19]</v>
      </c>
      <c r="S13" s="68" t="str">
        <f t="shared" si="4"/>
        <v>Stroop_WR</v>
      </c>
      <c r="T13" s="76" t="str">
        <f t="shared" si="5"/>
        <v>17,42 (1,56)</v>
      </c>
      <c r="U13" s="76" t="str">
        <f t="shared" si="6"/>
        <v>20 (3,03)</v>
      </c>
      <c r="V13" s="73" t="str">
        <f t="shared" si="7"/>
        <v>-2,58 [-4,41, -0,76]</v>
      </c>
      <c r="W13" s="77" t="str">
        <f t="shared" si="8"/>
        <v>t(23,5) = -2,93</v>
      </c>
      <c r="X13" s="94">
        <f t="shared" si="9"/>
        <v>7.0000000000000001E-3</v>
      </c>
      <c r="Y13" s="74" t="str">
        <f t="shared" si="10"/>
        <v>-1 [-1,8 ,-0,19]</v>
      </c>
    </row>
    <row r="14" spans="1:26" x14ac:dyDescent="0.2">
      <c r="A14" s="87" t="s">
        <v>314</v>
      </c>
      <c r="B14" s="87">
        <v>16</v>
      </c>
      <c r="C14" s="87">
        <v>12</v>
      </c>
      <c r="D14" s="87">
        <v>45.94</v>
      </c>
      <c r="E14" s="87">
        <v>43.67</v>
      </c>
      <c r="F14" s="87">
        <v>7.35</v>
      </c>
      <c r="G14" s="87">
        <v>5.58</v>
      </c>
      <c r="H14" s="87">
        <f t="shared" si="3"/>
        <v>-2.27</v>
      </c>
      <c r="I14" s="87">
        <v>-7.3</v>
      </c>
      <c r="J14" s="87">
        <v>2.75</v>
      </c>
      <c r="K14" s="90">
        <v>-0.93</v>
      </c>
      <c r="L14" s="90">
        <v>26</v>
      </c>
      <c r="M14" s="90">
        <v>0.36099999999999999</v>
      </c>
      <c r="N14" s="87">
        <v>-0.33</v>
      </c>
      <c r="O14" s="87">
        <v>-1.1000000000000001</v>
      </c>
      <c r="P14" s="87">
        <v>0.44</v>
      </c>
      <c r="Q14" s="64" t="str">
        <f t="shared" si="1"/>
        <v>[-1,1 ,0,44]</v>
      </c>
      <c r="S14" s="68" t="str">
        <f t="shared" si="4"/>
        <v>Stroop_Inh</v>
      </c>
      <c r="T14" s="76" t="str">
        <f t="shared" si="5"/>
        <v>43,67 (5,58)</v>
      </c>
      <c r="U14" s="76" t="str">
        <f t="shared" si="6"/>
        <v>45,94 (7,35)</v>
      </c>
      <c r="V14" s="73" t="str">
        <f t="shared" si="7"/>
        <v>-2,27 [-7,3, 2,75]</v>
      </c>
      <c r="W14" s="77" t="str">
        <f t="shared" si="8"/>
        <v>t(26) = -0,93</v>
      </c>
      <c r="X14" s="94">
        <f t="shared" si="9"/>
        <v>0.36099999999999999</v>
      </c>
      <c r="Y14" s="74" t="str">
        <f t="shared" si="10"/>
        <v>-0,33 [-1,1 ,0,44]</v>
      </c>
    </row>
    <row r="15" spans="1:26" x14ac:dyDescent="0.2">
      <c r="A15" s="87" t="s">
        <v>315</v>
      </c>
      <c r="B15" s="87">
        <v>16</v>
      </c>
      <c r="C15" s="87">
        <v>12</v>
      </c>
      <c r="D15" s="87">
        <v>52.25</v>
      </c>
      <c r="E15" s="87">
        <v>51.42</v>
      </c>
      <c r="F15" s="87">
        <v>5.7</v>
      </c>
      <c r="G15" s="87">
        <v>6.97</v>
      </c>
      <c r="H15" s="87">
        <f t="shared" si="3"/>
        <v>-0.83</v>
      </c>
      <c r="I15" s="87">
        <v>-5.96</v>
      </c>
      <c r="J15" s="87">
        <v>4.3</v>
      </c>
      <c r="K15" s="90">
        <v>-0.34</v>
      </c>
      <c r="L15" s="90">
        <v>20.9</v>
      </c>
      <c r="M15" s="90">
        <v>0.73899999999999999</v>
      </c>
      <c r="N15" s="87">
        <v>-0.13</v>
      </c>
      <c r="O15" s="87">
        <v>-0.89</v>
      </c>
      <c r="P15" s="87">
        <v>0.63</v>
      </c>
      <c r="Q15" s="64" t="str">
        <f t="shared" si="1"/>
        <v>[-0,89 ,0,63]</v>
      </c>
      <c r="S15" s="68" t="str">
        <f t="shared" si="4"/>
        <v>Stroop_Flex</v>
      </c>
      <c r="T15" s="76" t="str">
        <f t="shared" si="5"/>
        <v>51,42 (6,97)</v>
      </c>
      <c r="U15" s="76" t="str">
        <f t="shared" si="6"/>
        <v>52,25 (5,7)</v>
      </c>
      <c r="V15" s="73" t="str">
        <f t="shared" si="7"/>
        <v>-0,83 [-5,96, 4,3]</v>
      </c>
      <c r="W15" s="77" t="str">
        <f t="shared" si="8"/>
        <v>t(20,9) = -0,34</v>
      </c>
      <c r="X15" s="94">
        <f t="shared" si="9"/>
        <v>0.73899999999999999</v>
      </c>
      <c r="Y15" s="74" t="str">
        <f t="shared" si="10"/>
        <v>-0,13 [-0,89 ,0,63]</v>
      </c>
    </row>
    <row r="16" spans="1:26" x14ac:dyDescent="0.2">
      <c r="A16" s="87" t="s">
        <v>316</v>
      </c>
      <c r="B16" s="87">
        <v>16</v>
      </c>
      <c r="C16" s="87">
        <v>12</v>
      </c>
      <c r="D16" s="87">
        <v>1.5</v>
      </c>
      <c r="E16" s="87">
        <v>0.75</v>
      </c>
      <c r="F16" s="87">
        <v>1.51</v>
      </c>
      <c r="G16" s="87">
        <v>0.75</v>
      </c>
      <c r="H16" s="87">
        <f t="shared" si="3"/>
        <v>-0.75</v>
      </c>
      <c r="I16" s="87">
        <v>-1.65</v>
      </c>
      <c r="J16" s="87">
        <v>0.15</v>
      </c>
      <c r="K16" s="90">
        <v>-1.73</v>
      </c>
      <c r="L16" s="90">
        <v>23.2</v>
      </c>
      <c r="M16" s="90">
        <v>9.8000000000000004E-2</v>
      </c>
      <c r="N16" s="87">
        <v>-0.59</v>
      </c>
      <c r="O16" s="87">
        <v>-1.36</v>
      </c>
      <c r="P16" s="87">
        <v>0.19</v>
      </c>
      <c r="Q16" s="64" t="str">
        <f t="shared" si="1"/>
        <v>[-1,36 ,0,19]</v>
      </c>
      <c r="S16" s="68" t="str">
        <f t="shared" si="4"/>
        <v>Stroop_InhErr</v>
      </c>
      <c r="T16" s="76" t="str">
        <f t="shared" si="5"/>
        <v>0,75 (0,75)</v>
      </c>
      <c r="U16" s="76" t="str">
        <f t="shared" si="6"/>
        <v>1,5 (1,51)</v>
      </c>
      <c r="V16" s="73" t="str">
        <f t="shared" si="7"/>
        <v>-0,75 [-1,65, 0,15]</v>
      </c>
      <c r="W16" s="77" t="str">
        <f t="shared" si="8"/>
        <v>t(23,2) = -1,73</v>
      </c>
      <c r="X16" s="94">
        <f t="shared" si="9"/>
        <v>9.8000000000000004E-2</v>
      </c>
      <c r="Y16" s="74" t="str">
        <f t="shared" si="10"/>
        <v>-0,59 [-1,36 ,0,19]</v>
      </c>
    </row>
    <row r="17" spans="1:25" x14ac:dyDescent="0.2">
      <c r="A17" s="87" t="s">
        <v>317</v>
      </c>
      <c r="B17" s="87">
        <v>16</v>
      </c>
      <c r="C17" s="87">
        <v>12</v>
      </c>
      <c r="D17" s="87">
        <v>1.25</v>
      </c>
      <c r="E17" s="87">
        <v>1.33</v>
      </c>
      <c r="F17" s="87">
        <v>1</v>
      </c>
      <c r="G17" s="87">
        <v>1.44</v>
      </c>
      <c r="H17" s="87">
        <f t="shared" si="3"/>
        <v>0.08</v>
      </c>
      <c r="I17" s="87">
        <v>-0.93</v>
      </c>
      <c r="J17" s="87">
        <v>1.1000000000000001</v>
      </c>
      <c r="K17" s="90">
        <v>0.17</v>
      </c>
      <c r="L17" s="90">
        <v>18.7</v>
      </c>
      <c r="M17" s="90">
        <v>0.86499999999999999</v>
      </c>
      <c r="N17" s="87">
        <v>7.0000000000000007E-2</v>
      </c>
      <c r="O17" s="87">
        <v>-0.7</v>
      </c>
      <c r="P17" s="87">
        <v>0.83</v>
      </c>
      <c r="Q17" s="64" t="str">
        <f t="shared" si="1"/>
        <v>[-0,7 ,0,83]</v>
      </c>
      <c r="S17" s="68" t="str">
        <f t="shared" si="4"/>
        <v>Stroop_FlexErr</v>
      </c>
      <c r="T17" s="76" t="str">
        <f t="shared" si="5"/>
        <v>1,33 (1,44)</v>
      </c>
      <c r="U17" s="76" t="str">
        <f t="shared" si="6"/>
        <v>1,25 (1)</v>
      </c>
      <c r="V17" s="73" t="str">
        <f t="shared" si="7"/>
        <v>0,08 [-0,93, 1,1]</v>
      </c>
      <c r="W17" s="77" t="str">
        <f t="shared" si="8"/>
        <v>t(18,7) = 0,17</v>
      </c>
      <c r="X17" s="94">
        <f t="shared" si="9"/>
        <v>0.86499999999999999</v>
      </c>
      <c r="Y17" s="74" t="str">
        <f t="shared" si="10"/>
        <v>0,07 [-0,7 ,0,83]</v>
      </c>
    </row>
    <row r="18" spans="1:25" x14ac:dyDescent="0.2">
      <c r="A18" s="87" t="s">
        <v>318</v>
      </c>
      <c r="B18" s="87">
        <v>16</v>
      </c>
      <c r="C18" s="87">
        <v>14</v>
      </c>
      <c r="D18" s="87">
        <v>19.5</v>
      </c>
      <c r="E18" s="87">
        <v>18.5</v>
      </c>
      <c r="F18" s="87">
        <v>3.01</v>
      </c>
      <c r="G18" s="87">
        <v>3.88</v>
      </c>
      <c r="H18" s="87">
        <f t="shared" si="3"/>
        <v>-1</v>
      </c>
      <c r="I18" s="87">
        <v>-3.64</v>
      </c>
      <c r="J18" s="87">
        <v>1.64</v>
      </c>
      <c r="K18" s="90">
        <v>-0.78</v>
      </c>
      <c r="L18" s="90">
        <v>24.4</v>
      </c>
      <c r="M18" s="90">
        <v>0.442</v>
      </c>
      <c r="N18" s="87">
        <v>-0.28000000000000003</v>
      </c>
      <c r="O18" s="87">
        <v>-1.02</v>
      </c>
      <c r="P18" s="87">
        <v>0.45</v>
      </c>
      <c r="Q18" s="64" t="str">
        <f t="shared" si="1"/>
        <v>[-1,02 ,0,45]</v>
      </c>
      <c r="S18" s="68" t="str">
        <f t="shared" si="4"/>
        <v>VisPuzzles</v>
      </c>
      <c r="T18" s="76" t="str">
        <f t="shared" si="5"/>
        <v>18,5 (3,88)</v>
      </c>
      <c r="U18" s="76" t="str">
        <f t="shared" si="6"/>
        <v>19,5 (3,01)</v>
      </c>
      <c r="V18" s="73" t="str">
        <f t="shared" si="7"/>
        <v>-1 [-3,64, 1,64]</v>
      </c>
      <c r="W18" s="77" t="str">
        <f t="shared" si="8"/>
        <v>t(24,4) = -0,78</v>
      </c>
      <c r="X18" s="94">
        <f t="shared" si="9"/>
        <v>0.442</v>
      </c>
      <c r="Y18" s="74" t="str">
        <f t="shared" si="10"/>
        <v>-0,28 [-1,02 ,0,45]</v>
      </c>
    </row>
    <row r="19" spans="1:25" x14ac:dyDescent="0.2">
      <c r="A19" s="87" t="s">
        <v>319</v>
      </c>
      <c r="B19" s="87">
        <v>16</v>
      </c>
      <c r="C19" s="87">
        <v>13</v>
      </c>
      <c r="D19" s="87">
        <v>18.440000000000001</v>
      </c>
      <c r="E19" s="87">
        <v>20.149999999999999</v>
      </c>
      <c r="F19" s="87">
        <v>4.32</v>
      </c>
      <c r="G19" s="87">
        <v>4.32</v>
      </c>
      <c r="H19" s="87">
        <f t="shared" si="3"/>
        <v>1.71</v>
      </c>
      <c r="I19" s="87">
        <v>-1.6</v>
      </c>
      <c r="J19" s="87">
        <v>5.03</v>
      </c>
      <c r="K19" s="90">
        <v>1.06</v>
      </c>
      <c r="L19" s="90">
        <v>25.8</v>
      </c>
      <c r="M19" s="90">
        <v>0.29699999999999999</v>
      </c>
      <c r="N19" s="87">
        <v>0.39</v>
      </c>
      <c r="O19" s="87">
        <v>-0.37</v>
      </c>
      <c r="P19" s="87">
        <v>1.1399999999999999</v>
      </c>
      <c r="Q19" s="64" t="str">
        <f t="shared" si="1"/>
        <v>[-0,37 ,1,14]</v>
      </c>
      <c r="S19" s="68" t="str">
        <f t="shared" si="4"/>
        <v>Tower_Total</v>
      </c>
      <c r="T19" s="76" t="str">
        <f t="shared" si="5"/>
        <v>20,15 (4,32)</v>
      </c>
      <c r="U19" s="76" t="str">
        <f t="shared" si="6"/>
        <v>18,44 (4,32)</v>
      </c>
      <c r="V19" s="73" t="str">
        <f t="shared" si="7"/>
        <v>1,71 [-1,6, 5,03]</v>
      </c>
      <c r="W19" s="77" t="str">
        <f t="shared" si="8"/>
        <v>t(25,8) = 1,06</v>
      </c>
      <c r="X19" s="94">
        <f t="shared" si="9"/>
        <v>0.29699999999999999</v>
      </c>
      <c r="Y19" s="74" t="str">
        <f t="shared" si="10"/>
        <v>0,39 [-0,37 ,1,14]</v>
      </c>
    </row>
    <row r="20" spans="1:25" x14ac:dyDescent="0.2">
      <c r="A20" s="87" t="s">
        <v>320</v>
      </c>
      <c r="B20" s="87">
        <v>16</v>
      </c>
      <c r="C20" s="87">
        <v>13</v>
      </c>
      <c r="D20" s="87">
        <v>2</v>
      </c>
      <c r="E20" s="87">
        <v>1.49</v>
      </c>
      <c r="F20" s="87">
        <v>1.04</v>
      </c>
      <c r="G20" s="87">
        <v>0.28999999999999998</v>
      </c>
      <c r="H20" s="87">
        <f t="shared" si="3"/>
        <v>-0.51</v>
      </c>
      <c r="I20" s="87">
        <v>-1.08</v>
      </c>
      <c r="J20" s="87">
        <v>0.06</v>
      </c>
      <c r="K20" s="90">
        <v>-1.86</v>
      </c>
      <c r="L20" s="90">
        <v>17.899999999999999</v>
      </c>
      <c r="M20" s="90">
        <v>7.9000000000000001E-2</v>
      </c>
      <c r="N20" s="87">
        <v>-0.62</v>
      </c>
      <c r="O20" s="87">
        <v>-1.38</v>
      </c>
      <c r="P20" s="87">
        <v>0.15</v>
      </c>
      <c r="Q20" s="64" t="str">
        <f t="shared" si="1"/>
        <v>[-1,38 ,0,15]</v>
      </c>
      <c r="S20" s="68" t="str">
        <f t="shared" si="4"/>
        <v>Tower_Ratio</v>
      </c>
      <c r="T20" s="76" t="str">
        <f t="shared" si="5"/>
        <v>1,49 (0,29)</v>
      </c>
      <c r="U20" s="76" t="str">
        <f t="shared" si="6"/>
        <v>2 (1,04)</v>
      </c>
      <c r="V20" s="73" t="str">
        <f t="shared" si="7"/>
        <v>-0,51 [-1,08, 0,06]</v>
      </c>
      <c r="W20" s="77" t="str">
        <f t="shared" si="8"/>
        <v>t(17,9) = -1,86</v>
      </c>
      <c r="X20" s="94">
        <f t="shared" si="9"/>
        <v>7.9000000000000001E-2</v>
      </c>
      <c r="Y20" s="74" t="str">
        <f t="shared" si="10"/>
        <v>-0,62 [-1,38 ,0,15]</v>
      </c>
    </row>
    <row r="21" spans="1:25" x14ac:dyDescent="0.2">
      <c r="A21" s="87" t="s">
        <v>321</v>
      </c>
      <c r="B21" s="87">
        <v>16</v>
      </c>
      <c r="C21" s="87">
        <v>12</v>
      </c>
      <c r="D21" s="87">
        <v>28.25</v>
      </c>
      <c r="E21" s="87">
        <v>32.75</v>
      </c>
      <c r="F21" s="87">
        <v>5.17</v>
      </c>
      <c r="G21" s="87">
        <v>5.5</v>
      </c>
      <c r="H21" s="87">
        <f t="shared" si="3"/>
        <v>4.5</v>
      </c>
      <c r="I21" s="87">
        <v>0.27</v>
      </c>
      <c r="J21" s="87">
        <v>8.73</v>
      </c>
      <c r="K21" s="90">
        <v>2.2000000000000002</v>
      </c>
      <c r="L21" s="90">
        <v>23</v>
      </c>
      <c r="M21" s="90">
        <v>3.7999999999999999E-2</v>
      </c>
      <c r="N21" s="87">
        <v>0.82</v>
      </c>
      <c r="O21" s="87">
        <v>0.03</v>
      </c>
      <c r="P21" s="87">
        <v>1.62</v>
      </c>
      <c r="Q21" s="64" t="str">
        <f t="shared" si="1"/>
        <v>[0,03 ,1,62]</v>
      </c>
      <c r="S21" s="68" t="str">
        <f t="shared" si="4"/>
        <v>DigitSpan_Total</v>
      </c>
      <c r="T21" s="76" t="str">
        <f t="shared" si="5"/>
        <v>32,75 (5,5)</v>
      </c>
      <c r="U21" s="76" t="str">
        <f t="shared" si="6"/>
        <v>28,25 (5,17)</v>
      </c>
      <c r="V21" s="73" t="str">
        <f t="shared" si="7"/>
        <v>4,5 [0,27, 8,73]</v>
      </c>
      <c r="W21" s="77" t="str">
        <f t="shared" si="8"/>
        <v>t(23) = 2,2</v>
      </c>
      <c r="X21" s="94">
        <f t="shared" si="9"/>
        <v>3.7999999999999999E-2</v>
      </c>
      <c r="Y21" s="74" t="str">
        <f t="shared" si="10"/>
        <v>0,82 [0,03 ,1,62]</v>
      </c>
    </row>
    <row r="22" spans="1:25" x14ac:dyDescent="0.2">
      <c r="A22" s="87" t="s">
        <v>322</v>
      </c>
      <c r="B22" s="87">
        <v>16</v>
      </c>
      <c r="C22" s="87">
        <v>12</v>
      </c>
      <c r="D22" s="87">
        <v>9.75</v>
      </c>
      <c r="E22" s="87">
        <v>11.67</v>
      </c>
      <c r="F22" s="87">
        <v>2.52</v>
      </c>
      <c r="G22" s="87">
        <v>2.46</v>
      </c>
      <c r="H22" s="87">
        <f t="shared" si="3"/>
        <v>1.92</v>
      </c>
      <c r="I22" s="87">
        <v>-0.04</v>
      </c>
      <c r="J22" s="87">
        <v>3.88</v>
      </c>
      <c r="K22" s="90">
        <v>2.02</v>
      </c>
      <c r="L22" s="90">
        <v>24.1</v>
      </c>
      <c r="M22" s="90">
        <v>5.5E-2</v>
      </c>
      <c r="N22" s="87">
        <v>0.75</v>
      </c>
      <c r="O22" s="87">
        <v>-0.04</v>
      </c>
      <c r="P22" s="87">
        <v>1.53</v>
      </c>
      <c r="Q22" s="64" t="str">
        <f t="shared" si="1"/>
        <v>[-0,04 ,1,53]</v>
      </c>
      <c r="S22" s="68" t="str">
        <f t="shared" si="4"/>
        <v>DigitSpan_FW</v>
      </c>
      <c r="T22" s="76" t="str">
        <f t="shared" si="5"/>
        <v>11,67 (2,46)</v>
      </c>
      <c r="U22" s="76" t="str">
        <f t="shared" si="6"/>
        <v>9,75 (2,52)</v>
      </c>
      <c r="V22" s="73" t="str">
        <f t="shared" si="7"/>
        <v>1,92 [-0,04, 3,88]</v>
      </c>
      <c r="W22" s="77" t="str">
        <f t="shared" si="8"/>
        <v>t(24,1) = 2,02</v>
      </c>
      <c r="X22" s="94">
        <f t="shared" si="9"/>
        <v>5.5E-2</v>
      </c>
      <c r="Y22" s="74" t="str">
        <f t="shared" si="10"/>
        <v>0,75 [-0,04 ,1,53]</v>
      </c>
    </row>
    <row r="23" spans="1:25" x14ac:dyDescent="0.2">
      <c r="A23" s="87" t="s">
        <v>323</v>
      </c>
      <c r="B23" s="87">
        <v>16</v>
      </c>
      <c r="C23" s="87">
        <v>12</v>
      </c>
      <c r="D23" s="87">
        <v>8.69</v>
      </c>
      <c r="E23" s="87">
        <v>10.25</v>
      </c>
      <c r="F23" s="87">
        <v>2.09</v>
      </c>
      <c r="G23" s="87">
        <v>2.7</v>
      </c>
      <c r="H23" s="87">
        <f t="shared" si="3"/>
        <v>1.56</v>
      </c>
      <c r="I23" s="87">
        <v>-0.39</v>
      </c>
      <c r="J23" s="87">
        <v>3.52</v>
      </c>
      <c r="K23" s="90">
        <v>1.67</v>
      </c>
      <c r="L23" s="90">
        <v>20.100000000000001</v>
      </c>
      <c r="M23" s="90">
        <v>0.111</v>
      </c>
      <c r="N23" s="87">
        <v>0.64</v>
      </c>
      <c r="O23" s="87">
        <v>-0.14000000000000001</v>
      </c>
      <c r="P23" s="87">
        <v>1.42</v>
      </c>
      <c r="Q23" s="64" t="str">
        <f t="shared" si="1"/>
        <v>[-0,14 ,1,42]</v>
      </c>
      <c r="S23" s="68" t="str">
        <f t="shared" si="4"/>
        <v>DigitSpan_BW</v>
      </c>
      <c r="T23" s="76" t="str">
        <f t="shared" si="5"/>
        <v>10,25 (2,7)</v>
      </c>
      <c r="U23" s="76" t="str">
        <f t="shared" si="6"/>
        <v>8,69 (2,09)</v>
      </c>
      <c r="V23" s="73" t="str">
        <f t="shared" si="7"/>
        <v>1,56 [-0,39, 3,52]</v>
      </c>
      <c r="W23" s="77" t="str">
        <f t="shared" si="8"/>
        <v>t(20,1) = 1,67</v>
      </c>
      <c r="X23" s="94">
        <f t="shared" si="9"/>
        <v>0.111</v>
      </c>
      <c r="Y23" s="74" t="str">
        <f t="shared" si="10"/>
        <v>0,64 [-0,14 ,1,42]</v>
      </c>
    </row>
    <row r="24" spans="1:25" x14ac:dyDescent="0.2">
      <c r="A24" s="87" t="s">
        <v>324</v>
      </c>
      <c r="B24" s="87">
        <v>16</v>
      </c>
      <c r="C24" s="87">
        <v>12</v>
      </c>
      <c r="D24" s="87">
        <v>9.81</v>
      </c>
      <c r="E24" s="87">
        <v>10.83</v>
      </c>
      <c r="F24" s="87">
        <v>1.56</v>
      </c>
      <c r="G24" s="87">
        <v>1.8</v>
      </c>
      <c r="H24" s="87">
        <f t="shared" si="3"/>
        <v>1.02</v>
      </c>
      <c r="I24" s="87">
        <v>-0.33</v>
      </c>
      <c r="J24" s="87">
        <v>2.37</v>
      </c>
      <c r="K24" s="90">
        <v>1.57</v>
      </c>
      <c r="L24" s="90">
        <v>21.8</v>
      </c>
      <c r="M24" s="90">
        <v>0.13</v>
      </c>
      <c r="N24" s="87">
        <v>0.6</v>
      </c>
      <c r="O24" s="87">
        <v>-0.18</v>
      </c>
      <c r="P24" s="87">
        <v>1.37</v>
      </c>
      <c r="Q24" s="64" t="str">
        <f t="shared" si="1"/>
        <v>[-0,18 ,1,37]</v>
      </c>
      <c r="S24" s="68" t="str">
        <f t="shared" si="4"/>
        <v>DigitSpan_Seq</v>
      </c>
      <c r="T24" s="76" t="str">
        <f t="shared" si="5"/>
        <v>10,83 (1,8)</v>
      </c>
      <c r="U24" s="76" t="str">
        <f t="shared" si="6"/>
        <v>9,81 (1,56)</v>
      </c>
      <c r="V24" s="73" t="str">
        <f t="shared" si="7"/>
        <v>1,02 [-0,33, 2,37]</v>
      </c>
      <c r="W24" s="77" t="str">
        <f t="shared" si="8"/>
        <v>t(21,8) = 1,57</v>
      </c>
      <c r="X24" s="94">
        <f t="shared" si="9"/>
        <v>0.13</v>
      </c>
      <c r="Y24" s="74" t="str">
        <f t="shared" si="10"/>
        <v>0,6 [-0,18 ,1,37]</v>
      </c>
    </row>
    <row r="25" spans="1:25" x14ac:dyDescent="0.2">
      <c r="A25" s="87" t="s">
        <v>325</v>
      </c>
      <c r="B25" s="87">
        <v>16</v>
      </c>
      <c r="C25" s="87">
        <v>14</v>
      </c>
      <c r="D25" s="87">
        <v>19.5</v>
      </c>
      <c r="E25" s="87">
        <v>23</v>
      </c>
      <c r="F25" s="87">
        <v>2.4500000000000002</v>
      </c>
      <c r="G25" s="87">
        <v>2.94</v>
      </c>
      <c r="H25" s="87">
        <f t="shared" si="3"/>
        <v>3.5</v>
      </c>
      <c r="I25" s="87">
        <v>1.45</v>
      </c>
      <c r="J25" s="87">
        <v>5.55</v>
      </c>
      <c r="K25" s="90">
        <v>3.52</v>
      </c>
      <c r="L25" s="90">
        <v>25.5</v>
      </c>
      <c r="M25" s="90">
        <v>2E-3</v>
      </c>
      <c r="N25" s="87">
        <v>1.27</v>
      </c>
      <c r="O25" s="87">
        <v>0.47</v>
      </c>
      <c r="P25" s="87">
        <v>2.0699999999999998</v>
      </c>
      <c r="Q25" s="64" t="str">
        <f t="shared" si="1"/>
        <v>[0,47 ,2,07]</v>
      </c>
      <c r="S25" s="68" t="str">
        <f t="shared" si="4"/>
        <v>SpatSpan_Total</v>
      </c>
      <c r="T25" s="76" t="str">
        <f t="shared" si="5"/>
        <v>23 (2,94)</v>
      </c>
      <c r="U25" s="76" t="str">
        <f t="shared" si="6"/>
        <v>19,5 (2,45)</v>
      </c>
      <c r="V25" s="73" t="str">
        <f t="shared" si="7"/>
        <v>3,5 [1,45, 5,55]</v>
      </c>
      <c r="W25" s="77" t="str">
        <f t="shared" si="8"/>
        <v>t(25,5) = 3,52</v>
      </c>
      <c r="X25" s="94">
        <f t="shared" si="9"/>
        <v>2E-3</v>
      </c>
      <c r="Y25" s="74" t="str">
        <f t="shared" si="10"/>
        <v>1,27 [0,47 ,2,07]</v>
      </c>
    </row>
    <row r="26" spans="1:25" x14ac:dyDescent="0.2">
      <c r="A26" s="87" t="s">
        <v>326</v>
      </c>
      <c r="B26" s="87">
        <v>16</v>
      </c>
      <c r="C26" s="87">
        <v>14</v>
      </c>
      <c r="D26" s="87">
        <v>10.19</v>
      </c>
      <c r="E26" s="87">
        <v>12.43</v>
      </c>
      <c r="F26" s="87">
        <v>1.68</v>
      </c>
      <c r="G26" s="87">
        <v>1.5</v>
      </c>
      <c r="H26" s="87">
        <f t="shared" si="3"/>
        <v>2.2400000000000002</v>
      </c>
      <c r="I26" s="87">
        <v>1.05</v>
      </c>
      <c r="J26" s="87">
        <v>3.43</v>
      </c>
      <c r="K26" s="90">
        <v>3.85</v>
      </c>
      <c r="L26" s="90">
        <v>28</v>
      </c>
      <c r="M26" s="90">
        <v>1E-3</v>
      </c>
      <c r="N26" s="87">
        <v>1.36</v>
      </c>
      <c r="O26" s="87">
        <v>0.55000000000000004</v>
      </c>
      <c r="P26" s="87">
        <v>2.17</v>
      </c>
      <c r="Q26" s="64" t="str">
        <f t="shared" si="1"/>
        <v>[0,55 ,2,17]</v>
      </c>
      <c r="S26" s="68" t="str">
        <f t="shared" si="4"/>
        <v>SpatSpan_FW</v>
      </c>
      <c r="T26" s="76" t="str">
        <f t="shared" si="5"/>
        <v>12,43 (1,5)</v>
      </c>
      <c r="U26" s="76" t="str">
        <f t="shared" si="6"/>
        <v>10,19 (1,68)</v>
      </c>
      <c r="V26" s="73" t="str">
        <f t="shared" si="7"/>
        <v>2,24 [1,05, 3,43]</v>
      </c>
      <c r="W26" s="77" t="str">
        <f t="shared" si="8"/>
        <v>t(28) = 3,85</v>
      </c>
      <c r="X26" s="94">
        <f t="shared" si="9"/>
        <v>1E-3</v>
      </c>
      <c r="Y26" s="74" t="str">
        <f t="shared" si="10"/>
        <v>1,36 [0,55 ,2,17]</v>
      </c>
    </row>
    <row r="27" spans="1:25" x14ac:dyDescent="0.2">
      <c r="A27" s="87" t="s">
        <v>327</v>
      </c>
      <c r="B27" s="87">
        <v>16</v>
      </c>
      <c r="C27" s="87">
        <v>14</v>
      </c>
      <c r="D27" s="87">
        <v>9.31</v>
      </c>
      <c r="E27" s="87">
        <v>10.57</v>
      </c>
      <c r="F27" s="87">
        <v>1.54</v>
      </c>
      <c r="G27" s="87">
        <v>1.99</v>
      </c>
      <c r="H27" s="87">
        <f t="shared" si="3"/>
        <v>1.26</v>
      </c>
      <c r="I27" s="87">
        <v>-0.09</v>
      </c>
      <c r="J27" s="87">
        <v>2.61</v>
      </c>
      <c r="K27" s="90">
        <v>1.92</v>
      </c>
      <c r="L27" s="90">
        <v>24.4</v>
      </c>
      <c r="M27" s="90">
        <v>6.7000000000000004E-2</v>
      </c>
      <c r="N27" s="87">
        <v>0.7</v>
      </c>
      <c r="O27" s="87">
        <v>-0.06</v>
      </c>
      <c r="P27" s="87">
        <v>1.45</v>
      </c>
      <c r="Q27" s="64" t="str">
        <f t="shared" si="1"/>
        <v>[-0,06 ,1,45]</v>
      </c>
      <c r="S27" s="68" t="str">
        <f t="shared" si="4"/>
        <v>SpatSpan_BW</v>
      </c>
      <c r="T27" s="76" t="str">
        <f t="shared" si="5"/>
        <v>10,57 (1,99)</v>
      </c>
      <c r="U27" s="76" t="str">
        <f t="shared" si="6"/>
        <v>9,31 (1,54)</v>
      </c>
      <c r="V27" s="73" t="str">
        <f t="shared" si="7"/>
        <v>1,26 [-0,09, 2,61]</v>
      </c>
      <c r="W27" s="77" t="str">
        <f t="shared" si="8"/>
        <v>t(24,4) = 1,92</v>
      </c>
      <c r="X27" s="94">
        <f t="shared" si="9"/>
        <v>6.7000000000000004E-2</v>
      </c>
      <c r="Y27" s="74" t="str">
        <f t="shared" si="10"/>
        <v>0,7 [-0,06 ,1,45]</v>
      </c>
    </row>
    <row r="28" spans="1:25" x14ac:dyDescent="0.2">
      <c r="A28" s="87" t="s">
        <v>334</v>
      </c>
      <c r="B28" s="87">
        <v>16</v>
      </c>
      <c r="C28" s="87">
        <v>14</v>
      </c>
      <c r="D28" s="87">
        <v>493.56</v>
      </c>
      <c r="E28" s="87">
        <v>546.29</v>
      </c>
      <c r="F28" s="87">
        <v>63.49</v>
      </c>
      <c r="G28" s="87">
        <v>56.14</v>
      </c>
      <c r="H28" s="87">
        <f t="shared" si="3"/>
        <v>52.73</v>
      </c>
      <c r="I28" s="87">
        <v>7.98</v>
      </c>
      <c r="J28" s="87">
        <v>97.47</v>
      </c>
      <c r="K28" s="90">
        <v>2.41</v>
      </c>
      <c r="L28" s="90">
        <v>28</v>
      </c>
      <c r="M28" s="90">
        <v>2.3E-2</v>
      </c>
      <c r="N28" s="87">
        <v>0.85</v>
      </c>
      <c r="O28" s="87">
        <v>0.09</v>
      </c>
      <c r="P28" s="87">
        <v>1.61</v>
      </c>
      <c r="Q28" s="64" t="str">
        <f t="shared" si="1"/>
        <v>[0,09 ,1,61]</v>
      </c>
      <c r="S28" s="68" t="str">
        <f t="shared" si="4"/>
        <v>D2_TN</v>
      </c>
      <c r="T28" s="76" t="str">
        <f t="shared" si="5"/>
        <v>546,29 (56,14)</v>
      </c>
      <c r="U28" s="76" t="str">
        <f t="shared" si="6"/>
        <v>493,56 (63,49)</v>
      </c>
      <c r="V28" s="73" t="str">
        <f t="shared" si="7"/>
        <v>52,73 [7,98, 97,47]</v>
      </c>
      <c r="W28" s="77" t="str">
        <f t="shared" si="8"/>
        <v>t(28) = 2,41</v>
      </c>
      <c r="X28" s="94">
        <f t="shared" si="9"/>
        <v>2.3E-2</v>
      </c>
      <c r="Y28" s="74" t="str">
        <f t="shared" si="10"/>
        <v>0,85 [0,09 ,1,61]</v>
      </c>
    </row>
    <row r="29" spans="1:25" x14ac:dyDescent="0.2">
      <c r="A29" s="87" t="s">
        <v>328</v>
      </c>
      <c r="B29" s="87">
        <v>16</v>
      </c>
      <c r="C29" s="87">
        <v>14</v>
      </c>
      <c r="D29" s="87">
        <v>3.66</v>
      </c>
      <c r="E29" s="87">
        <v>4.41</v>
      </c>
      <c r="F29" s="87">
        <v>2.91</v>
      </c>
      <c r="G29" s="87">
        <v>2.98</v>
      </c>
      <c r="H29" s="87">
        <f t="shared" si="3"/>
        <v>0.75</v>
      </c>
      <c r="I29" s="87">
        <v>-1.46</v>
      </c>
      <c r="J29" s="87">
        <v>2.96</v>
      </c>
      <c r="K29" s="90">
        <v>0.7</v>
      </c>
      <c r="L29" s="90">
        <v>27.3</v>
      </c>
      <c r="M29" s="90">
        <v>0.49199999999999999</v>
      </c>
      <c r="N29" s="87">
        <v>0.25</v>
      </c>
      <c r="O29" s="87">
        <v>-0.48</v>
      </c>
      <c r="P29" s="87">
        <v>0.98</v>
      </c>
      <c r="Q29" s="64" t="str">
        <f t="shared" si="1"/>
        <v>[-0,48 ,0,98]</v>
      </c>
      <c r="S29" s="68" t="str">
        <f t="shared" si="4"/>
        <v>D2_PE</v>
      </c>
      <c r="T29" s="76" t="str">
        <f t="shared" si="5"/>
        <v>4,41 (2,98)</v>
      </c>
      <c r="U29" s="76" t="str">
        <f t="shared" si="6"/>
        <v>3,66 (2,91)</v>
      </c>
      <c r="V29" s="73" t="str">
        <f t="shared" si="7"/>
        <v>0,75 [-1,46, 2,96]</v>
      </c>
      <c r="W29" s="77" t="str">
        <f t="shared" si="8"/>
        <v>t(27,3) = 0,7</v>
      </c>
      <c r="X29" s="94">
        <f t="shared" si="9"/>
        <v>0.49199999999999999</v>
      </c>
      <c r="Y29" s="74" t="str">
        <f t="shared" si="10"/>
        <v>0,25 [-0,48 ,0,98]</v>
      </c>
    </row>
    <row r="30" spans="1:25" x14ac:dyDescent="0.2">
      <c r="A30" s="87" t="s">
        <v>329</v>
      </c>
      <c r="B30" s="87">
        <v>16</v>
      </c>
      <c r="C30" s="87">
        <v>14</v>
      </c>
      <c r="D30" s="87">
        <v>474.94</v>
      </c>
      <c r="E30" s="87">
        <v>521.86</v>
      </c>
      <c r="F30" s="87">
        <v>59.31</v>
      </c>
      <c r="G30" s="87">
        <v>52.48</v>
      </c>
      <c r="H30" s="87">
        <f t="shared" si="3"/>
        <v>46.92</v>
      </c>
      <c r="I30" s="87">
        <v>5.1100000000000003</v>
      </c>
      <c r="J30" s="87">
        <v>88.73</v>
      </c>
      <c r="K30" s="90">
        <v>2.2999999999999998</v>
      </c>
      <c r="L30" s="90">
        <v>28</v>
      </c>
      <c r="M30" s="90">
        <v>2.9000000000000001E-2</v>
      </c>
      <c r="N30" s="87">
        <v>0.81</v>
      </c>
      <c r="O30" s="87">
        <v>0.05</v>
      </c>
      <c r="P30" s="87">
        <v>1.57</v>
      </c>
      <c r="Q30" s="64" t="str">
        <f t="shared" si="1"/>
        <v>[0,05 ,1,57]</v>
      </c>
      <c r="S30" s="68" t="str">
        <f t="shared" si="4"/>
        <v>D2_NC</v>
      </c>
      <c r="T30" s="76" t="str">
        <f t="shared" si="5"/>
        <v>521,86 (52,48)</v>
      </c>
      <c r="U30" s="76" t="str">
        <f t="shared" si="6"/>
        <v>474,94 (59,31)</v>
      </c>
      <c r="V30" s="73" t="str">
        <f t="shared" si="7"/>
        <v>46,92 [5,11, 88,73]</v>
      </c>
      <c r="W30" s="77" t="str">
        <f t="shared" si="8"/>
        <v>t(28) = 2,3</v>
      </c>
      <c r="X30" s="94">
        <f t="shared" si="9"/>
        <v>2.9000000000000001E-2</v>
      </c>
      <c r="Y30" s="74" t="str">
        <f t="shared" si="10"/>
        <v>0,81 [0,05 ,1,57]</v>
      </c>
    </row>
    <row r="31" spans="1:25" x14ac:dyDescent="0.2">
      <c r="A31" s="87" t="s">
        <v>330</v>
      </c>
      <c r="B31" s="87">
        <v>16</v>
      </c>
      <c r="C31" s="87">
        <v>14</v>
      </c>
      <c r="D31" s="87">
        <v>194.38</v>
      </c>
      <c r="E31" s="87">
        <v>208.79</v>
      </c>
      <c r="F31" s="87">
        <v>28.41</v>
      </c>
      <c r="G31" s="87">
        <v>31.62</v>
      </c>
      <c r="H31" s="87">
        <f t="shared" si="3"/>
        <v>14.41</v>
      </c>
      <c r="I31" s="87">
        <v>-8.26</v>
      </c>
      <c r="J31" s="87">
        <v>37.08</v>
      </c>
      <c r="K31" s="90">
        <v>1.31</v>
      </c>
      <c r="L31" s="90">
        <v>26.4</v>
      </c>
      <c r="M31" s="90">
        <v>0.20300000000000001</v>
      </c>
      <c r="N31" s="87">
        <v>0.47</v>
      </c>
      <c r="O31" s="87">
        <v>-0.27</v>
      </c>
      <c r="P31" s="87">
        <v>1.21</v>
      </c>
      <c r="Q31" s="64" t="str">
        <f t="shared" si="1"/>
        <v>[-0,27 ,1,21]</v>
      </c>
      <c r="S31" s="68" t="str">
        <f t="shared" si="4"/>
        <v>D2_CP</v>
      </c>
      <c r="T31" s="76" t="str">
        <f t="shared" si="5"/>
        <v>208,79 (31,62)</v>
      </c>
      <c r="U31" s="76" t="str">
        <f t="shared" si="6"/>
        <v>194,38 (28,41)</v>
      </c>
      <c r="V31" s="73" t="str">
        <f t="shared" si="7"/>
        <v>14,41 [-8,26, 37,08]</v>
      </c>
      <c r="W31" s="77" t="str">
        <f t="shared" si="8"/>
        <v>t(26,4) = 1,31</v>
      </c>
      <c r="X31" s="94">
        <f t="shared" si="9"/>
        <v>0.20300000000000001</v>
      </c>
      <c r="Y31" s="74" t="str">
        <f t="shared" si="10"/>
        <v>0,47 [-0,27 ,1,21]</v>
      </c>
    </row>
    <row r="32" spans="1:25" x14ac:dyDescent="0.2">
      <c r="A32" s="87" t="s">
        <v>331</v>
      </c>
      <c r="B32" s="87">
        <v>16</v>
      </c>
      <c r="C32" s="87">
        <v>14</v>
      </c>
      <c r="D32" s="87">
        <v>13.75</v>
      </c>
      <c r="E32" s="87">
        <v>11</v>
      </c>
      <c r="F32" s="87">
        <v>3.84</v>
      </c>
      <c r="G32" s="87">
        <v>3.21</v>
      </c>
      <c r="H32" s="87">
        <f t="shared" si="3"/>
        <v>-2.75</v>
      </c>
      <c r="I32" s="87">
        <v>-5.39</v>
      </c>
      <c r="J32" s="87">
        <v>-0.11</v>
      </c>
      <c r="K32" s="90">
        <v>-2.14</v>
      </c>
      <c r="L32" s="90">
        <v>28</v>
      </c>
      <c r="M32" s="90">
        <v>4.2000000000000003E-2</v>
      </c>
      <c r="N32" s="87">
        <v>-0.75</v>
      </c>
      <c r="O32" s="87">
        <v>-1.51</v>
      </c>
      <c r="P32" s="87">
        <v>0</v>
      </c>
      <c r="Q32" s="64" t="str">
        <f t="shared" si="1"/>
        <v>[-1,51 ,0]</v>
      </c>
      <c r="S32" s="68" t="str">
        <f t="shared" si="4"/>
        <v>D2_FR</v>
      </c>
      <c r="T32" s="76" t="str">
        <f t="shared" si="5"/>
        <v>11 (3,21)</v>
      </c>
      <c r="U32" s="76" t="str">
        <f t="shared" si="6"/>
        <v>13,75 (3,84)</v>
      </c>
      <c r="V32" s="73" t="str">
        <f t="shared" si="7"/>
        <v>-2,75 [-5,39, -0,11]</v>
      </c>
      <c r="W32" s="77" t="str">
        <f t="shared" si="8"/>
        <v>t(28) = -2,14</v>
      </c>
      <c r="X32" s="94">
        <f t="shared" si="9"/>
        <v>4.2000000000000003E-2</v>
      </c>
      <c r="Y32" s="74" t="str">
        <f t="shared" si="10"/>
        <v>-0,75 [-1,51 ,0]</v>
      </c>
    </row>
    <row r="33" spans="1:25" x14ac:dyDescent="0.2">
      <c r="A33" s="87" t="s">
        <v>332</v>
      </c>
      <c r="B33" s="87">
        <v>16</v>
      </c>
      <c r="C33" s="87">
        <v>14</v>
      </c>
      <c r="D33" s="87">
        <v>64.099999999999994</v>
      </c>
      <c r="E33" s="87">
        <v>69.73</v>
      </c>
      <c r="F33" s="87">
        <v>10.68</v>
      </c>
      <c r="G33" s="87">
        <v>11.26</v>
      </c>
      <c r="H33" s="87">
        <f t="shared" si="3"/>
        <v>5.63</v>
      </c>
      <c r="I33" s="87">
        <v>-2.62</v>
      </c>
      <c r="J33" s="87">
        <v>13.89</v>
      </c>
      <c r="K33" s="90">
        <v>1.4</v>
      </c>
      <c r="L33" s="90">
        <v>27</v>
      </c>
      <c r="M33" s="90">
        <v>0.17299999999999999</v>
      </c>
      <c r="N33" s="87">
        <v>0.5</v>
      </c>
      <c r="O33" s="87">
        <v>-0.24</v>
      </c>
      <c r="P33" s="87">
        <v>1.24</v>
      </c>
      <c r="Q33" s="64" t="str">
        <f t="shared" si="1"/>
        <v>[-0,24 ,1,24]</v>
      </c>
      <c r="S33" s="68" t="str">
        <f t="shared" si="4"/>
        <v>GroPeg_DH</v>
      </c>
      <c r="T33" s="76" t="str">
        <f t="shared" si="5"/>
        <v>69,73 (11,26)</v>
      </c>
      <c r="U33" s="76" t="str">
        <f t="shared" si="6"/>
        <v>64,1 (10,68)</v>
      </c>
      <c r="V33" s="73" t="str">
        <f t="shared" si="7"/>
        <v>5,63 [-2,62, 13,89]</v>
      </c>
      <c r="W33" s="77" t="str">
        <f t="shared" si="8"/>
        <v>t(27) = 1,4</v>
      </c>
      <c r="X33" s="94">
        <f t="shared" si="9"/>
        <v>0.17299999999999999</v>
      </c>
      <c r="Y33" s="74" t="str">
        <f t="shared" si="10"/>
        <v>0,5 [-0,24 ,1,24]</v>
      </c>
    </row>
    <row r="34" spans="1:25" ht="17" thickBot="1" x14ac:dyDescent="0.25">
      <c r="A34" s="87" t="s">
        <v>333</v>
      </c>
      <c r="B34" s="87">
        <v>16</v>
      </c>
      <c r="C34" s="87">
        <v>14</v>
      </c>
      <c r="D34" s="87">
        <v>66.12</v>
      </c>
      <c r="E34" s="87">
        <v>71.58</v>
      </c>
      <c r="F34" s="87">
        <v>9.65</v>
      </c>
      <c r="G34" s="87">
        <v>13.95</v>
      </c>
      <c r="H34" s="87">
        <f t="shared" si="3"/>
        <v>5.46</v>
      </c>
      <c r="I34" s="87">
        <v>-3.73</v>
      </c>
      <c r="J34" s="87">
        <v>14.66</v>
      </c>
      <c r="K34" s="90">
        <v>1.23</v>
      </c>
      <c r="L34" s="90">
        <v>22.7</v>
      </c>
      <c r="M34" s="90">
        <v>0.23100000000000001</v>
      </c>
      <c r="N34" s="87">
        <v>0.45</v>
      </c>
      <c r="O34" s="87">
        <v>-0.28999999999999998</v>
      </c>
      <c r="P34" s="87">
        <v>1.19</v>
      </c>
      <c r="Q34" s="64" t="str">
        <f t="shared" si="1"/>
        <v>[-0,29 ,1,19]</v>
      </c>
      <c r="S34" s="71" t="str">
        <f t="shared" si="4"/>
        <v>GroPeg_NDH</v>
      </c>
      <c r="T34" s="76" t="str">
        <f t="shared" si="5"/>
        <v>71,58 (13,95)</v>
      </c>
      <c r="U34" s="76" t="str">
        <f t="shared" si="6"/>
        <v>66,12 (9,65)</v>
      </c>
      <c r="V34" s="73" t="str">
        <f t="shared" si="7"/>
        <v>5,46 [-3,73, 14,66]</v>
      </c>
      <c r="W34" s="85" t="str">
        <f t="shared" si="8"/>
        <v>t(22,7) = 1,23</v>
      </c>
      <c r="X34" s="95">
        <f t="shared" si="9"/>
        <v>0.23100000000000001</v>
      </c>
      <c r="Y34" s="75" t="str">
        <f t="shared" si="10"/>
        <v>0,45 [-0,29 ,1,19]</v>
      </c>
    </row>
    <row r="36" spans="1:25" x14ac:dyDescent="0.2">
      <c r="S36" s="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5C428-1822-8647-8BCB-F8A9C78AC985}">
  <sheetPr codeName="Sheet1"/>
  <dimension ref="A1:I24"/>
  <sheetViews>
    <sheetView workbookViewId="0">
      <selection activeCell="L28" sqref="L28"/>
    </sheetView>
  </sheetViews>
  <sheetFormatPr baseColWidth="10" defaultRowHeight="16" x14ac:dyDescent="0.2"/>
  <cols>
    <col min="1" max="1" width="23.5" bestFit="1" customWidth="1"/>
    <col min="2" max="2" width="17" bestFit="1" customWidth="1"/>
    <col min="3" max="3" width="5.5" bestFit="1" customWidth="1"/>
    <col min="4" max="4" width="13" bestFit="1" customWidth="1"/>
    <col min="5" max="5" width="13.33203125" bestFit="1" customWidth="1"/>
    <col min="6" max="6" width="15.83203125" bestFit="1" customWidth="1"/>
    <col min="7" max="7" width="10.83203125" bestFit="1" customWidth="1"/>
    <col min="8" max="9" width="15.33203125" customWidth="1"/>
    <col min="10" max="10" width="19.33203125" bestFit="1" customWidth="1"/>
  </cols>
  <sheetData>
    <row r="1" spans="1:9" x14ac:dyDescent="0.2">
      <c r="A1" s="26" t="s">
        <v>335</v>
      </c>
      <c r="B1" t="s">
        <v>422</v>
      </c>
    </row>
    <row r="3" spans="1:9" x14ac:dyDescent="0.2">
      <c r="B3" s="26" t="s">
        <v>292</v>
      </c>
      <c r="F3" s="87"/>
      <c r="G3" s="87" t="s">
        <v>288</v>
      </c>
      <c r="H3" s="87" t="s">
        <v>389</v>
      </c>
      <c r="I3" s="87"/>
    </row>
    <row r="4" spans="1:9" x14ac:dyDescent="0.2">
      <c r="A4" s="26" t="s">
        <v>423</v>
      </c>
      <c r="B4" t="s">
        <v>288</v>
      </c>
      <c r="C4" t="s">
        <v>307</v>
      </c>
      <c r="D4" t="s">
        <v>291</v>
      </c>
      <c r="F4" s="87"/>
      <c r="G4" s="87" t="s">
        <v>388</v>
      </c>
      <c r="H4" s="87" t="s">
        <v>388</v>
      </c>
      <c r="I4" s="87" t="s">
        <v>395</v>
      </c>
    </row>
    <row r="5" spans="1:9" x14ac:dyDescent="0.2">
      <c r="A5" s="5" t="s">
        <v>409</v>
      </c>
      <c r="B5" s="28">
        <v>25.3125</v>
      </c>
      <c r="C5" s="28">
        <v>23.660714285714285</v>
      </c>
      <c r="D5" s="28">
        <v>24.541666666666668</v>
      </c>
      <c r="F5" s="87" t="s">
        <v>342</v>
      </c>
      <c r="G5" s="87" t="s">
        <v>399</v>
      </c>
      <c r="H5" s="87" t="s">
        <v>400</v>
      </c>
      <c r="I5" s="87" t="s">
        <v>397</v>
      </c>
    </row>
    <row r="6" spans="1:9" x14ac:dyDescent="0.2">
      <c r="A6" s="5" t="s">
        <v>413</v>
      </c>
      <c r="B6" s="28">
        <v>6.75</v>
      </c>
      <c r="C6" s="28">
        <v>6.9285714285714288</v>
      </c>
      <c r="D6" s="28">
        <v>6.833333333333333</v>
      </c>
      <c r="F6" s="87" t="s">
        <v>336</v>
      </c>
      <c r="G6" s="87" t="s">
        <v>401</v>
      </c>
      <c r="H6" s="87" t="s">
        <v>402</v>
      </c>
      <c r="I6" s="87"/>
    </row>
    <row r="7" spans="1:9" x14ac:dyDescent="0.2">
      <c r="A7" s="5" t="s">
        <v>412</v>
      </c>
      <c r="B7" s="28">
        <v>9.46875</v>
      </c>
      <c r="C7" s="28">
        <v>55.785714285714285</v>
      </c>
      <c r="D7" s="28">
        <v>31.083333333333332</v>
      </c>
      <c r="F7" s="87" t="s">
        <v>338</v>
      </c>
      <c r="G7" s="87" t="s">
        <v>403</v>
      </c>
      <c r="H7" s="87" t="s">
        <v>404</v>
      </c>
      <c r="I7" s="87"/>
    </row>
    <row r="8" spans="1:9" x14ac:dyDescent="0.2">
      <c r="F8" s="87" t="s">
        <v>339</v>
      </c>
      <c r="G8" s="87" t="s">
        <v>405</v>
      </c>
      <c r="H8" s="87" t="s">
        <v>406</v>
      </c>
      <c r="I8" s="87"/>
    </row>
    <row r="9" spans="1:9" x14ac:dyDescent="0.2">
      <c r="F9" s="87" t="s">
        <v>340</v>
      </c>
      <c r="G9" s="87" t="s">
        <v>407</v>
      </c>
      <c r="H9" s="87" t="s">
        <v>408</v>
      </c>
      <c r="I9" s="87"/>
    </row>
    <row r="12" spans="1:9" x14ac:dyDescent="0.2">
      <c r="A12" s="26" t="s">
        <v>335</v>
      </c>
      <c r="B12" t="s">
        <v>422</v>
      </c>
    </row>
    <row r="14" spans="1:9" x14ac:dyDescent="0.2">
      <c r="B14" s="26" t="s">
        <v>292</v>
      </c>
    </row>
    <row r="15" spans="1:9" x14ac:dyDescent="0.2">
      <c r="B15" t="s">
        <v>288</v>
      </c>
      <c r="D15" t="s">
        <v>410</v>
      </c>
      <c r="E15" t="s">
        <v>307</v>
      </c>
      <c r="F15" t="s">
        <v>411</v>
      </c>
      <c r="G15" t="s">
        <v>291</v>
      </c>
    </row>
    <row r="16" spans="1:9" x14ac:dyDescent="0.2">
      <c r="A16" s="26" t="s">
        <v>290</v>
      </c>
      <c r="B16" t="s">
        <v>98</v>
      </c>
      <c r="C16" t="s">
        <v>11</v>
      </c>
      <c r="E16" t="s">
        <v>11</v>
      </c>
    </row>
    <row r="17" spans="1:7" x14ac:dyDescent="0.2">
      <c r="A17" s="5" t="s">
        <v>289</v>
      </c>
      <c r="B17" s="27"/>
      <c r="C17" s="27"/>
      <c r="D17" s="27"/>
      <c r="E17" s="27"/>
      <c r="F17" s="27"/>
      <c r="G17" s="27"/>
    </row>
    <row r="18" spans="1:7" x14ac:dyDescent="0.2">
      <c r="A18" s="88" t="s">
        <v>103</v>
      </c>
      <c r="B18" s="27">
        <v>1</v>
      </c>
      <c r="C18" s="27">
        <v>3</v>
      </c>
      <c r="D18" s="27">
        <v>4</v>
      </c>
      <c r="E18" s="27"/>
      <c r="F18" s="27"/>
      <c r="G18" s="27">
        <v>4</v>
      </c>
    </row>
    <row r="19" spans="1:7" x14ac:dyDescent="0.2">
      <c r="A19" s="88" t="s">
        <v>10</v>
      </c>
      <c r="B19" s="27">
        <v>2</v>
      </c>
      <c r="C19" s="27">
        <v>10</v>
      </c>
      <c r="D19" s="27">
        <v>12</v>
      </c>
      <c r="E19" s="27">
        <v>14</v>
      </c>
      <c r="F19" s="27">
        <v>14</v>
      </c>
      <c r="G19" s="27">
        <v>26</v>
      </c>
    </row>
    <row r="20" spans="1:7" x14ac:dyDescent="0.2">
      <c r="A20" s="5" t="s">
        <v>424</v>
      </c>
      <c r="B20" s="27"/>
      <c r="C20" s="27"/>
      <c r="D20" s="27"/>
      <c r="E20" s="27"/>
      <c r="F20" s="27"/>
      <c r="G20" s="27"/>
    </row>
    <row r="21" spans="1:7" x14ac:dyDescent="0.2">
      <c r="A21" s="88" t="s">
        <v>103</v>
      </c>
      <c r="B21" s="27">
        <v>1</v>
      </c>
      <c r="C21" s="27">
        <v>3</v>
      </c>
      <c r="D21" s="27">
        <v>4</v>
      </c>
      <c r="E21" s="27"/>
      <c r="F21" s="27"/>
      <c r="G21" s="27">
        <v>4</v>
      </c>
    </row>
    <row r="22" spans="1:7" x14ac:dyDescent="0.2">
      <c r="A22" s="88" t="s">
        <v>10</v>
      </c>
      <c r="B22" s="27">
        <v>2</v>
      </c>
      <c r="C22" s="27">
        <v>10</v>
      </c>
      <c r="D22" s="27">
        <v>12</v>
      </c>
      <c r="E22" s="27">
        <v>14</v>
      </c>
      <c r="F22" s="27">
        <v>14</v>
      </c>
      <c r="G22" s="27">
        <v>26</v>
      </c>
    </row>
    <row r="23" spans="1:7" x14ac:dyDescent="0.2">
      <c r="A23" s="5" t="s">
        <v>293</v>
      </c>
      <c r="B23" s="27">
        <v>3</v>
      </c>
      <c r="C23" s="27">
        <v>13</v>
      </c>
      <c r="D23" s="27">
        <v>16</v>
      </c>
      <c r="E23" s="27">
        <v>14</v>
      </c>
      <c r="F23" s="27">
        <v>14</v>
      </c>
      <c r="G23" s="27">
        <v>30</v>
      </c>
    </row>
    <row r="24" spans="1:7" x14ac:dyDescent="0.2">
      <c r="A24" s="5" t="s">
        <v>425</v>
      </c>
      <c r="B24" s="27">
        <v>3</v>
      </c>
      <c r="C24" s="27">
        <v>13</v>
      </c>
      <c r="D24" s="27">
        <v>16</v>
      </c>
      <c r="E24" s="27">
        <v>14</v>
      </c>
      <c r="F24" s="27">
        <v>14</v>
      </c>
      <c r="G24" s="27">
        <v>30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4E4332-9146-5349-97F5-5E1F74B07654}">
  <sheetPr codeName="Sheet10"/>
  <dimension ref="A1:D28"/>
  <sheetViews>
    <sheetView topLeftCell="A17" workbookViewId="0">
      <selection activeCell="B22" sqref="B22"/>
    </sheetView>
  </sheetViews>
  <sheetFormatPr baseColWidth="10" defaultRowHeight="16" x14ac:dyDescent="0.2"/>
  <cols>
    <col min="1" max="1" width="14" style="16" customWidth="1"/>
    <col min="2" max="2" width="66.83203125" style="11" customWidth="1"/>
    <col min="3" max="3" width="32.5" style="11" customWidth="1"/>
    <col min="4" max="4" width="81.6640625" style="11" customWidth="1"/>
    <col min="5" max="16384" width="10.83203125" style="11"/>
  </cols>
  <sheetData>
    <row r="1" spans="1:4" s="15" customFormat="1" ht="17" x14ac:dyDescent="0.2">
      <c r="A1" s="14" t="s">
        <v>194</v>
      </c>
      <c r="B1" s="15" t="s">
        <v>195</v>
      </c>
      <c r="C1" s="15" t="s">
        <v>196</v>
      </c>
      <c r="D1" s="15" t="s">
        <v>206</v>
      </c>
    </row>
    <row r="2" spans="1:4" ht="68" x14ac:dyDescent="0.2">
      <c r="A2" s="18" t="s">
        <v>209</v>
      </c>
      <c r="B2" s="11" t="s">
        <v>210</v>
      </c>
      <c r="C2" s="11" t="s">
        <v>211</v>
      </c>
    </row>
    <row r="3" spans="1:4" ht="46" customHeight="1" x14ac:dyDescent="0.2">
      <c r="A3" s="18" t="s">
        <v>178</v>
      </c>
      <c r="B3" s="11" t="s">
        <v>198</v>
      </c>
      <c r="C3" s="11" t="s">
        <v>199</v>
      </c>
    </row>
    <row r="4" spans="1:4" ht="43" customHeight="1" x14ac:dyDescent="0.2">
      <c r="A4" s="18" t="s">
        <v>179</v>
      </c>
      <c r="B4" s="11" t="s">
        <v>200</v>
      </c>
      <c r="C4" s="11" t="s">
        <v>199</v>
      </c>
    </row>
    <row r="5" spans="1:4" ht="51" x14ac:dyDescent="0.2">
      <c r="A5" s="18" t="s">
        <v>180</v>
      </c>
      <c r="B5" s="12" t="s">
        <v>201</v>
      </c>
      <c r="C5" s="11" t="s">
        <v>199</v>
      </c>
    </row>
    <row r="6" spans="1:4" ht="68" x14ac:dyDescent="0.2">
      <c r="A6" s="18" t="s">
        <v>181</v>
      </c>
      <c r="B6" s="12" t="s">
        <v>202</v>
      </c>
      <c r="C6" s="11" t="s">
        <v>199</v>
      </c>
    </row>
    <row r="7" spans="1:4" ht="40" customHeight="1" x14ac:dyDescent="0.2">
      <c r="A7" s="19" t="s">
        <v>186</v>
      </c>
      <c r="B7" s="11" t="s">
        <v>203</v>
      </c>
      <c r="C7" s="11" t="s">
        <v>204</v>
      </c>
      <c r="D7" s="96" t="s">
        <v>207</v>
      </c>
    </row>
    <row r="8" spans="1:4" ht="34" x14ac:dyDescent="0.2">
      <c r="A8" s="19" t="s">
        <v>185</v>
      </c>
      <c r="B8" s="11" t="s">
        <v>205</v>
      </c>
      <c r="C8" s="11" t="s">
        <v>204</v>
      </c>
      <c r="D8" s="96"/>
    </row>
    <row r="9" spans="1:4" ht="34" x14ac:dyDescent="0.2">
      <c r="A9" s="19" t="s">
        <v>184</v>
      </c>
      <c r="B9" s="11" t="s">
        <v>208</v>
      </c>
      <c r="C9" s="11" t="s">
        <v>197</v>
      </c>
    </row>
    <row r="10" spans="1:4" ht="51" x14ac:dyDescent="0.2">
      <c r="A10" s="19" t="s">
        <v>182</v>
      </c>
      <c r="B10" s="11" t="s">
        <v>212</v>
      </c>
    </row>
    <row r="11" spans="1:4" ht="68" x14ac:dyDescent="0.2">
      <c r="A11" s="19" t="s">
        <v>183</v>
      </c>
      <c r="B11" s="11" t="s">
        <v>225</v>
      </c>
      <c r="C11" s="11" t="s">
        <v>224</v>
      </c>
    </row>
    <row r="12" spans="1:4" ht="49" customHeight="1" x14ac:dyDescent="0.2">
      <c r="A12" s="19" t="s">
        <v>187</v>
      </c>
      <c r="B12" s="11" t="s">
        <v>428</v>
      </c>
      <c r="C12" s="11" t="s">
        <v>197</v>
      </c>
    </row>
    <row r="13" spans="1:4" ht="34" x14ac:dyDescent="0.2">
      <c r="A13" s="19" t="s">
        <v>190</v>
      </c>
      <c r="B13" s="11" t="s">
        <v>214</v>
      </c>
      <c r="C13" s="11" t="s">
        <v>213</v>
      </c>
    </row>
    <row r="14" spans="1:4" ht="34" x14ac:dyDescent="0.2">
      <c r="A14" s="19" t="s">
        <v>188</v>
      </c>
      <c r="B14" s="11" t="s">
        <v>215</v>
      </c>
      <c r="C14" s="11" t="s">
        <v>213</v>
      </c>
    </row>
    <row r="15" spans="1:4" ht="35" thickBot="1" x14ac:dyDescent="0.25">
      <c r="A15" s="19" t="s">
        <v>189</v>
      </c>
      <c r="B15" s="11" t="s">
        <v>216</v>
      </c>
      <c r="C15" s="11" t="s">
        <v>213</v>
      </c>
    </row>
    <row r="16" spans="1:4" ht="35" thickBot="1" x14ac:dyDescent="0.25">
      <c r="A16" s="20" t="s">
        <v>191</v>
      </c>
      <c r="B16" s="11" t="s">
        <v>217</v>
      </c>
      <c r="C16" s="11" t="s">
        <v>213</v>
      </c>
    </row>
    <row r="17" spans="1:3" ht="35" thickBot="1" x14ac:dyDescent="0.25">
      <c r="A17" s="21" t="s">
        <v>193</v>
      </c>
      <c r="B17" s="11" t="s">
        <v>219</v>
      </c>
      <c r="C17" s="11" t="s">
        <v>213</v>
      </c>
    </row>
    <row r="18" spans="1:3" ht="35" thickBot="1" x14ac:dyDescent="0.25">
      <c r="A18" s="22" t="s">
        <v>192</v>
      </c>
      <c r="B18" s="11" t="s">
        <v>218</v>
      </c>
      <c r="C18" s="11" t="s">
        <v>213</v>
      </c>
    </row>
    <row r="19" spans="1:3" ht="35" thickBot="1" x14ac:dyDescent="0.25">
      <c r="A19" s="21" t="s">
        <v>220</v>
      </c>
      <c r="B19" s="11" t="s">
        <v>222</v>
      </c>
      <c r="C19" s="11" t="s">
        <v>221</v>
      </c>
    </row>
    <row r="20" spans="1:3" ht="52" thickBot="1" x14ac:dyDescent="0.25">
      <c r="A20" s="20" t="s">
        <v>226</v>
      </c>
      <c r="B20" s="11" t="s">
        <v>223</v>
      </c>
      <c r="C20" s="11" t="s">
        <v>227</v>
      </c>
    </row>
    <row r="21" spans="1:3" ht="52" thickBot="1" x14ac:dyDescent="0.25">
      <c r="A21" s="20" t="s">
        <v>228</v>
      </c>
      <c r="B21" s="11" t="s">
        <v>229</v>
      </c>
      <c r="C21" s="13" t="s">
        <v>230</v>
      </c>
    </row>
    <row r="22" spans="1:3" ht="52" thickBot="1" x14ac:dyDescent="0.25">
      <c r="A22" s="20" t="s">
        <v>231</v>
      </c>
      <c r="B22" s="11" t="s">
        <v>232</v>
      </c>
      <c r="C22" s="11" t="s">
        <v>233</v>
      </c>
    </row>
    <row r="23" spans="1:3" ht="52" thickBot="1" x14ac:dyDescent="0.25">
      <c r="A23" s="20" t="s">
        <v>234</v>
      </c>
      <c r="B23" s="11" t="s">
        <v>235</v>
      </c>
      <c r="C23" s="11" t="s">
        <v>236</v>
      </c>
    </row>
    <row r="24" spans="1:3" ht="35" thickBot="1" x14ac:dyDescent="0.25">
      <c r="A24" s="23" t="s">
        <v>237</v>
      </c>
      <c r="B24" s="11" t="s">
        <v>239</v>
      </c>
      <c r="C24" s="11" t="s">
        <v>199</v>
      </c>
    </row>
    <row r="25" spans="1:3" ht="35" thickBot="1" x14ac:dyDescent="0.25">
      <c r="A25" s="24" t="s">
        <v>238</v>
      </c>
      <c r="B25" s="11" t="s">
        <v>240</v>
      </c>
      <c r="C25" s="11" t="s">
        <v>199</v>
      </c>
    </row>
    <row r="26" spans="1:3" ht="52" thickBot="1" x14ac:dyDescent="0.25">
      <c r="A26" s="25" t="s">
        <v>241</v>
      </c>
      <c r="B26" s="11" t="s">
        <v>244</v>
      </c>
      <c r="C26" s="11" t="s">
        <v>245</v>
      </c>
    </row>
    <row r="27" spans="1:3" ht="69" thickBot="1" x14ac:dyDescent="0.25">
      <c r="A27" s="25" t="s">
        <v>242</v>
      </c>
      <c r="B27" s="11" t="s">
        <v>246</v>
      </c>
      <c r="C27" s="11" t="s">
        <v>247</v>
      </c>
    </row>
    <row r="28" spans="1:3" ht="52" thickBot="1" x14ac:dyDescent="0.25">
      <c r="A28" s="25" t="s">
        <v>243</v>
      </c>
      <c r="B28" s="11" t="s">
        <v>248</v>
      </c>
      <c r="C28" s="11" t="s">
        <v>249</v>
      </c>
    </row>
  </sheetData>
  <mergeCells count="1">
    <mergeCell ref="D7:D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873F8-67FF-4641-A25C-82C76A1745E3}">
  <dimension ref="A1:A34"/>
  <sheetViews>
    <sheetView tabSelected="1" workbookViewId="0">
      <selection activeCell="N23" sqref="N23"/>
    </sheetView>
  </sheetViews>
  <sheetFormatPr baseColWidth="10" defaultRowHeight="16" x14ac:dyDescent="0.2"/>
  <sheetData>
    <row r="1" spans="1:1" x14ac:dyDescent="0.2">
      <c r="A1" s="62" t="s">
        <v>358</v>
      </c>
    </row>
    <row r="2" spans="1:1" x14ac:dyDescent="0.2">
      <c r="A2" s="62" t="s">
        <v>359</v>
      </c>
    </row>
    <row r="3" spans="1:1" x14ac:dyDescent="0.2">
      <c r="A3" s="62" t="s">
        <v>360</v>
      </c>
    </row>
    <row r="4" spans="1:1" x14ac:dyDescent="0.2">
      <c r="A4" s="62" t="s">
        <v>361</v>
      </c>
    </row>
    <row r="5" spans="1:1" x14ac:dyDescent="0.2">
      <c r="A5" s="62" t="s">
        <v>362</v>
      </c>
    </row>
    <row r="6" spans="1:1" x14ac:dyDescent="0.2">
      <c r="A6" s="62" t="s">
        <v>363</v>
      </c>
    </row>
    <row r="7" spans="1:1" x14ac:dyDescent="0.2">
      <c r="A7" s="62" t="s">
        <v>364</v>
      </c>
    </row>
    <row r="9" spans="1:1" x14ac:dyDescent="0.2">
      <c r="A9" s="62" t="s">
        <v>365</v>
      </c>
    </row>
    <row r="12" spans="1:1" x14ac:dyDescent="0.2">
      <c r="A12" s="62" t="s">
        <v>366</v>
      </c>
    </row>
    <row r="13" spans="1:1" x14ac:dyDescent="0.2">
      <c r="A13" s="62" t="s">
        <v>367</v>
      </c>
    </row>
    <row r="14" spans="1:1" x14ac:dyDescent="0.2">
      <c r="A14" s="62" t="s">
        <v>368</v>
      </c>
    </row>
    <row r="16" spans="1:1" x14ac:dyDescent="0.2">
      <c r="A16" s="62" t="s">
        <v>369</v>
      </c>
    </row>
    <row r="18" spans="1:1" x14ac:dyDescent="0.2">
      <c r="A18" s="62" t="s">
        <v>370</v>
      </c>
    </row>
    <row r="19" spans="1:1" x14ac:dyDescent="0.2">
      <c r="A19" s="62" t="s">
        <v>371</v>
      </c>
    </row>
    <row r="20" spans="1:1" x14ac:dyDescent="0.2">
      <c r="A20" s="62" t="s">
        <v>372</v>
      </c>
    </row>
    <row r="22" spans="1:1" x14ac:dyDescent="0.2">
      <c r="A22" s="62" t="s">
        <v>373</v>
      </c>
    </row>
    <row r="23" spans="1:1" x14ac:dyDescent="0.2">
      <c r="A23" s="62" t="s">
        <v>374</v>
      </c>
    </row>
    <row r="24" spans="1:1" x14ac:dyDescent="0.2">
      <c r="A24" s="62" t="s">
        <v>375</v>
      </c>
    </row>
    <row r="25" spans="1:1" x14ac:dyDescent="0.2">
      <c r="A25" s="62" t="s">
        <v>376</v>
      </c>
    </row>
    <row r="26" spans="1:1" x14ac:dyDescent="0.2">
      <c r="A26" s="62" t="s">
        <v>377</v>
      </c>
    </row>
    <row r="27" spans="1:1" x14ac:dyDescent="0.2">
      <c r="A27" s="62" t="s">
        <v>378</v>
      </c>
    </row>
    <row r="29" spans="1:1" x14ac:dyDescent="0.2">
      <c r="A29" s="62" t="s">
        <v>379</v>
      </c>
    </row>
    <row r="30" spans="1:1" x14ac:dyDescent="0.2">
      <c r="A30" s="62" t="s">
        <v>380</v>
      </c>
    </row>
    <row r="31" spans="1:1" x14ac:dyDescent="0.2">
      <c r="A31" s="62" t="s">
        <v>381</v>
      </c>
    </row>
    <row r="32" spans="1:1" x14ac:dyDescent="0.2">
      <c r="A32" s="62" t="s">
        <v>382</v>
      </c>
    </row>
    <row r="33" spans="1:1" x14ac:dyDescent="0.2">
      <c r="A33" s="62" t="s">
        <v>383</v>
      </c>
    </row>
    <row r="34" spans="1:1" x14ac:dyDescent="0.2">
      <c r="A34" s="62" t="s">
        <v>384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8</vt:i4>
      </vt:variant>
    </vt:vector>
  </HeadingPairs>
  <TitlesOfParts>
    <vt:vector size="8" baseType="lpstr">
      <vt:lpstr>rID</vt:lpstr>
      <vt:lpstr>rNPSY</vt:lpstr>
      <vt:lpstr>ID</vt:lpstr>
      <vt:lpstr>3DMOT</vt:lpstr>
      <vt:lpstr>TABLE 3 info</vt:lpstr>
      <vt:lpstr>TABLE 1 info</vt:lpstr>
      <vt:lpstr>Glossary</vt:lpstr>
      <vt:lpstr>3DMOT stats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Julie-Justine Benoit</dc:creator>
  <cp:lastModifiedBy>Julie-Justine Benoit</cp:lastModifiedBy>
  <dcterms:created xsi:type="dcterms:W3CDTF">2018-06-11T20:19:29Z</dcterms:created>
  <dcterms:modified xsi:type="dcterms:W3CDTF">2020-09-18T15:05:47Z</dcterms:modified>
</cp:coreProperties>
</file>