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d\Desktop\备投\重投\"/>
    </mc:Choice>
  </mc:AlternateContent>
  <xr:revisionPtr revIDLastSave="0" documentId="13_ncr:1_{AAEE89B6-CE8C-416F-BA42-2AF65E0BBC3E}" xr6:coauthVersionLast="45" xr6:coauthVersionMax="45" xr10:uidLastSave="{00000000-0000-0000-0000-000000000000}"/>
  <bookViews>
    <workbookView xWindow="-110" yWindow="-110" windowWidth="19420" windowHeight="10420" xr2:uid="{1E0038A9-7381-4B89-A4E4-484D0EF5A23F}"/>
  </bookViews>
  <sheets>
    <sheet name="Lac" sheetId="10" r:id="rId1"/>
    <sheet name="ep69" sheetId="11" r:id="rId2"/>
    <sheet name="D500G" sheetId="12" r:id="rId3"/>
    <sheet name="ANOVA" sheetId="1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2" l="1"/>
  <c r="E4" i="12"/>
  <c r="E5" i="12"/>
  <c r="E6" i="12"/>
  <c r="E7" i="12"/>
  <c r="C8" i="12"/>
  <c r="D9" i="12"/>
  <c r="D9" i="10"/>
  <c r="C8" i="11"/>
  <c r="E9" i="10"/>
  <c r="E5" i="11"/>
  <c r="F5" i="11" s="1"/>
  <c r="E6" i="11"/>
  <c r="F6" i="11" s="1"/>
  <c r="D7" i="11"/>
  <c r="E7" i="11" s="1"/>
  <c r="F7" i="11" s="1"/>
  <c r="D6" i="11"/>
  <c r="D5" i="11"/>
  <c r="D4" i="11"/>
  <c r="E4" i="11" s="1"/>
  <c r="E9" i="12" l="1"/>
  <c r="E8" i="12"/>
  <c r="E8" i="11"/>
  <c r="F4" i="11"/>
  <c r="E9" i="11"/>
  <c r="D8" i="11"/>
  <c r="C8" i="10"/>
  <c r="D5" i="10"/>
  <c r="E5" i="10" s="1"/>
  <c r="D6" i="10"/>
  <c r="E6" i="10" s="1"/>
  <c r="D7" i="10"/>
  <c r="E7" i="10" s="1"/>
  <c r="D4" i="10"/>
  <c r="F9" i="11" l="1"/>
  <c r="F8" i="11"/>
  <c r="D8" i="10"/>
  <c r="E4" i="10"/>
  <c r="E8" i="10" s="1"/>
  <c r="T45" i="12"/>
  <c r="S45" i="12"/>
  <c r="T41" i="12"/>
  <c r="S41" i="12"/>
  <c r="T37" i="12"/>
  <c r="S37" i="12"/>
  <c r="T33" i="12"/>
  <c r="S33" i="12"/>
  <c r="T29" i="12"/>
  <c r="S29" i="12"/>
  <c r="T25" i="12"/>
  <c r="S25" i="12"/>
  <c r="T21" i="12"/>
  <c r="S21" i="12"/>
  <c r="T17" i="12"/>
  <c r="S17" i="12"/>
  <c r="M45" i="12"/>
  <c r="L45" i="12"/>
  <c r="M41" i="12"/>
  <c r="L41" i="12"/>
  <c r="M37" i="12"/>
  <c r="L37" i="12"/>
  <c r="M33" i="12"/>
  <c r="L33" i="12"/>
  <c r="M29" i="12"/>
  <c r="L29" i="12"/>
  <c r="M25" i="12"/>
  <c r="L25" i="12"/>
  <c r="M21" i="12"/>
  <c r="L21" i="12"/>
  <c r="M17" i="12"/>
  <c r="L17" i="12"/>
  <c r="F45" i="12"/>
  <c r="E45" i="12"/>
  <c r="F41" i="12"/>
  <c r="E41" i="12"/>
  <c r="F37" i="12"/>
  <c r="E37" i="12"/>
  <c r="F33" i="12"/>
  <c r="E33" i="12"/>
  <c r="F29" i="12"/>
  <c r="E29" i="12"/>
  <c r="F25" i="12"/>
  <c r="E25" i="12"/>
  <c r="F21" i="12"/>
  <c r="E21" i="12"/>
  <c r="F17" i="12"/>
  <c r="E17" i="12"/>
  <c r="T46" i="11"/>
  <c r="S46" i="11"/>
  <c r="T42" i="11"/>
  <c r="S42" i="11"/>
  <c r="T38" i="11"/>
  <c r="S38" i="11"/>
  <c r="T34" i="11"/>
  <c r="S34" i="11"/>
  <c r="T30" i="11"/>
  <c r="S30" i="11"/>
  <c r="T26" i="11"/>
  <c r="S26" i="11"/>
  <c r="T22" i="11"/>
  <c r="S22" i="11"/>
  <c r="T18" i="11"/>
  <c r="S18" i="11"/>
  <c r="M46" i="11"/>
  <c r="L46" i="11"/>
  <c r="M42" i="11"/>
  <c r="L42" i="11"/>
  <c r="M38" i="11"/>
  <c r="L38" i="11"/>
  <c r="M34" i="11"/>
  <c r="L34" i="11"/>
  <c r="M30" i="11"/>
  <c r="L30" i="11"/>
  <c r="M26" i="11"/>
  <c r="L26" i="11"/>
  <c r="M22" i="11"/>
  <c r="L22" i="11"/>
  <c r="M18" i="11"/>
  <c r="L18" i="11"/>
  <c r="F46" i="11"/>
  <c r="E46" i="11"/>
  <c r="F42" i="11"/>
  <c r="E42" i="11"/>
  <c r="F38" i="11"/>
  <c r="E38" i="11"/>
  <c r="F34" i="11"/>
  <c r="E34" i="11"/>
  <c r="F30" i="11"/>
  <c r="E30" i="11"/>
  <c r="F26" i="11"/>
  <c r="E26" i="11"/>
  <c r="F22" i="11"/>
  <c r="E22" i="11"/>
  <c r="F18" i="11"/>
  <c r="E18" i="11"/>
  <c r="T44" i="10"/>
  <c r="S44" i="10"/>
  <c r="T40" i="10"/>
  <c r="S40" i="10"/>
  <c r="T36" i="10"/>
  <c r="S36" i="10"/>
  <c r="T32" i="10"/>
  <c r="S32" i="10"/>
  <c r="T28" i="10"/>
  <c r="S28" i="10"/>
  <c r="T24" i="10"/>
  <c r="S24" i="10"/>
  <c r="T20" i="10"/>
  <c r="S20" i="10"/>
  <c r="T16" i="10"/>
  <c r="S16" i="10"/>
  <c r="M44" i="10"/>
  <c r="L44" i="10"/>
  <c r="M40" i="10"/>
  <c r="L40" i="10"/>
  <c r="M36" i="10"/>
  <c r="L36" i="10"/>
  <c r="M32" i="10"/>
  <c r="L32" i="10"/>
  <c r="M28" i="10"/>
  <c r="L28" i="10"/>
  <c r="M24" i="10"/>
  <c r="L24" i="10"/>
  <c r="M20" i="10"/>
  <c r="L20" i="10"/>
  <c r="M16" i="10"/>
  <c r="L16" i="10"/>
  <c r="F20" i="10"/>
  <c r="F24" i="10"/>
  <c r="F28" i="10"/>
  <c r="F32" i="10"/>
  <c r="F36" i="10"/>
  <c r="F40" i="10"/>
  <c r="F44" i="10"/>
  <c r="E20" i="10"/>
  <c r="E24" i="10"/>
  <c r="E28" i="10"/>
  <c r="E32" i="10"/>
  <c r="E36" i="10"/>
  <c r="E40" i="10"/>
  <c r="E44" i="10"/>
  <c r="F16" i="10"/>
  <c r="E16" i="10"/>
</calcChain>
</file>

<file path=xl/sharedStrings.xml><?xml version="1.0" encoding="utf-8"?>
<sst xmlns="http://schemas.openxmlformats.org/spreadsheetml/2006/main" count="325" uniqueCount="71">
  <si>
    <t>Lac</t>
    <phoneticPr fontId="1" type="noConversion"/>
  </si>
  <si>
    <t>0h</t>
  </si>
  <si>
    <t>0.5h</t>
  </si>
  <si>
    <t>1h</t>
  </si>
  <si>
    <t>2h</t>
  </si>
  <si>
    <t>3h</t>
  </si>
  <si>
    <t>4h</t>
  </si>
  <si>
    <t>5h</t>
  </si>
  <si>
    <t>6h</t>
  </si>
  <si>
    <t>0h</t>
    <phoneticPr fontId="1" type="noConversion"/>
  </si>
  <si>
    <t>Lacep69</t>
    <phoneticPr fontId="1" type="noConversion"/>
  </si>
  <si>
    <t>D500G</t>
    <phoneticPr fontId="1" type="noConversion"/>
  </si>
  <si>
    <t>0.5h</t>
    <phoneticPr fontId="1" type="noConversion"/>
  </si>
  <si>
    <t>1h</t>
    <phoneticPr fontId="1" type="noConversion"/>
  </si>
  <si>
    <t>2h</t>
    <phoneticPr fontId="1" type="noConversion"/>
  </si>
  <si>
    <t>3h</t>
    <phoneticPr fontId="1" type="noConversion"/>
  </si>
  <si>
    <t>4h</t>
    <phoneticPr fontId="1" type="noConversion"/>
  </si>
  <si>
    <t>5h</t>
    <phoneticPr fontId="1" type="noConversion"/>
  </si>
  <si>
    <t>6h</t>
    <phoneticPr fontId="1" type="noConversion"/>
  </si>
  <si>
    <t>time</t>
    <phoneticPr fontId="1" type="noConversion"/>
  </si>
  <si>
    <t>STDEV</t>
    <phoneticPr fontId="1" type="noConversion"/>
  </si>
  <si>
    <t>AVERAGE</t>
    <phoneticPr fontId="1" type="noConversion"/>
  </si>
  <si>
    <t>OD value</t>
    <phoneticPr fontId="1" type="noConversion"/>
  </si>
  <si>
    <t>Degradation of Methyl orange%</t>
    <phoneticPr fontId="1" type="noConversion"/>
  </si>
  <si>
    <t>Degradation of Alphazurine A%</t>
    <phoneticPr fontId="1" type="noConversion"/>
  </si>
  <si>
    <t>Degradation of Acid violet%</t>
    <phoneticPr fontId="1" type="noConversion"/>
  </si>
  <si>
    <t>Degradation rate of methyl orange by Lac</t>
    <phoneticPr fontId="1" type="noConversion"/>
  </si>
  <si>
    <t>Degradation rate of alphazurine A by Lac</t>
    <phoneticPr fontId="1" type="noConversion"/>
  </si>
  <si>
    <t>Degradation rate of acid violet by Lac</t>
    <phoneticPr fontId="1" type="noConversion"/>
  </si>
  <si>
    <t>Degradation rate of methyl orange by Lacep69</t>
    <phoneticPr fontId="1" type="noConversion"/>
  </si>
  <si>
    <t>Degradation rate of alphazurine A by Lacep69</t>
    <phoneticPr fontId="1" type="noConversion"/>
  </si>
  <si>
    <t>Degradation rate of acid violet by Lacep69</t>
    <phoneticPr fontId="1" type="noConversion"/>
  </si>
  <si>
    <t>Degradation rate of methyl orange by D500G</t>
    <phoneticPr fontId="1" type="noConversion"/>
  </si>
  <si>
    <t>Degradation rate of alphazurine A by D500G</t>
    <phoneticPr fontId="1" type="noConversion"/>
  </si>
  <si>
    <t>Degradation rate of acid violet by D500G</t>
    <phoneticPr fontId="1" type="noConversion"/>
  </si>
  <si>
    <t>STDEV</t>
    <phoneticPr fontId="1" type="noConversion"/>
  </si>
  <si>
    <t>Enzymatic activity in dyes U/mL</t>
    <phoneticPr fontId="1" type="noConversion"/>
  </si>
  <si>
    <t>Primitive enzyme activity U/mL</t>
    <phoneticPr fontId="1" type="noConversion"/>
  </si>
  <si>
    <t xml:space="preserve">  ANOVA</t>
    <phoneticPr fontId="4" type="noConversion"/>
  </si>
  <si>
    <t xml:space="preserve">alphazurine A </t>
  </si>
  <si>
    <t>SS</t>
    <phoneticPr fontId="4" type="noConversion"/>
  </si>
  <si>
    <t>df</t>
    <phoneticPr fontId="4" type="noConversion"/>
  </si>
  <si>
    <t>MS</t>
    <phoneticPr fontId="4" type="noConversion"/>
  </si>
  <si>
    <t>F</t>
  </si>
  <si>
    <t>P-value</t>
    <phoneticPr fontId="4" type="noConversion"/>
  </si>
  <si>
    <t>Lac</t>
    <phoneticPr fontId="4" type="noConversion"/>
  </si>
  <si>
    <t>Between</t>
    <phoneticPr fontId="4" type="noConversion"/>
  </si>
  <si>
    <r>
      <rPr>
        <sz val="9"/>
        <color rgb="FF000000"/>
        <rFont val="等线"/>
        <family val="2"/>
        <charset val="134"/>
      </rPr>
      <t>（</t>
    </r>
    <r>
      <rPr>
        <sz val="9"/>
        <color rgb="FF000000"/>
        <rFont val="Arial"/>
        <family val="2"/>
      </rPr>
      <t>Combination</t>
    </r>
    <r>
      <rPr>
        <sz val="9"/>
        <color rgb="FF000000"/>
        <rFont val="等线"/>
        <family val="2"/>
        <charset val="134"/>
      </rPr>
      <t>）</t>
    </r>
    <phoneticPr fontId="4" type="noConversion"/>
  </si>
  <si>
    <t>Linear</t>
    <phoneticPr fontId="4" type="noConversion"/>
  </si>
  <si>
    <t>Compared</t>
    <phoneticPr fontId="4" type="noConversion"/>
  </si>
  <si>
    <t>Deviation</t>
    <phoneticPr fontId="4" type="noConversion"/>
  </si>
  <si>
    <t xml:space="preserve"> Group</t>
    <phoneticPr fontId="4" type="noConversion"/>
  </si>
  <si>
    <t>ep69</t>
    <phoneticPr fontId="4" type="noConversion"/>
  </si>
  <si>
    <t>D500G</t>
    <phoneticPr fontId="4" type="noConversion"/>
  </si>
  <si>
    <t>Methyl orange</t>
    <phoneticPr fontId="4" type="noConversion"/>
  </si>
  <si>
    <t>Lac</t>
    <phoneticPr fontId="4" type="noConversion"/>
  </si>
  <si>
    <t>ep69</t>
    <phoneticPr fontId="4" type="noConversion"/>
  </si>
  <si>
    <t>D500G</t>
    <phoneticPr fontId="4" type="noConversion"/>
  </si>
  <si>
    <t xml:space="preserve"> Acid violet</t>
    <phoneticPr fontId="4" type="noConversion"/>
  </si>
  <si>
    <t>The significance of three enzymes in dye degradation was analyzed.</t>
  </si>
  <si>
    <t>ANOVA</t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</si>
  <si>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</si>
  <si>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</si>
  <si>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</si>
  <si>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</si>
  <si>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ab</t>
    <phoneticPr fontId="1" type="noConversion"/>
  </si>
  <si>
    <t>bc</t>
    <phoneticPr fontId="1" type="noConversion"/>
  </si>
  <si>
    <t>e</t>
    <phoneticPr fontId="1" type="noConversion"/>
  </si>
  <si>
    <t>f</t>
    <phoneticPr fontId="1" type="noConversion"/>
  </si>
  <si>
    <t>bcd</t>
    <phoneticPr fontId="1" type="noConversion"/>
  </si>
  <si>
    <t>cd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</si>
</sst>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rgb="FF000000"/>
      <name val="Arial"/>
      <family val="2"/>
    </font>
    <font>
      <sz val="9"/>
      <color rgb="FF000000"/>
      <name val="微软雅黑"/>
      <family val="2"/>
      <charset val="134"/>
    </font>
    <font>
      <sz val="9"/>
      <color rgb="FF000000"/>
      <name val="Arial"/>
      <family val="2"/>
      <charset val="134"/>
    </font>
    <font>
      <sz val="9"/>
      <color rgb="FF000000"/>
      <name val="等线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3D1F5"/>
        <bgColor indexed="64"/>
      </patternFill>
    </fill>
  </fills>
  <borders count="21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 style="medium">
        <color rgb="FF00649D"/>
      </bottom>
      <diagonal/>
    </border>
    <border>
      <left/>
      <right/>
      <top/>
      <bottom style="medium">
        <color rgb="FF00649D"/>
      </bottom>
      <diagonal/>
    </border>
    <border>
      <left/>
      <right style="medium">
        <color rgb="FF00649D"/>
      </right>
      <top/>
      <bottom style="medium">
        <color rgb="FF00649D"/>
      </bottom>
      <diagonal/>
    </border>
    <border>
      <left style="medium">
        <color rgb="FF00649D"/>
      </left>
      <right style="medium">
        <color rgb="FF00649D"/>
      </right>
      <top/>
      <bottom/>
      <diagonal/>
    </border>
    <border>
      <left/>
      <right style="medium">
        <color rgb="FF00649D"/>
      </right>
      <top/>
      <bottom/>
      <diagonal/>
    </border>
    <border>
      <left style="medium">
        <color rgb="FFC00000"/>
      </left>
      <right/>
      <top style="medium">
        <color rgb="FF00649D"/>
      </top>
      <bottom/>
      <diagonal/>
    </border>
    <border>
      <left/>
      <right/>
      <top style="medium">
        <color rgb="FF00649D"/>
      </top>
      <bottom/>
      <diagonal/>
    </border>
    <border>
      <left/>
      <right style="medium">
        <color rgb="FF00649D"/>
      </right>
      <top style="medium">
        <color rgb="FF00649D"/>
      </top>
      <bottom/>
      <diagonal/>
    </border>
    <border>
      <left style="medium">
        <color rgb="FF00649D"/>
      </left>
      <right style="medium">
        <color rgb="FF00649D"/>
      </right>
      <top style="medium">
        <color rgb="FF00649D"/>
      </top>
      <bottom/>
      <diagonal/>
    </border>
    <border>
      <left/>
      <right style="medium">
        <color rgb="FFC00000"/>
      </right>
      <top style="medium">
        <color rgb="FF00649D"/>
      </top>
      <bottom/>
      <diagonal/>
    </border>
    <border>
      <left style="medium">
        <color rgb="FF00649D"/>
      </left>
      <right style="medium">
        <color rgb="FF00649D"/>
      </right>
      <top/>
      <bottom style="medium">
        <color rgb="FFC00000"/>
      </bottom>
      <diagonal/>
    </border>
    <border>
      <left/>
      <right style="medium">
        <color rgb="FF00649D"/>
      </right>
      <top/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3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4" borderId="12" xfId="0" applyFont="1" applyFill="1" applyBorder="1" applyAlignment="1">
      <alignment horizontal="center" wrapText="1" readingOrder="1"/>
    </xf>
    <xf numFmtId="0" fontId="5" fillId="4" borderId="13" xfId="0" applyFont="1" applyFill="1" applyBorder="1" applyAlignment="1">
      <alignment horizontal="center" wrapText="1" readingOrder="1"/>
    </xf>
    <xf numFmtId="0" fontId="5" fillId="4" borderId="5" xfId="0" applyFont="1" applyFill="1" applyBorder="1" applyAlignment="1">
      <alignment horizontal="center" wrapText="1" readingOrder="1"/>
    </xf>
    <xf numFmtId="0" fontId="5" fillId="0" borderId="17" xfId="0" applyFont="1" applyBorder="1" applyAlignment="1">
      <alignment horizontal="right" vertical="center" wrapText="1" readingOrder="1"/>
    </xf>
    <xf numFmtId="0" fontId="5" fillId="0" borderId="16" xfId="0" applyFont="1" applyBorder="1" applyAlignment="1">
      <alignment horizontal="right" vertical="center" wrapText="1" readingOrder="1"/>
    </xf>
    <xf numFmtId="0" fontId="5" fillId="0" borderId="18" xfId="0" applyFont="1" applyBorder="1" applyAlignment="1">
      <alignment horizontal="right" vertical="center" wrapText="1" readingOrder="1"/>
    </xf>
    <xf numFmtId="0" fontId="5" fillId="4" borderId="0" xfId="0" applyFont="1" applyFill="1" applyAlignment="1">
      <alignment horizontal="left" vertical="top" wrapText="1" readingOrder="1"/>
    </xf>
    <xf numFmtId="0" fontId="5" fillId="0" borderId="12" xfId="0" applyFont="1" applyBorder="1" applyAlignment="1">
      <alignment horizontal="right" vertical="center" wrapText="1" readingOrder="1"/>
    </xf>
    <xf numFmtId="0" fontId="5" fillId="0" borderId="13" xfId="0" applyFont="1" applyBorder="1" applyAlignment="1">
      <alignment horizontal="right" vertical="center" wrapText="1" readingOrder="1"/>
    </xf>
    <xf numFmtId="0" fontId="5" fillId="0" borderId="5" xfId="0" applyFont="1" applyBorder="1" applyAlignment="1">
      <alignment horizontal="right" vertical="center" wrapText="1" readingOrder="1"/>
    </xf>
    <xf numFmtId="0" fontId="5" fillId="4" borderId="7" xfId="0" applyFont="1" applyFill="1" applyBorder="1" applyAlignment="1">
      <alignment horizontal="left" vertical="top" wrapText="1" readingOrder="1"/>
    </xf>
    <xf numFmtId="0" fontId="5" fillId="0" borderId="19" xfId="0" applyFont="1" applyBorder="1" applyAlignment="1">
      <alignment horizontal="right" vertical="center" wrapText="1" readingOrder="1"/>
    </xf>
    <xf numFmtId="0" fontId="5" fillId="0" borderId="20" xfId="0" applyFont="1" applyBorder="1" applyAlignment="1">
      <alignment horizontal="right" vertical="center" wrapText="1" readingOrder="1"/>
    </xf>
    <xf numFmtId="0" fontId="5" fillId="0" borderId="8" xfId="0" applyFont="1" applyBorder="1" applyAlignment="1">
      <alignment horizontal="right"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top" wrapText="1" readingOrder="1"/>
    </xf>
    <xf numFmtId="0" fontId="5" fillId="4" borderId="4" xfId="0" applyFont="1" applyFill="1" applyBorder="1" applyAlignment="1">
      <alignment horizontal="left" vertical="top" wrapText="1" readingOrder="1"/>
    </xf>
    <xf numFmtId="0" fontId="5" fillId="4" borderId="6" xfId="0" applyFont="1" applyFill="1" applyBorder="1" applyAlignment="1">
      <alignment horizontal="left" vertical="top" wrapText="1" readingOrder="1"/>
    </xf>
    <xf numFmtId="0" fontId="5" fillId="4" borderId="15" xfId="0" applyFont="1" applyFill="1" applyBorder="1" applyAlignment="1">
      <alignment horizontal="left" vertical="top" wrapText="1" readingOrder="1"/>
    </xf>
    <xf numFmtId="0" fontId="5" fillId="4" borderId="0" xfId="0" applyFont="1" applyFill="1" applyAlignment="1">
      <alignment horizontal="left" vertical="top" wrapText="1" readingOrder="1"/>
    </xf>
    <xf numFmtId="0" fontId="7" fillId="4" borderId="15" xfId="0" applyFont="1" applyFill="1" applyBorder="1" applyAlignment="1">
      <alignment horizontal="left" vertical="top" wrapText="1" readingOrder="1"/>
    </xf>
    <xf numFmtId="0" fontId="5" fillId="4" borderId="16" xfId="0" applyFont="1" applyFill="1" applyBorder="1" applyAlignment="1">
      <alignment horizontal="left" vertical="top" wrapText="1" readingOrder="1"/>
    </xf>
    <xf numFmtId="0" fontId="5" fillId="4" borderId="7" xfId="0" applyFont="1" applyFill="1" applyBorder="1" applyAlignment="1">
      <alignment horizontal="left" vertical="top" wrapText="1" readingOrder="1"/>
    </xf>
    <xf numFmtId="0" fontId="5" fillId="4" borderId="9" xfId="0" applyFont="1" applyFill="1" applyBorder="1" applyAlignment="1">
      <alignment horizontal="left" vertical="top" wrapText="1" readingOrder="1"/>
    </xf>
    <xf numFmtId="0" fontId="5" fillId="4" borderId="10" xfId="0" applyFont="1" applyFill="1" applyBorder="1" applyAlignment="1">
      <alignment horizontal="left" vertical="top" wrapText="1" readingOrder="1"/>
    </xf>
    <xf numFmtId="0" fontId="0" fillId="0" borderId="1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5" fillId="4" borderId="9" xfId="0" applyFont="1" applyFill="1" applyBorder="1" applyAlignment="1">
      <alignment horizontal="left" wrapText="1" readingOrder="1"/>
    </xf>
    <xf numFmtId="0" fontId="5" fillId="4" borderId="10" xfId="0" applyFont="1" applyFill="1" applyBorder="1" applyAlignment="1">
      <alignment horizontal="left" wrapText="1" readingOrder="1"/>
    </xf>
    <xf numFmtId="0" fontId="5" fillId="4" borderId="11" xfId="0" applyFont="1" applyFill="1" applyBorder="1" applyAlignment="1">
      <alignment horizontal="left" wrapText="1" readingOrder="1"/>
    </xf>
    <xf numFmtId="0" fontId="6" fillId="4" borderId="15" xfId="0" applyFont="1" applyFill="1" applyBorder="1" applyAlignment="1">
      <alignment horizontal="left" vertical="top" wrapText="1" readingOrder="1"/>
    </xf>
    <xf numFmtId="0" fontId="0" fillId="2" borderId="0" xfId="0" applyFill="1" applyBorder="1">
      <alignment vertical="center"/>
    </xf>
    <xf numFmtId="0" fontId="0" fillId="2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C652-A2AA-40C5-8C95-EDC2C7F39F99}">
  <dimension ref="A1:U48"/>
  <sheetViews>
    <sheetView tabSelected="1" zoomScale="70" zoomScaleNormal="70" workbookViewId="0">
      <selection activeCell="O11" sqref="O11"/>
    </sheetView>
  </sheetViews>
  <sheetFormatPr defaultRowHeight="14" x14ac:dyDescent="0.3"/>
  <sheetData>
    <row r="1" spans="1:21" ht="14.5" thickBot="1" x14ac:dyDescent="0.35">
      <c r="H1"/>
    </row>
    <row r="2" spans="1:21" x14ac:dyDescent="0.3">
      <c r="B2" s="1"/>
      <c r="C2" s="2"/>
      <c r="D2" s="2"/>
      <c r="E2" s="2"/>
      <c r="F2" s="2"/>
      <c r="G2" s="2"/>
      <c r="H2" s="3"/>
      <c r="I2" s="5"/>
      <c r="J2" s="5"/>
      <c r="K2" s="5"/>
      <c r="L2" s="5"/>
      <c r="M2" s="5"/>
      <c r="N2" s="5"/>
      <c r="O2" s="5"/>
      <c r="P2" s="5"/>
    </row>
    <row r="3" spans="1:21" x14ac:dyDescent="0.3">
      <c r="B3" s="4"/>
      <c r="C3" s="5" t="s">
        <v>22</v>
      </c>
      <c r="D3" s="5" t="s">
        <v>37</v>
      </c>
      <c r="E3" s="5" t="s">
        <v>36</v>
      </c>
      <c r="F3" s="5"/>
      <c r="G3" s="5"/>
      <c r="H3" s="6"/>
      <c r="I3" s="5"/>
      <c r="J3" s="5"/>
      <c r="K3" s="5"/>
      <c r="L3" s="5"/>
      <c r="M3" s="5"/>
      <c r="N3" s="5"/>
      <c r="O3" s="5"/>
      <c r="P3" s="5"/>
    </row>
    <row r="4" spans="1:21" x14ac:dyDescent="0.3">
      <c r="A4" s="10"/>
      <c r="B4" s="4"/>
      <c r="C4" s="5">
        <v>1.4529999999999998</v>
      </c>
      <c r="D4" s="5">
        <f>C4*1000*10/36/0.8/5*10</f>
        <v>1009.0277777777777</v>
      </c>
      <c r="E4" s="5">
        <f>D4/5</f>
        <v>201.80555555555554</v>
      </c>
      <c r="F4" s="16"/>
      <c r="G4" s="16"/>
      <c r="H4" s="6"/>
      <c r="I4" s="5"/>
      <c r="J4" s="5"/>
      <c r="K4" s="5"/>
      <c r="L4" s="5"/>
      <c r="M4" s="5"/>
      <c r="N4" s="5"/>
      <c r="O4" s="5"/>
      <c r="P4" s="5"/>
    </row>
    <row r="5" spans="1:21" x14ac:dyDescent="0.3">
      <c r="A5" s="10"/>
      <c r="B5" s="4"/>
      <c r="C5" s="5">
        <v>1.4937</v>
      </c>
      <c r="D5" s="5">
        <f t="shared" ref="D5:D7" si="0">C5*1000*10/36/0.8/5*10</f>
        <v>1037.2916666666667</v>
      </c>
      <c r="E5" s="5">
        <f t="shared" ref="E5:E7" si="1">D5/5</f>
        <v>207.45833333333334</v>
      </c>
      <c r="F5" s="16"/>
      <c r="G5" s="16"/>
      <c r="H5" s="6"/>
      <c r="I5" s="5"/>
      <c r="J5" s="5"/>
      <c r="K5" s="5"/>
      <c r="L5" s="5"/>
      <c r="M5" s="5"/>
      <c r="N5" s="5"/>
      <c r="O5" s="5"/>
      <c r="P5" s="5"/>
    </row>
    <row r="6" spans="1:21" x14ac:dyDescent="0.3">
      <c r="A6" s="10"/>
      <c r="B6" s="4"/>
      <c r="C6" s="5">
        <v>1.5308999999999999</v>
      </c>
      <c r="D6" s="5">
        <f t="shared" si="0"/>
        <v>1063.1249999999998</v>
      </c>
      <c r="E6" s="5">
        <f t="shared" si="1"/>
        <v>212.62499999999994</v>
      </c>
      <c r="F6" s="16"/>
      <c r="G6" s="16"/>
      <c r="H6" s="6"/>
      <c r="I6" s="5"/>
      <c r="J6" s="5"/>
      <c r="K6" s="5"/>
      <c r="L6" s="5"/>
      <c r="M6" s="5"/>
      <c r="N6" s="5"/>
      <c r="O6" s="5"/>
      <c r="P6" s="5"/>
    </row>
    <row r="7" spans="1:21" x14ac:dyDescent="0.3">
      <c r="A7" s="10"/>
      <c r="B7" s="4"/>
      <c r="C7" s="5">
        <v>1.5316000000000001</v>
      </c>
      <c r="D7" s="5">
        <f t="shared" si="0"/>
        <v>1063.6111111111113</v>
      </c>
      <c r="E7" s="5">
        <f t="shared" si="1"/>
        <v>212.72222222222226</v>
      </c>
      <c r="F7" s="16"/>
      <c r="G7" s="16"/>
      <c r="H7" s="6"/>
      <c r="I7" s="5"/>
      <c r="J7" s="5"/>
      <c r="K7" s="5"/>
      <c r="L7" s="5"/>
      <c r="M7" s="5"/>
      <c r="N7" s="5"/>
      <c r="O7" s="5"/>
      <c r="P7" s="5"/>
    </row>
    <row r="8" spans="1:21" x14ac:dyDescent="0.3">
      <c r="B8" s="4" t="s">
        <v>21</v>
      </c>
      <c r="C8" s="5">
        <f>AVERAGE(C4:C7)</f>
        <v>1.5023</v>
      </c>
      <c r="D8" s="5">
        <f t="shared" ref="D8:E8" si="2">AVERAGE(D4:D7)</f>
        <v>1043.2638888888889</v>
      </c>
      <c r="E8" s="15">
        <f t="shared" si="2"/>
        <v>208.6527777777778</v>
      </c>
      <c r="F8" s="5"/>
      <c r="G8" s="5"/>
      <c r="H8" s="6"/>
      <c r="I8" s="5"/>
      <c r="J8" s="5"/>
      <c r="K8" s="5"/>
      <c r="L8" s="17"/>
      <c r="M8" s="17"/>
      <c r="N8" s="17"/>
      <c r="O8" s="5"/>
      <c r="P8" s="5"/>
    </row>
    <row r="9" spans="1:21" ht="14.5" thickBot="1" x14ac:dyDescent="0.35">
      <c r="B9" s="7" t="s">
        <v>35</v>
      </c>
      <c r="C9" s="8"/>
      <c r="D9" s="8">
        <f>STDEV(D4:D7)</f>
        <v>25.924582471805586</v>
      </c>
      <c r="E9" s="18">
        <f>STDEV(E4:E7)</f>
        <v>5.1849164943611132</v>
      </c>
      <c r="F9" s="8"/>
      <c r="G9" s="8"/>
      <c r="H9" s="9"/>
      <c r="I9" s="5"/>
      <c r="J9" s="5"/>
      <c r="K9" s="5"/>
      <c r="L9" s="17"/>
      <c r="M9" s="17"/>
      <c r="N9" s="17"/>
      <c r="O9" s="5"/>
      <c r="P9" s="5"/>
    </row>
    <row r="10" spans="1:21" x14ac:dyDescent="0.3">
      <c r="B10" s="5"/>
      <c r="C10" s="5"/>
      <c r="D10" s="5"/>
      <c r="E10" s="5"/>
      <c r="F10" s="5"/>
      <c r="G10" s="5"/>
      <c r="I10" s="5"/>
      <c r="J10" s="5"/>
      <c r="K10" s="5"/>
      <c r="L10" s="5"/>
      <c r="M10" s="5"/>
      <c r="N10" s="5"/>
      <c r="O10" s="5"/>
      <c r="P10" s="5"/>
    </row>
    <row r="12" spans="1:21" x14ac:dyDescent="0.3">
      <c r="B12" s="12" t="s">
        <v>26</v>
      </c>
      <c r="C12" s="12"/>
      <c r="D12" s="12"/>
      <c r="E12" s="12"/>
      <c r="F12" s="12"/>
      <c r="G12" s="12"/>
      <c r="I12" s="12" t="s">
        <v>27</v>
      </c>
      <c r="J12" s="12"/>
      <c r="K12" s="12"/>
      <c r="L12" s="12"/>
      <c r="M12" s="12"/>
      <c r="N12" s="12"/>
      <c r="P12" s="12" t="s">
        <v>28</v>
      </c>
      <c r="Q12" s="12"/>
      <c r="R12" s="12"/>
      <c r="S12" s="12"/>
      <c r="T12" s="12"/>
      <c r="U12" s="12"/>
    </row>
    <row r="13" spans="1:21" ht="14.5" thickBot="1" x14ac:dyDescent="0.35">
      <c r="P13" s="8"/>
      <c r="Q13" s="8"/>
      <c r="R13" s="8"/>
      <c r="S13" s="8"/>
      <c r="T13" s="8"/>
      <c r="U13" s="5"/>
    </row>
    <row r="14" spans="1:21" x14ac:dyDescent="0.3">
      <c r="B14" s="1" t="s">
        <v>0</v>
      </c>
      <c r="C14" s="2"/>
      <c r="D14" s="2"/>
      <c r="E14" s="2"/>
      <c r="F14" s="3"/>
      <c r="G14" s="5"/>
      <c r="I14" s="1" t="s">
        <v>0</v>
      </c>
      <c r="J14" s="2"/>
      <c r="K14" s="2"/>
      <c r="L14" s="2"/>
      <c r="M14" s="3"/>
      <c r="N14" s="5"/>
      <c r="P14" s="4" t="s">
        <v>0</v>
      </c>
      <c r="Q14" s="5"/>
      <c r="R14" s="5"/>
      <c r="S14" s="5"/>
      <c r="T14" s="6"/>
      <c r="U14" s="5"/>
    </row>
    <row r="15" spans="1:21" x14ac:dyDescent="0.3">
      <c r="B15" s="4" t="s">
        <v>19</v>
      </c>
      <c r="C15" s="5" t="s">
        <v>22</v>
      </c>
      <c r="D15" s="5" t="s">
        <v>23</v>
      </c>
      <c r="E15" s="5" t="s">
        <v>21</v>
      </c>
      <c r="F15" s="6" t="s">
        <v>20</v>
      </c>
      <c r="G15" s="59" t="s">
        <v>60</v>
      </c>
      <c r="I15" s="4" t="s">
        <v>19</v>
      </c>
      <c r="J15" s="5" t="s">
        <v>22</v>
      </c>
      <c r="K15" s="5" t="s">
        <v>24</v>
      </c>
      <c r="L15" s="5" t="s">
        <v>21</v>
      </c>
      <c r="M15" s="6" t="s">
        <v>20</v>
      </c>
      <c r="N15" s="59" t="s">
        <v>60</v>
      </c>
      <c r="P15" s="4" t="s">
        <v>19</v>
      </c>
      <c r="Q15" s="5" t="s">
        <v>22</v>
      </c>
      <c r="R15" s="5" t="s">
        <v>25</v>
      </c>
      <c r="S15" s="5" t="s">
        <v>21</v>
      </c>
      <c r="T15" s="6" t="s">
        <v>20</v>
      </c>
      <c r="U15" s="59" t="s">
        <v>60</v>
      </c>
    </row>
    <row r="16" spans="1:21" x14ac:dyDescent="0.3">
      <c r="B16" s="41" t="s">
        <v>9</v>
      </c>
      <c r="C16" s="5">
        <v>0.72860000000000003</v>
      </c>
      <c r="D16" s="5">
        <v>-0.69098949695964684</v>
      </c>
      <c r="E16" s="39">
        <f>AVERAGE(D16:D19)</f>
        <v>3.4549474847978268E-3</v>
      </c>
      <c r="F16" s="40">
        <f>STDEV(D16:D19)</f>
        <v>0.5343304618172271</v>
      </c>
      <c r="G16" s="60" t="s">
        <v>67</v>
      </c>
      <c r="I16" s="41" t="s">
        <v>1</v>
      </c>
      <c r="J16" s="5">
        <v>0.76450000000000007</v>
      </c>
      <c r="K16" s="5">
        <v>0.90732339598183998</v>
      </c>
      <c r="L16" s="39">
        <f>AVERAGE(K16:K19)</f>
        <v>-3.2404406999419488E-3</v>
      </c>
      <c r="M16" s="40">
        <f>STDEV(K16:K19)</f>
        <v>1.4049169733602405</v>
      </c>
      <c r="N16" s="60" t="s">
        <v>68</v>
      </c>
      <c r="P16" s="41" t="s">
        <v>1</v>
      </c>
      <c r="Q16" s="5">
        <v>0.42530000000000001</v>
      </c>
      <c r="R16" s="5">
        <v>0.3514526710403002</v>
      </c>
      <c r="S16" s="39">
        <f>AVERAGE(R16:R19)</f>
        <v>3.2751579226442118E-15</v>
      </c>
      <c r="T16" s="40">
        <f>STDEV(R16:R19)</f>
        <v>0.91407728224607199</v>
      </c>
      <c r="U16" s="60" t="s">
        <v>67</v>
      </c>
    </row>
    <row r="17" spans="2:21" x14ac:dyDescent="0.3">
      <c r="B17" s="41"/>
      <c r="C17" s="5">
        <v>0.72360000000000002</v>
      </c>
      <c r="D17" s="5">
        <v>0</v>
      </c>
      <c r="E17" s="39"/>
      <c r="F17" s="40"/>
      <c r="G17" s="60"/>
      <c r="I17" s="41"/>
      <c r="J17" s="5">
        <v>0.76019999999999999</v>
      </c>
      <c r="K17" s="5">
        <v>1.4646791963707035</v>
      </c>
      <c r="L17" s="39"/>
      <c r="M17" s="40"/>
      <c r="N17" s="60"/>
      <c r="P17" s="41"/>
      <c r="Q17" s="5">
        <v>0.42609999999999998</v>
      </c>
      <c r="R17" s="5">
        <v>0.16401124648548124</v>
      </c>
      <c r="S17" s="39"/>
      <c r="T17" s="40"/>
      <c r="U17" s="60"/>
    </row>
    <row r="18" spans="2:21" x14ac:dyDescent="0.3">
      <c r="B18" s="41"/>
      <c r="C18" s="5">
        <v>0.72289999999999999</v>
      </c>
      <c r="D18" s="5">
        <v>9.6738529574355164E-2</v>
      </c>
      <c r="E18" s="39"/>
      <c r="F18" s="40"/>
      <c r="G18" s="60"/>
      <c r="I18" s="41"/>
      <c r="J18" s="5">
        <v>0.77890000000000004</v>
      </c>
      <c r="K18" s="5">
        <v>-0.959170447180826</v>
      </c>
      <c r="L18" s="39"/>
      <c r="M18" s="40"/>
      <c r="N18" s="60"/>
      <c r="P18" s="41"/>
      <c r="Q18" s="5">
        <v>0.4234</v>
      </c>
      <c r="R18" s="5">
        <v>0.79662605435801648</v>
      </c>
      <c r="S18" s="39"/>
      <c r="T18" s="40"/>
      <c r="U18" s="60"/>
    </row>
    <row r="19" spans="2:21" x14ac:dyDescent="0.3">
      <c r="B19" s="41"/>
      <c r="C19" s="5">
        <v>0.71920000000000006</v>
      </c>
      <c r="D19" s="5">
        <v>0.60807075732448301</v>
      </c>
      <c r="E19" s="39"/>
      <c r="F19" s="40"/>
      <c r="G19" s="60"/>
      <c r="I19" s="41"/>
      <c r="J19" s="5">
        <v>0.78249999999999997</v>
      </c>
      <c r="K19" s="5">
        <v>-1.4257939079714854</v>
      </c>
      <c r="L19" s="39"/>
      <c r="M19" s="40"/>
      <c r="N19" s="60"/>
      <c r="P19" s="41"/>
      <c r="Q19" s="5">
        <v>0.43240000000000001</v>
      </c>
      <c r="R19" s="5">
        <v>-1.3120899718837848</v>
      </c>
      <c r="S19" s="39"/>
      <c r="T19" s="40"/>
      <c r="U19" s="60"/>
    </row>
    <row r="20" spans="2:21" x14ac:dyDescent="0.3">
      <c r="B20" s="41" t="s">
        <v>2</v>
      </c>
      <c r="C20" s="5">
        <v>0.61509999999999998</v>
      </c>
      <c r="D20" s="5">
        <v>8.1937005923630206</v>
      </c>
      <c r="E20" s="39">
        <f t="shared" ref="E20" si="3">AVERAGE(D20:D23)</f>
        <v>7.4064256736958836</v>
      </c>
      <c r="F20" s="40">
        <f>STDEV(D20:D23)</f>
        <v>0.64447046982385814</v>
      </c>
      <c r="G20" s="60" t="s">
        <v>64</v>
      </c>
      <c r="I20" s="41" t="s">
        <v>2</v>
      </c>
      <c r="J20" s="5">
        <v>0.48040000000000005</v>
      </c>
      <c r="K20" s="5">
        <v>20.618410661226971</v>
      </c>
      <c r="L20" s="39">
        <f t="shared" ref="L20" si="4">AVERAGE(K20:K23)</f>
        <v>19.15932697994468</v>
      </c>
      <c r="M20" s="40">
        <f t="shared" ref="M20" si="5">STDEV(K20:K23)</f>
        <v>0.97598909959216329</v>
      </c>
      <c r="N20" s="60" t="s">
        <v>67</v>
      </c>
      <c r="P20" s="41" t="s">
        <v>2</v>
      </c>
      <c r="Q20" s="5">
        <v>0.1885</v>
      </c>
      <c r="R20" s="5">
        <v>30.510444994136051</v>
      </c>
      <c r="S20" s="39">
        <f t="shared" ref="S20" si="6">AVERAGE(R20:R23)</f>
        <v>28.298661791141086</v>
      </c>
      <c r="T20" s="40">
        <f t="shared" ref="T20" si="7">STDEV(R20:R23)</f>
        <v>2.0572539289453746</v>
      </c>
      <c r="U20" s="60" t="s">
        <v>64</v>
      </c>
    </row>
    <row r="21" spans="2:21" x14ac:dyDescent="0.3">
      <c r="B21" s="41"/>
      <c r="C21" s="5">
        <v>0.62950000000000006</v>
      </c>
      <c r="D21" s="5">
        <v>7.1062417119019319</v>
      </c>
      <c r="E21" s="39"/>
      <c r="F21" s="40"/>
      <c r="G21" s="60"/>
      <c r="I21" s="41"/>
      <c r="J21" s="5">
        <v>0.50890000000000002</v>
      </c>
      <c r="K21" s="5">
        <v>18.59977547110341</v>
      </c>
      <c r="L21" s="39"/>
      <c r="M21" s="40"/>
      <c r="N21" s="60"/>
      <c r="P21" s="41"/>
      <c r="Q21" s="5">
        <v>0.20989999999999998</v>
      </c>
      <c r="R21" s="5">
        <v>27.770522531381076</v>
      </c>
      <c r="S21" s="39"/>
      <c r="T21" s="40"/>
      <c r="U21" s="60"/>
    </row>
    <row r="22" spans="2:21" x14ac:dyDescent="0.3">
      <c r="B22" s="41"/>
      <c r="C22" s="5">
        <v>0.63479999999999992</v>
      </c>
      <c r="D22" s="5">
        <v>6.7059964295100167</v>
      </c>
      <c r="E22" s="39"/>
      <c r="F22" s="40"/>
      <c r="G22" s="60"/>
      <c r="I22" s="41"/>
      <c r="J22" s="5">
        <v>0.50629999999999997</v>
      </c>
      <c r="K22" s="5">
        <v>18.783931663886616</v>
      </c>
      <c r="L22" s="39"/>
      <c r="M22" s="40"/>
      <c r="N22" s="60"/>
      <c r="P22" s="41"/>
      <c r="Q22" s="5">
        <v>0.19870000000000002</v>
      </c>
      <c r="R22" s="5">
        <v>29.204500642729471</v>
      </c>
      <c r="S22" s="39"/>
      <c r="T22" s="40"/>
      <c r="U22" s="60"/>
    </row>
    <row r="23" spans="2:21" x14ac:dyDescent="0.3">
      <c r="B23" s="41"/>
      <c r="C23" s="5">
        <v>0.62269999999999992</v>
      </c>
      <c r="D23" s="5">
        <v>7.6197639610085659</v>
      </c>
      <c r="E23" s="39"/>
      <c r="F23" s="40"/>
      <c r="G23" s="60"/>
      <c r="I23" s="41"/>
      <c r="J23" s="5">
        <v>0.50839999999999996</v>
      </c>
      <c r="K23" s="5">
        <v>18.635190123561724</v>
      </c>
      <c r="L23" s="39"/>
      <c r="M23" s="40"/>
      <c r="N23" s="60"/>
      <c r="P23" s="41"/>
      <c r="Q23" s="5">
        <v>0.22599999999999998</v>
      </c>
      <c r="R23" s="5">
        <v>25.709178996317753</v>
      </c>
      <c r="S23" s="39"/>
      <c r="T23" s="40"/>
      <c r="U23" s="60"/>
    </row>
    <row r="24" spans="2:21" x14ac:dyDescent="0.3">
      <c r="B24" s="41" t="s">
        <v>3</v>
      </c>
      <c r="C24" s="5">
        <v>0.57389999999999997</v>
      </c>
      <c r="D24" s="5">
        <v>11.305041278126675</v>
      </c>
      <c r="E24" s="39">
        <f t="shared" ref="E24" si="8">AVERAGE(D24:D27)</f>
        <v>11.542922908227531</v>
      </c>
      <c r="F24" s="40">
        <f>STDEV(D24:D27)</f>
        <v>0.36387338014447862</v>
      </c>
      <c r="G24" s="60" t="s">
        <v>63</v>
      </c>
      <c r="I24" s="41" t="s">
        <v>3</v>
      </c>
      <c r="J24" s="5">
        <v>0.45340000000000003</v>
      </c>
      <c r="K24" s="5">
        <v>22.53080189397561</v>
      </c>
      <c r="L24" s="39">
        <f t="shared" ref="L24" si="9">AVERAGE(K24:K27)</f>
        <v>22.911509407902422</v>
      </c>
      <c r="M24" s="40">
        <f t="shared" ref="M24" si="10">STDEV(K24:K27)</f>
        <v>0.62185749871144358</v>
      </c>
      <c r="N24" s="60" t="s">
        <v>64</v>
      </c>
      <c r="P24" s="41" t="s">
        <v>3</v>
      </c>
      <c r="Q24" s="5">
        <v>0.1338</v>
      </c>
      <c r="R24" s="5">
        <v>37.513891662953689</v>
      </c>
      <c r="S24" s="39">
        <f t="shared" ref="S24" si="11">AVERAGE(R24:R27)</f>
        <v>37.376255371016228</v>
      </c>
      <c r="T24" s="40">
        <f t="shared" ref="T24" si="12">STDEV(R24:R27)</f>
        <v>0.192299433295366</v>
      </c>
      <c r="U24" s="60" t="s">
        <v>63</v>
      </c>
    </row>
    <row r="25" spans="2:21" x14ac:dyDescent="0.3">
      <c r="B25" s="41"/>
      <c r="C25" s="5">
        <v>0.57580000000000009</v>
      </c>
      <c r="D25" s="5">
        <v>11.16155712028805</v>
      </c>
      <c r="E25" s="39"/>
      <c r="F25" s="40"/>
      <c r="G25" s="60"/>
      <c r="I25" s="41"/>
      <c r="J25" s="5">
        <v>0.44950000000000001</v>
      </c>
      <c r="K25" s="5">
        <v>22.807036183150416</v>
      </c>
      <c r="L25" s="39"/>
      <c r="M25" s="40"/>
      <c r="N25" s="60"/>
      <c r="P25" s="41"/>
      <c r="Q25" s="5">
        <v>0.1343</v>
      </c>
      <c r="R25" s="5">
        <v>37.449874782982775</v>
      </c>
      <c r="S25" s="39"/>
      <c r="T25" s="40"/>
      <c r="U25" s="60"/>
    </row>
    <row r="26" spans="2:21" x14ac:dyDescent="0.3">
      <c r="B26" s="41"/>
      <c r="C26" s="5">
        <v>0.56720000000000004</v>
      </c>
      <c r="D26" s="5">
        <v>11.811011729452311</v>
      </c>
      <c r="E26" s="39"/>
      <c r="F26" s="40"/>
      <c r="G26" s="60"/>
      <c r="I26" s="41"/>
      <c r="J26" s="5">
        <v>0.45400000000000001</v>
      </c>
      <c r="K26" s="5">
        <v>22.48830431102564</v>
      </c>
      <c r="L26" s="39"/>
      <c r="M26" s="40"/>
      <c r="N26" s="60"/>
      <c r="P26" s="41"/>
      <c r="Q26" s="5">
        <v>0.13429999999999997</v>
      </c>
      <c r="R26" s="5">
        <v>37.449874782982775</v>
      </c>
      <c r="S26" s="39"/>
      <c r="T26" s="40"/>
      <c r="U26" s="60"/>
    </row>
    <row r="27" spans="2:21" x14ac:dyDescent="0.3">
      <c r="B27" s="41"/>
      <c r="C27" s="5">
        <v>0.56610000000000005</v>
      </c>
      <c r="D27" s="5">
        <v>11.894081505043088</v>
      </c>
      <c r="E27" s="39"/>
      <c r="F27" s="40"/>
      <c r="G27" s="60"/>
      <c r="I27" s="41"/>
      <c r="J27" s="5">
        <v>0.43519999999999998</v>
      </c>
      <c r="K27" s="5">
        <v>23.819895243458028</v>
      </c>
      <c r="L27" s="39"/>
      <c r="M27" s="40"/>
      <c r="N27" s="60"/>
      <c r="P27" s="41"/>
      <c r="Q27" s="5">
        <v>0.1371</v>
      </c>
      <c r="R27" s="5">
        <v>37.091380255145673</v>
      </c>
      <c r="S27" s="39"/>
      <c r="T27" s="40"/>
      <c r="U27" s="60"/>
    </row>
    <row r="28" spans="2:21" x14ac:dyDescent="0.3">
      <c r="B28" s="41" t="s">
        <v>4</v>
      </c>
      <c r="C28" s="5">
        <v>0.56869999999999998</v>
      </c>
      <c r="D28" s="5">
        <v>11.697734762737619</v>
      </c>
      <c r="E28" s="39">
        <f t="shared" ref="E28" si="13">AVERAGE(D28:D31)</f>
        <v>11.8733140611454</v>
      </c>
      <c r="F28" s="40">
        <f>STDEV(D28:D31)</f>
        <v>0.26936215744308362</v>
      </c>
      <c r="G28" s="60" t="s">
        <v>63</v>
      </c>
      <c r="I28" s="41" t="s">
        <v>4</v>
      </c>
      <c r="J28" s="5">
        <v>0.42810000000000004</v>
      </c>
      <c r="K28" s="5">
        <v>24.322783308365999</v>
      </c>
      <c r="L28" s="39">
        <f t="shared" ref="L28" si="14">AVERAGE(K28:K31)</f>
        <v>24.407778474265942</v>
      </c>
      <c r="M28" s="40">
        <f t="shared" ref="M28" si="15">STDEV(K28:K31)</f>
        <v>0.23016799732650389</v>
      </c>
      <c r="N28" s="60" t="s">
        <v>63</v>
      </c>
      <c r="P28" s="41" t="s">
        <v>4</v>
      </c>
      <c r="Q28" s="5">
        <v>0.12620000000000001</v>
      </c>
      <c r="R28" s="5">
        <v>38.486948238511523</v>
      </c>
      <c r="S28" s="39">
        <f t="shared" ref="S28" si="16">AVERAGE(R28:R31)</f>
        <v>38.288495910601704</v>
      </c>
      <c r="T28" s="40">
        <f t="shared" ref="T28" si="17">STDEV(R28:R31)</f>
        <v>0.34299349776859478</v>
      </c>
      <c r="U28" s="60" t="s">
        <v>63</v>
      </c>
    </row>
    <row r="29" spans="2:21" x14ac:dyDescent="0.3">
      <c r="B29" s="41"/>
      <c r="C29" s="5">
        <v>0.56920000000000004</v>
      </c>
      <c r="D29" s="5">
        <v>11.659975773832716</v>
      </c>
      <c r="E29" s="39"/>
      <c r="F29" s="40"/>
      <c r="G29" s="60"/>
      <c r="I29" s="41"/>
      <c r="J29" s="5">
        <v>0.43089999999999995</v>
      </c>
      <c r="K29" s="5">
        <v>24.124461254599478</v>
      </c>
      <c r="L29" s="39"/>
      <c r="M29" s="40"/>
      <c r="N29" s="60"/>
      <c r="P29" s="41"/>
      <c r="Q29" s="5">
        <v>0.1255</v>
      </c>
      <c r="R29" s="5">
        <v>38.576571870470801</v>
      </c>
      <c r="S29" s="39"/>
      <c r="T29" s="40"/>
      <c r="U29" s="60"/>
    </row>
    <row r="30" spans="2:21" x14ac:dyDescent="0.3">
      <c r="B30" s="41"/>
      <c r="C30" s="5">
        <v>0.5613999999999999</v>
      </c>
      <c r="D30" s="5">
        <v>12.249016000749148</v>
      </c>
      <c r="E30" s="39"/>
      <c r="F30" s="40"/>
      <c r="G30" s="60"/>
      <c r="I30" s="41"/>
      <c r="J30" s="5">
        <v>0.4249</v>
      </c>
      <c r="K30" s="5">
        <v>24.549437084099175</v>
      </c>
      <c r="L30" s="39"/>
      <c r="M30" s="40"/>
      <c r="N30" s="60"/>
      <c r="P30" s="41"/>
      <c r="Q30" s="5">
        <v>0.1278</v>
      </c>
      <c r="R30" s="5">
        <v>38.282094222604627</v>
      </c>
      <c r="S30" s="39"/>
      <c r="T30" s="40"/>
      <c r="U30" s="60"/>
    </row>
    <row r="31" spans="2:21" x14ac:dyDescent="0.3">
      <c r="B31" s="41"/>
      <c r="C31" s="5">
        <v>0.56620000000000004</v>
      </c>
      <c r="D31" s="5">
        <v>11.88652970726211</v>
      </c>
      <c r="E31" s="39"/>
      <c r="F31" s="40"/>
      <c r="G31" s="60"/>
      <c r="I31" s="41"/>
      <c r="J31" s="5">
        <v>0.42370000000000002</v>
      </c>
      <c r="K31" s="5">
        <v>24.634432249999112</v>
      </c>
      <c r="L31" s="39"/>
      <c r="M31" s="40"/>
      <c r="N31" s="60"/>
      <c r="P31" s="41"/>
      <c r="Q31" s="5">
        <v>0.13150000000000001</v>
      </c>
      <c r="R31" s="5">
        <v>37.80836931081987</v>
      </c>
      <c r="S31" s="39"/>
      <c r="T31" s="40"/>
      <c r="U31" s="60"/>
    </row>
    <row r="32" spans="2:21" x14ac:dyDescent="0.3">
      <c r="B32" s="41" t="s">
        <v>5</v>
      </c>
      <c r="C32" s="5">
        <v>0.55300000000000005</v>
      </c>
      <c r="D32" s="5">
        <v>12.883367014351434</v>
      </c>
      <c r="E32" s="39">
        <f t="shared" ref="E32" si="18">AVERAGE(D32:D35)</f>
        <v>12.496337378076227</v>
      </c>
      <c r="F32" s="40">
        <f>STDEV(D32:D35)</f>
        <v>1.0345572500742486</v>
      </c>
      <c r="G32" s="60" t="s">
        <v>66</v>
      </c>
      <c r="I32" s="41" t="s">
        <v>5</v>
      </c>
      <c r="J32" s="5">
        <v>0.43409999999999999</v>
      </c>
      <c r="K32" s="5">
        <v>23.897807478866309</v>
      </c>
      <c r="L32" s="39">
        <f t="shared" ref="L32" si="19">AVERAGE(K32:K35)</f>
        <v>24.868168956223943</v>
      </c>
      <c r="M32" s="40">
        <f t="shared" ref="M32" si="20">STDEV(K32:K35)</f>
        <v>1.0418410524212991</v>
      </c>
      <c r="N32" s="60" t="s">
        <v>63</v>
      </c>
      <c r="P32" s="41" t="s">
        <v>5</v>
      </c>
      <c r="Q32" s="5">
        <v>0.12209999999999999</v>
      </c>
      <c r="R32" s="5">
        <v>39.011886654272999</v>
      </c>
      <c r="S32" s="39">
        <f t="shared" ref="S32" si="21">AVERAGE(R32:R35)</f>
        <v>38.432533890536256</v>
      </c>
      <c r="T32" s="40">
        <f t="shared" ref="T32" si="22">STDEV(R32:R35)</f>
        <v>0.61004425516111438</v>
      </c>
      <c r="U32" s="60" t="s">
        <v>63</v>
      </c>
    </row>
    <row r="33" spans="2:21" x14ac:dyDescent="0.3">
      <c r="B33" s="41"/>
      <c r="C33" s="5">
        <v>0.57420000000000004</v>
      </c>
      <c r="D33" s="5">
        <v>11.28238588478373</v>
      </c>
      <c r="E33" s="39"/>
      <c r="F33" s="40"/>
      <c r="G33" s="60"/>
      <c r="I33" s="41"/>
      <c r="J33" s="5">
        <v>0.43090000000000001</v>
      </c>
      <c r="K33" s="5">
        <v>24.124461254599474</v>
      </c>
      <c r="L33" s="39"/>
      <c r="M33" s="40"/>
      <c r="N33" s="60"/>
      <c r="P33" s="41"/>
      <c r="Q33" s="5">
        <v>0.123</v>
      </c>
      <c r="R33" s="5">
        <v>38.896656270325352</v>
      </c>
      <c r="S33" s="39"/>
      <c r="T33" s="40"/>
      <c r="U33" s="60"/>
    </row>
    <row r="34" spans="2:21" x14ac:dyDescent="0.3">
      <c r="B34" s="41"/>
      <c r="C34" s="5">
        <v>0.56309999999999993</v>
      </c>
      <c r="D34" s="5">
        <v>12.120635438472489</v>
      </c>
      <c r="E34" s="39"/>
      <c r="F34" s="40"/>
      <c r="G34" s="60"/>
      <c r="I34" s="41"/>
      <c r="J34" s="5">
        <v>0.41370000000000001</v>
      </c>
      <c r="K34" s="5">
        <v>25.342725299165274</v>
      </c>
      <c r="L34" s="39"/>
      <c r="M34" s="40"/>
      <c r="N34" s="60"/>
      <c r="P34" s="41"/>
      <c r="Q34" s="5">
        <v>0.12989999999999999</v>
      </c>
      <c r="R34" s="5">
        <v>38.013223326726795</v>
      </c>
      <c r="S34" s="39"/>
      <c r="T34" s="40"/>
      <c r="U34" s="60"/>
    </row>
    <row r="35" spans="2:21" x14ac:dyDescent="0.3">
      <c r="B35" s="41"/>
      <c r="C35" s="5">
        <v>0.54220000000000002</v>
      </c>
      <c r="D35" s="5">
        <v>13.698961174697249</v>
      </c>
      <c r="E35" s="39"/>
      <c r="F35" s="40"/>
      <c r="G35" s="60"/>
      <c r="I35" s="41"/>
      <c r="J35" s="5">
        <v>0.40290000000000004</v>
      </c>
      <c r="K35" s="5">
        <v>26.107681792264728</v>
      </c>
      <c r="L35" s="39"/>
      <c r="M35" s="40"/>
      <c r="N35" s="60"/>
      <c r="P35" s="41"/>
      <c r="Q35" s="5">
        <v>0.13150000000000001</v>
      </c>
      <c r="R35" s="5">
        <v>37.80836931081987</v>
      </c>
      <c r="S35" s="39"/>
      <c r="T35" s="40"/>
      <c r="U35" s="60"/>
    </row>
    <row r="36" spans="2:21" x14ac:dyDescent="0.3">
      <c r="B36" s="41" t="s">
        <v>6</v>
      </c>
      <c r="C36" s="5">
        <v>0.54869999999999997</v>
      </c>
      <c r="D36" s="5">
        <v>13.208094318933568</v>
      </c>
      <c r="E36" s="39">
        <f t="shared" ref="E36" si="23">AVERAGE(D36:D39)</f>
        <v>13.440312100698694</v>
      </c>
      <c r="F36" s="40">
        <f>STDEV(D36:D39)</f>
        <v>0.50162642673436986</v>
      </c>
      <c r="G36" s="60" t="s">
        <v>62</v>
      </c>
      <c r="I36" s="41" t="s">
        <v>6</v>
      </c>
      <c r="J36" s="5">
        <v>0.41759999999999997</v>
      </c>
      <c r="K36" s="5">
        <v>25.066491009990472</v>
      </c>
      <c r="L36" s="39">
        <f t="shared" ref="L36" si="24">AVERAGE(K36:K39)</f>
        <v>25.659686438667134</v>
      </c>
      <c r="M36" s="40">
        <f t="shared" ref="M36" si="25">STDEV(K36:K39)</f>
        <v>0.71446080795212286</v>
      </c>
      <c r="N36" s="60" t="s">
        <v>66</v>
      </c>
      <c r="P36" s="41" t="s">
        <v>6</v>
      </c>
      <c r="Q36" s="5">
        <v>0.1366</v>
      </c>
      <c r="R36" s="5">
        <v>37.155397135116587</v>
      </c>
      <c r="S36" s="39">
        <f t="shared" ref="S36" si="26">AVERAGE(R36:R39)</f>
        <v>38.999083278278817</v>
      </c>
      <c r="T36" s="40">
        <f t="shared" ref="T36" si="27">STDEV(R36:R39)</f>
        <v>1.2835770232509029</v>
      </c>
      <c r="U36" s="60" t="s">
        <v>66</v>
      </c>
    </row>
    <row r="37" spans="2:21" x14ac:dyDescent="0.3">
      <c r="B37" s="41"/>
      <c r="C37" s="5">
        <v>0.54239999999999999</v>
      </c>
      <c r="D37" s="5">
        <v>13.683857579135289</v>
      </c>
      <c r="E37" s="39"/>
      <c r="F37" s="40"/>
      <c r="G37" s="60"/>
      <c r="I37" s="41"/>
      <c r="J37" s="5">
        <v>0.39829999999999999</v>
      </c>
      <c r="K37" s="5">
        <v>26.433496594881163</v>
      </c>
      <c r="L37" s="39"/>
      <c r="M37" s="40"/>
      <c r="N37" s="60"/>
      <c r="P37" s="41"/>
      <c r="Q37" s="5">
        <v>0.1142</v>
      </c>
      <c r="R37" s="5">
        <v>40.023353357813384</v>
      </c>
      <c r="S37" s="39"/>
      <c r="T37" s="40"/>
      <c r="U37" s="60"/>
    </row>
    <row r="38" spans="2:21" x14ac:dyDescent="0.3">
      <c r="B38" s="41"/>
      <c r="C38" s="5">
        <v>0.55319999999999991</v>
      </c>
      <c r="D38" s="5">
        <v>12.868263418789484</v>
      </c>
      <c r="E38" s="39"/>
      <c r="F38" s="40"/>
      <c r="G38" s="60"/>
      <c r="I38" s="41"/>
      <c r="J38" s="5">
        <v>0.41799999999999998</v>
      </c>
      <c r="K38" s="5">
        <v>25.038159288023827</v>
      </c>
      <c r="L38" s="39"/>
      <c r="M38" s="40"/>
      <c r="N38" s="60"/>
      <c r="P38" s="41"/>
      <c r="Q38" s="5">
        <v>0.11679999999999999</v>
      </c>
      <c r="R38" s="5">
        <v>39.690465581964659</v>
      </c>
      <c r="S38" s="39"/>
      <c r="T38" s="40"/>
      <c r="U38" s="60"/>
    </row>
    <row r="39" spans="2:21" x14ac:dyDescent="0.3">
      <c r="B39" s="41"/>
      <c r="C39" s="5">
        <v>0.53820000000000001</v>
      </c>
      <c r="D39" s="5">
        <v>14.001033085936438</v>
      </c>
      <c r="E39" s="39"/>
      <c r="F39" s="40"/>
      <c r="G39" s="60"/>
      <c r="I39" s="41"/>
      <c r="J39" s="5">
        <v>0.40300000000000002</v>
      </c>
      <c r="K39" s="5">
        <v>26.100598861773065</v>
      </c>
      <c r="L39" s="39"/>
      <c r="M39" s="40"/>
      <c r="N39" s="60"/>
      <c r="P39" s="41"/>
      <c r="Q39" s="5">
        <v>0.1212</v>
      </c>
      <c r="R39" s="5">
        <v>39.127117038220632</v>
      </c>
      <c r="S39" s="39"/>
      <c r="T39" s="40"/>
      <c r="U39" s="60"/>
    </row>
    <row r="40" spans="2:21" x14ac:dyDescent="0.3">
      <c r="B40" s="41" t="s">
        <v>7</v>
      </c>
      <c r="C40" s="5">
        <v>0.51500000000000001</v>
      </c>
      <c r="D40" s="5">
        <v>15.753050171123737</v>
      </c>
      <c r="E40" s="39">
        <f t="shared" ref="E40" si="28">AVERAGE(D40:D43)</f>
        <v>16.300555510244763</v>
      </c>
      <c r="F40" s="40">
        <f>STDEV(D40:D43)</f>
        <v>0.40426224932346067</v>
      </c>
      <c r="G40" s="60" t="s">
        <v>61</v>
      </c>
      <c r="I40" s="41" t="s">
        <v>7</v>
      </c>
      <c r="J40" s="5">
        <v>0.40250000000000002</v>
      </c>
      <c r="K40" s="5">
        <v>26.136013514231372</v>
      </c>
      <c r="L40" s="39">
        <f t="shared" ref="L40" si="29">AVERAGE(K40:K43)</f>
        <v>26.171428166689683</v>
      </c>
      <c r="M40" s="40">
        <f t="shared" ref="M40" si="30">STDEV(K40:K43)</f>
        <v>0.51681130285419963</v>
      </c>
      <c r="N40" s="60" t="s">
        <v>62</v>
      </c>
      <c r="P40" s="41" t="s">
        <v>7</v>
      </c>
      <c r="Q40" s="5">
        <v>0.11379999999999998</v>
      </c>
      <c r="R40" s="5">
        <v>40.074566861790125</v>
      </c>
      <c r="S40" s="39">
        <f t="shared" ref="S40" si="31">AVERAGE(R40:R43)</f>
        <v>40.477873205606855</v>
      </c>
      <c r="T40" s="40">
        <f t="shared" ref="T40" si="32">STDEV(R40:R43)</f>
        <v>1.1989913298330594</v>
      </c>
      <c r="U40" s="60" t="s">
        <v>65</v>
      </c>
    </row>
    <row r="41" spans="2:21" x14ac:dyDescent="0.3">
      <c r="B41" s="41"/>
      <c r="C41" s="5">
        <v>0.50309999999999999</v>
      </c>
      <c r="D41" s="5">
        <v>16.651714107060325</v>
      </c>
      <c r="E41" s="39"/>
      <c r="F41" s="40"/>
      <c r="G41" s="60"/>
      <c r="I41" s="41"/>
      <c r="J41" s="5">
        <v>0.40009999999999996</v>
      </c>
      <c r="K41" s="5">
        <v>26.306003846031256</v>
      </c>
      <c r="L41" s="39"/>
      <c r="M41" s="40"/>
      <c r="N41" s="60"/>
      <c r="P41" s="41"/>
      <c r="Q41" s="5">
        <v>0.11890000000000001</v>
      </c>
      <c r="R41" s="5">
        <v>39.421594686086827</v>
      </c>
      <c r="S41" s="39"/>
      <c r="T41" s="40"/>
      <c r="U41" s="60"/>
    </row>
    <row r="42" spans="2:21" x14ac:dyDescent="0.3">
      <c r="B42" s="41"/>
      <c r="C42" s="5">
        <v>0.50850000000000006</v>
      </c>
      <c r="D42" s="5">
        <v>16.243917026887416</v>
      </c>
      <c r="E42" s="39"/>
      <c r="F42" s="40"/>
      <c r="G42" s="60"/>
      <c r="I42" s="41"/>
      <c r="J42" s="5">
        <v>0.41149999999999998</v>
      </c>
      <c r="K42" s="5">
        <v>25.498549769981832</v>
      </c>
      <c r="L42" s="39"/>
      <c r="M42" s="40"/>
      <c r="N42" s="60"/>
      <c r="P42" s="41"/>
      <c r="Q42" s="5">
        <v>9.7200000000000009E-2</v>
      </c>
      <c r="R42" s="5">
        <v>42.199927276824354</v>
      </c>
      <c r="S42" s="39"/>
      <c r="T42" s="40"/>
      <c r="U42" s="60"/>
    </row>
    <row r="43" spans="2:21" x14ac:dyDescent="0.3">
      <c r="B43" s="41"/>
      <c r="C43" s="5">
        <v>0.50440000000000007</v>
      </c>
      <c r="D43" s="5">
        <v>16.553540735907582</v>
      </c>
      <c r="E43" s="39"/>
      <c r="F43" s="40"/>
      <c r="G43" s="60"/>
      <c r="I43" s="41"/>
      <c r="J43" s="5">
        <v>0.39389999999999997</v>
      </c>
      <c r="K43" s="5">
        <v>26.745145536514276</v>
      </c>
      <c r="L43" s="39"/>
      <c r="M43" s="40"/>
      <c r="N43" s="60"/>
      <c r="P43" s="41"/>
      <c r="Q43" s="5">
        <v>0.11270000000000002</v>
      </c>
      <c r="R43" s="5">
        <v>40.215403997726121</v>
      </c>
      <c r="S43" s="39"/>
      <c r="T43" s="40"/>
      <c r="U43" s="60"/>
    </row>
    <row r="44" spans="2:21" x14ac:dyDescent="0.3">
      <c r="B44" s="41" t="s">
        <v>8</v>
      </c>
      <c r="C44" s="5">
        <v>0.4803</v>
      </c>
      <c r="D44" s="5">
        <v>18.373524001123709</v>
      </c>
      <c r="E44" s="39">
        <f t="shared" ref="E44" si="33">AVERAGE(D44:D47)</f>
        <v>17.244530232867234</v>
      </c>
      <c r="F44" s="40">
        <f>STDEV(D44:D47)</f>
        <v>1.2363825221617573</v>
      </c>
      <c r="G44" s="60" t="s">
        <v>61</v>
      </c>
      <c r="I44" s="41" t="s">
        <v>8</v>
      </c>
      <c r="J44" s="5">
        <v>0.35050000000000003</v>
      </c>
      <c r="K44" s="5">
        <v>29.819137369895415</v>
      </c>
      <c r="L44" s="39">
        <f t="shared" ref="L44" si="34">AVERAGE(K44:K47)</f>
        <v>29.693415353668421</v>
      </c>
      <c r="M44" s="40">
        <f t="shared" ref="M44" si="35">STDEV(K44:K47)</f>
        <v>0.40968390822761042</v>
      </c>
      <c r="N44" s="60" t="s">
        <v>61</v>
      </c>
      <c r="P44" s="41" t="s">
        <v>8</v>
      </c>
      <c r="Q44" s="5">
        <v>0.10880000000000001</v>
      </c>
      <c r="R44" s="5">
        <v>40.714735661499226</v>
      </c>
      <c r="S44" s="39">
        <f t="shared" ref="S44" si="36">AVERAGE(R44:R47)</f>
        <v>41.639779577078883</v>
      </c>
      <c r="T44" s="40">
        <f t="shared" ref="T44" si="37">STDEV(R44:R47)</f>
        <v>0.64479331995357436</v>
      </c>
      <c r="U44" s="60" t="s">
        <v>61</v>
      </c>
    </row>
    <row r="45" spans="2:21" x14ac:dyDescent="0.3">
      <c r="B45" s="41"/>
      <c r="C45" s="5">
        <v>0.49080000000000007</v>
      </c>
      <c r="D45" s="5">
        <v>17.580585234120829</v>
      </c>
      <c r="E45" s="39"/>
      <c r="F45" s="40"/>
      <c r="G45" s="60"/>
      <c r="I45" s="41"/>
      <c r="J45" s="5">
        <v>0.35469999999999996</v>
      </c>
      <c r="K45" s="5">
        <v>29.521654289245632</v>
      </c>
      <c r="L45" s="39"/>
      <c r="M45" s="40"/>
      <c r="N45" s="60"/>
      <c r="P45" s="41"/>
      <c r="Q45" s="5">
        <v>0.1</v>
      </c>
      <c r="R45" s="5">
        <v>41.841432748987252</v>
      </c>
      <c r="S45" s="39"/>
      <c r="T45" s="40"/>
      <c r="U45" s="60"/>
    </row>
    <row r="46" spans="2:21" x14ac:dyDescent="0.3">
      <c r="B46" s="41"/>
      <c r="C46" s="5">
        <v>0.51860000000000006</v>
      </c>
      <c r="D46" s="5">
        <v>15.481185451008463</v>
      </c>
      <c r="E46" s="39"/>
      <c r="F46" s="40"/>
      <c r="G46" s="60"/>
      <c r="I46" s="41"/>
      <c r="J46" s="5">
        <v>0.35869999999999996</v>
      </c>
      <c r="K46" s="5">
        <v>29.238337069579167</v>
      </c>
      <c r="L46" s="39"/>
      <c r="M46" s="40"/>
      <c r="N46" s="60"/>
      <c r="P46" s="41"/>
      <c r="Q46" s="5">
        <v>9.7100000000000006E-2</v>
      </c>
      <c r="R46" s="5">
        <v>42.212730652818536</v>
      </c>
      <c r="S46" s="39"/>
      <c r="T46" s="40"/>
      <c r="U46" s="60"/>
    </row>
    <row r="47" spans="2:21" x14ac:dyDescent="0.3">
      <c r="B47" s="41"/>
      <c r="C47" s="5">
        <v>0.49129999999999996</v>
      </c>
      <c r="D47" s="5">
        <v>17.542826245215938</v>
      </c>
      <c r="E47" s="39"/>
      <c r="F47" s="40"/>
      <c r="G47" s="60"/>
      <c r="I47" s="41"/>
      <c r="J47" s="5">
        <v>0.34520000000000001</v>
      </c>
      <c r="K47" s="5">
        <v>30.194532685953483</v>
      </c>
      <c r="L47" s="39"/>
      <c r="M47" s="40"/>
      <c r="N47" s="60"/>
      <c r="P47" s="41"/>
      <c r="Q47" s="5">
        <v>0.10040000000000002</v>
      </c>
      <c r="R47" s="5">
        <v>41.790219245010526</v>
      </c>
      <c r="S47" s="39"/>
      <c r="T47" s="40"/>
      <c r="U47" s="60"/>
    </row>
    <row r="48" spans="2:21" ht="14.5" thickBot="1" x14ac:dyDescent="0.35">
      <c r="B48" s="7"/>
      <c r="C48" s="8"/>
      <c r="D48" s="8"/>
      <c r="E48" s="8"/>
      <c r="F48" s="9"/>
      <c r="G48" s="5"/>
      <c r="I48" s="7"/>
      <c r="J48" s="8"/>
      <c r="K48" s="8"/>
      <c r="L48" s="8"/>
      <c r="M48" s="9"/>
      <c r="N48" s="5"/>
      <c r="P48" s="7"/>
      <c r="Q48" s="8"/>
      <c r="R48" s="8"/>
      <c r="S48" s="8"/>
      <c r="T48" s="9"/>
      <c r="U48" s="5"/>
    </row>
  </sheetData>
  <mergeCells count="96">
    <mergeCell ref="N36:N39"/>
    <mergeCell ref="N40:N43"/>
    <mergeCell ref="N44:N47"/>
    <mergeCell ref="U16:U19"/>
    <mergeCell ref="U20:U23"/>
    <mergeCell ref="U24:U27"/>
    <mergeCell ref="U28:U31"/>
    <mergeCell ref="U32:U35"/>
    <mergeCell ref="U36:U39"/>
    <mergeCell ref="U40:U43"/>
    <mergeCell ref="U44:U47"/>
    <mergeCell ref="N16:N19"/>
    <mergeCell ref="N20:N23"/>
    <mergeCell ref="N24:N27"/>
    <mergeCell ref="N28:N31"/>
    <mergeCell ref="N32:N35"/>
    <mergeCell ref="G16:G19"/>
    <mergeCell ref="G20:G23"/>
    <mergeCell ref="G24:G27"/>
    <mergeCell ref="G28:G31"/>
    <mergeCell ref="G32:G35"/>
    <mergeCell ref="G36:G39"/>
    <mergeCell ref="G40:G43"/>
    <mergeCell ref="G44:G47"/>
    <mergeCell ref="B16:B19"/>
    <mergeCell ref="E16:E19"/>
    <mergeCell ref="F16:F19"/>
    <mergeCell ref="B44:B47"/>
    <mergeCell ref="E44:E47"/>
    <mergeCell ref="E20:E23"/>
    <mergeCell ref="E24:E27"/>
    <mergeCell ref="E28:E31"/>
    <mergeCell ref="E32:E35"/>
    <mergeCell ref="E36:E39"/>
    <mergeCell ref="E40:E43"/>
    <mergeCell ref="B36:B39"/>
    <mergeCell ref="B40:B43"/>
    <mergeCell ref="B28:B31"/>
    <mergeCell ref="B32:B35"/>
    <mergeCell ref="B20:B23"/>
    <mergeCell ref="B24:B27"/>
    <mergeCell ref="F44:F47"/>
    <mergeCell ref="I16:I19"/>
    <mergeCell ref="L16:L19"/>
    <mergeCell ref="M16:M19"/>
    <mergeCell ref="I20:I23"/>
    <mergeCell ref="L20:L23"/>
    <mergeCell ref="M20:M23"/>
    <mergeCell ref="I24:I27"/>
    <mergeCell ref="L24:L27"/>
    <mergeCell ref="M24:M27"/>
    <mergeCell ref="F20:F23"/>
    <mergeCell ref="F24:F27"/>
    <mergeCell ref="F28:F31"/>
    <mergeCell ref="F32:F35"/>
    <mergeCell ref="F36:F39"/>
    <mergeCell ref="F40:F43"/>
    <mergeCell ref="I28:I31"/>
    <mergeCell ref="L28:L31"/>
    <mergeCell ref="M28:M31"/>
    <mergeCell ref="I32:I35"/>
    <mergeCell ref="L32:L35"/>
    <mergeCell ref="M32:M35"/>
    <mergeCell ref="P16:P19"/>
    <mergeCell ref="S16:S19"/>
    <mergeCell ref="T16:T19"/>
    <mergeCell ref="P20:P23"/>
    <mergeCell ref="S20:S23"/>
    <mergeCell ref="T20:T23"/>
    <mergeCell ref="P32:P35"/>
    <mergeCell ref="S32:S35"/>
    <mergeCell ref="T32:T35"/>
    <mergeCell ref="I44:I47"/>
    <mergeCell ref="L44:L47"/>
    <mergeCell ref="M44:M47"/>
    <mergeCell ref="I36:I39"/>
    <mergeCell ref="L36:L39"/>
    <mergeCell ref="M36:M39"/>
    <mergeCell ref="I40:I43"/>
    <mergeCell ref="L40:L43"/>
    <mergeCell ref="M40:M43"/>
    <mergeCell ref="P44:P47"/>
    <mergeCell ref="S44:S47"/>
    <mergeCell ref="T44:T47"/>
    <mergeCell ref="P36:P39"/>
    <mergeCell ref="S24:S27"/>
    <mergeCell ref="T24:T27"/>
    <mergeCell ref="P28:P31"/>
    <mergeCell ref="S28:S31"/>
    <mergeCell ref="T28:T31"/>
    <mergeCell ref="P24:P27"/>
    <mergeCell ref="S36:S39"/>
    <mergeCell ref="T36:T39"/>
    <mergeCell ref="P40:P43"/>
    <mergeCell ref="S40:S43"/>
    <mergeCell ref="T40:T4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E120-1110-4BD2-941C-C940B9AE5D0E}">
  <dimension ref="A1:U50"/>
  <sheetViews>
    <sheetView topLeftCell="A2" zoomScale="70" zoomScaleNormal="70" workbookViewId="0">
      <selection activeCell="U17" activeCellId="2" sqref="G17:G49 N17:N49 U17:U49"/>
    </sheetView>
  </sheetViews>
  <sheetFormatPr defaultRowHeight="14" x14ac:dyDescent="0.3"/>
  <sheetData>
    <row r="1" spans="1:21" ht="14.5" thickBot="1" x14ac:dyDescent="0.35"/>
    <row r="2" spans="1:21" x14ac:dyDescent="0.3">
      <c r="B2" s="1"/>
      <c r="C2" s="2"/>
      <c r="D2" s="2"/>
      <c r="E2" s="2"/>
      <c r="F2" s="2"/>
      <c r="G2" s="2"/>
      <c r="H2" s="3"/>
    </row>
    <row r="3" spans="1:21" ht="15" x14ac:dyDescent="0.3">
      <c r="A3" s="11"/>
      <c r="B3" s="4"/>
      <c r="C3" s="5" t="s">
        <v>22</v>
      </c>
      <c r="D3" s="5" t="s">
        <v>37</v>
      </c>
      <c r="E3" s="5" t="s">
        <v>36</v>
      </c>
      <c r="F3" s="5"/>
      <c r="G3" s="5"/>
      <c r="H3" s="6"/>
      <c r="K3" s="5"/>
      <c r="L3" s="5"/>
      <c r="M3" s="5"/>
      <c r="N3" s="5"/>
      <c r="O3" s="5"/>
      <c r="P3" s="5"/>
    </row>
    <row r="4" spans="1:21" ht="15" x14ac:dyDescent="0.3">
      <c r="A4" s="11"/>
      <c r="B4" s="4"/>
      <c r="C4" s="5">
        <v>1.1108</v>
      </c>
      <c r="D4" s="19">
        <f>C4*1000*10/36/0.8/5</f>
        <v>77.138888888888886</v>
      </c>
      <c r="E4" s="5">
        <f>D4*8</f>
        <v>617.11111111111109</v>
      </c>
      <c r="F4" s="5">
        <f>E4/8</f>
        <v>77.138888888888886</v>
      </c>
      <c r="G4" s="5"/>
      <c r="H4" s="20"/>
      <c r="O4" s="14"/>
    </row>
    <row r="5" spans="1:21" ht="15" x14ac:dyDescent="0.3">
      <c r="A5" s="11"/>
      <c r="B5" s="4"/>
      <c r="C5" s="5">
        <v>1.2273000000000001</v>
      </c>
      <c r="D5" s="19">
        <f t="shared" ref="D5:D7" si="0">C5*1000*10/36/0.8/5</f>
        <v>85.229166666666657</v>
      </c>
      <c r="E5" s="5">
        <f t="shared" ref="E5:E7" si="1">D5*8</f>
        <v>681.83333333333326</v>
      </c>
      <c r="F5" s="5">
        <f t="shared" ref="F5:F7" si="2">E5/8</f>
        <v>85.229166666666657</v>
      </c>
      <c r="G5" s="5"/>
      <c r="H5" s="21"/>
      <c r="O5" s="14"/>
    </row>
    <row r="6" spans="1:21" ht="15" x14ac:dyDescent="0.3">
      <c r="A6" s="11"/>
      <c r="B6" s="4"/>
      <c r="C6" s="5">
        <v>1.2215</v>
      </c>
      <c r="D6" s="19">
        <f t="shared" si="0"/>
        <v>84.826388888888886</v>
      </c>
      <c r="E6" s="5">
        <f t="shared" si="1"/>
        <v>678.61111111111109</v>
      </c>
      <c r="F6" s="5">
        <f t="shared" si="2"/>
        <v>84.826388888888886</v>
      </c>
      <c r="G6" s="5"/>
      <c r="H6" s="21"/>
      <c r="O6" s="14"/>
    </row>
    <row r="7" spans="1:21" ht="15" x14ac:dyDescent="0.3">
      <c r="A7" s="11"/>
      <c r="B7" s="4"/>
      <c r="C7" s="5">
        <v>1.2127000000000001</v>
      </c>
      <c r="D7" s="19">
        <f t="shared" si="0"/>
        <v>84.215277777777771</v>
      </c>
      <c r="E7" s="5">
        <f t="shared" si="1"/>
        <v>673.72222222222217</v>
      </c>
      <c r="F7" s="5">
        <f t="shared" si="2"/>
        <v>84.215277777777771</v>
      </c>
      <c r="G7" s="5"/>
      <c r="H7" s="21"/>
      <c r="O7" s="14"/>
    </row>
    <row r="8" spans="1:21" ht="15" x14ac:dyDescent="0.3">
      <c r="A8" s="11"/>
      <c r="B8" s="4" t="s">
        <v>21</v>
      </c>
      <c r="C8" s="5">
        <f>AVERAGE(C4:C7)</f>
        <v>1.1930749999999999</v>
      </c>
      <c r="D8" s="5">
        <f t="shared" ref="D8:F8" si="3">AVERAGE(D4:D7)</f>
        <v>82.852430555555543</v>
      </c>
      <c r="E8" s="5">
        <f t="shared" si="3"/>
        <v>662.81944444444434</v>
      </c>
      <c r="F8" s="15">
        <f t="shared" si="3"/>
        <v>82.852430555555543</v>
      </c>
      <c r="G8" s="15"/>
      <c r="H8" s="21"/>
    </row>
    <row r="9" spans="1:21" ht="15" x14ac:dyDescent="0.3">
      <c r="A9" s="11"/>
      <c r="B9" s="4" t="s">
        <v>35</v>
      </c>
      <c r="C9" s="5"/>
      <c r="D9" s="5"/>
      <c r="E9" s="5">
        <f>STDEV(E4:E7)</f>
        <v>30.654129717287343</v>
      </c>
      <c r="F9" s="5">
        <f>STDEV(F4:F7)</f>
        <v>3.8317662146609179</v>
      </c>
      <c r="G9" s="5"/>
      <c r="H9" s="20"/>
    </row>
    <row r="10" spans="1:21" ht="15.5" thickBot="1" x14ac:dyDescent="0.35">
      <c r="A10" s="11"/>
      <c r="B10" s="22"/>
      <c r="C10" s="23"/>
      <c r="D10" s="23"/>
      <c r="E10" s="23"/>
      <c r="F10" s="23"/>
      <c r="G10" s="23"/>
      <c r="H10" s="24"/>
    </row>
    <row r="11" spans="1:21" ht="15" x14ac:dyDescent="0.3">
      <c r="A11" s="11"/>
      <c r="B11" s="11"/>
      <c r="C11" s="11"/>
      <c r="D11" s="11"/>
      <c r="E11" s="11"/>
      <c r="F11" s="11"/>
      <c r="G11" s="11"/>
      <c r="H11" s="11"/>
    </row>
    <row r="12" spans="1:21" ht="15" x14ac:dyDescent="0.3">
      <c r="A12" s="11"/>
      <c r="B12" s="11"/>
      <c r="C12" s="11"/>
      <c r="D12" s="11"/>
      <c r="E12" s="11"/>
      <c r="F12" s="11"/>
      <c r="G12" s="11"/>
      <c r="H12" s="11"/>
    </row>
    <row r="13" spans="1:21" ht="15" x14ac:dyDescent="0.3">
      <c r="A13" s="11"/>
      <c r="B13" s="11"/>
      <c r="C13" s="11"/>
      <c r="D13" s="11"/>
      <c r="E13" s="11"/>
      <c r="F13" s="11"/>
      <c r="G13" s="11"/>
      <c r="H13" s="11"/>
    </row>
    <row r="14" spans="1:21" x14ac:dyDescent="0.3">
      <c r="B14" s="12" t="s">
        <v>29</v>
      </c>
      <c r="C14" s="12"/>
      <c r="D14" s="12"/>
      <c r="E14" s="12"/>
      <c r="F14" s="12"/>
      <c r="G14" s="12"/>
      <c r="I14" s="12" t="s">
        <v>30</v>
      </c>
      <c r="J14" s="12"/>
      <c r="K14" s="12"/>
      <c r="L14" s="12"/>
      <c r="M14" s="12"/>
      <c r="N14" s="12"/>
      <c r="P14" s="12" t="s">
        <v>31</v>
      </c>
      <c r="Q14" s="12"/>
      <c r="R14" s="12"/>
      <c r="S14" s="12"/>
      <c r="T14" s="12"/>
      <c r="U14" s="12"/>
    </row>
    <row r="15" spans="1:21" ht="14.5" thickBot="1" x14ac:dyDescent="0.35">
      <c r="P15" s="8"/>
      <c r="Q15" s="8"/>
      <c r="R15" s="8"/>
      <c r="S15" s="8"/>
      <c r="T15" s="8"/>
      <c r="U15" s="5"/>
    </row>
    <row r="16" spans="1:21" x14ac:dyDescent="0.3">
      <c r="B16" s="1" t="s">
        <v>10</v>
      </c>
      <c r="C16" s="2"/>
      <c r="D16" s="2"/>
      <c r="E16" s="2"/>
      <c r="F16" s="3"/>
      <c r="G16" s="5"/>
      <c r="I16" s="1" t="s">
        <v>10</v>
      </c>
      <c r="J16" s="2"/>
      <c r="K16" s="2"/>
      <c r="L16" s="2"/>
      <c r="M16" s="3"/>
      <c r="N16" s="5"/>
      <c r="P16" s="4" t="s">
        <v>10</v>
      </c>
      <c r="Q16" s="5"/>
      <c r="R16" s="5"/>
      <c r="S16" s="5"/>
      <c r="T16" s="6"/>
      <c r="U16" s="5"/>
    </row>
    <row r="17" spans="2:21" x14ac:dyDescent="0.3">
      <c r="B17" s="4" t="s">
        <v>19</v>
      </c>
      <c r="C17" s="5" t="s">
        <v>22</v>
      </c>
      <c r="D17" s="5" t="s">
        <v>23</v>
      </c>
      <c r="E17" s="5" t="s">
        <v>21</v>
      </c>
      <c r="F17" s="6" t="s">
        <v>20</v>
      </c>
      <c r="G17" s="59" t="s">
        <v>60</v>
      </c>
      <c r="I17" s="4" t="s">
        <v>19</v>
      </c>
      <c r="J17" s="5" t="s">
        <v>22</v>
      </c>
      <c r="K17" s="5" t="s">
        <v>24</v>
      </c>
      <c r="L17" s="5" t="s">
        <v>21</v>
      </c>
      <c r="M17" s="6" t="s">
        <v>20</v>
      </c>
      <c r="N17" s="59" t="s">
        <v>60</v>
      </c>
      <c r="P17" s="4" t="s">
        <v>19</v>
      </c>
      <c r="Q17" s="5" t="s">
        <v>22</v>
      </c>
      <c r="R17" s="5" t="s">
        <v>25</v>
      </c>
      <c r="S17" s="5" t="s">
        <v>21</v>
      </c>
      <c r="T17" s="6" t="s">
        <v>20</v>
      </c>
      <c r="U17" s="59" t="s">
        <v>60</v>
      </c>
    </row>
    <row r="18" spans="2:21" x14ac:dyDescent="0.3">
      <c r="B18" s="41" t="s">
        <v>9</v>
      </c>
      <c r="C18" s="5">
        <v>0.62729999999999997</v>
      </c>
      <c r="D18" s="5">
        <v>-0.98197037990985103</v>
      </c>
      <c r="E18" s="39">
        <f>AVERAGE(D18:D21)</f>
        <v>-1.2073406310374679E-2</v>
      </c>
      <c r="F18" s="40">
        <f>STDEV(D18:D21)</f>
        <v>1.5316051666890007</v>
      </c>
      <c r="G18" s="60" t="s">
        <v>67</v>
      </c>
      <c r="I18" s="41" t="s">
        <v>1</v>
      </c>
      <c r="J18" s="5">
        <v>0.64149999999999996</v>
      </c>
      <c r="K18" s="5">
        <v>2.1357742181540829</v>
      </c>
      <c r="L18" s="39">
        <f>AVERAGE(K18:K21)</f>
        <v>-3.8138825324175868E-3</v>
      </c>
      <c r="M18" s="40">
        <f>STDEV(K18:K21)</f>
        <v>1.8197136285187874</v>
      </c>
      <c r="N18" s="60" t="s">
        <v>67</v>
      </c>
      <c r="P18" s="41" t="s">
        <v>1</v>
      </c>
      <c r="Q18" s="5">
        <v>0.3861</v>
      </c>
      <c r="R18" s="5">
        <v>-2.2510593220339001</v>
      </c>
      <c r="S18" s="39">
        <f>AVERAGE(R18:R21)</f>
        <v>-3.6082248300317588E-15</v>
      </c>
      <c r="T18" s="40">
        <f>STDEV(R18:R21)</f>
        <v>1.7147988445658924</v>
      </c>
      <c r="U18" s="60" t="s">
        <v>64</v>
      </c>
    </row>
    <row r="19" spans="2:21" x14ac:dyDescent="0.3">
      <c r="B19" s="41"/>
      <c r="C19" s="5">
        <v>0.62459999999999993</v>
      </c>
      <c r="D19" s="5">
        <v>-0.54732775273663214</v>
      </c>
      <c r="E19" s="39"/>
      <c r="F19" s="40"/>
      <c r="G19" s="60"/>
      <c r="I19" s="41"/>
      <c r="J19" s="5">
        <v>0.65249999999999997</v>
      </c>
      <c r="K19" s="5">
        <v>0.4576659038901606</v>
      </c>
      <c r="L19" s="39"/>
      <c r="M19" s="40"/>
      <c r="N19" s="60"/>
      <c r="P19" s="41"/>
      <c r="Q19" s="5">
        <v>0.37759999999999999</v>
      </c>
      <c r="R19" s="5">
        <v>0</v>
      </c>
      <c r="S19" s="39"/>
      <c r="T19" s="40"/>
      <c r="U19" s="60"/>
    </row>
    <row r="20" spans="2:21" x14ac:dyDescent="0.3">
      <c r="B20" s="41"/>
      <c r="C20" s="5">
        <v>0.6261000000000001</v>
      </c>
      <c r="D20" s="5">
        <v>-0.78879587894399983</v>
      </c>
      <c r="E20" s="39"/>
      <c r="F20" s="40"/>
      <c r="G20" s="60"/>
      <c r="I20" s="41"/>
      <c r="J20" s="5">
        <v>0.67019999999999991</v>
      </c>
      <c r="K20" s="5">
        <v>-2.242562929061775</v>
      </c>
      <c r="L20" s="39"/>
      <c r="M20" s="40"/>
      <c r="N20" s="60"/>
      <c r="P20" s="41"/>
      <c r="Q20" s="5">
        <v>0.37630000000000002</v>
      </c>
      <c r="R20" s="5">
        <v>0.34427966101694063</v>
      </c>
      <c r="S20" s="39"/>
      <c r="T20" s="40"/>
      <c r="U20" s="60"/>
    </row>
    <row r="21" spans="2:21" x14ac:dyDescent="0.3">
      <c r="B21" s="41"/>
      <c r="C21" s="5">
        <v>0.60710000000000008</v>
      </c>
      <c r="D21" s="5">
        <v>2.2698003863489844</v>
      </c>
      <c r="E21" s="39"/>
      <c r="F21" s="40"/>
      <c r="G21" s="60"/>
      <c r="I21" s="41"/>
      <c r="J21" s="5">
        <v>0.65790000000000004</v>
      </c>
      <c r="K21" s="5">
        <v>-0.36613272311213868</v>
      </c>
      <c r="L21" s="39"/>
      <c r="M21" s="40"/>
      <c r="N21" s="60"/>
      <c r="P21" s="41"/>
      <c r="Q21" s="5">
        <v>0.37040000000000001</v>
      </c>
      <c r="R21" s="5">
        <v>1.9067796610169452</v>
      </c>
      <c r="S21" s="39"/>
      <c r="T21" s="40"/>
      <c r="U21" s="60"/>
    </row>
    <row r="22" spans="2:21" x14ac:dyDescent="0.3">
      <c r="B22" s="41" t="s">
        <v>12</v>
      </c>
      <c r="C22" s="5">
        <v>0.57969999999999999</v>
      </c>
      <c r="D22" s="5">
        <v>6.881036703155182</v>
      </c>
      <c r="E22" s="39">
        <f t="shared" ref="E22" si="4">AVERAGE(D22:D25)</f>
        <v>4.2902849323889223</v>
      </c>
      <c r="F22" s="40">
        <f t="shared" ref="F22" si="5">STDEV(D22:D25)</f>
        <v>2.4304089302407466</v>
      </c>
      <c r="G22" s="60" t="s">
        <v>64</v>
      </c>
      <c r="I22" s="41" t="s">
        <v>2</v>
      </c>
      <c r="J22" s="5">
        <v>0.36320000000000002</v>
      </c>
      <c r="K22" s="5">
        <v>45.929672006102209</v>
      </c>
      <c r="L22" s="39">
        <f t="shared" ref="L22" si="6">AVERAGE(K22:K25)</f>
        <v>46.098588863463007</v>
      </c>
      <c r="M22" s="40">
        <f t="shared" ref="M22" si="7">STDEV(K22:K25)</f>
        <v>0.78370631790900658</v>
      </c>
      <c r="N22" s="60" t="s">
        <v>64</v>
      </c>
      <c r="P22" s="41" t="s">
        <v>2</v>
      </c>
      <c r="Q22" s="5">
        <v>0.1489</v>
      </c>
      <c r="R22" s="5">
        <v>62.383739406779654</v>
      </c>
      <c r="S22" s="39">
        <f t="shared" ref="S22" si="8">AVERAGE(R22:R25)</f>
        <v>62.445113877118644</v>
      </c>
      <c r="T22" s="40">
        <f t="shared" ref="T22" si="9">STDEV(R22:R25)</f>
        <v>1.6128964230455221</v>
      </c>
      <c r="U22" s="60" t="s">
        <v>63</v>
      </c>
    </row>
    <row r="23" spans="2:21" x14ac:dyDescent="0.3">
      <c r="B23" s="41"/>
      <c r="C23" s="5">
        <v>0.59489999999999998</v>
      </c>
      <c r="D23" s="5">
        <v>4.3607533805537653</v>
      </c>
      <c r="E23" s="39"/>
      <c r="F23" s="40"/>
      <c r="G23" s="60"/>
      <c r="I23" s="41"/>
      <c r="J23" s="5">
        <v>0.35519999999999996</v>
      </c>
      <c r="K23" s="5">
        <v>47.186727688787194</v>
      </c>
      <c r="L23" s="39"/>
      <c r="M23" s="40"/>
      <c r="N23" s="60"/>
      <c r="P23" s="41"/>
      <c r="Q23" s="5">
        <v>0.14249999999999999</v>
      </c>
      <c r="R23" s="5">
        <v>64.129502118644069</v>
      </c>
      <c r="S23" s="39"/>
      <c r="T23" s="40"/>
      <c r="U23" s="60"/>
    </row>
    <row r="24" spans="2:21" x14ac:dyDescent="0.3">
      <c r="B24" s="41"/>
      <c r="C24" s="5">
        <v>0.5917</v>
      </c>
      <c r="D24" s="5">
        <v>4.8913393432066927</v>
      </c>
      <c r="E24" s="39"/>
      <c r="F24" s="40"/>
      <c r="G24" s="60"/>
      <c r="I24" s="41"/>
      <c r="J24" s="5">
        <v>0.36299999999999999</v>
      </c>
      <c r="K24" s="5">
        <v>45.961098398169341</v>
      </c>
      <c r="L24" s="39"/>
      <c r="M24" s="40"/>
      <c r="N24" s="60"/>
      <c r="P24" s="41"/>
      <c r="Q24" s="5">
        <v>0.1467</v>
      </c>
      <c r="R24" s="5">
        <v>62.983845338983052</v>
      </c>
      <c r="S24" s="39"/>
      <c r="T24" s="40"/>
      <c r="U24" s="60"/>
    </row>
    <row r="25" spans="2:21" x14ac:dyDescent="0.3">
      <c r="B25" s="41"/>
      <c r="C25" s="5">
        <v>0.61499999999999999</v>
      </c>
      <c r="D25" s="5">
        <v>1.0280103026400487</v>
      </c>
      <c r="E25" s="39"/>
      <c r="F25" s="40"/>
      <c r="G25" s="60"/>
      <c r="I25" s="41"/>
      <c r="J25" s="5">
        <v>0.36709999999999998</v>
      </c>
      <c r="K25" s="5">
        <v>45.316857360793286</v>
      </c>
      <c r="L25" s="39"/>
      <c r="M25" s="40"/>
      <c r="N25" s="60"/>
      <c r="P25" s="41"/>
      <c r="Q25" s="5">
        <v>0.15659999999999999</v>
      </c>
      <c r="R25" s="5">
        <v>60.283368644067799</v>
      </c>
      <c r="S25" s="39"/>
      <c r="T25" s="40"/>
      <c r="U25" s="60"/>
    </row>
    <row r="26" spans="2:21" x14ac:dyDescent="0.3">
      <c r="B26" s="41" t="s">
        <v>13</v>
      </c>
      <c r="C26" s="5">
        <v>0.58450000000000002</v>
      </c>
      <c r="D26" s="5">
        <v>6.0851577591757815</v>
      </c>
      <c r="E26" s="39">
        <f t="shared" ref="E26" si="10">AVERAGE(D26:D29)</f>
        <v>5.1939391500321896</v>
      </c>
      <c r="F26" s="40">
        <f t="shared" ref="F26" si="11">STDEV(D26:D29)</f>
        <v>0.73809446418302438</v>
      </c>
      <c r="G26" s="60" t="s">
        <v>70</v>
      </c>
      <c r="I26" s="41" t="s">
        <v>3</v>
      </c>
      <c r="J26" s="5">
        <v>0.24080000000000001</v>
      </c>
      <c r="K26" s="5">
        <v>65.162623951182297</v>
      </c>
      <c r="L26" s="39">
        <f t="shared" ref="L26" si="12">AVERAGE(K26:K29)</f>
        <v>65.751868802440882</v>
      </c>
      <c r="M26" s="40">
        <f t="shared" ref="M26" si="13">STDEV(K26:K29)</f>
        <v>1.2561715044548172</v>
      </c>
      <c r="N26" s="60" t="s">
        <v>63</v>
      </c>
      <c r="P26" s="41" t="s">
        <v>3</v>
      </c>
      <c r="Q26" s="5">
        <v>0.13950000000000001</v>
      </c>
      <c r="R26" s="5">
        <v>64.947828389830505</v>
      </c>
      <c r="S26" s="39">
        <f t="shared" ref="S26" si="14">AVERAGE(R26:R29)</f>
        <v>64.48411016949153</v>
      </c>
      <c r="T26" s="40">
        <f t="shared" ref="T26" si="15">STDEV(R26:R29)</f>
        <v>1.4540064472365766</v>
      </c>
      <c r="U26" s="60" t="s">
        <v>63</v>
      </c>
    </row>
    <row r="27" spans="2:21" x14ac:dyDescent="0.3">
      <c r="B27" s="41"/>
      <c r="C27" s="5">
        <v>0.58910000000000007</v>
      </c>
      <c r="D27" s="5">
        <v>5.3224404378621868</v>
      </c>
      <c r="E27" s="39"/>
      <c r="F27" s="40"/>
      <c r="G27" s="60"/>
      <c r="I27" s="41"/>
      <c r="J27" s="5">
        <v>0.23250000000000001</v>
      </c>
      <c r="K27" s="5">
        <v>66.466819221967953</v>
      </c>
      <c r="L27" s="39"/>
      <c r="M27" s="40"/>
      <c r="N27" s="60"/>
      <c r="P27" s="41"/>
      <c r="Q27" s="5">
        <v>0.13469999999999999</v>
      </c>
      <c r="R27" s="5">
        <v>66.257150423728817</v>
      </c>
      <c r="S27" s="39"/>
      <c r="T27" s="40"/>
      <c r="U27" s="60"/>
    </row>
    <row r="28" spans="2:21" x14ac:dyDescent="0.3">
      <c r="B28" s="41"/>
      <c r="C28" s="5">
        <v>0.59060000000000001</v>
      </c>
      <c r="D28" s="5">
        <v>5.0737282678686348</v>
      </c>
      <c r="E28" s="39"/>
      <c r="F28" s="40"/>
      <c r="G28" s="60"/>
      <c r="I28" s="41"/>
      <c r="J28" s="5">
        <v>0.22860000000000003</v>
      </c>
      <c r="K28" s="5">
        <v>67.079633867276883</v>
      </c>
      <c r="L28" s="39"/>
      <c r="M28" s="40"/>
      <c r="N28" s="60"/>
      <c r="P28" s="41"/>
      <c r="Q28" s="5">
        <v>0.14349999999999999</v>
      </c>
      <c r="R28" s="5">
        <v>63.856726694915253</v>
      </c>
      <c r="S28" s="39"/>
      <c r="T28" s="40"/>
      <c r="U28" s="60"/>
    </row>
    <row r="29" spans="2:21" x14ac:dyDescent="0.3">
      <c r="B29" s="41"/>
      <c r="C29" s="5">
        <v>0.59529999999999994</v>
      </c>
      <c r="D29" s="5">
        <v>4.2944301352221572</v>
      </c>
      <c r="E29" s="39"/>
      <c r="F29" s="40"/>
      <c r="G29" s="60"/>
      <c r="I29" s="41"/>
      <c r="J29" s="5">
        <v>0.24630000000000002</v>
      </c>
      <c r="K29" s="5">
        <v>64.29839816933638</v>
      </c>
      <c r="L29" s="39"/>
      <c r="M29" s="40"/>
      <c r="N29" s="60"/>
      <c r="P29" s="41"/>
      <c r="Q29" s="5">
        <v>0.14710000000000001</v>
      </c>
      <c r="R29" s="5">
        <v>62.874735169491522</v>
      </c>
      <c r="S29" s="39"/>
      <c r="T29" s="40"/>
      <c r="U29" s="60"/>
    </row>
    <row r="30" spans="2:21" x14ac:dyDescent="0.3">
      <c r="B30" s="41" t="s">
        <v>14</v>
      </c>
      <c r="C30" s="5">
        <v>0.5717000000000001</v>
      </c>
      <c r="D30" s="5">
        <v>8.2075016097874887</v>
      </c>
      <c r="E30" s="39">
        <f t="shared" ref="E30" si="16">AVERAGE(D30:D33)</f>
        <v>6.6696313586606504</v>
      </c>
      <c r="F30" s="40">
        <f t="shared" ref="F30" si="17">STDEV(D30:D33)</f>
        <v>1.7152059266230406</v>
      </c>
      <c r="G30" s="60" t="s">
        <v>69</v>
      </c>
      <c r="I30" s="41" t="s">
        <v>4</v>
      </c>
      <c r="J30" s="5">
        <v>0.19500000000000001</v>
      </c>
      <c r="K30" s="5">
        <v>72.359267734553768</v>
      </c>
      <c r="L30" s="39">
        <f t="shared" ref="L30" si="18">AVERAGE(K30:K33)</f>
        <v>68.81201372997711</v>
      </c>
      <c r="M30" s="40">
        <f t="shared" ref="M30" si="19">STDEV(K30:K33)</f>
        <v>4.5453322369255265</v>
      </c>
      <c r="N30" s="60" t="s">
        <v>66</v>
      </c>
      <c r="P30" s="41" t="s">
        <v>4</v>
      </c>
      <c r="Q30" s="5">
        <v>0.1192</v>
      </c>
      <c r="R30" s="5">
        <v>70.485169491525426</v>
      </c>
      <c r="S30" s="39">
        <f t="shared" ref="S30" si="20">AVERAGE(R30:R33)</f>
        <v>64.968286546610159</v>
      </c>
      <c r="T30" s="40">
        <f t="shared" ref="T30" si="21">STDEV(R30:R33)</f>
        <v>3.7149819628861129</v>
      </c>
      <c r="U30" s="60" t="s">
        <v>63</v>
      </c>
    </row>
    <row r="31" spans="2:21" x14ac:dyDescent="0.3">
      <c r="B31" s="41"/>
      <c r="C31" s="5">
        <v>0.58450000000000002</v>
      </c>
      <c r="D31" s="5">
        <v>6.0851577591757815</v>
      </c>
      <c r="E31" s="39"/>
      <c r="F31" s="40"/>
      <c r="G31" s="60"/>
      <c r="I31" s="41"/>
      <c r="J31" s="5">
        <v>0.19180000000000003</v>
      </c>
      <c r="K31" s="5">
        <v>72.862090007627756</v>
      </c>
      <c r="L31" s="39"/>
      <c r="M31" s="40"/>
      <c r="N31" s="60"/>
      <c r="P31" s="41"/>
      <c r="Q31" s="5">
        <v>0.14380000000000001</v>
      </c>
      <c r="R31" s="5">
        <v>63.774894067796602</v>
      </c>
      <c r="S31" s="39"/>
      <c r="T31" s="40"/>
      <c r="U31" s="60"/>
    </row>
    <row r="32" spans="2:21" x14ac:dyDescent="0.3">
      <c r="B32" s="41"/>
      <c r="C32" s="5">
        <v>0.59399999999999997</v>
      </c>
      <c r="D32" s="5">
        <v>4.5099806825499043</v>
      </c>
      <c r="E32" s="39"/>
      <c r="F32" s="40"/>
      <c r="G32" s="60"/>
      <c r="I32" s="41"/>
      <c r="J32" s="5">
        <v>0.25090000000000001</v>
      </c>
      <c r="K32" s="5">
        <v>63.575591151792523</v>
      </c>
      <c r="L32" s="39"/>
      <c r="M32" s="40"/>
      <c r="N32" s="60"/>
      <c r="P32" s="41"/>
      <c r="Q32" s="5">
        <v>0.1462</v>
      </c>
      <c r="R32" s="5">
        <v>63.120233050847453</v>
      </c>
      <c r="S32" s="39"/>
      <c r="T32" s="40"/>
      <c r="U32" s="60"/>
    </row>
    <row r="33" spans="2:21" x14ac:dyDescent="0.3">
      <c r="B33" s="41"/>
      <c r="C33" s="5">
        <v>0.57369999999999999</v>
      </c>
      <c r="D33" s="5">
        <v>7.8758853831294253</v>
      </c>
      <c r="E33" s="39"/>
      <c r="F33" s="40"/>
      <c r="G33" s="60"/>
      <c r="I33" s="41"/>
      <c r="J33" s="5">
        <v>0.2326</v>
      </c>
      <c r="K33" s="5">
        <v>66.451106025934394</v>
      </c>
      <c r="L33" s="39"/>
      <c r="M33" s="40"/>
      <c r="N33" s="60"/>
      <c r="P33" s="41"/>
      <c r="Q33" s="5">
        <v>0.14850000000000002</v>
      </c>
      <c r="R33" s="5">
        <v>62.492849576271183</v>
      </c>
      <c r="S33" s="39"/>
      <c r="T33" s="40"/>
      <c r="U33" s="60"/>
    </row>
    <row r="34" spans="2:21" x14ac:dyDescent="0.3">
      <c r="B34" s="41" t="s">
        <v>15</v>
      </c>
      <c r="C34" s="5">
        <v>0.57069999999999999</v>
      </c>
      <c r="D34" s="5">
        <v>8.3733097231165488</v>
      </c>
      <c r="E34" s="39">
        <f t="shared" ref="E34" si="22">AVERAGE(D34:D37)</f>
        <v>7.1256036703155168</v>
      </c>
      <c r="F34" s="40">
        <f t="shared" ref="F34" si="23">STDEV(D34:D37)</f>
        <v>1.006695599998302</v>
      </c>
      <c r="G34" s="60" t="s">
        <v>66</v>
      </c>
      <c r="I34" s="41" t="s">
        <v>5</v>
      </c>
      <c r="J34" s="5">
        <v>0.19969999999999999</v>
      </c>
      <c r="K34" s="5">
        <v>71.620747520976352</v>
      </c>
      <c r="L34" s="39">
        <f t="shared" ref="L34" si="24">AVERAGE(K34:K37)</f>
        <v>70.065141113653695</v>
      </c>
      <c r="M34" s="40">
        <f t="shared" ref="M34" si="25">STDEV(K34:K37)</f>
        <v>1.7563670438398995</v>
      </c>
      <c r="N34" s="60" t="s">
        <v>65</v>
      </c>
      <c r="P34" s="41" t="s">
        <v>5</v>
      </c>
      <c r="Q34" s="5">
        <v>9.0299999999999991E-2</v>
      </c>
      <c r="R34" s="5">
        <v>78.368379237288138</v>
      </c>
      <c r="S34" s="39">
        <f t="shared" ref="S34" si="26">AVERAGE(R34:R37)</f>
        <v>75.033699682203391</v>
      </c>
      <c r="T34" s="40">
        <f t="shared" ref="T34" si="27">STDEV(R34:R37)</f>
        <v>3.6497837577151846</v>
      </c>
      <c r="U34" s="60" t="s">
        <v>62</v>
      </c>
    </row>
    <row r="35" spans="2:21" x14ac:dyDescent="0.3">
      <c r="B35" s="41"/>
      <c r="C35" s="5">
        <v>0.57730000000000004</v>
      </c>
      <c r="D35" s="5">
        <v>7.2789761751448712</v>
      </c>
      <c r="E35" s="39"/>
      <c r="F35" s="40"/>
      <c r="G35" s="60"/>
      <c r="I35" s="41"/>
      <c r="J35" s="5">
        <v>0.20550000000000002</v>
      </c>
      <c r="K35" s="5">
        <v>70.709382151029743</v>
      </c>
      <c r="L35" s="39"/>
      <c r="M35" s="40"/>
      <c r="N35" s="60"/>
      <c r="P35" s="41"/>
      <c r="Q35" s="5">
        <v>9.7599999999999992E-2</v>
      </c>
      <c r="R35" s="5">
        <v>76.377118644067821</v>
      </c>
      <c r="S35" s="39"/>
      <c r="T35" s="40"/>
      <c r="U35" s="60"/>
    </row>
    <row r="36" spans="2:21" x14ac:dyDescent="0.3">
      <c r="B36" s="41"/>
      <c r="C36" s="5">
        <v>0.57950000000000002</v>
      </c>
      <c r="D36" s="5">
        <v>6.914198325820986</v>
      </c>
      <c r="E36" s="39"/>
      <c r="F36" s="40"/>
      <c r="G36" s="60"/>
      <c r="I36" s="41"/>
      <c r="J36" s="5">
        <v>0.20760000000000001</v>
      </c>
      <c r="K36" s="5">
        <v>70.379405034324947</v>
      </c>
      <c r="L36" s="39"/>
      <c r="M36" s="40"/>
      <c r="N36" s="60"/>
      <c r="P36" s="41"/>
      <c r="Q36" s="5">
        <v>0.10070000000000001</v>
      </c>
      <c r="R36" s="5">
        <v>75.53151483050847</v>
      </c>
      <c r="S36" s="39"/>
      <c r="T36" s="40"/>
      <c r="U36" s="60"/>
    </row>
    <row r="37" spans="2:21" x14ac:dyDescent="0.3">
      <c r="B37" s="41"/>
      <c r="C37" s="5">
        <v>0.58539999999999992</v>
      </c>
      <c r="D37" s="5">
        <v>5.9359304571796621</v>
      </c>
      <c r="E37" s="39"/>
      <c r="F37" s="40"/>
      <c r="G37" s="60"/>
      <c r="I37" s="41"/>
      <c r="J37" s="5">
        <v>0.22560000000000002</v>
      </c>
      <c r="K37" s="5">
        <v>67.551029748283739</v>
      </c>
      <c r="L37" s="39"/>
      <c r="M37" s="40"/>
      <c r="N37" s="60"/>
      <c r="P37" s="41"/>
      <c r="Q37" s="5">
        <v>0.12150000000000001</v>
      </c>
      <c r="R37" s="5">
        <v>69.857786016949149</v>
      </c>
      <c r="S37" s="39"/>
      <c r="T37" s="40"/>
      <c r="U37" s="60"/>
    </row>
    <row r="38" spans="2:21" x14ac:dyDescent="0.3">
      <c r="B38" s="41" t="s">
        <v>16</v>
      </c>
      <c r="C38" s="5">
        <v>0.55180000000000007</v>
      </c>
      <c r="D38" s="5">
        <v>11.507083065035401</v>
      </c>
      <c r="E38" s="39">
        <f t="shared" ref="E38" si="28">AVERAGE(D38:D41)</f>
        <v>8.2448084352865365</v>
      </c>
      <c r="F38" s="40">
        <f t="shared" ref="F38" si="29">STDEV(D38:D41)</f>
        <v>2.2190790157322837</v>
      </c>
      <c r="G38" s="60" t="s">
        <v>62</v>
      </c>
      <c r="I38" s="41" t="s">
        <v>6</v>
      </c>
      <c r="J38" s="5">
        <v>0.20710000000000001</v>
      </c>
      <c r="K38" s="5">
        <v>70.457971014492742</v>
      </c>
      <c r="L38" s="39">
        <f t="shared" ref="L38" si="30">AVERAGE(K38:K41)</f>
        <v>70.442257818459183</v>
      </c>
      <c r="M38" s="40">
        <f t="shared" ref="M38" si="31">STDEV(K38:K41)</f>
        <v>2.1384191569967896</v>
      </c>
      <c r="N38" s="60" t="s">
        <v>65</v>
      </c>
      <c r="P38" s="41" t="s">
        <v>6</v>
      </c>
      <c r="Q38" s="5">
        <v>9.580000000000001E-2</v>
      </c>
      <c r="R38" s="5">
        <v>76.868114406779668</v>
      </c>
      <c r="S38" s="39">
        <f t="shared" ref="S38" si="32">AVERAGE(R38:R41)</f>
        <v>76.649894067796623</v>
      </c>
      <c r="T38" s="40">
        <f t="shared" ref="T38" si="33">STDEV(R38:R41)</f>
        <v>0.19029222300979773</v>
      </c>
      <c r="U38" s="60" t="s">
        <v>62</v>
      </c>
    </row>
    <row r="39" spans="2:21" x14ac:dyDescent="0.3">
      <c r="B39" s="41"/>
      <c r="C39" s="5">
        <v>0.58140000000000003</v>
      </c>
      <c r="D39" s="5">
        <v>6.5991629104958065</v>
      </c>
      <c r="E39" s="39"/>
      <c r="F39" s="40"/>
      <c r="G39" s="60"/>
      <c r="I39" s="41"/>
      <c r="J39" s="5">
        <v>0.215</v>
      </c>
      <c r="K39" s="5">
        <v>69.216628527841351</v>
      </c>
      <c r="L39" s="39"/>
      <c r="M39" s="40"/>
      <c r="N39" s="60"/>
      <c r="P39" s="41"/>
      <c r="Q39" s="5">
        <v>9.6299999999999997E-2</v>
      </c>
      <c r="R39" s="5">
        <v>76.731726694915253</v>
      </c>
      <c r="S39" s="39"/>
      <c r="T39" s="40"/>
      <c r="U39" s="60"/>
    </row>
    <row r="40" spans="2:21" x14ac:dyDescent="0.3">
      <c r="B40" s="41"/>
      <c r="C40" s="5">
        <v>0.57489999999999997</v>
      </c>
      <c r="D40" s="5">
        <v>7.6769156471345799</v>
      </c>
      <c r="E40" s="39"/>
      <c r="F40" s="40"/>
      <c r="G40" s="60"/>
      <c r="I40" s="41"/>
      <c r="J40" s="5">
        <v>0.21860000000000002</v>
      </c>
      <c r="K40" s="5">
        <v>68.650953470633098</v>
      </c>
      <c r="L40" s="39"/>
      <c r="M40" s="40"/>
      <c r="N40" s="60"/>
      <c r="P40" s="41"/>
      <c r="Q40" s="5">
        <v>9.6899999999999986E-2</v>
      </c>
      <c r="R40" s="5">
        <v>76.56806144067798</v>
      </c>
      <c r="S40" s="39"/>
      <c r="T40" s="40"/>
      <c r="U40" s="60"/>
    </row>
    <row r="41" spans="2:21" x14ac:dyDescent="0.3">
      <c r="B41" s="41"/>
      <c r="C41" s="5">
        <v>0.57779999999999998</v>
      </c>
      <c r="D41" s="5">
        <v>7.1960721184803598</v>
      </c>
      <c r="E41" s="39"/>
      <c r="F41" s="40"/>
      <c r="G41" s="60"/>
      <c r="I41" s="41"/>
      <c r="J41" s="5">
        <v>0.18809999999999999</v>
      </c>
      <c r="K41" s="5">
        <v>73.443478260869568</v>
      </c>
      <c r="L41" s="39"/>
      <c r="M41" s="40"/>
      <c r="N41" s="60"/>
      <c r="P41" s="41"/>
      <c r="Q41" s="5">
        <v>9.7400000000000014E-2</v>
      </c>
      <c r="R41" s="5">
        <v>76.431673728813564</v>
      </c>
      <c r="S41" s="39"/>
      <c r="T41" s="40"/>
      <c r="U41" s="60"/>
    </row>
    <row r="42" spans="2:21" x14ac:dyDescent="0.3">
      <c r="B42" s="41" t="s">
        <v>17</v>
      </c>
      <c r="C42" s="5">
        <v>0.53070000000000006</v>
      </c>
      <c r="D42" s="5">
        <v>15.005634256278158</v>
      </c>
      <c r="E42" s="39">
        <f t="shared" ref="E42" si="34">AVERAGE(D42:D45)</f>
        <v>14.077108821635536</v>
      </c>
      <c r="F42" s="40">
        <f t="shared" ref="F42" si="35">STDEV(D42:D45)</f>
        <v>1.6193265507346826</v>
      </c>
      <c r="G42" s="60" t="s">
        <v>61</v>
      </c>
      <c r="I42" s="41" t="s">
        <v>7</v>
      </c>
      <c r="J42" s="5">
        <v>0.22070000000000001</v>
      </c>
      <c r="K42" s="5">
        <v>68.320976353928302</v>
      </c>
      <c r="L42" s="39">
        <f t="shared" ref="L42" si="36">AVERAGE(K42:K45)</f>
        <v>71.306483600305114</v>
      </c>
      <c r="M42" s="40">
        <f t="shared" ref="M42" si="37">STDEV(K42:K45)</f>
        <v>2.0900716591808632</v>
      </c>
      <c r="N42" s="60" t="s">
        <v>65</v>
      </c>
      <c r="P42" s="41" t="s">
        <v>7</v>
      </c>
      <c r="Q42" s="5">
        <v>7.0699999999999999E-2</v>
      </c>
      <c r="R42" s="5">
        <v>83.714777542372886</v>
      </c>
      <c r="S42" s="39">
        <f t="shared" ref="S42" si="38">AVERAGE(R42:R45)</f>
        <v>82.105402542372886</v>
      </c>
      <c r="T42" s="40">
        <f t="shared" ref="T42" si="39">STDEV(R42:R45)</f>
        <v>1.232228571087141</v>
      </c>
      <c r="U42" s="60" t="s">
        <v>61</v>
      </c>
    </row>
    <row r="43" spans="2:21" x14ac:dyDescent="0.3">
      <c r="B43" s="41"/>
      <c r="C43" s="5">
        <v>0.5504</v>
      </c>
      <c r="D43" s="5">
        <v>11.739214423696069</v>
      </c>
      <c r="E43" s="39"/>
      <c r="F43" s="40"/>
      <c r="G43" s="60"/>
      <c r="I43" s="41"/>
      <c r="J43" s="5">
        <v>0.18969999999999998</v>
      </c>
      <c r="K43" s="5">
        <v>73.192067124332581</v>
      </c>
      <c r="L43" s="39"/>
      <c r="M43" s="40"/>
      <c r="N43" s="60"/>
      <c r="P43" s="41"/>
      <c r="Q43" s="5">
        <v>7.7199999999999991E-2</v>
      </c>
      <c r="R43" s="5">
        <v>81.941737288135599</v>
      </c>
      <c r="S43" s="39"/>
      <c r="T43" s="40"/>
      <c r="U43" s="60"/>
    </row>
    <row r="44" spans="2:21" x14ac:dyDescent="0.3">
      <c r="B44" s="41"/>
      <c r="C44" s="5">
        <v>0.53520000000000001</v>
      </c>
      <c r="D44" s="5">
        <v>14.259497746297486</v>
      </c>
      <c r="E44" s="39"/>
      <c r="F44" s="40"/>
      <c r="G44" s="60"/>
      <c r="I44" s="41"/>
      <c r="J44" s="5">
        <v>0.19899999999999998</v>
      </c>
      <c r="K44" s="5">
        <v>71.730739893211307</v>
      </c>
      <c r="L44" s="39"/>
      <c r="M44" s="40"/>
      <c r="N44" s="60"/>
      <c r="P44" s="41"/>
      <c r="Q44" s="5">
        <v>8.1699999999999995E-2</v>
      </c>
      <c r="R44" s="5">
        <v>80.714247881355931</v>
      </c>
      <c r="S44" s="39"/>
      <c r="T44" s="40"/>
      <c r="U44" s="60"/>
    </row>
    <row r="45" spans="2:21" x14ac:dyDescent="0.3">
      <c r="B45" s="41"/>
      <c r="C45" s="5">
        <v>0.52890000000000004</v>
      </c>
      <c r="D45" s="5">
        <v>15.304088860270435</v>
      </c>
      <c r="E45" s="39"/>
      <c r="F45" s="40"/>
      <c r="G45" s="60"/>
      <c r="I45" s="41"/>
      <c r="J45" s="5">
        <v>0.19740000000000002</v>
      </c>
      <c r="K45" s="5">
        <v>71.98215102974828</v>
      </c>
      <c r="L45" s="39"/>
      <c r="M45" s="40"/>
      <c r="N45" s="60"/>
      <c r="P45" s="41"/>
      <c r="Q45" s="5">
        <v>7.6799999999999993E-2</v>
      </c>
      <c r="R45" s="5">
        <v>82.050847457627128</v>
      </c>
      <c r="S45" s="39"/>
      <c r="T45" s="40"/>
      <c r="U45" s="60"/>
    </row>
    <row r="46" spans="2:21" x14ac:dyDescent="0.3">
      <c r="B46" s="41" t="s">
        <v>18</v>
      </c>
      <c r="C46" s="5">
        <v>0.52810000000000001</v>
      </c>
      <c r="D46" s="5">
        <v>15.43673535093367</v>
      </c>
      <c r="E46" s="39">
        <f t="shared" ref="E46" si="40">AVERAGE(D46:D49)</f>
        <v>14.872987765614935</v>
      </c>
      <c r="F46" s="40">
        <f t="shared" ref="F46" si="41">STDEV(D46:D49)</f>
        <v>1.1441961264686846</v>
      </c>
      <c r="G46" s="60" t="s">
        <v>61</v>
      </c>
      <c r="I46" s="41" t="s">
        <v>8</v>
      </c>
      <c r="J46" s="5">
        <v>0.19519999999999998</v>
      </c>
      <c r="K46" s="5">
        <v>72.32784134248665</v>
      </c>
      <c r="L46" s="39">
        <f t="shared" ref="L46" si="42">AVERAGE(K46:K49)</f>
        <v>72.716742944317303</v>
      </c>
      <c r="M46" s="40">
        <f t="shared" ref="M46" si="43">STDEV(K46:K49)</f>
        <v>2.2753364372236757</v>
      </c>
      <c r="N46" s="60" t="s">
        <v>61</v>
      </c>
      <c r="P46" s="41" t="s">
        <v>8</v>
      </c>
      <c r="Q46" s="5">
        <v>6.5799999999999997E-2</v>
      </c>
      <c r="R46" s="5">
        <v>85.051377118644055</v>
      </c>
      <c r="S46" s="39">
        <f t="shared" ref="S46" si="44">AVERAGE(R46:R49)</f>
        <v>83.905720338983059</v>
      </c>
      <c r="T46" s="40">
        <f t="shared" ref="T46" si="45">STDEV(R46:R49)</f>
        <v>0.98602436179926323</v>
      </c>
      <c r="U46" s="60" t="s">
        <v>61</v>
      </c>
    </row>
    <row r="47" spans="2:21" x14ac:dyDescent="0.3">
      <c r="B47" s="41"/>
      <c r="C47" s="5">
        <v>0.53</v>
      </c>
      <c r="D47" s="5">
        <v>15.121699935608493</v>
      </c>
      <c r="E47" s="39"/>
      <c r="F47" s="40"/>
      <c r="G47" s="60"/>
      <c r="I47" s="41"/>
      <c r="J47" s="5">
        <v>0.21210000000000001</v>
      </c>
      <c r="K47" s="5">
        <v>69.672311212814648</v>
      </c>
      <c r="L47" s="39"/>
      <c r="M47" s="40"/>
      <c r="N47" s="60"/>
      <c r="P47" s="41"/>
      <c r="Q47" s="5">
        <v>7.3399999999999993E-2</v>
      </c>
      <c r="R47" s="5">
        <v>82.978283898305108</v>
      </c>
      <c r="S47" s="39"/>
      <c r="T47" s="40"/>
      <c r="U47" s="60"/>
    </row>
    <row r="48" spans="2:21" x14ac:dyDescent="0.3">
      <c r="B48" s="41"/>
      <c r="C48" s="5">
        <v>0.54159999999999997</v>
      </c>
      <c r="D48" s="5">
        <v>13.198325820991629</v>
      </c>
      <c r="E48" s="39"/>
      <c r="F48" s="40"/>
      <c r="G48" s="60"/>
      <c r="I48" s="41"/>
      <c r="J48" s="5">
        <v>0.18390000000000001</v>
      </c>
      <c r="K48" s="5">
        <v>74.103432494279161</v>
      </c>
      <c r="L48" s="39"/>
      <c r="M48" s="40"/>
      <c r="N48" s="60"/>
      <c r="P48" s="41"/>
      <c r="Q48" s="5">
        <v>7.2599999999999998E-2</v>
      </c>
      <c r="R48" s="5">
        <v>83.196504237288138</v>
      </c>
      <c r="S48" s="39"/>
      <c r="T48" s="40"/>
      <c r="U48" s="60"/>
    </row>
    <row r="49" spans="2:21" x14ac:dyDescent="0.3">
      <c r="B49" s="41"/>
      <c r="C49" s="5">
        <v>0.56299999999999994</v>
      </c>
      <c r="D49" s="5">
        <v>15.735189954925948</v>
      </c>
      <c r="E49" s="39"/>
      <c r="F49" s="40"/>
      <c r="G49" s="60"/>
      <c r="I49" s="41"/>
      <c r="J49" s="5">
        <v>0.17970000000000003</v>
      </c>
      <c r="K49" s="5">
        <v>74.763386727688768</v>
      </c>
      <c r="L49" s="39"/>
      <c r="M49" s="40"/>
      <c r="N49" s="60"/>
      <c r="P49" s="41"/>
      <c r="Q49" s="5">
        <v>6.8200000000000011E-2</v>
      </c>
      <c r="R49" s="5">
        <v>84.396716101694921</v>
      </c>
      <c r="S49" s="39"/>
      <c r="T49" s="40"/>
      <c r="U49" s="60"/>
    </row>
    <row r="50" spans="2:21" ht="14.5" thickBot="1" x14ac:dyDescent="0.35">
      <c r="B50" s="7"/>
      <c r="C50" s="8"/>
      <c r="D50" s="8"/>
      <c r="E50" s="8"/>
      <c r="F50" s="9"/>
      <c r="G50" s="5"/>
      <c r="I50" s="7"/>
      <c r="J50" s="8"/>
      <c r="K50" s="8"/>
      <c r="L50" s="8"/>
      <c r="M50" s="9"/>
      <c r="N50" s="5"/>
      <c r="P50" s="7"/>
      <c r="Q50" s="8"/>
      <c r="R50" s="8"/>
      <c r="S50" s="8"/>
      <c r="T50" s="9"/>
      <c r="U50" s="5"/>
    </row>
  </sheetData>
  <mergeCells count="96">
    <mergeCell ref="U38:U41"/>
    <mergeCell ref="U42:U45"/>
    <mergeCell ref="U46:U49"/>
    <mergeCell ref="U18:U21"/>
    <mergeCell ref="U22:U25"/>
    <mergeCell ref="U26:U29"/>
    <mergeCell ref="U30:U33"/>
    <mergeCell ref="U34:U37"/>
    <mergeCell ref="G38:G41"/>
    <mergeCell ref="G42:G45"/>
    <mergeCell ref="G46:G49"/>
    <mergeCell ref="N18:N21"/>
    <mergeCell ref="N22:N25"/>
    <mergeCell ref="N26:N29"/>
    <mergeCell ref="N30:N33"/>
    <mergeCell ref="N34:N37"/>
    <mergeCell ref="N38:N41"/>
    <mergeCell ref="N42:N45"/>
    <mergeCell ref="N46:N49"/>
    <mergeCell ref="G18:G21"/>
    <mergeCell ref="G22:G25"/>
    <mergeCell ref="G26:G29"/>
    <mergeCell ref="G30:G33"/>
    <mergeCell ref="G34:G37"/>
    <mergeCell ref="I18:I21"/>
    <mergeCell ref="L18:L21"/>
    <mergeCell ref="M18:M21"/>
    <mergeCell ref="I22:I25"/>
    <mergeCell ref="L22:L25"/>
    <mergeCell ref="M22:M25"/>
    <mergeCell ref="B22:B25"/>
    <mergeCell ref="E22:E25"/>
    <mergeCell ref="F22:F25"/>
    <mergeCell ref="B18:B21"/>
    <mergeCell ref="E18:E21"/>
    <mergeCell ref="F18:F21"/>
    <mergeCell ref="B26:B29"/>
    <mergeCell ref="E26:E29"/>
    <mergeCell ref="F26:F29"/>
    <mergeCell ref="B30:B33"/>
    <mergeCell ref="E30:E33"/>
    <mergeCell ref="F30:F33"/>
    <mergeCell ref="B34:B37"/>
    <mergeCell ref="E34:E37"/>
    <mergeCell ref="F34:F37"/>
    <mergeCell ref="B38:B41"/>
    <mergeCell ref="E38:E41"/>
    <mergeCell ref="F38:F41"/>
    <mergeCell ref="B42:B45"/>
    <mergeCell ref="E42:E45"/>
    <mergeCell ref="F42:F45"/>
    <mergeCell ref="B46:B49"/>
    <mergeCell ref="E46:E49"/>
    <mergeCell ref="F46:F49"/>
    <mergeCell ref="I26:I29"/>
    <mergeCell ref="L26:L29"/>
    <mergeCell ref="M26:M29"/>
    <mergeCell ref="I30:I33"/>
    <mergeCell ref="L30:L33"/>
    <mergeCell ref="M30:M33"/>
    <mergeCell ref="I34:I37"/>
    <mergeCell ref="L34:L37"/>
    <mergeCell ref="M34:M37"/>
    <mergeCell ref="I38:I41"/>
    <mergeCell ref="L38:L41"/>
    <mergeCell ref="M38:M41"/>
    <mergeCell ref="I42:I45"/>
    <mergeCell ref="L42:L45"/>
    <mergeCell ref="M42:M45"/>
    <mergeCell ref="I46:I49"/>
    <mergeCell ref="L46:L49"/>
    <mergeCell ref="M46:M49"/>
    <mergeCell ref="P18:P21"/>
    <mergeCell ref="S18:S21"/>
    <mergeCell ref="T18:T21"/>
    <mergeCell ref="P22:P25"/>
    <mergeCell ref="S22:S25"/>
    <mergeCell ref="T22:T25"/>
    <mergeCell ref="P26:P29"/>
    <mergeCell ref="S26:S29"/>
    <mergeCell ref="T26:T29"/>
    <mergeCell ref="P30:P33"/>
    <mergeCell ref="S30:S33"/>
    <mergeCell ref="T30:T33"/>
    <mergeCell ref="P34:P37"/>
    <mergeCell ref="S34:S37"/>
    <mergeCell ref="T34:T37"/>
    <mergeCell ref="P38:P41"/>
    <mergeCell ref="S38:S41"/>
    <mergeCell ref="T38:T41"/>
    <mergeCell ref="P42:P45"/>
    <mergeCell ref="S42:S45"/>
    <mergeCell ref="T42:T45"/>
    <mergeCell ref="P46:P49"/>
    <mergeCell ref="S46:S49"/>
    <mergeCell ref="T46:T4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C32F-62DB-4D01-83A1-D25AF4B1B767}">
  <dimension ref="B1:U49"/>
  <sheetViews>
    <sheetView topLeftCell="A7" zoomScale="55" zoomScaleNormal="55" workbookViewId="0">
      <selection activeCell="M11" sqref="M11"/>
    </sheetView>
  </sheetViews>
  <sheetFormatPr defaultRowHeight="14" x14ac:dyDescent="0.3"/>
  <sheetData>
    <row r="1" spans="2:21" ht="14.5" thickBot="1" x14ac:dyDescent="0.35"/>
    <row r="2" spans="2:21" x14ac:dyDescent="0.3">
      <c r="B2" s="1"/>
      <c r="C2" s="2"/>
      <c r="D2" s="2"/>
      <c r="E2" s="2"/>
      <c r="F2" s="2"/>
      <c r="G2" s="2"/>
      <c r="H2" s="3"/>
      <c r="I2" s="5"/>
      <c r="J2" s="5"/>
      <c r="K2" s="5"/>
      <c r="L2" s="5"/>
      <c r="M2" s="5"/>
      <c r="N2" s="5"/>
      <c r="O2" s="5"/>
      <c r="P2" s="5"/>
    </row>
    <row r="3" spans="2:21" x14ac:dyDescent="0.3">
      <c r="B3" s="4"/>
      <c r="C3" s="5" t="s">
        <v>22</v>
      </c>
      <c r="D3" s="5" t="s">
        <v>37</v>
      </c>
      <c r="E3" s="5" t="s">
        <v>36</v>
      </c>
      <c r="F3" s="5"/>
      <c r="G3" s="5"/>
      <c r="H3" s="6"/>
      <c r="I3" s="5"/>
      <c r="J3" s="5"/>
      <c r="K3" s="5"/>
      <c r="L3" s="5"/>
      <c r="M3" s="5"/>
      <c r="N3" s="5"/>
      <c r="O3" s="5"/>
      <c r="P3" s="5"/>
    </row>
    <row r="4" spans="2:21" x14ac:dyDescent="0.3">
      <c r="B4" s="4"/>
      <c r="C4" s="5">
        <v>0.53080000000000005</v>
      </c>
      <c r="D4" s="5">
        <v>1843.0555555555557</v>
      </c>
      <c r="E4" s="5">
        <f>D4/5</f>
        <v>368.61111111111114</v>
      </c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2:21" x14ac:dyDescent="0.3">
      <c r="B5" s="4"/>
      <c r="C5" s="5">
        <v>0.55730000000000002</v>
      </c>
      <c r="D5" s="5">
        <v>1935.0694444444446</v>
      </c>
      <c r="E5" s="5">
        <f>D5/5</f>
        <v>387.01388888888891</v>
      </c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2:21" x14ac:dyDescent="0.3">
      <c r="B6" s="4"/>
      <c r="C6" s="5">
        <v>0.5706</v>
      </c>
      <c r="D6" s="5">
        <v>1981.25</v>
      </c>
      <c r="E6" s="5">
        <f>D6/5</f>
        <v>396.25</v>
      </c>
      <c r="F6" s="5"/>
      <c r="G6" s="5"/>
      <c r="H6" s="6"/>
      <c r="I6" s="5"/>
      <c r="J6" s="5"/>
      <c r="K6" s="5"/>
      <c r="L6" s="5"/>
      <c r="M6" s="5"/>
      <c r="N6" s="5"/>
      <c r="O6" s="5"/>
      <c r="P6" s="5"/>
    </row>
    <row r="7" spans="2:21" x14ac:dyDescent="0.3">
      <c r="B7" s="4"/>
      <c r="C7" s="5">
        <v>0.58440000000000003</v>
      </c>
      <c r="D7" s="5">
        <v>2029.1666666666665</v>
      </c>
      <c r="E7" s="5">
        <f>D7/5</f>
        <v>405.83333333333331</v>
      </c>
      <c r="F7" s="5"/>
      <c r="G7" s="5"/>
      <c r="H7" s="6"/>
      <c r="I7" s="5"/>
      <c r="J7" s="5"/>
      <c r="K7" s="5"/>
      <c r="L7" s="5"/>
      <c r="M7" s="5"/>
      <c r="N7" s="5"/>
      <c r="O7" s="5"/>
      <c r="P7" s="5"/>
    </row>
    <row r="8" spans="2:21" x14ac:dyDescent="0.3">
      <c r="B8" s="4" t="s">
        <v>21</v>
      </c>
      <c r="C8" s="5">
        <f>AVERAGE(C4:C7)</f>
        <v>0.56077500000000002</v>
      </c>
      <c r="D8" s="5">
        <f>AVERAGE(D4:D7)</f>
        <v>1947.1354166666665</v>
      </c>
      <c r="E8" s="15">
        <f>AVERAGE(E4:E7)</f>
        <v>389.42708333333331</v>
      </c>
      <c r="F8" s="5"/>
      <c r="G8" s="5"/>
      <c r="H8" s="6"/>
      <c r="I8" s="5"/>
      <c r="J8" s="5"/>
      <c r="K8" s="5"/>
      <c r="L8" s="5"/>
      <c r="M8" s="17"/>
      <c r="N8" s="17"/>
      <c r="O8" s="5"/>
      <c r="P8" s="5"/>
    </row>
    <row r="9" spans="2:21" x14ac:dyDescent="0.3">
      <c r="B9" s="4" t="s">
        <v>35</v>
      </c>
      <c r="C9" s="5"/>
      <c r="D9" s="5">
        <f>STDEV(D4:D7)</f>
        <v>79.311907359792684</v>
      </c>
      <c r="E9" s="5">
        <f>STDEV(E4:E7)</f>
        <v>15.862381471958535</v>
      </c>
      <c r="F9" s="5"/>
      <c r="G9" s="5"/>
      <c r="H9" s="6"/>
      <c r="I9" s="5"/>
      <c r="J9" s="5"/>
      <c r="K9" s="5"/>
      <c r="L9" s="5"/>
      <c r="M9" s="5"/>
      <c r="N9" s="5"/>
      <c r="O9" s="5"/>
      <c r="P9" s="5"/>
    </row>
    <row r="10" spans="2:21" ht="14.5" thickBot="1" x14ac:dyDescent="0.35">
      <c r="B10" s="7"/>
      <c r="C10" s="8"/>
      <c r="D10" s="8"/>
      <c r="E10" s="8"/>
      <c r="F10" s="8"/>
      <c r="G10" s="8"/>
      <c r="H10" s="9"/>
      <c r="I10" s="5"/>
      <c r="J10" s="5"/>
      <c r="K10" s="5"/>
      <c r="L10" s="5"/>
      <c r="M10" s="5"/>
      <c r="N10" s="5"/>
      <c r="O10" s="5"/>
      <c r="P10" s="5"/>
    </row>
    <row r="11" spans="2:21" x14ac:dyDescent="0.3">
      <c r="K11" s="13"/>
      <c r="L11" s="13"/>
      <c r="M11" s="13"/>
      <c r="N11" s="13"/>
    </row>
    <row r="13" spans="2:21" x14ac:dyDescent="0.3">
      <c r="B13" s="12" t="s">
        <v>32</v>
      </c>
      <c r="C13" s="12"/>
      <c r="D13" s="12"/>
      <c r="E13" s="12"/>
      <c r="F13" s="12"/>
      <c r="G13" s="12"/>
      <c r="I13" s="12" t="s">
        <v>33</v>
      </c>
      <c r="J13" s="12"/>
      <c r="K13" s="12"/>
      <c r="L13" s="12"/>
      <c r="M13" s="12"/>
      <c r="N13" s="12"/>
      <c r="P13" s="12" t="s">
        <v>34</v>
      </c>
      <c r="Q13" s="12"/>
      <c r="R13" s="12"/>
      <c r="S13" s="12"/>
      <c r="T13" s="12"/>
      <c r="U13" s="12"/>
    </row>
    <row r="14" spans="2:21" ht="14.5" thickBot="1" x14ac:dyDescent="0.35">
      <c r="P14" s="8"/>
      <c r="Q14" s="8"/>
      <c r="R14" s="8"/>
      <c r="S14" s="8"/>
      <c r="T14" s="8"/>
      <c r="U14" s="5"/>
    </row>
    <row r="15" spans="2:21" x14ac:dyDescent="0.3">
      <c r="B15" s="1" t="s">
        <v>11</v>
      </c>
      <c r="C15" s="2"/>
      <c r="D15" s="2"/>
      <c r="E15" s="2"/>
      <c r="F15" s="3"/>
      <c r="G15" s="5"/>
      <c r="I15" s="1" t="s">
        <v>11</v>
      </c>
      <c r="J15" s="2"/>
      <c r="K15" s="2"/>
      <c r="L15" s="2"/>
      <c r="M15" s="3"/>
      <c r="N15" s="5"/>
      <c r="P15" s="4" t="s">
        <v>11</v>
      </c>
      <c r="Q15" s="5"/>
      <c r="R15" s="5"/>
      <c r="S15" s="5"/>
      <c r="T15" s="6"/>
      <c r="U15" s="5"/>
    </row>
    <row r="16" spans="2:21" x14ac:dyDescent="0.3">
      <c r="B16" s="4" t="s">
        <v>19</v>
      </c>
      <c r="C16" s="5" t="s">
        <v>22</v>
      </c>
      <c r="D16" s="5" t="s">
        <v>23</v>
      </c>
      <c r="E16" s="5" t="s">
        <v>21</v>
      </c>
      <c r="F16" s="6" t="s">
        <v>20</v>
      </c>
      <c r="G16" s="59" t="s">
        <v>60</v>
      </c>
      <c r="I16" s="4" t="s">
        <v>19</v>
      </c>
      <c r="J16" s="5" t="s">
        <v>22</v>
      </c>
      <c r="K16" s="5" t="s">
        <v>24</v>
      </c>
      <c r="L16" s="5" t="s">
        <v>21</v>
      </c>
      <c r="M16" s="6" t="s">
        <v>20</v>
      </c>
      <c r="N16" s="59" t="s">
        <v>60</v>
      </c>
      <c r="P16" s="4" t="s">
        <v>19</v>
      </c>
      <c r="Q16" s="5" t="s">
        <v>22</v>
      </c>
      <c r="R16" s="5" t="s">
        <v>25</v>
      </c>
      <c r="S16" s="5" t="s">
        <v>21</v>
      </c>
      <c r="T16" s="6" t="s">
        <v>20</v>
      </c>
      <c r="U16" s="59" t="s">
        <v>60</v>
      </c>
    </row>
    <row r="17" spans="2:21" x14ac:dyDescent="0.3">
      <c r="B17" s="41" t="s">
        <v>9</v>
      </c>
      <c r="C17" s="5">
        <v>0.65739999999999998</v>
      </c>
      <c r="D17" s="5">
        <v>0.70986255852590807</v>
      </c>
      <c r="E17" s="39">
        <f>AVERAGE(D17:D20)</f>
        <v>7.5517293460277135E-3</v>
      </c>
      <c r="F17" s="40">
        <f>STDEV(D17:D20)</f>
        <v>0.93466697851977998</v>
      </c>
      <c r="G17" s="60" t="s">
        <v>64</v>
      </c>
      <c r="I17" s="41" t="s">
        <v>1</v>
      </c>
      <c r="J17" s="5">
        <v>0.70300000000000007</v>
      </c>
      <c r="K17" s="5">
        <v>-1.3260305563563126</v>
      </c>
      <c r="L17" s="39">
        <f>AVERAGE(K17:K20)</f>
        <v>-1.1934897514720433E-14</v>
      </c>
      <c r="M17" s="40">
        <f>STDEV(K17:K20)</f>
        <v>1.5825860168706634</v>
      </c>
      <c r="N17" s="60" t="s">
        <v>68</v>
      </c>
      <c r="P17" s="41" t="s">
        <v>1</v>
      </c>
      <c r="Q17" s="5">
        <v>0.3901</v>
      </c>
      <c r="R17" s="5">
        <v>-1.2195121951219463</v>
      </c>
      <c r="S17" s="39">
        <f>AVERAGE(R17:R20)</f>
        <v>1.0824674490095276E-14</v>
      </c>
      <c r="T17" s="40">
        <f>STDEV(R17:R20)</f>
        <v>0.8729944909839541</v>
      </c>
      <c r="U17" s="60" t="s">
        <v>68</v>
      </c>
    </row>
    <row r="18" spans="2:21" x14ac:dyDescent="0.3">
      <c r="B18" s="41"/>
      <c r="C18" s="5">
        <v>0.65629999999999999</v>
      </c>
      <c r="D18" s="5">
        <v>0.87600060413835168</v>
      </c>
      <c r="E18" s="39"/>
      <c r="F18" s="40"/>
      <c r="G18" s="60"/>
      <c r="I18" s="41"/>
      <c r="J18" s="5">
        <v>0.68800000000000006</v>
      </c>
      <c r="K18" s="5">
        <v>0.83597578552895879</v>
      </c>
      <c r="L18" s="39"/>
      <c r="M18" s="40"/>
      <c r="N18" s="60"/>
      <c r="P18" s="41"/>
      <c r="Q18" s="5">
        <v>0.38529999999999998</v>
      </c>
      <c r="R18" s="5">
        <v>2.5947067981329657E-2</v>
      </c>
      <c r="S18" s="39"/>
      <c r="T18" s="40"/>
      <c r="U18" s="60"/>
    </row>
    <row r="19" spans="2:21" x14ac:dyDescent="0.3">
      <c r="B19" s="41"/>
      <c r="C19" s="5">
        <v>0.66549999999999998</v>
      </c>
      <c r="D19" s="5">
        <v>-0.51351759552936993</v>
      </c>
      <c r="E19" s="39"/>
      <c r="F19" s="40"/>
      <c r="G19" s="60"/>
      <c r="I19" s="41"/>
      <c r="J19" s="5">
        <v>0.68120000000000003</v>
      </c>
      <c r="K19" s="5">
        <v>1.8160853271836186</v>
      </c>
      <c r="L19" s="39"/>
      <c r="M19" s="40"/>
      <c r="N19" s="60"/>
      <c r="P19" s="41"/>
      <c r="Q19" s="5">
        <v>0.38229999999999997</v>
      </c>
      <c r="R19" s="5">
        <v>0.80435910742087358</v>
      </c>
      <c r="S19" s="39"/>
      <c r="T19" s="40"/>
      <c r="U19" s="60"/>
    </row>
    <row r="20" spans="2:21" x14ac:dyDescent="0.3">
      <c r="B20" s="41"/>
      <c r="C20" s="5">
        <v>0.66899999999999993</v>
      </c>
      <c r="D20" s="5">
        <v>-1.0421386497507787</v>
      </c>
      <c r="E20" s="39"/>
      <c r="F20" s="40"/>
      <c r="G20" s="60"/>
      <c r="I20" s="41"/>
      <c r="J20" s="5">
        <v>0.70300000000000007</v>
      </c>
      <c r="K20" s="5">
        <v>-1.3260305563563126</v>
      </c>
      <c r="L20" s="39"/>
      <c r="M20" s="40"/>
      <c r="N20" s="60"/>
      <c r="P20" s="41"/>
      <c r="Q20" s="5">
        <v>0.38389999999999996</v>
      </c>
      <c r="R20" s="5">
        <v>0.38920601971978641</v>
      </c>
      <c r="S20" s="39"/>
      <c r="T20" s="40"/>
      <c r="U20" s="60"/>
    </row>
    <row r="21" spans="2:21" x14ac:dyDescent="0.3">
      <c r="B21" s="41" t="s">
        <v>12</v>
      </c>
      <c r="C21" s="5">
        <v>0.60099999999999998</v>
      </c>
      <c r="D21" s="5">
        <v>8.3137056403934562</v>
      </c>
      <c r="E21" s="39">
        <f t="shared" ref="E21" si="0">AVERAGE(D21:D24)</f>
        <v>8.7899408243767123</v>
      </c>
      <c r="F21" s="40">
        <f t="shared" ref="F21" si="1">STDEV(D21:D24)</f>
        <v>1.6371094693455563</v>
      </c>
      <c r="G21" s="60" t="s">
        <v>63</v>
      </c>
      <c r="I21" s="41" t="s">
        <v>2</v>
      </c>
      <c r="J21" s="5">
        <v>0.38150000000000001</v>
      </c>
      <c r="K21" s="5">
        <v>40.552227061307484</v>
      </c>
      <c r="L21" s="39">
        <f t="shared" ref="L21" si="2">AVERAGE(K21:K24)</f>
        <v>43.07132153773837</v>
      </c>
      <c r="M21" s="40">
        <f t="shared" ref="M21" si="3">STDEV(K21:K24)</f>
        <v>2.2471969620080037</v>
      </c>
      <c r="N21" s="60" t="s">
        <v>67</v>
      </c>
      <c r="P21" s="41" t="s">
        <v>2</v>
      </c>
      <c r="Q21" s="5">
        <v>0.20130000000000001</v>
      </c>
      <c r="R21" s="5">
        <v>43.034731669915892</v>
      </c>
      <c r="S21" s="39">
        <f t="shared" ref="S21" si="4">AVERAGE(R21:R24)</f>
        <v>43.893790001729805</v>
      </c>
      <c r="T21" s="40">
        <f t="shared" ref="T21" si="5">STDEV(R21:R24)</f>
        <v>2.8975465079772289</v>
      </c>
      <c r="U21" s="60" t="s">
        <v>67</v>
      </c>
    </row>
    <row r="22" spans="2:21" x14ac:dyDescent="0.3">
      <c r="B22" s="41"/>
      <c r="C22" s="5">
        <v>0.58120000000000005</v>
      </c>
      <c r="D22" s="5">
        <v>11.007836109784451</v>
      </c>
      <c r="E22" s="39"/>
      <c r="F22" s="40"/>
      <c r="G22" s="60"/>
      <c r="I22" s="41"/>
      <c r="J22" s="5">
        <v>0.37069999999999997</v>
      </c>
      <c r="K22" s="5">
        <v>41.954609553341172</v>
      </c>
      <c r="L22" s="39"/>
      <c r="M22" s="40"/>
      <c r="N22" s="60"/>
      <c r="P22" s="41"/>
      <c r="Q22" s="5">
        <v>0.19819999999999999</v>
      </c>
      <c r="R22" s="5">
        <v>43.759379514439196</v>
      </c>
      <c r="S22" s="39"/>
      <c r="T22" s="40"/>
      <c r="U22" s="60"/>
    </row>
    <row r="23" spans="2:21" x14ac:dyDescent="0.3">
      <c r="B23" s="41"/>
      <c r="C23" s="5">
        <v>0.61</v>
      </c>
      <c r="D23" s="5">
        <v>7.0891008815793626</v>
      </c>
      <c r="E23" s="39"/>
      <c r="F23" s="40"/>
      <c r="G23" s="60"/>
      <c r="I23" s="41"/>
      <c r="J23" s="5">
        <v>0.34279999999999999</v>
      </c>
      <c r="K23" s="5">
        <v>45.577430991094872</v>
      </c>
      <c r="L23" s="39"/>
      <c r="M23" s="40"/>
      <c r="N23" s="60"/>
      <c r="P23" s="41"/>
      <c r="Q23" s="5">
        <v>0.21029999999999999</v>
      </c>
      <c r="R23" s="5">
        <v>40.930915347106314</v>
      </c>
      <c r="S23" s="39"/>
      <c r="T23" s="40"/>
      <c r="U23" s="60"/>
    </row>
    <row r="24" spans="2:21" x14ac:dyDescent="0.3">
      <c r="B24" s="41"/>
      <c r="C24" s="5">
        <v>0.5978</v>
      </c>
      <c r="D24" s="5">
        <v>8.7491206657495777</v>
      </c>
      <c r="E24" s="39"/>
      <c r="F24" s="40"/>
      <c r="G24" s="60"/>
      <c r="I24" s="41"/>
      <c r="J24" s="5">
        <v>0.35339999999999999</v>
      </c>
      <c r="K24" s="5">
        <v>44.201018545209955</v>
      </c>
      <c r="L24" s="39"/>
      <c r="M24" s="40"/>
      <c r="N24" s="60"/>
      <c r="P24" s="41"/>
      <c r="Q24" s="5">
        <v>0.1807</v>
      </c>
      <c r="R24" s="5">
        <v>47.850133475457817</v>
      </c>
      <c r="S24" s="39"/>
      <c r="T24" s="40"/>
      <c r="U24" s="60"/>
    </row>
    <row r="25" spans="2:21" x14ac:dyDescent="0.3">
      <c r="B25" s="41" t="s">
        <v>13</v>
      </c>
      <c r="C25" s="5">
        <v>0.58730000000000004</v>
      </c>
      <c r="D25" s="5">
        <v>10.177826217699344</v>
      </c>
      <c r="E25" s="39">
        <f t="shared" ref="E25" si="6">AVERAGE(D25:D28)</f>
        <v>12.351499664594364</v>
      </c>
      <c r="F25" s="40">
        <f t="shared" ref="F25" si="7">STDEV(D25:D28)</f>
        <v>2.0854674484748075</v>
      </c>
      <c r="G25" s="60" t="s">
        <v>62</v>
      </c>
      <c r="I25" s="41" t="s">
        <v>3</v>
      </c>
      <c r="J25" s="5">
        <v>0.28500000000000003</v>
      </c>
      <c r="K25" s="5">
        <v>53.082774328089975</v>
      </c>
      <c r="L25" s="39">
        <f t="shared" ref="L25" si="8">AVERAGE(K25:K28)</f>
        <v>53.293780953048753</v>
      </c>
      <c r="M25" s="40">
        <f t="shared" ref="M25" si="9">STDEV(K25:K28)</f>
        <v>0.83066096905157771</v>
      </c>
      <c r="N25" s="60" t="s">
        <v>64</v>
      </c>
      <c r="P25" s="41" t="s">
        <v>3</v>
      </c>
      <c r="Q25" s="5">
        <v>0.13290000000000002</v>
      </c>
      <c r="R25" s="5">
        <v>59.023735723268672</v>
      </c>
      <c r="S25" s="39">
        <f t="shared" ref="S25" si="10">AVERAGE(R25:R28)</f>
        <v>59.216585552859549</v>
      </c>
      <c r="T25" s="40">
        <f t="shared" ref="T25" si="11">STDEV(R25:R28)</f>
        <v>0.3582797197275977</v>
      </c>
      <c r="U25" s="60" t="s">
        <v>64</v>
      </c>
    </row>
    <row r="26" spans="2:21" x14ac:dyDescent="0.3">
      <c r="B26" s="41"/>
      <c r="C26" s="5">
        <v>0.57689999999999997</v>
      </c>
      <c r="D26" s="5">
        <v>11.59292505010675</v>
      </c>
      <c r="E26" s="39"/>
      <c r="F26" s="40"/>
      <c r="G26" s="60"/>
      <c r="I26" s="41"/>
      <c r="J26" s="5">
        <v>0.28620000000000001</v>
      </c>
      <c r="K26" s="5">
        <v>52.926954051197349</v>
      </c>
      <c r="L26" s="39"/>
      <c r="M26" s="40"/>
      <c r="N26" s="60"/>
      <c r="P26" s="41"/>
      <c r="Q26" s="5">
        <v>0.13169999999999998</v>
      </c>
      <c r="R26" s="5">
        <v>59.304244566309947</v>
      </c>
      <c r="S26" s="39"/>
      <c r="T26" s="40"/>
      <c r="U26" s="60"/>
    </row>
    <row r="27" spans="2:21" x14ac:dyDescent="0.3">
      <c r="B27" s="41"/>
      <c r="C27" s="5">
        <v>0.55089999999999995</v>
      </c>
      <c r="D27" s="5">
        <v>15.130672131125241</v>
      </c>
      <c r="E27" s="39"/>
      <c r="F27" s="40"/>
      <c r="G27" s="60"/>
      <c r="I27" s="41"/>
      <c r="J27" s="5">
        <v>0.2883</v>
      </c>
      <c r="K27" s="5">
        <v>52.654268566635238</v>
      </c>
      <c r="L27" s="39"/>
      <c r="M27" s="40"/>
      <c r="N27" s="60"/>
      <c r="P27" s="41"/>
      <c r="Q27" s="5">
        <v>0.1336</v>
      </c>
      <c r="R27" s="5">
        <v>58.86010556482794</v>
      </c>
      <c r="S27" s="39"/>
      <c r="T27" s="40"/>
      <c r="U27" s="60"/>
    </row>
    <row r="28" spans="2:21" x14ac:dyDescent="0.3">
      <c r="B28" s="41"/>
      <c r="C28" s="5">
        <v>0.57020000000000004</v>
      </c>
      <c r="D28" s="5">
        <v>12.504575259446122</v>
      </c>
      <c r="E28" s="39"/>
      <c r="F28" s="40"/>
      <c r="G28" s="60"/>
      <c r="I28" s="41"/>
      <c r="J28" s="5">
        <v>0.27399999999999997</v>
      </c>
      <c r="K28" s="5">
        <v>54.511126866272441</v>
      </c>
      <c r="L28" s="39"/>
      <c r="M28" s="40"/>
      <c r="N28" s="60"/>
      <c r="P28" s="41"/>
      <c r="Q28" s="5">
        <v>0.13009999999999999</v>
      </c>
      <c r="R28" s="5">
        <v>59.67825635703165</v>
      </c>
      <c r="S28" s="39"/>
      <c r="T28" s="40"/>
      <c r="U28" s="60"/>
    </row>
    <row r="29" spans="2:21" x14ac:dyDescent="0.3">
      <c r="B29" s="41" t="s">
        <v>14</v>
      </c>
      <c r="C29" s="5">
        <v>0.56950000000000001</v>
      </c>
      <c r="D29" s="5">
        <v>12.599822296242777</v>
      </c>
      <c r="E29" s="39">
        <f t="shared" ref="E29" si="12">AVERAGE(D29:D32)</f>
        <v>12.684864293382638</v>
      </c>
      <c r="F29" s="40">
        <f t="shared" ref="F29" si="13">STDEV(D29:D32)</f>
        <v>1.0804783474466928</v>
      </c>
      <c r="G29" s="60" t="s">
        <v>62</v>
      </c>
      <c r="I29" s="41" t="s">
        <v>4</v>
      </c>
      <c r="J29" s="5">
        <v>0.24339999999999998</v>
      </c>
      <c r="K29" s="5">
        <v>58.484543927034558</v>
      </c>
      <c r="L29" s="39">
        <f t="shared" ref="L29" si="14">AVERAGE(K29:K32)</f>
        <v>56.374477677446826</v>
      </c>
      <c r="M29" s="40">
        <f t="shared" ref="M29" si="15">STDEV(K29:K32)</f>
        <v>1.8057587685021943</v>
      </c>
      <c r="N29" s="60" t="s">
        <v>63</v>
      </c>
      <c r="P29" s="41" t="s">
        <v>4</v>
      </c>
      <c r="Q29" s="5">
        <v>0.1118</v>
      </c>
      <c r="R29" s="5">
        <v>63.956016213411118</v>
      </c>
      <c r="S29" s="39">
        <f t="shared" ref="S29" si="16">AVERAGE(R29:R32)</f>
        <v>64.855982084835219</v>
      </c>
      <c r="T29" s="40">
        <f t="shared" ref="T29" si="17">STDEV(R29:R32)</f>
        <v>1.9036998842845516</v>
      </c>
      <c r="U29" s="60" t="s">
        <v>63</v>
      </c>
    </row>
    <row r="30" spans="2:21" x14ac:dyDescent="0.3">
      <c r="B30" s="41"/>
      <c r="C30" s="5">
        <v>0.55780000000000007</v>
      </c>
      <c r="D30" s="5">
        <v>14.191808482701088</v>
      </c>
      <c r="E30" s="39"/>
      <c r="F30" s="40"/>
      <c r="G30" s="60"/>
      <c r="I30" s="41"/>
      <c r="J30" s="5">
        <v>0.253</v>
      </c>
      <c r="K30" s="5">
        <v>57.237981711893497</v>
      </c>
      <c r="L30" s="39"/>
      <c r="M30" s="40"/>
      <c r="N30" s="60"/>
      <c r="P30" s="41"/>
      <c r="Q30" s="5">
        <v>0.10730000000000001</v>
      </c>
      <c r="R30" s="5">
        <v>65.007924374815914</v>
      </c>
      <c r="S30" s="39"/>
      <c r="T30" s="40"/>
      <c r="U30" s="60"/>
    </row>
    <row r="31" spans="2:21" x14ac:dyDescent="0.3">
      <c r="B31" s="41"/>
      <c r="C31" s="5">
        <v>0.57650000000000001</v>
      </c>
      <c r="D31" s="5">
        <v>11.64735192827626</v>
      </c>
      <c r="E31" s="39"/>
      <c r="F31" s="40"/>
      <c r="G31" s="60"/>
      <c r="I31" s="41"/>
      <c r="J31" s="5">
        <v>0.26890000000000003</v>
      </c>
      <c r="K31" s="5">
        <v>55.173363043066118</v>
      </c>
      <c r="L31" s="39"/>
      <c r="M31" s="40"/>
      <c r="N31" s="60"/>
      <c r="P31" s="41"/>
      <c r="Q31" s="5">
        <v>0.1158</v>
      </c>
      <c r="R31" s="5">
        <v>63.020986736606858</v>
      </c>
      <c r="S31" s="39"/>
      <c r="T31" s="40"/>
      <c r="U31" s="60"/>
    </row>
    <row r="32" spans="2:21" x14ac:dyDescent="0.3">
      <c r="B32" s="41"/>
      <c r="C32" s="5">
        <v>0.5717000000000001</v>
      </c>
      <c r="D32" s="5">
        <v>12.30047446631043</v>
      </c>
      <c r="E32" s="39"/>
      <c r="F32" s="40"/>
      <c r="G32" s="60"/>
      <c r="I32" s="41"/>
      <c r="J32" s="5">
        <v>0.27329999999999999</v>
      </c>
      <c r="K32" s="5">
        <v>54.60202202779314</v>
      </c>
      <c r="L32" s="39"/>
      <c r="M32" s="40"/>
      <c r="N32" s="60"/>
      <c r="P32" s="41"/>
      <c r="Q32" s="5">
        <v>9.69E-2</v>
      </c>
      <c r="R32" s="5">
        <v>67.439001014506971</v>
      </c>
      <c r="S32" s="39"/>
      <c r="T32" s="40"/>
      <c r="U32" s="60"/>
    </row>
    <row r="33" spans="2:21" x14ac:dyDescent="0.3">
      <c r="B33" s="41" t="s">
        <v>15</v>
      </c>
      <c r="C33" s="5">
        <v>0.56459999999999999</v>
      </c>
      <c r="D33" s="5">
        <v>13.266551553819342</v>
      </c>
      <c r="E33" s="39">
        <f t="shared" ref="E33" si="18">AVERAGE(D33:D36)</f>
        <v>12.939990284802247</v>
      </c>
      <c r="F33" s="40">
        <f t="shared" ref="F33" si="19">STDEV(D33:D36)</f>
        <v>1.7916490046966635</v>
      </c>
      <c r="G33" s="60" t="s">
        <v>62</v>
      </c>
      <c r="I33" s="41" t="s">
        <v>5</v>
      </c>
      <c r="J33" s="5">
        <v>0.2611</v>
      </c>
      <c r="K33" s="5">
        <v>56.186194842868233</v>
      </c>
      <c r="L33" s="39">
        <f t="shared" ref="L33" si="20">AVERAGE(K33:K36)</f>
        <v>57.854770307926835</v>
      </c>
      <c r="M33" s="40">
        <f t="shared" ref="M33" si="21">STDEV(K33:K36)</f>
        <v>1.1845349618042675</v>
      </c>
      <c r="N33" s="60" t="s">
        <v>66</v>
      </c>
      <c r="P33" s="41" t="s">
        <v>5</v>
      </c>
      <c r="Q33" s="5">
        <v>9.2499999999999999E-2</v>
      </c>
      <c r="R33" s="5">
        <v>68.467533438991666</v>
      </c>
      <c r="S33" s="39">
        <f t="shared" ref="S33" si="22">AVERAGE(R33:R36)</f>
        <v>67.339654132596522</v>
      </c>
      <c r="T33" s="40">
        <f t="shared" ref="T33" si="23">STDEV(R33:R36)</f>
        <v>0.91222796283320817</v>
      </c>
      <c r="U33" s="60" t="s">
        <v>62</v>
      </c>
    </row>
    <row r="34" spans="2:21" x14ac:dyDescent="0.3">
      <c r="B34" s="41"/>
      <c r="C34" s="5">
        <v>0.5645</v>
      </c>
      <c r="D34" s="5">
        <v>13.280158273361719</v>
      </c>
      <c r="E34" s="39"/>
      <c r="F34" s="40"/>
      <c r="G34" s="60"/>
      <c r="I34" s="41"/>
      <c r="J34" s="5">
        <v>0.24170000000000003</v>
      </c>
      <c r="K34" s="5">
        <v>58.705289319299105</v>
      </c>
      <c r="L34" s="39"/>
      <c r="M34" s="40"/>
      <c r="N34" s="60"/>
      <c r="P34" s="41"/>
      <c r="Q34" s="5">
        <v>9.8300000000000012E-2</v>
      </c>
      <c r="R34" s="5">
        <v>67.111740697625478</v>
      </c>
      <c r="S34" s="39"/>
      <c r="T34" s="40"/>
      <c r="U34" s="60"/>
    </row>
    <row r="35" spans="2:21" x14ac:dyDescent="0.3">
      <c r="B35" s="41"/>
      <c r="C35" s="5">
        <v>0.55369999999999997</v>
      </c>
      <c r="D35" s="5">
        <v>14.749683983938633</v>
      </c>
      <c r="E35" s="39"/>
      <c r="F35" s="40"/>
      <c r="G35" s="60"/>
      <c r="I35" s="41"/>
      <c r="J35" s="5">
        <v>0.24180000000000001</v>
      </c>
      <c r="K35" s="5">
        <v>58.692304296224727</v>
      </c>
      <c r="L35" s="39"/>
      <c r="M35" s="40"/>
      <c r="N35" s="60"/>
      <c r="P35" s="41"/>
      <c r="Q35" s="5">
        <v>0.1019</v>
      </c>
      <c r="R35" s="5">
        <v>66.270214168501667</v>
      </c>
      <c r="S35" s="39"/>
      <c r="T35" s="40"/>
      <c r="U35" s="60"/>
    </row>
    <row r="36" spans="2:21" x14ac:dyDescent="0.3">
      <c r="B36" s="41"/>
      <c r="C36" s="5">
        <v>0.58520000000000005</v>
      </c>
      <c r="D36" s="5">
        <v>10.463567328089299</v>
      </c>
      <c r="E36" s="39"/>
      <c r="F36" s="40"/>
      <c r="G36" s="60"/>
      <c r="I36" s="41"/>
      <c r="J36" s="5">
        <v>0.24839999999999998</v>
      </c>
      <c r="K36" s="5">
        <v>57.835292773315267</v>
      </c>
      <c r="L36" s="39"/>
      <c r="M36" s="40"/>
      <c r="N36" s="60"/>
      <c r="P36" s="41"/>
      <c r="Q36" s="5">
        <v>9.6600000000000019E-2</v>
      </c>
      <c r="R36" s="5">
        <v>67.50912822526729</v>
      </c>
      <c r="S36" s="39"/>
      <c r="T36" s="40"/>
      <c r="U36" s="60"/>
    </row>
    <row r="37" spans="2:21" x14ac:dyDescent="0.3">
      <c r="B37" s="41" t="s">
        <v>16</v>
      </c>
      <c r="C37" s="5">
        <v>0.5302</v>
      </c>
      <c r="D37" s="5">
        <v>17.94726307639765</v>
      </c>
      <c r="E37" s="39">
        <f t="shared" ref="E37" si="24">AVERAGE(D37:D40)</f>
        <v>16.396097048566464</v>
      </c>
      <c r="F37" s="40">
        <f t="shared" ref="F37" si="25">STDEV(D37:D40)</f>
        <v>1.3935211839602688</v>
      </c>
      <c r="G37" s="60" t="s">
        <v>61</v>
      </c>
      <c r="I37" s="41" t="s">
        <v>6</v>
      </c>
      <c r="J37" s="5">
        <v>0.24909999999999999</v>
      </c>
      <c r="K37" s="5">
        <v>57.744397611794547</v>
      </c>
      <c r="L37" s="39">
        <f t="shared" ref="L37" si="26">AVERAGE(K37:K40)</f>
        <v>59.055884942307536</v>
      </c>
      <c r="M37" s="40">
        <f t="shared" ref="M37" si="27">STDEV(K37:K40)</f>
        <v>1.1006418893414509</v>
      </c>
      <c r="N37" s="60" t="s">
        <v>65</v>
      </c>
      <c r="P37" s="41" t="s">
        <v>6</v>
      </c>
      <c r="Q37" s="5">
        <v>9.5799999999999996E-2</v>
      </c>
      <c r="R37" s="5">
        <v>67.696134120628159</v>
      </c>
      <c r="S37" s="39">
        <f t="shared" ref="S37" si="28">AVERAGE(R37:R40)</f>
        <v>68.379874425541274</v>
      </c>
      <c r="T37" s="40">
        <f t="shared" ref="T37" si="29">STDEV(R37:R40)</f>
        <v>0.54966128835269035</v>
      </c>
      <c r="U37" s="60" t="s">
        <v>62</v>
      </c>
    </row>
    <row r="38" spans="2:21" x14ac:dyDescent="0.3">
      <c r="B38" s="41"/>
      <c r="C38" s="5">
        <v>0.55059999999999998</v>
      </c>
      <c r="D38" s="5">
        <v>15.171492289752374</v>
      </c>
      <c r="E38" s="39"/>
      <c r="F38" s="40"/>
      <c r="G38" s="60"/>
      <c r="I38" s="41"/>
      <c r="J38" s="5">
        <v>0.2316</v>
      </c>
      <c r="K38" s="5">
        <v>60.016776649812101</v>
      </c>
      <c r="L38" s="39"/>
      <c r="M38" s="40"/>
      <c r="N38" s="60"/>
      <c r="P38" s="41"/>
      <c r="Q38" s="5">
        <v>9.1399999999999995E-2</v>
      </c>
      <c r="R38" s="5">
        <v>68.724666545112839</v>
      </c>
      <c r="S38" s="39"/>
      <c r="T38" s="40"/>
      <c r="U38" s="60"/>
    </row>
    <row r="39" spans="2:21" x14ac:dyDescent="0.3">
      <c r="B39" s="41"/>
      <c r="C39" s="5">
        <v>0.54990000000000006</v>
      </c>
      <c r="D39" s="5">
        <v>15.266739326549015</v>
      </c>
      <c r="E39" s="39"/>
      <c r="F39" s="40"/>
      <c r="G39" s="60"/>
      <c r="I39" s="41"/>
      <c r="J39" s="5">
        <v>0.23239999999999997</v>
      </c>
      <c r="K39" s="5">
        <v>59.912896465217024</v>
      </c>
      <c r="L39" s="39"/>
      <c r="M39" s="40"/>
      <c r="N39" s="60"/>
      <c r="P39" s="41"/>
      <c r="Q39" s="5">
        <v>9.06E-2</v>
      </c>
      <c r="R39" s="5">
        <v>68.91167244047368</v>
      </c>
      <c r="S39" s="39"/>
      <c r="T39" s="40"/>
      <c r="U39" s="60"/>
    </row>
    <row r="40" spans="2:21" x14ac:dyDescent="0.3">
      <c r="B40" s="41"/>
      <c r="C40" s="5">
        <v>0.53569999999999995</v>
      </c>
      <c r="D40" s="5">
        <v>17.198893501566818</v>
      </c>
      <c r="E40" s="39"/>
      <c r="F40" s="40"/>
      <c r="G40" s="60"/>
      <c r="I40" s="41"/>
      <c r="J40" s="5">
        <v>0.2429</v>
      </c>
      <c r="K40" s="5">
        <v>58.549469042406486</v>
      </c>
      <c r="L40" s="39"/>
      <c r="M40" s="40"/>
      <c r="N40" s="60"/>
      <c r="P40" s="41"/>
      <c r="Q40" s="5">
        <v>9.3700000000000006E-2</v>
      </c>
      <c r="R40" s="5">
        <v>68.187024595950376</v>
      </c>
      <c r="S40" s="39"/>
      <c r="T40" s="40"/>
      <c r="U40" s="60"/>
    </row>
    <row r="41" spans="2:21" x14ac:dyDescent="0.3">
      <c r="B41" s="41" t="s">
        <v>17</v>
      </c>
      <c r="C41" s="5">
        <v>0.52670000000000006</v>
      </c>
      <c r="D41" s="5">
        <v>18.423498260380899</v>
      </c>
      <c r="E41" s="39">
        <f t="shared" ref="E41" si="30">AVERAGE(D41:D44)</f>
        <v>16.926759110719239</v>
      </c>
      <c r="F41" s="40">
        <f t="shared" ref="F41" si="31">STDEV(D41:D44)</f>
        <v>1.1980096473304342</v>
      </c>
      <c r="G41" s="60" t="s">
        <v>61</v>
      </c>
      <c r="I41" s="41" t="s">
        <v>7</v>
      </c>
      <c r="J41" s="5">
        <v>0.24059999999999998</v>
      </c>
      <c r="K41" s="5">
        <v>58.848124573117367</v>
      </c>
      <c r="L41" s="39">
        <f t="shared" ref="L41" si="32">AVERAGE(K41:K44)</f>
        <v>59.598009655663148</v>
      </c>
      <c r="M41" s="40">
        <f t="shared" ref="M41" si="33">STDEV(K41:K44)</f>
        <v>0.70680960755214506</v>
      </c>
      <c r="N41" s="60" t="s">
        <v>65</v>
      </c>
      <c r="P41" s="41" t="s">
        <v>7</v>
      </c>
      <c r="Q41" s="5">
        <v>8.5499999999999993E-2</v>
      </c>
      <c r="R41" s="5">
        <v>70.103835023399114</v>
      </c>
      <c r="S41" s="39">
        <f t="shared" ref="S41" si="34">AVERAGE(R41:R44)</f>
        <v>69.513597666166419</v>
      </c>
      <c r="T41" s="40">
        <f t="shared" ref="T41" si="35">STDEV(R41:R44)</f>
        <v>0.74396442598436074</v>
      </c>
      <c r="U41" s="60" t="s">
        <v>65</v>
      </c>
    </row>
    <row r="42" spans="2:21" x14ac:dyDescent="0.3">
      <c r="B42" s="41"/>
      <c r="C42" s="5">
        <v>0.54430000000000001</v>
      </c>
      <c r="D42" s="5">
        <v>16.028715620922238</v>
      </c>
      <c r="E42" s="39"/>
      <c r="F42" s="40"/>
      <c r="G42" s="60"/>
      <c r="I42" s="41"/>
      <c r="J42" s="5">
        <v>0.2374</v>
      </c>
      <c r="K42" s="5">
        <v>59.263645311497719</v>
      </c>
      <c r="L42" s="39"/>
      <c r="M42" s="40"/>
      <c r="N42" s="60"/>
      <c r="P42" s="41"/>
      <c r="Q42" s="5">
        <v>8.6299999999999988E-2</v>
      </c>
      <c r="R42" s="5">
        <v>69.916829128038259</v>
      </c>
      <c r="S42" s="39"/>
      <c r="T42" s="40"/>
      <c r="U42" s="60"/>
    </row>
    <row r="43" spans="2:21" x14ac:dyDescent="0.3">
      <c r="B43" s="41"/>
      <c r="C43" s="5">
        <v>0.54530000000000001</v>
      </c>
      <c r="D43" s="5">
        <v>15.892648425498448</v>
      </c>
      <c r="E43" s="39"/>
      <c r="F43" s="40"/>
      <c r="G43" s="60"/>
      <c r="I43" s="41"/>
      <c r="J43" s="5">
        <v>0.23330000000000001</v>
      </c>
      <c r="K43" s="5">
        <v>59.796031257547533</v>
      </c>
      <c r="L43" s="39"/>
      <c r="M43" s="40"/>
      <c r="N43" s="60"/>
      <c r="P43" s="41"/>
      <c r="Q43" s="5">
        <v>8.77E-2</v>
      </c>
      <c r="R43" s="5">
        <v>69.589568811156781</v>
      </c>
      <c r="S43" s="39"/>
      <c r="T43" s="40"/>
      <c r="U43" s="60"/>
    </row>
    <row r="44" spans="2:21" x14ac:dyDescent="0.3">
      <c r="B44" s="41"/>
      <c r="C44" s="5">
        <v>0.53449999999999998</v>
      </c>
      <c r="D44" s="5">
        <v>17.362174136075364</v>
      </c>
      <c r="E44" s="39"/>
      <c r="F44" s="40"/>
      <c r="G44" s="60"/>
      <c r="I44" s="41"/>
      <c r="J44" s="5">
        <v>0.22800000000000001</v>
      </c>
      <c r="K44" s="5">
        <v>60.484237480489995</v>
      </c>
      <c r="L44" s="39"/>
      <c r="M44" s="40"/>
      <c r="N44" s="60"/>
      <c r="P44" s="41"/>
      <c r="Q44" s="5">
        <v>9.2600000000000016E-2</v>
      </c>
      <c r="R44" s="5">
        <v>68.44415770207155</v>
      </c>
      <c r="S44" s="39"/>
      <c r="T44" s="40"/>
      <c r="U44" s="60"/>
    </row>
    <row r="45" spans="2:21" x14ac:dyDescent="0.3">
      <c r="B45" s="41" t="s">
        <v>18</v>
      </c>
      <c r="C45" s="5">
        <v>0.51719999999999999</v>
      </c>
      <c r="D45" s="5">
        <v>19.716136616906898</v>
      </c>
      <c r="E45" s="39">
        <f t="shared" ref="E45" si="36">AVERAGE(D45:D48)</f>
        <v>17.93365635685527</v>
      </c>
      <c r="F45" s="40">
        <f t="shared" ref="F45" si="37">STDEV(D45:D48)</f>
        <v>1.2839918490727964</v>
      </c>
      <c r="G45" s="60" t="s">
        <v>61</v>
      </c>
      <c r="I45" s="41" t="s">
        <v>8</v>
      </c>
      <c r="J45" s="5">
        <v>0.23299999999999998</v>
      </c>
      <c r="K45" s="5">
        <v>59.834986326770689</v>
      </c>
      <c r="L45" s="39">
        <f t="shared" ref="L45" si="38">AVERAGE(K45:K48)</f>
        <v>60.052485463266663</v>
      </c>
      <c r="M45" s="40">
        <f t="shared" ref="M45" si="39">STDEV(K45:K48)</f>
        <v>0.7122751710141062</v>
      </c>
      <c r="N45" s="60" t="s">
        <v>61</v>
      </c>
      <c r="P45" s="41" t="s">
        <v>8</v>
      </c>
      <c r="Q45" s="5">
        <v>8.48E-2</v>
      </c>
      <c r="R45" s="5">
        <v>70.267465181839853</v>
      </c>
      <c r="S45" s="39">
        <f t="shared" ref="S45" si="40">AVERAGE(R45:R48)</f>
        <v>71.097303842503621</v>
      </c>
      <c r="T45" s="40">
        <f t="shared" ref="T45" si="41">STDEV(R45:R48)</f>
        <v>2.8937173349979006</v>
      </c>
      <c r="U45" s="60" t="s">
        <v>61</v>
      </c>
    </row>
    <row r="46" spans="2:21" x14ac:dyDescent="0.3">
      <c r="B46" s="41"/>
      <c r="C46" s="5">
        <v>0.5393</v>
      </c>
      <c r="D46" s="5">
        <v>16.709051598041178</v>
      </c>
      <c r="E46" s="39"/>
      <c r="F46" s="40"/>
      <c r="G46" s="60"/>
      <c r="I46" s="41"/>
      <c r="J46" s="5">
        <v>0.23820000000000002</v>
      </c>
      <c r="K46" s="5">
        <v>59.15976512690262</v>
      </c>
      <c r="L46" s="39"/>
      <c r="M46" s="40"/>
      <c r="N46" s="60"/>
      <c r="P46" s="41"/>
      <c r="Q46" s="5">
        <v>7.619999999999999E-2</v>
      </c>
      <c r="R46" s="5">
        <v>72.277778556968997</v>
      </c>
      <c r="S46" s="39"/>
      <c r="T46" s="40"/>
      <c r="U46" s="60"/>
    </row>
    <row r="47" spans="2:21" x14ac:dyDescent="0.3">
      <c r="B47" s="41"/>
      <c r="C47" s="5">
        <v>0.53410000000000002</v>
      </c>
      <c r="D47" s="5">
        <v>17.416601014244876</v>
      </c>
      <c r="E47" s="39"/>
      <c r="F47" s="40"/>
      <c r="G47" s="60"/>
      <c r="I47" s="41"/>
      <c r="J47" s="5">
        <v>0.22569999999999998</v>
      </c>
      <c r="K47" s="5">
        <v>60.782893011200869</v>
      </c>
      <c r="L47" s="39"/>
      <c r="M47" s="40"/>
      <c r="N47" s="60"/>
      <c r="P47" s="41"/>
      <c r="Q47" s="5">
        <v>9.6500000000000002E-2</v>
      </c>
      <c r="R47" s="5">
        <v>67.532503962187405</v>
      </c>
      <c r="S47" s="39"/>
      <c r="T47" s="40"/>
      <c r="U47" s="60"/>
    </row>
    <row r="48" spans="2:21" x14ac:dyDescent="0.3">
      <c r="B48" s="41"/>
      <c r="C48" s="5">
        <v>0.53060000000000007</v>
      </c>
      <c r="D48" s="5">
        <v>17.892836198228125</v>
      </c>
      <c r="E48" s="39"/>
      <c r="F48" s="40"/>
      <c r="G48" s="60"/>
      <c r="I48" s="41"/>
      <c r="J48" s="5">
        <v>0.22839999999999999</v>
      </c>
      <c r="K48" s="5">
        <v>60.43229738819246</v>
      </c>
      <c r="L48" s="39"/>
      <c r="M48" s="40"/>
      <c r="N48" s="60"/>
      <c r="P48" s="41"/>
      <c r="Q48" s="5">
        <v>6.7500000000000004E-2</v>
      </c>
      <c r="R48" s="5">
        <v>74.311467669018256</v>
      </c>
      <c r="S48" s="39"/>
      <c r="T48" s="40"/>
      <c r="U48" s="60"/>
    </row>
    <row r="49" spans="2:21" ht="14.5" thickBot="1" x14ac:dyDescent="0.35">
      <c r="B49" s="7"/>
      <c r="C49" s="8"/>
      <c r="D49" s="8"/>
      <c r="E49" s="8"/>
      <c r="F49" s="9"/>
      <c r="G49" s="5"/>
      <c r="I49" s="7"/>
      <c r="J49" s="8"/>
      <c r="K49" s="8"/>
      <c r="L49" s="8"/>
      <c r="M49" s="9"/>
      <c r="N49" s="5"/>
      <c r="P49" s="7"/>
      <c r="Q49" s="8"/>
      <c r="R49" s="8"/>
      <c r="S49" s="8"/>
      <c r="T49" s="9"/>
      <c r="U49" s="5"/>
    </row>
  </sheetData>
  <mergeCells count="96">
    <mergeCell ref="U37:U40"/>
    <mergeCell ref="U41:U44"/>
    <mergeCell ref="U45:U48"/>
    <mergeCell ref="U17:U20"/>
    <mergeCell ref="U21:U24"/>
    <mergeCell ref="U25:U28"/>
    <mergeCell ref="U29:U32"/>
    <mergeCell ref="U33:U36"/>
    <mergeCell ref="G41:G44"/>
    <mergeCell ref="G45:G48"/>
    <mergeCell ref="N17:N20"/>
    <mergeCell ref="N21:N24"/>
    <mergeCell ref="N25:N28"/>
    <mergeCell ref="N29:N32"/>
    <mergeCell ref="N33:N36"/>
    <mergeCell ref="N37:N40"/>
    <mergeCell ref="N41:N44"/>
    <mergeCell ref="N45:N48"/>
    <mergeCell ref="G21:G24"/>
    <mergeCell ref="G25:G28"/>
    <mergeCell ref="G29:G32"/>
    <mergeCell ref="G33:G36"/>
    <mergeCell ref="G37:G40"/>
    <mergeCell ref="B17:B20"/>
    <mergeCell ref="E17:E20"/>
    <mergeCell ref="F17:F20"/>
    <mergeCell ref="M17:M20"/>
    <mergeCell ref="I17:I20"/>
    <mergeCell ref="L17:L20"/>
    <mergeCell ref="G17:G20"/>
    <mergeCell ref="F33:F36"/>
    <mergeCell ref="B21:B24"/>
    <mergeCell ref="E21:E24"/>
    <mergeCell ref="F21:F24"/>
    <mergeCell ref="B25:B28"/>
    <mergeCell ref="E25:E28"/>
    <mergeCell ref="F25:F28"/>
    <mergeCell ref="B33:B36"/>
    <mergeCell ref="E33:E36"/>
    <mergeCell ref="I21:I24"/>
    <mergeCell ref="L21:L24"/>
    <mergeCell ref="M21:M24"/>
    <mergeCell ref="I25:I28"/>
    <mergeCell ref="B45:B48"/>
    <mergeCell ref="E45:E48"/>
    <mergeCell ref="F45:F48"/>
    <mergeCell ref="B37:B40"/>
    <mergeCell ref="E37:E40"/>
    <mergeCell ref="F37:F40"/>
    <mergeCell ref="B41:B44"/>
    <mergeCell ref="E41:E44"/>
    <mergeCell ref="F41:F44"/>
    <mergeCell ref="B29:B32"/>
    <mergeCell ref="E29:E32"/>
    <mergeCell ref="F29:F32"/>
    <mergeCell ref="L25:L28"/>
    <mergeCell ref="M25:M28"/>
    <mergeCell ref="I29:I32"/>
    <mergeCell ref="L29:L32"/>
    <mergeCell ref="M29:M32"/>
    <mergeCell ref="S17:S20"/>
    <mergeCell ref="T17:T20"/>
    <mergeCell ref="P21:P24"/>
    <mergeCell ref="S21:S24"/>
    <mergeCell ref="T21:T24"/>
    <mergeCell ref="P17:P20"/>
    <mergeCell ref="P33:P36"/>
    <mergeCell ref="S33:S36"/>
    <mergeCell ref="T33:T36"/>
    <mergeCell ref="I45:I48"/>
    <mergeCell ref="L45:L48"/>
    <mergeCell ref="M45:M48"/>
    <mergeCell ref="I37:I40"/>
    <mergeCell ref="L37:L40"/>
    <mergeCell ref="M37:M40"/>
    <mergeCell ref="I41:I44"/>
    <mergeCell ref="L41:L44"/>
    <mergeCell ref="M41:M44"/>
    <mergeCell ref="I33:I36"/>
    <mergeCell ref="L33:L36"/>
    <mergeCell ref="M33:M36"/>
    <mergeCell ref="P45:P48"/>
    <mergeCell ref="S25:S28"/>
    <mergeCell ref="T25:T28"/>
    <mergeCell ref="P29:P32"/>
    <mergeCell ref="S29:S32"/>
    <mergeCell ref="T29:T32"/>
    <mergeCell ref="P25:P28"/>
    <mergeCell ref="S45:S48"/>
    <mergeCell ref="T45:T48"/>
    <mergeCell ref="P37:P40"/>
    <mergeCell ref="S37:S40"/>
    <mergeCell ref="T37:T40"/>
    <mergeCell ref="P41:P44"/>
    <mergeCell ref="S41:S44"/>
    <mergeCell ref="T41:T4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7BFA-3F9D-4FF3-B481-7BE1976687F7}">
  <dimension ref="B1:J60"/>
  <sheetViews>
    <sheetView workbookViewId="0">
      <selection activeCell="M23" sqref="M23"/>
    </sheetView>
  </sheetViews>
  <sheetFormatPr defaultRowHeight="14" x14ac:dyDescent="0.3"/>
  <sheetData>
    <row r="1" spans="2:10" x14ac:dyDescent="0.3">
      <c r="B1" t="s">
        <v>59</v>
      </c>
    </row>
    <row r="2" spans="2:10" ht="14.5" thickBot="1" x14ac:dyDescent="0.35"/>
    <row r="3" spans="2:10" x14ac:dyDescent="0.3">
      <c r="B3" s="52" t="s">
        <v>38</v>
      </c>
      <c r="C3" s="53"/>
      <c r="D3" s="53"/>
      <c r="E3" s="53"/>
      <c r="F3" s="53"/>
      <c r="G3" s="53"/>
      <c r="H3" s="53"/>
      <c r="I3" s="53"/>
      <c r="J3" s="54"/>
    </row>
    <row r="4" spans="2:10" ht="14.5" thickBot="1" x14ac:dyDescent="0.3">
      <c r="B4" s="55" t="s">
        <v>54</v>
      </c>
      <c r="C4" s="56"/>
      <c r="D4" s="56"/>
      <c r="E4" s="57"/>
      <c r="F4" s="25" t="s">
        <v>40</v>
      </c>
      <c r="G4" s="26" t="s">
        <v>41</v>
      </c>
      <c r="H4" s="26" t="s">
        <v>42</v>
      </c>
      <c r="I4" s="26" t="s">
        <v>43</v>
      </c>
      <c r="J4" s="27" t="s">
        <v>44</v>
      </c>
    </row>
    <row r="5" spans="2:10" x14ac:dyDescent="0.3">
      <c r="B5" s="42" t="s">
        <v>55</v>
      </c>
      <c r="C5" s="58" t="s">
        <v>46</v>
      </c>
      <c r="D5" s="47" t="s">
        <v>47</v>
      </c>
      <c r="E5" s="48"/>
      <c r="F5" s="28">
        <v>838.05499999999995</v>
      </c>
      <c r="G5" s="29">
        <v>7</v>
      </c>
      <c r="H5" s="29">
        <v>119.72199999999999</v>
      </c>
      <c r="I5" s="29">
        <v>244.34200000000001</v>
      </c>
      <c r="J5" s="30">
        <v>0</v>
      </c>
    </row>
    <row r="6" spans="2:10" x14ac:dyDescent="0.3">
      <c r="B6" s="43"/>
      <c r="C6" s="46"/>
      <c r="D6" s="46" t="s">
        <v>48</v>
      </c>
      <c r="E6" s="31" t="s">
        <v>49</v>
      </c>
      <c r="F6" s="32">
        <v>628.38199999999995</v>
      </c>
      <c r="G6" s="33">
        <v>1</v>
      </c>
      <c r="H6" s="33">
        <v>628.38199999999995</v>
      </c>
      <c r="I6" s="33">
        <v>1282.472</v>
      </c>
      <c r="J6" s="34">
        <v>0</v>
      </c>
    </row>
    <row r="7" spans="2:10" x14ac:dyDescent="0.3">
      <c r="B7" s="43"/>
      <c r="C7" s="46"/>
      <c r="D7" s="46"/>
      <c r="E7" s="31" t="s">
        <v>50</v>
      </c>
      <c r="F7" s="32">
        <v>209.672</v>
      </c>
      <c r="G7" s="33">
        <v>6</v>
      </c>
      <c r="H7" s="33">
        <v>34.945</v>
      </c>
      <c r="I7" s="33">
        <v>71.319999999999993</v>
      </c>
      <c r="J7" s="34">
        <v>0</v>
      </c>
    </row>
    <row r="8" spans="2:10" x14ac:dyDescent="0.3">
      <c r="B8" s="43"/>
      <c r="C8" s="46" t="s">
        <v>51</v>
      </c>
      <c r="D8" s="46"/>
      <c r="E8" s="46"/>
      <c r="F8" s="31"/>
      <c r="G8" s="32">
        <v>11.759</v>
      </c>
      <c r="H8" s="33">
        <v>24</v>
      </c>
      <c r="I8" s="33">
        <v>0.49</v>
      </c>
      <c r="J8" s="34"/>
    </row>
    <row r="9" spans="2:10" ht="14.5" thickBot="1" x14ac:dyDescent="0.35">
      <c r="B9" s="50"/>
      <c r="C9" s="51" t="s">
        <v>51</v>
      </c>
      <c r="D9" s="51"/>
      <c r="E9" s="51"/>
      <c r="F9" s="31"/>
      <c r="G9" s="32">
        <v>849.81399999999996</v>
      </c>
      <c r="H9" s="33">
        <v>31</v>
      </c>
      <c r="I9" s="33"/>
      <c r="J9" s="34"/>
    </row>
    <row r="10" spans="2:10" x14ac:dyDescent="0.3">
      <c r="B10" s="42" t="s">
        <v>56</v>
      </c>
      <c r="C10" s="45" t="s">
        <v>46</v>
      </c>
      <c r="D10" s="47" t="s">
        <v>47</v>
      </c>
      <c r="E10" s="48"/>
      <c r="F10" s="28">
        <v>684.11400000000003</v>
      </c>
      <c r="G10" s="29">
        <v>7</v>
      </c>
      <c r="H10" s="29">
        <v>97.730999999999995</v>
      </c>
      <c r="I10" s="29">
        <v>36.182000000000002</v>
      </c>
      <c r="J10" s="30">
        <v>0</v>
      </c>
    </row>
    <row r="11" spans="2:10" x14ac:dyDescent="0.3">
      <c r="B11" s="43"/>
      <c r="C11" s="46"/>
      <c r="D11" s="46" t="s">
        <v>48</v>
      </c>
      <c r="E11" s="31" t="s">
        <v>49</v>
      </c>
      <c r="F11" s="32">
        <v>622.41399999999999</v>
      </c>
      <c r="G11" s="33">
        <v>1</v>
      </c>
      <c r="H11" s="33">
        <v>622.41399999999999</v>
      </c>
      <c r="I11" s="33">
        <v>230.43199999999999</v>
      </c>
      <c r="J11" s="34">
        <v>0</v>
      </c>
    </row>
    <row r="12" spans="2:10" x14ac:dyDescent="0.3">
      <c r="B12" s="43"/>
      <c r="C12" s="46"/>
      <c r="D12" s="46"/>
      <c r="E12" s="31" t="s">
        <v>50</v>
      </c>
      <c r="F12" s="32">
        <v>61.7</v>
      </c>
      <c r="G12" s="33">
        <v>6</v>
      </c>
      <c r="H12" s="33">
        <v>10.282999999999999</v>
      </c>
      <c r="I12" s="33">
        <v>3.8069999999999999</v>
      </c>
      <c r="J12" s="34">
        <v>8.0000000000000002E-3</v>
      </c>
    </row>
    <row r="13" spans="2:10" x14ac:dyDescent="0.3">
      <c r="B13" s="43"/>
      <c r="C13" s="46" t="s">
        <v>51</v>
      </c>
      <c r="D13" s="46"/>
      <c r="E13" s="46"/>
      <c r="F13" s="31"/>
      <c r="G13" s="32">
        <v>64.825999999999993</v>
      </c>
      <c r="H13" s="33">
        <v>24</v>
      </c>
      <c r="I13" s="33">
        <v>2.7010000000000001</v>
      </c>
      <c r="J13" s="34"/>
    </row>
    <row r="14" spans="2:10" ht="14.5" thickBot="1" x14ac:dyDescent="0.35">
      <c r="B14" s="50"/>
      <c r="C14" s="51" t="s">
        <v>51</v>
      </c>
      <c r="D14" s="51"/>
      <c r="E14" s="51"/>
      <c r="F14" s="31"/>
      <c r="G14" s="32">
        <v>748.94</v>
      </c>
      <c r="H14" s="33">
        <v>31</v>
      </c>
      <c r="I14" s="33"/>
      <c r="J14" s="34"/>
    </row>
    <row r="15" spans="2:10" x14ac:dyDescent="0.3">
      <c r="B15" s="42" t="s">
        <v>57</v>
      </c>
      <c r="C15" s="45" t="s">
        <v>46</v>
      </c>
      <c r="D15" s="47" t="s">
        <v>47</v>
      </c>
      <c r="E15" s="48"/>
      <c r="F15" s="28">
        <v>935.56399999999996</v>
      </c>
      <c r="G15" s="29">
        <v>7</v>
      </c>
      <c r="H15" s="29">
        <v>133.65199999999999</v>
      </c>
      <c r="I15" s="29">
        <v>61.783000000000001</v>
      </c>
      <c r="J15" s="30">
        <v>0</v>
      </c>
    </row>
    <row r="16" spans="2:10" x14ac:dyDescent="0.3">
      <c r="B16" s="43"/>
      <c r="C16" s="46"/>
      <c r="D16" s="46" t="s">
        <v>48</v>
      </c>
      <c r="E16" s="31" t="s">
        <v>49</v>
      </c>
      <c r="F16" s="32">
        <v>677.65200000000004</v>
      </c>
      <c r="G16" s="33">
        <v>1</v>
      </c>
      <c r="H16" s="33">
        <v>677.65200000000004</v>
      </c>
      <c r="I16" s="33">
        <v>313.255</v>
      </c>
      <c r="J16" s="34">
        <v>0</v>
      </c>
    </row>
    <row r="17" spans="2:10" x14ac:dyDescent="0.3">
      <c r="B17" s="43"/>
      <c r="C17" s="46"/>
      <c r="D17" s="46"/>
      <c r="E17" s="31" t="s">
        <v>50</v>
      </c>
      <c r="F17" s="32">
        <v>257.91199999999998</v>
      </c>
      <c r="G17" s="33">
        <v>6</v>
      </c>
      <c r="H17" s="33">
        <v>42.984999999999999</v>
      </c>
      <c r="I17" s="33">
        <v>19.870999999999999</v>
      </c>
      <c r="J17" s="34">
        <v>0</v>
      </c>
    </row>
    <row r="18" spans="2:10" x14ac:dyDescent="0.3">
      <c r="B18" s="43"/>
      <c r="C18" s="46" t="s">
        <v>51</v>
      </c>
      <c r="D18" s="46"/>
      <c r="E18" s="46"/>
      <c r="F18" s="31"/>
      <c r="G18" s="32">
        <v>51.917999999999999</v>
      </c>
      <c r="H18" s="33">
        <v>24</v>
      </c>
      <c r="I18" s="33">
        <v>2.1629999999999998</v>
      </c>
      <c r="J18" s="34"/>
    </row>
    <row r="19" spans="2:10" ht="14.5" thickBot="1" x14ac:dyDescent="0.35">
      <c r="B19" s="44"/>
      <c r="C19" s="49" t="s">
        <v>51</v>
      </c>
      <c r="D19" s="49"/>
      <c r="E19" s="49"/>
      <c r="F19" s="35"/>
      <c r="G19" s="36">
        <v>987.48299999999995</v>
      </c>
      <c r="H19" s="37">
        <v>31</v>
      </c>
      <c r="I19" s="37"/>
      <c r="J19" s="38"/>
    </row>
    <row r="23" spans="2:10" ht="14.5" thickBot="1" x14ac:dyDescent="0.35"/>
    <row r="24" spans="2:10" x14ac:dyDescent="0.3">
      <c r="B24" s="52" t="s">
        <v>38</v>
      </c>
      <c r="C24" s="53"/>
      <c r="D24" s="53"/>
      <c r="E24" s="53"/>
      <c r="F24" s="53"/>
      <c r="G24" s="53"/>
      <c r="H24" s="53"/>
      <c r="I24" s="53"/>
      <c r="J24" s="54"/>
    </row>
    <row r="25" spans="2:10" ht="14.5" thickBot="1" x14ac:dyDescent="0.3">
      <c r="B25" s="55" t="s">
        <v>39</v>
      </c>
      <c r="C25" s="56"/>
      <c r="D25" s="56"/>
      <c r="E25" s="57"/>
      <c r="F25" s="25" t="s">
        <v>40</v>
      </c>
      <c r="G25" s="26" t="s">
        <v>41</v>
      </c>
      <c r="H25" s="26" t="s">
        <v>42</v>
      </c>
      <c r="I25" s="26" t="s">
        <v>43</v>
      </c>
      <c r="J25" s="27" t="s">
        <v>44</v>
      </c>
    </row>
    <row r="26" spans="2:10" x14ac:dyDescent="0.3">
      <c r="B26" s="42" t="s">
        <v>45</v>
      </c>
      <c r="C26" s="58" t="s">
        <v>46</v>
      </c>
      <c r="D26" s="47" t="s">
        <v>47</v>
      </c>
      <c r="E26" s="48"/>
      <c r="F26" s="28">
        <v>2383.2930000000001</v>
      </c>
      <c r="G26" s="29">
        <v>7</v>
      </c>
      <c r="H26" s="29">
        <v>340.47</v>
      </c>
      <c r="I26" s="29">
        <v>504.69499999999999</v>
      </c>
      <c r="J26" s="30">
        <v>0</v>
      </c>
    </row>
    <row r="27" spans="2:10" x14ac:dyDescent="0.3">
      <c r="B27" s="43"/>
      <c r="C27" s="46"/>
      <c r="D27" s="46" t="s">
        <v>48</v>
      </c>
      <c r="E27" s="31" t="s">
        <v>49</v>
      </c>
      <c r="F27" s="32">
        <v>1267.5519999999999</v>
      </c>
      <c r="G27" s="33">
        <v>1</v>
      </c>
      <c r="H27" s="33">
        <v>1267.5519999999999</v>
      </c>
      <c r="I27" s="33">
        <v>1878.9490000000001</v>
      </c>
      <c r="J27" s="34">
        <v>0</v>
      </c>
    </row>
    <row r="28" spans="2:10" x14ac:dyDescent="0.3">
      <c r="B28" s="43"/>
      <c r="C28" s="46"/>
      <c r="D28" s="46"/>
      <c r="E28" s="31" t="s">
        <v>50</v>
      </c>
      <c r="F28" s="32">
        <v>1115.742</v>
      </c>
      <c r="G28" s="33">
        <v>6</v>
      </c>
      <c r="H28" s="33">
        <v>185.95699999999999</v>
      </c>
      <c r="I28" s="33">
        <v>275.65199999999999</v>
      </c>
      <c r="J28" s="34">
        <v>0</v>
      </c>
    </row>
    <row r="29" spans="2:10" x14ac:dyDescent="0.3">
      <c r="B29" s="43"/>
      <c r="C29" s="46" t="s">
        <v>51</v>
      </c>
      <c r="D29" s="46"/>
      <c r="E29" s="46"/>
      <c r="F29" s="31"/>
      <c r="G29" s="32">
        <v>16.190999999999999</v>
      </c>
      <c r="H29" s="33">
        <v>24</v>
      </c>
      <c r="I29" s="33">
        <v>0.67500000000000004</v>
      </c>
      <c r="J29" s="34"/>
    </row>
    <row r="30" spans="2:10" ht="14.5" thickBot="1" x14ac:dyDescent="0.35">
      <c r="B30" s="50"/>
      <c r="C30" s="51" t="s">
        <v>51</v>
      </c>
      <c r="D30" s="51"/>
      <c r="E30" s="51"/>
      <c r="F30" s="31"/>
      <c r="G30" s="32">
        <v>2399.4839999999999</v>
      </c>
      <c r="H30" s="33">
        <v>31</v>
      </c>
      <c r="I30" s="33"/>
      <c r="J30" s="34"/>
    </row>
    <row r="31" spans="2:10" x14ac:dyDescent="0.3">
      <c r="B31" s="42" t="s">
        <v>52</v>
      </c>
      <c r="C31" s="45" t="s">
        <v>46</v>
      </c>
      <c r="D31" s="47" t="s">
        <v>47</v>
      </c>
      <c r="E31" s="48"/>
      <c r="F31" s="28">
        <v>17507.690999999999</v>
      </c>
      <c r="G31" s="29">
        <v>7</v>
      </c>
      <c r="H31" s="29">
        <v>2501.0990000000002</v>
      </c>
      <c r="I31" s="29">
        <v>461.38499999999999</v>
      </c>
      <c r="J31" s="30">
        <v>0</v>
      </c>
    </row>
    <row r="32" spans="2:10" x14ac:dyDescent="0.3">
      <c r="B32" s="43"/>
      <c r="C32" s="46"/>
      <c r="D32" s="46" t="s">
        <v>48</v>
      </c>
      <c r="E32" s="31" t="s">
        <v>49</v>
      </c>
      <c r="F32" s="32">
        <v>8143.0879999999997</v>
      </c>
      <c r="G32" s="33">
        <v>1</v>
      </c>
      <c r="H32" s="33">
        <v>8143.0879999999997</v>
      </c>
      <c r="I32" s="33">
        <v>1502.18</v>
      </c>
      <c r="J32" s="34">
        <v>0</v>
      </c>
    </row>
    <row r="33" spans="2:10" x14ac:dyDescent="0.3">
      <c r="B33" s="43"/>
      <c r="C33" s="46"/>
      <c r="D33" s="46"/>
      <c r="E33" s="31" t="s">
        <v>50</v>
      </c>
      <c r="F33" s="32">
        <v>9364.6029999999992</v>
      </c>
      <c r="G33" s="33">
        <v>6</v>
      </c>
      <c r="H33" s="33">
        <v>1560.7670000000001</v>
      </c>
      <c r="I33" s="33">
        <v>287.91899999999998</v>
      </c>
      <c r="J33" s="34">
        <v>8.0000000000000002E-3</v>
      </c>
    </row>
    <row r="34" spans="2:10" x14ac:dyDescent="0.3">
      <c r="B34" s="43"/>
      <c r="C34" s="46" t="s">
        <v>51</v>
      </c>
      <c r="D34" s="46"/>
      <c r="E34" s="46"/>
      <c r="F34" s="31"/>
      <c r="G34" s="32">
        <v>130.1</v>
      </c>
      <c r="H34" s="33">
        <v>24</v>
      </c>
      <c r="I34" s="33">
        <v>5.4210000000000003</v>
      </c>
      <c r="J34" s="34"/>
    </row>
    <row r="35" spans="2:10" ht="14.5" thickBot="1" x14ac:dyDescent="0.35">
      <c r="B35" s="50"/>
      <c r="C35" s="51" t="s">
        <v>51</v>
      </c>
      <c r="D35" s="51"/>
      <c r="E35" s="51"/>
      <c r="F35" s="31"/>
      <c r="G35" s="32">
        <v>17637.791000000001</v>
      </c>
      <c r="H35" s="33">
        <v>31</v>
      </c>
      <c r="I35" s="33"/>
      <c r="J35" s="34"/>
    </row>
    <row r="36" spans="2:10" x14ac:dyDescent="0.3">
      <c r="B36" s="42" t="s">
        <v>53</v>
      </c>
      <c r="C36" s="45" t="s">
        <v>46</v>
      </c>
      <c r="D36" s="47" t="s">
        <v>47</v>
      </c>
      <c r="E36" s="48"/>
      <c r="F36" s="28">
        <v>11688.244000000001</v>
      </c>
      <c r="G36" s="29">
        <v>7</v>
      </c>
      <c r="H36" s="29">
        <v>1669.749</v>
      </c>
      <c r="I36" s="29">
        <v>883.07500000000005</v>
      </c>
      <c r="J36" s="30">
        <v>0</v>
      </c>
    </row>
    <row r="37" spans="2:10" x14ac:dyDescent="0.3">
      <c r="B37" s="43"/>
      <c r="C37" s="46"/>
      <c r="D37" s="46" t="s">
        <v>48</v>
      </c>
      <c r="E37" s="31" t="s">
        <v>49</v>
      </c>
      <c r="F37" s="32">
        <v>5241.79</v>
      </c>
      <c r="G37" s="33">
        <v>1</v>
      </c>
      <c r="H37" s="33">
        <v>5241.79</v>
      </c>
      <c r="I37" s="33">
        <v>2772.2080000000001</v>
      </c>
      <c r="J37" s="34">
        <v>0</v>
      </c>
    </row>
    <row r="38" spans="2:10" x14ac:dyDescent="0.3">
      <c r="B38" s="43"/>
      <c r="C38" s="46"/>
      <c r="D38" s="46"/>
      <c r="E38" s="31" t="s">
        <v>50</v>
      </c>
      <c r="F38" s="32">
        <v>6446.4539999999997</v>
      </c>
      <c r="G38" s="33">
        <v>6</v>
      </c>
      <c r="H38" s="33">
        <v>1074.4090000000001</v>
      </c>
      <c r="I38" s="33">
        <v>568.21900000000005</v>
      </c>
      <c r="J38" s="34">
        <v>0</v>
      </c>
    </row>
    <row r="39" spans="2:10" x14ac:dyDescent="0.3">
      <c r="B39" s="43"/>
      <c r="C39" s="46" t="s">
        <v>51</v>
      </c>
      <c r="D39" s="46"/>
      <c r="E39" s="46"/>
      <c r="F39" s="31"/>
      <c r="G39" s="32">
        <v>45.38</v>
      </c>
      <c r="H39" s="33">
        <v>24</v>
      </c>
      <c r="I39" s="33">
        <v>1.891</v>
      </c>
      <c r="J39" s="34"/>
    </row>
    <row r="40" spans="2:10" ht="14.5" thickBot="1" x14ac:dyDescent="0.35">
      <c r="B40" s="44"/>
      <c r="C40" s="49" t="s">
        <v>51</v>
      </c>
      <c r="D40" s="49"/>
      <c r="E40" s="49"/>
      <c r="F40" s="35"/>
      <c r="G40" s="36">
        <v>11733.624</v>
      </c>
      <c r="H40" s="37">
        <v>31</v>
      </c>
      <c r="I40" s="37"/>
      <c r="J40" s="38"/>
    </row>
    <row r="43" spans="2:10" ht="14.5" thickBot="1" x14ac:dyDescent="0.35"/>
    <row r="44" spans="2:10" x14ac:dyDescent="0.3">
      <c r="B44" s="52" t="s">
        <v>38</v>
      </c>
      <c r="C44" s="53"/>
      <c r="D44" s="53"/>
      <c r="E44" s="53"/>
      <c r="F44" s="53"/>
      <c r="G44" s="53"/>
      <c r="H44" s="53"/>
      <c r="I44" s="53"/>
      <c r="J44" s="54"/>
    </row>
    <row r="45" spans="2:10" ht="14.5" thickBot="1" x14ac:dyDescent="0.3">
      <c r="B45" s="55" t="s">
        <v>58</v>
      </c>
      <c r="C45" s="56"/>
      <c r="D45" s="56"/>
      <c r="E45" s="57"/>
      <c r="F45" s="25" t="s">
        <v>40</v>
      </c>
      <c r="G45" s="26" t="s">
        <v>41</v>
      </c>
      <c r="H45" s="26" t="s">
        <v>42</v>
      </c>
      <c r="I45" s="26" t="s">
        <v>43</v>
      </c>
      <c r="J45" s="27" t="s">
        <v>44</v>
      </c>
    </row>
    <row r="46" spans="2:10" x14ac:dyDescent="0.3">
      <c r="B46" s="42" t="s">
        <v>55</v>
      </c>
      <c r="C46" s="58" t="s">
        <v>46</v>
      </c>
      <c r="D46" s="47" t="s">
        <v>47</v>
      </c>
      <c r="E46" s="48"/>
      <c r="F46" s="28">
        <v>5417.0339999999997</v>
      </c>
      <c r="G46" s="29">
        <v>7</v>
      </c>
      <c r="H46" s="29">
        <v>773.86199999999997</v>
      </c>
      <c r="I46" s="29">
        <v>680.654</v>
      </c>
      <c r="J46" s="30">
        <v>0</v>
      </c>
    </row>
    <row r="47" spans="2:10" x14ac:dyDescent="0.3">
      <c r="B47" s="43"/>
      <c r="C47" s="46"/>
      <c r="D47" s="46" t="s">
        <v>48</v>
      </c>
      <c r="E47" s="31" t="s">
        <v>49</v>
      </c>
      <c r="F47" s="32">
        <v>2458.8159999999998</v>
      </c>
      <c r="G47" s="33">
        <v>1</v>
      </c>
      <c r="H47" s="33">
        <v>2458.8159999999998</v>
      </c>
      <c r="I47" s="33">
        <v>2162.6619999999998</v>
      </c>
      <c r="J47" s="34">
        <v>0</v>
      </c>
    </row>
    <row r="48" spans="2:10" x14ac:dyDescent="0.3">
      <c r="B48" s="43"/>
      <c r="C48" s="46"/>
      <c r="D48" s="46"/>
      <c r="E48" s="31" t="s">
        <v>50</v>
      </c>
      <c r="F48" s="32">
        <v>2958.2179999999998</v>
      </c>
      <c r="G48" s="33">
        <v>6</v>
      </c>
      <c r="H48" s="33">
        <v>493.036</v>
      </c>
      <c r="I48" s="33">
        <v>433.65199999999999</v>
      </c>
      <c r="J48" s="34">
        <v>0</v>
      </c>
    </row>
    <row r="49" spans="2:10" x14ac:dyDescent="0.3">
      <c r="B49" s="43"/>
      <c r="C49" s="46" t="s">
        <v>51</v>
      </c>
      <c r="D49" s="46"/>
      <c r="E49" s="46"/>
      <c r="F49" s="31"/>
      <c r="G49" s="32">
        <v>27.286999999999999</v>
      </c>
      <c r="H49" s="33">
        <v>24</v>
      </c>
      <c r="I49" s="33">
        <v>1.137</v>
      </c>
      <c r="J49" s="34"/>
    </row>
    <row r="50" spans="2:10" ht="14.5" thickBot="1" x14ac:dyDescent="0.35">
      <c r="B50" s="50"/>
      <c r="C50" s="51" t="s">
        <v>51</v>
      </c>
      <c r="D50" s="51"/>
      <c r="E50" s="51"/>
      <c r="F50" s="31"/>
      <c r="G50" s="32">
        <v>5444.3209999999999</v>
      </c>
      <c r="H50" s="33">
        <v>31</v>
      </c>
      <c r="I50" s="33"/>
      <c r="J50" s="34"/>
    </row>
    <row r="51" spans="2:10" x14ac:dyDescent="0.3">
      <c r="B51" s="42" t="s">
        <v>56</v>
      </c>
      <c r="C51" s="45" t="s">
        <v>46</v>
      </c>
      <c r="D51" s="47" t="s">
        <v>47</v>
      </c>
      <c r="E51" s="48"/>
      <c r="F51" s="28">
        <v>20418.682000000001</v>
      </c>
      <c r="G51" s="29">
        <v>7</v>
      </c>
      <c r="H51" s="29">
        <v>2916.9549999999999</v>
      </c>
      <c r="I51" s="29">
        <v>625.53700000000003</v>
      </c>
      <c r="J51" s="30">
        <v>0</v>
      </c>
    </row>
    <row r="52" spans="2:10" x14ac:dyDescent="0.3">
      <c r="B52" s="43"/>
      <c r="C52" s="46"/>
      <c r="D52" s="46" t="s">
        <v>48</v>
      </c>
      <c r="E52" s="31" t="s">
        <v>49</v>
      </c>
      <c r="F52" s="32">
        <v>10884.044</v>
      </c>
      <c r="G52" s="33">
        <v>1</v>
      </c>
      <c r="H52" s="33">
        <v>10884.044</v>
      </c>
      <c r="I52" s="33">
        <v>2334.069</v>
      </c>
      <c r="J52" s="34">
        <v>0</v>
      </c>
    </row>
    <row r="53" spans="2:10" x14ac:dyDescent="0.3">
      <c r="B53" s="43"/>
      <c r="C53" s="46"/>
      <c r="D53" s="46"/>
      <c r="E53" s="31" t="s">
        <v>50</v>
      </c>
      <c r="F53" s="32">
        <v>9534.6380000000008</v>
      </c>
      <c r="G53" s="33">
        <v>6</v>
      </c>
      <c r="H53" s="33">
        <v>1589.106</v>
      </c>
      <c r="I53" s="33">
        <v>340.78199999999998</v>
      </c>
      <c r="J53" s="34">
        <v>8.0000000000000002E-3</v>
      </c>
    </row>
    <row r="54" spans="2:10" x14ac:dyDescent="0.3">
      <c r="B54" s="43"/>
      <c r="C54" s="46" t="s">
        <v>51</v>
      </c>
      <c r="D54" s="46"/>
      <c r="E54" s="46"/>
      <c r="F54" s="31"/>
      <c r="G54" s="32">
        <v>111.91500000000001</v>
      </c>
      <c r="H54" s="33">
        <v>24</v>
      </c>
      <c r="I54" s="33">
        <v>4.6630000000000003</v>
      </c>
      <c r="J54" s="34"/>
    </row>
    <row r="55" spans="2:10" ht="14.5" thickBot="1" x14ac:dyDescent="0.35">
      <c r="B55" s="50"/>
      <c r="C55" s="51" t="s">
        <v>51</v>
      </c>
      <c r="D55" s="51"/>
      <c r="E55" s="51"/>
      <c r="F55" s="31"/>
      <c r="G55" s="32">
        <v>20530.597000000002</v>
      </c>
      <c r="H55" s="33">
        <v>31</v>
      </c>
      <c r="I55" s="33"/>
      <c r="J55" s="34"/>
    </row>
    <row r="56" spans="2:10" x14ac:dyDescent="0.3">
      <c r="B56" s="42" t="s">
        <v>57</v>
      </c>
      <c r="C56" s="45" t="s">
        <v>46</v>
      </c>
      <c r="D56" s="47" t="s">
        <v>47</v>
      </c>
      <c r="E56" s="48"/>
      <c r="F56" s="28">
        <v>16248.064</v>
      </c>
      <c r="G56" s="29">
        <v>7</v>
      </c>
      <c r="H56" s="29">
        <v>2321.152</v>
      </c>
      <c r="I56" s="29">
        <v>808.35199999999998</v>
      </c>
      <c r="J56" s="30">
        <v>0</v>
      </c>
    </row>
    <row r="57" spans="2:10" x14ac:dyDescent="0.3">
      <c r="B57" s="43"/>
      <c r="C57" s="46"/>
      <c r="D57" s="46" t="s">
        <v>48</v>
      </c>
      <c r="E57" s="31" t="s">
        <v>49</v>
      </c>
      <c r="F57" s="32">
        <v>8489.34</v>
      </c>
      <c r="G57" s="33">
        <v>1</v>
      </c>
      <c r="H57" s="33">
        <v>8489.34</v>
      </c>
      <c r="I57" s="33">
        <v>2956.451</v>
      </c>
      <c r="J57" s="34">
        <v>0</v>
      </c>
    </row>
    <row r="58" spans="2:10" x14ac:dyDescent="0.3">
      <c r="B58" s="43"/>
      <c r="C58" s="46"/>
      <c r="D58" s="46"/>
      <c r="E58" s="31" t="s">
        <v>50</v>
      </c>
      <c r="F58" s="32">
        <v>7758.7240000000002</v>
      </c>
      <c r="G58" s="33">
        <v>6</v>
      </c>
      <c r="H58" s="33">
        <v>1293.1210000000001</v>
      </c>
      <c r="I58" s="33">
        <v>450.33499999999998</v>
      </c>
      <c r="J58" s="34">
        <v>0</v>
      </c>
    </row>
    <row r="59" spans="2:10" x14ac:dyDescent="0.3">
      <c r="B59" s="43"/>
      <c r="C59" s="46" t="s">
        <v>51</v>
      </c>
      <c r="D59" s="46"/>
      <c r="E59" s="46"/>
      <c r="F59" s="31"/>
      <c r="G59" s="32">
        <v>68.915000000000006</v>
      </c>
      <c r="H59" s="33">
        <v>24</v>
      </c>
      <c r="I59" s="33">
        <v>2.871</v>
      </c>
      <c r="J59" s="34"/>
    </row>
    <row r="60" spans="2:10" ht="14.5" thickBot="1" x14ac:dyDescent="0.35">
      <c r="B60" s="44"/>
      <c r="C60" s="49" t="s">
        <v>51</v>
      </c>
      <c r="D60" s="49"/>
      <c r="E60" s="49"/>
      <c r="F60" s="35"/>
      <c r="G60" s="36">
        <v>16316.978999999999</v>
      </c>
      <c r="H60" s="37">
        <v>31</v>
      </c>
      <c r="I60" s="37"/>
      <c r="J60" s="38"/>
    </row>
  </sheetData>
  <mergeCells count="60">
    <mergeCell ref="B3:J3"/>
    <mergeCell ref="B4:E4"/>
    <mergeCell ref="B5:B9"/>
    <mergeCell ref="C5:C7"/>
    <mergeCell ref="D5:E5"/>
    <mergeCell ref="D6:D7"/>
    <mergeCell ref="C8:E8"/>
    <mergeCell ref="C9:E9"/>
    <mergeCell ref="B10:B14"/>
    <mergeCell ref="C10:C12"/>
    <mergeCell ref="D10:E10"/>
    <mergeCell ref="D11:D12"/>
    <mergeCell ref="C13:E13"/>
    <mergeCell ref="C14:E14"/>
    <mergeCell ref="B15:B19"/>
    <mergeCell ref="C15:C17"/>
    <mergeCell ref="D15:E15"/>
    <mergeCell ref="D16:D17"/>
    <mergeCell ref="C18:E18"/>
    <mergeCell ref="C19:E19"/>
    <mergeCell ref="B24:J24"/>
    <mergeCell ref="B25:E25"/>
    <mergeCell ref="B26:B30"/>
    <mergeCell ref="C26:C28"/>
    <mergeCell ref="D26:E26"/>
    <mergeCell ref="D27:D28"/>
    <mergeCell ref="C29:E29"/>
    <mergeCell ref="C30:E30"/>
    <mergeCell ref="B31:B35"/>
    <mergeCell ref="C31:C33"/>
    <mergeCell ref="D31:E31"/>
    <mergeCell ref="D32:D33"/>
    <mergeCell ref="C34:E34"/>
    <mergeCell ref="C35:E35"/>
    <mergeCell ref="B36:B40"/>
    <mergeCell ref="C36:C38"/>
    <mergeCell ref="D36:E36"/>
    <mergeCell ref="D37:D38"/>
    <mergeCell ref="C39:E39"/>
    <mergeCell ref="C40:E40"/>
    <mergeCell ref="B44:J44"/>
    <mergeCell ref="B45:E45"/>
    <mergeCell ref="B46:B50"/>
    <mergeCell ref="C46:C48"/>
    <mergeCell ref="D46:E46"/>
    <mergeCell ref="D47:D48"/>
    <mergeCell ref="C49:E49"/>
    <mergeCell ref="C50:E50"/>
    <mergeCell ref="B51:B55"/>
    <mergeCell ref="C51:C53"/>
    <mergeCell ref="D51:E51"/>
    <mergeCell ref="D52:D53"/>
    <mergeCell ref="C54:E54"/>
    <mergeCell ref="C55:E55"/>
    <mergeCell ref="B56:B60"/>
    <mergeCell ref="C56:C58"/>
    <mergeCell ref="D56:E56"/>
    <mergeCell ref="D57:D58"/>
    <mergeCell ref="C59:E59"/>
    <mergeCell ref="C60:E6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Lac</vt:lpstr>
      <vt:lpstr>ep69</vt:lpstr>
      <vt:lpstr>D500G</vt:lpstr>
      <vt:lpstr>ANOVA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Giand</dc:creator>
  <cp:lastModifiedBy>Giand</cp:lastModifiedBy>
  <dcterms:created xsi:type="dcterms:W3CDTF">2020-07-09T02:05:21Z</dcterms:created>
  <dcterms:modified xsi:type="dcterms:W3CDTF">2020-09-23T14:02:29Z</dcterms:modified>
</cp:coreProperties>
</file>