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Ex1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2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4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4" documentId="8_{F665F32A-1550-42E7-9151-B1F6C2C4029F}" xr6:coauthVersionLast="45" xr6:coauthVersionMax="45" xr10:uidLastSave="{7C67D140-1C9B-4CA1-9733-EE979F22CD30}"/>
  <bookViews>
    <workbookView xWindow="-110" yWindow="-110" windowWidth="19420" windowHeight="10420" firstSheet="2" activeTab="2" xr2:uid="{00000000-000D-0000-FFFF-FFFF00000000}"/>
  </bookViews>
  <sheets>
    <sheet name="Fasting normal-fasting high" sheetId="7" r:id="rId1"/>
    <sheet name="Blood Glucose-fasting" sheetId="1" r:id="rId2"/>
    <sheet name="Glucose SS versus PS" sheetId="3" r:id="rId3"/>
  </sheets>
  <definedNames>
    <definedName name="_xlchart.v1.0" hidden="1">'Fasting normal-fasting high'!$C$75:$C$97</definedName>
    <definedName name="_xlchart.v1.1" hidden="1">'Fasting normal-fasting high'!$B$75:$B$97</definedName>
    <definedName name="_xlchart.v1.2" hidden="1">'Fasting normal-fasting high'!$L$75:$L$96</definedName>
    <definedName name="_xlchart.v1.3" hidden="1">'Fasting normal-fasting high'!$M$75:$M$96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" i="1" l="1"/>
  <c r="S5" i="1"/>
  <c r="T5" i="1" s="1"/>
  <c r="S6" i="1"/>
  <c r="S7" i="1"/>
  <c r="T7" i="1" s="1"/>
  <c r="S8" i="1"/>
  <c r="T8" i="1" s="1"/>
  <c r="S9" i="1"/>
  <c r="T9" i="1" s="1"/>
  <c r="S10" i="1"/>
  <c r="S11" i="1"/>
  <c r="T11" i="1" s="1"/>
  <c r="S3" i="1"/>
  <c r="T10" i="1" l="1"/>
  <c r="T6" i="1"/>
  <c r="T4" i="1"/>
  <c r="T12" i="1"/>
  <c r="P13" i="3"/>
  <c r="P12" i="3"/>
  <c r="P11" i="3"/>
  <c r="P10" i="3"/>
  <c r="P9" i="3"/>
  <c r="P8" i="3"/>
  <c r="P7" i="3"/>
  <c r="P6" i="3"/>
  <c r="P5" i="3"/>
  <c r="P4" i="3"/>
  <c r="P3" i="3"/>
  <c r="P2" i="3"/>
  <c r="K31" i="7" l="1"/>
  <c r="K30" i="7"/>
  <c r="K29" i="7"/>
  <c r="K28" i="7"/>
  <c r="K27" i="7"/>
  <c r="K26" i="7"/>
  <c r="K25" i="7"/>
  <c r="K24" i="7"/>
  <c r="D48" i="7" l="1"/>
  <c r="D49" i="7"/>
  <c r="C49" i="7"/>
  <c r="C48" i="7"/>
  <c r="P35" i="1" l="1"/>
  <c r="Q35" i="1"/>
  <c r="R35" i="1" s="1"/>
  <c r="P36" i="1"/>
  <c r="Q36" i="1"/>
  <c r="R36" i="1" s="1"/>
  <c r="P37" i="1"/>
  <c r="Q37" i="1"/>
  <c r="R37" i="1" s="1"/>
  <c r="P38" i="1"/>
  <c r="Q38" i="1"/>
  <c r="R38" i="1" s="1"/>
  <c r="P39" i="1"/>
  <c r="Q39" i="1"/>
  <c r="R39" i="1" s="1"/>
  <c r="P40" i="1"/>
  <c r="Q40" i="1"/>
  <c r="R40" i="1" s="1"/>
  <c r="P41" i="1"/>
  <c r="Q41" i="1"/>
  <c r="R41" i="1" s="1"/>
  <c r="P42" i="1"/>
  <c r="Q42" i="1"/>
  <c r="R42" i="1" s="1"/>
  <c r="P43" i="1"/>
  <c r="Q43" i="1"/>
  <c r="R43" i="1" s="1"/>
  <c r="P44" i="1"/>
  <c r="Q44" i="1"/>
  <c r="R44" i="1" s="1"/>
  <c r="P45" i="1"/>
  <c r="Q45" i="1"/>
  <c r="R45" i="1" s="1"/>
  <c r="Q34" i="1"/>
  <c r="R34" i="1" s="1"/>
  <c r="P34" i="1"/>
  <c r="K19" i="1"/>
  <c r="L19" i="1"/>
  <c r="M19" i="1" s="1"/>
  <c r="K20" i="1"/>
  <c r="L20" i="1"/>
  <c r="M20" i="1" s="1"/>
  <c r="K21" i="1"/>
  <c r="L21" i="1"/>
  <c r="M21" i="1" s="1"/>
  <c r="K22" i="1"/>
  <c r="L22" i="1"/>
  <c r="M22" i="1" s="1"/>
  <c r="K23" i="1"/>
  <c r="L23" i="1"/>
  <c r="M23" i="1" s="1"/>
  <c r="K24" i="1"/>
  <c r="L24" i="1"/>
  <c r="M24" i="1" s="1"/>
  <c r="K25" i="1"/>
  <c r="L25" i="1"/>
  <c r="M25" i="1" s="1"/>
  <c r="K26" i="1"/>
  <c r="L26" i="1"/>
  <c r="M26" i="1" s="1"/>
  <c r="K27" i="1"/>
  <c r="L27" i="1"/>
  <c r="M27" i="1" s="1"/>
  <c r="K28" i="1"/>
  <c r="L28" i="1"/>
  <c r="M28" i="1" s="1"/>
  <c r="K29" i="1"/>
  <c r="L29" i="1"/>
  <c r="M29" i="1" s="1"/>
  <c r="L18" i="1"/>
  <c r="M18" i="1" s="1"/>
  <c r="K18" i="1"/>
  <c r="N4" i="1"/>
  <c r="O4" i="1"/>
  <c r="P4" i="1" s="1"/>
  <c r="N5" i="1"/>
  <c r="O5" i="1"/>
  <c r="P5" i="1" s="1"/>
  <c r="N6" i="1"/>
  <c r="O6" i="1"/>
  <c r="P6" i="1" s="1"/>
  <c r="N7" i="1"/>
  <c r="O7" i="1"/>
  <c r="P7" i="1" s="1"/>
  <c r="N8" i="1"/>
  <c r="O8" i="1"/>
  <c r="P8" i="1" s="1"/>
  <c r="N9" i="1"/>
  <c r="O9" i="1"/>
  <c r="P9" i="1" s="1"/>
  <c r="N10" i="1"/>
  <c r="O10" i="1"/>
  <c r="P10" i="1" s="1"/>
  <c r="N11" i="1"/>
  <c r="O11" i="1"/>
  <c r="P11" i="1" s="1"/>
  <c r="N12" i="1"/>
  <c r="O12" i="1"/>
  <c r="P12" i="1" s="1"/>
  <c r="N13" i="1"/>
  <c r="O13" i="1"/>
  <c r="P13" i="1" s="1"/>
  <c r="N14" i="1"/>
  <c r="O14" i="1"/>
  <c r="P14" i="1" s="1"/>
  <c r="O3" i="1"/>
  <c r="P3" i="1" s="1"/>
  <c r="N3" i="1"/>
</calcChain>
</file>

<file path=xl/sharedStrings.xml><?xml version="1.0" encoding="utf-8"?>
<sst xmlns="http://schemas.openxmlformats.org/spreadsheetml/2006/main" count="185" uniqueCount="131">
  <si>
    <t>STZ-F-1</t>
  </si>
  <si>
    <t>STZ-F-2</t>
  </si>
  <si>
    <t>STZ-F-3</t>
  </si>
  <si>
    <t>STZ-F-4</t>
  </si>
  <si>
    <t>STZ-F-5</t>
  </si>
  <si>
    <t>STZ-F-6</t>
  </si>
  <si>
    <t>STZ-P-1</t>
  </si>
  <si>
    <t>STZ-P-2</t>
  </si>
  <si>
    <t>STZ-P-3</t>
  </si>
  <si>
    <t>STZ-P-4</t>
  </si>
  <si>
    <t>STZ-P-5</t>
  </si>
  <si>
    <t>STZ-P-6</t>
  </si>
  <si>
    <t>STZ-70</t>
  </si>
  <si>
    <t>STZ-50 fasting mean</t>
  </si>
  <si>
    <t>STZ-50 fasting SD</t>
  </si>
  <si>
    <t>STZ-F1</t>
  </si>
  <si>
    <t>STZ-F2</t>
  </si>
  <si>
    <t>STZ-F3</t>
  </si>
  <si>
    <t>STZ-P1</t>
  </si>
  <si>
    <t>STZ-P3</t>
  </si>
  <si>
    <t>STZ-70(1)</t>
  </si>
  <si>
    <t>STZ-70(2)</t>
  </si>
  <si>
    <t>STZ-70(3)</t>
  </si>
  <si>
    <t>STZ-70(4)</t>
  </si>
  <si>
    <t xml:space="preserve">STZ-70 fasting mean </t>
  </si>
  <si>
    <t>STZ-70 fasting SD</t>
  </si>
  <si>
    <t>Citrate Buffer (CB)</t>
  </si>
  <si>
    <t>CB-F-1</t>
  </si>
  <si>
    <t>CB-F-2</t>
  </si>
  <si>
    <t>CB-F-3</t>
  </si>
  <si>
    <t>CB-F-4</t>
  </si>
  <si>
    <t>CB-F-5</t>
  </si>
  <si>
    <t>CB-F-6</t>
  </si>
  <si>
    <t>CB-P-1</t>
  </si>
  <si>
    <t>CB-P-2</t>
  </si>
  <si>
    <t>CB-P-3</t>
  </si>
  <si>
    <t>CB-P-4</t>
  </si>
  <si>
    <t>CB-P-5</t>
  </si>
  <si>
    <t>CB-P-6</t>
  </si>
  <si>
    <t>CB-F</t>
  </si>
  <si>
    <t>CB-P</t>
  </si>
  <si>
    <t xml:space="preserve">CB fasting mean </t>
  </si>
  <si>
    <t xml:space="preserve">CB fasting SD </t>
  </si>
  <si>
    <t xml:space="preserve">Day </t>
  </si>
  <si>
    <t>STZ-50</t>
  </si>
  <si>
    <t>STZ-fasting SE</t>
  </si>
  <si>
    <t>STZ-70 fasting SE</t>
  </si>
  <si>
    <t>CB fasting SE</t>
  </si>
  <si>
    <t>Day</t>
  </si>
  <si>
    <t>STZ-50 F (SD)</t>
  </si>
  <si>
    <t>STZ-50 F (SE)</t>
  </si>
  <si>
    <t xml:space="preserve">CB-F </t>
  </si>
  <si>
    <t>CB-F (SD)</t>
  </si>
  <si>
    <t>CB-F (SE)</t>
  </si>
  <si>
    <t>CB-P (SD)</t>
  </si>
  <si>
    <t>CB-P (SE)</t>
  </si>
  <si>
    <t>STZ-50 P (SD)</t>
  </si>
  <si>
    <t>STZ-50 P (SE)</t>
  </si>
  <si>
    <t>STZ-70 F</t>
  </si>
  <si>
    <t>STZ-70 F (SD)</t>
  </si>
  <si>
    <t>STZ-70 F (SE)</t>
  </si>
  <si>
    <t>STZ-70 P</t>
  </si>
  <si>
    <t>STZ-70 P (SD)</t>
  </si>
  <si>
    <t>STZ-70 P (SE)</t>
  </si>
  <si>
    <t>Fasting high</t>
  </si>
  <si>
    <t xml:space="preserve">Fasting normal </t>
  </si>
  <si>
    <t>F1</t>
  </si>
  <si>
    <t>F2</t>
  </si>
  <si>
    <t>F3</t>
  </si>
  <si>
    <t>P3</t>
  </si>
  <si>
    <t>P4</t>
  </si>
  <si>
    <t>F5</t>
  </si>
  <si>
    <t>LT-STZ-2</t>
  </si>
  <si>
    <t>P2</t>
  </si>
  <si>
    <t>LT-STZ-1</t>
  </si>
  <si>
    <t>LT-STZ-3</t>
  </si>
  <si>
    <t>LT-STZ-4</t>
  </si>
  <si>
    <t>LT-STZ-5</t>
  </si>
  <si>
    <t>LT-STZ-6</t>
  </si>
  <si>
    <t xml:space="preserve">Date </t>
  </si>
  <si>
    <t>28.07.2017</t>
  </si>
  <si>
    <t xml:space="preserve">Rat label </t>
  </si>
  <si>
    <t>FG</t>
  </si>
  <si>
    <t>Post-meal G</t>
  </si>
  <si>
    <t>STZ-70-1</t>
  </si>
  <si>
    <t>STZ-70-2</t>
  </si>
  <si>
    <t>02.07.2017</t>
  </si>
  <si>
    <t>04.07.2017</t>
  </si>
  <si>
    <t>F4</t>
  </si>
  <si>
    <t>15.07.2017</t>
  </si>
  <si>
    <t>STZ-70-3</t>
  </si>
  <si>
    <t>LT-STZ-7</t>
  </si>
  <si>
    <t>LT-STZ-8</t>
  </si>
  <si>
    <t>LT-STZ-10</t>
  </si>
  <si>
    <t>07.12.2017</t>
  </si>
  <si>
    <t>SPF-STZ-70-1</t>
  </si>
  <si>
    <t>SPF-STZ-70-2</t>
  </si>
  <si>
    <t>SPF-STZ-50-1</t>
  </si>
  <si>
    <t>05.04.2018</t>
  </si>
  <si>
    <t>HI-1</t>
  </si>
  <si>
    <t>HI-3</t>
  </si>
  <si>
    <t>HI-4</t>
  </si>
  <si>
    <t>HI-2</t>
  </si>
  <si>
    <t>14.04.2018</t>
  </si>
  <si>
    <t>HI-6</t>
  </si>
  <si>
    <t>HI-7</t>
  </si>
  <si>
    <t>STZ-F4</t>
  </si>
  <si>
    <t>13.04.2018</t>
  </si>
  <si>
    <t>STZ-P2(2)</t>
  </si>
  <si>
    <t>STZ-P2(1)</t>
  </si>
  <si>
    <t>STZ-P3(1)</t>
  </si>
  <si>
    <t>STZ-P2(3)</t>
  </si>
  <si>
    <t>STZ-P3(2)</t>
  </si>
  <si>
    <t>STZ-F3(2)</t>
  </si>
  <si>
    <t>STZ-F3(1)</t>
  </si>
  <si>
    <t>10.05.2018</t>
  </si>
  <si>
    <t>HI-12</t>
  </si>
  <si>
    <t>16.05.2018</t>
  </si>
  <si>
    <t>HI-14</t>
  </si>
  <si>
    <t>HI-16</t>
  </si>
  <si>
    <t>HI-21</t>
  </si>
  <si>
    <t>19.05.2018</t>
  </si>
  <si>
    <t>FH-F</t>
  </si>
  <si>
    <t>FH-PP</t>
  </si>
  <si>
    <t>mean</t>
  </si>
  <si>
    <t>SD</t>
  </si>
  <si>
    <t>PP</t>
  </si>
  <si>
    <t>FN-F</t>
  </si>
  <si>
    <t>FN-PP</t>
  </si>
  <si>
    <t>STZ-P</t>
  </si>
  <si>
    <t>STZ-F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</si>
</sst>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2" xfId="0" applyBorder="1"/>
    <xf numFmtId="0" fontId="0" fillId="0" borderId="0" xfId="0" applyBorder="1"/>
    <xf numFmtId="0" fontId="1" fillId="0" borderId="3" xfId="0" applyFont="1" applyBorder="1" applyAlignment="1">
      <alignment horizontal="center" vertical="top" wrapText="1"/>
    </xf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/>
    </xf>
    <xf numFmtId="2" fontId="0" fillId="0" borderId="11" xfId="0" applyNumberFormat="1" applyBorder="1"/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0" xfId="0" applyNumberFormat="1" applyBorder="1"/>
    <xf numFmtId="2" fontId="0" fillId="0" borderId="9" xfId="0" applyNumberFormat="1" applyBorder="1"/>
    <xf numFmtId="2" fontId="0" fillId="0" borderId="2" xfId="0" applyNumberForma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14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Sheet1" xfId="1" xr:uid="{00000000-0005-0000-0000-000001000000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N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STZ-50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931058617672791"/>
          <c:y val="0.1749770341207349"/>
          <c:w val="0.62739195100612422"/>
          <c:h val="0.6044054389034704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'Fasting normal-fasting high'!$D$23</c:f>
              <c:strCache>
                <c:ptCount val="1"/>
                <c:pt idx="0">
                  <c:v>Fasting normal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'Fasting normal-fasting high'!$C$24:$C$46</c:f>
              <c:numCache>
                <c:formatCode>General</c:formatCode>
                <c:ptCount val="23"/>
                <c:pt idx="0">
                  <c:v>264</c:v>
                </c:pt>
                <c:pt idx="1">
                  <c:v>365</c:v>
                </c:pt>
                <c:pt idx="2">
                  <c:v>328</c:v>
                </c:pt>
                <c:pt idx="3">
                  <c:v>327</c:v>
                </c:pt>
                <c:pt idx="4">
                  <c:v>335</c:v>
                </c:pt>
                <c:pt idx="5">
                  <c:v>354</c:v>
                </c:pt>
                <c:pt idx="6">
                  <c:v>394</c:v>
                </c:pt>
                <c:pt idx="7">
                  <c:v>440</c:v>
                </c:pt>
                <c:pt idx="8">
                  <c:v>372</c:v>
                </c:pt>
                <c:pt idx="9">
                  <c:v>173</c:v>
                </c:pt>
                <c:pt idx="10">
                  <c:v>327</c:v>
                </c:pt>
                <c:pt idx="11">
                  <c:v>357</c:v>
                </c:pt>
                <c:pt idx="12">
                  <c:v>308</c:v>
                </c:pt>
                <c:pt idx="13">
                  <c:v>273</c:v>
                </c:pt>
                <c:pt idx="14">
                  <c:v>350</c:v>
                </c:pt>
                <c:pt idx="15">
                  <c:v>198</c:v>
                </c:pt>
                <c:pt idx="16">
                  <c:v>399</c:v>
                </c:pt>
                <c:pt idx="17">
                  <c:v>484</c:v>
                </c:pt>
                <c:pt idx="18">
                  <c:v>592</c:v>
                </c:pt>
                <c:pt idx="19">
                  <c:v>460</c:v>
                </c:pt>
                <c:pt idx="20">
                  <c:v>397</c:v>
                </c:pt>
                <c:pt idx="21">
                  <c:v>576</c:v>
                </c:pt>
                <c:pt idx="22">
                  <c:v>512</c:v>
                </c:pt>
              </c:numCache>
            </c:numRef>
          </c:xVal>
          <c:yVal>
            <c:numRef>
              <c:f>'Fasting normal-fasting high'!$D$24:$D$46</c:f>
              <c:numCache>
                <c:formatCode>General</c:formatCode>
                <c:ptCount val="23"/>
                <c:pt idx="0">
                  <c:v>94</c:v>
                </c:pt>
                <c:pt idx="1">
                  <c:v>76</c:v>
                </c:pt>
                <c:pt idx="2">
                  <c:v>90</c:v>
                </c:pt>
                <c:pt idx="3">
                  <c:v>70</c:v>
                </c:pt>
                <c:pt idx="4">
                  <c:v>97</c:v>
                </c:pt>
                <c:pt idx="5">
                  <c:v>84</c:v>
                </c:pt>
                <c:pt idx="6">
                  <c:v>84</c:v>
                </c:pt>
                <c:pt idx="7">
                  <c:v>104</c:v>
                </c:pt>
                <c:pt idx="8">
                  <c:v>54</c:v>
                </c:pt>
                <c:pt idx="9">
                  <c:v>71</c:v>
                </c:pt>
                <c:pt idx="10">
                  <c:v>61</c:v>
                </c:pt>
                <c:pt idx="11">
                  <c:v>65</c:v>
                </c:pt>
                <c:pt idx="12">
                  <c:v>83</c:v>
                </c:pt>
                <c:pt idx="13">
                  <c:v>97</c:v>
                </c:pt>
                <c:pt idx="14">
                  <c:v>92</c:v>
                </c:pt>
                <c:pt idx="15">
                  <c:v>71</c:v>
                </c:pt>
                <c:pt idx="16">
                  <c:v>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E28-47C0-AE59-3F78A53DB947}"/>
            </c:ext>
          </c:extLst>
        </c:ser>
        <c:ser>
          <c:idx val="1"/>
          <c:order val="1"/>
          <c:tx>
            <c:strRef>
              <c:f>'Fasting normal-fasting high'!$E$23</c:f>
              <c:strCache>
                <c:ptCount val="1"/>
                <c:pt idx="0">
                  <c:v>Fasting 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'Fasting normal-fasting high'!$C$24:$C$46</c:f>
              <c:numCache>
                <c:formatCode>General</c:formatCode>
                <c:ptCount val="23"/>
                <c:pt idx="0">
                  <c:v>264</c:v>
                </c:pt>
                <c:pt idx="1">
                  <c:v>365</c:v>
                </c:pt>
                <c:pt idx="2">
                  <c:v>328</c:v>
                </c:pt>
                <c:pt idx="3">
                  <c:v>327</c:v>
                </c:pt>
                <c:pt idx="4">
                  <c:v>335</c:v>
                </c:pt>
                <c:pt idx="5">
                  <c:v>354</c:v>
                </c:pt>
                <c:pt idx="6">
                  <c:v>394</c:v>
                </c:pt>
                <c:pt idx="7">
                  <c:v>440</c:v>
                </c:pt>
                <c:pt idx="8">
                  <c:v>372</c:v>
                </c:pt>
                <c:pt idx="9">
                  <c:v>173</c:v>
                </c:pt>
                <c:pt idx="10">
                  <c:v>327</c:v>
                </c:pt>
                <c:pt idx="11">
                  <c:v>357</c:v>
                </c:pt>
                <c:pt idx="12">
                  <c:v>308</c:v>
                </c:pt>
                <c:pt idx="13">
                  <c:v>273</c:v>
                </c:pt>
                <c:pt idx="14">
                  <c:v>350</c:v>
                </c:pt>
                <c:pt idx="15">
                  <c:v>198</c:v>
                </c:pt>
                <c:pt idx="16">
                  <c:v>399</c:v>
                </c:pt>
                <c:pt idx="17">
                  <c:v>484</c:v>
                </c:pt>
                <c:pt idx="18">
                  <c:v>592</c:v>
                </c:pt>
                <c:pt idx="19">
                  <c:v>460</c:v>
                </c:pt>
                <c:pt idx="20">
                  <c:v>397</c:v>
                </c:pt>
                <c:pt idx="21">
                  <c:v>576</c:v>
                </c:pt>
                <c:pt idx="22">
                  <c:v>512</c:v>
                </c:pt>
              </c:numCache>
            </c:numRef>
          </c:xVal>
          <c:yVal>
            <c:numRef>
              <c:f>'Fasting normal-fasting high'!$E$24:$E$46</c:f>
              <c:numCache>
                <c:formatCode>General</c:formatCode>
                <c:ptCount val="23"/>
                <c:pt idx="17">
                  <c:v>288</c:v>
                </c:pt>
                <c:pt idx="18">
                  <c:v>279</c:v>
                </c:pt>
                <c:pt idx="19">
                  <c:v>263</c:v>
                </c:pt>
                <c:pt idx="20">
                  <c:v>275</c:v>
                </c:pt>
                <c:pt idx="21">
                  <c:v>237</c:v>
                </c:pt>
                <c:pt idx="22">
                  <c:v>349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E28-47C0-AE59-3F78A53DB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687296"/>
        <c:axId val="165689600"/>
      </c:scatterChart>
      <c:valAx>
        <c:axId val="165687296"/>
        <c:scaling>
          <c:orientation val="minMax"/>
          <c:max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Post-meal glucose (mg/dl)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689600"/>
        <c:crosses val="autoZero"/>
        <c:crossBetween val="midCat"/>
      </c:valAx>
      <c:valAx>
        <c:axId val="1656896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Fasting glucose (mg/dl)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68729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340398075240593"/>
          <c:y val="0.45726414406532506"/>
          <c:w val="0.17715157480314961"/>
          <c:h val="0.29422134733158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IN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STZ-70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8105861767279"/>
          <c:y val="0.1749770341207349"/>
          <c:w val="0.65100306211723535"/>
          <c:h val="0.64838692038495183"/>
        </c:manualLayout>
      </c:layout>
      <c:scatterChart>
        <c:scatterStyle val="lineMarker"/>
        <c:varyColors val="0"/>
        <c:ser>
          <c:idx val="0"/>
          <c:order val="0"/>
          <c:tx>
            <c:strRef>
              <c:f>'Fasting normal-fasting high'!$H$23</c:f>
              <c:strCache>
                <c:ptCount val="1"/>
                <c:pt idx="0">
                  <c:v>Fasting normal 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'Fasting normal-fasting high'!$G$24:$G$45</c:f>
              <c:numCache>
                <c:formatCode>General</c:formatCode>
                <c:ptCount val="22"/>
                <c:pt idx="0">
                  <c:v>400</c:v>
                </c:pt>
                <c:pt idx="1">
                  <c:v>360</c:v>
                </c:pt>
                <c:pt idx="2">
                  <c:v>464</c:v>
                </c:pt>
                <c:pt idx="3">
                  <c:v>476</c:v>
                </c:pt>
                <c:pt idx="4">
                  <c:v>238</c:v>
                </c:pt>
                <c:pt idx="5">
                  <c:v>404</c:v>
                </c:pt>
                <c:pt idx="6">
                  <c:v>141</c:v>
                </c:pt>
                <c:pt idx="7">
                  <c:v>450</c:v>
                </c:pt>
                <c:pt idx="8">
                  <c:v>446</c:v>
                </c:pt>
                <c:pt idx="9">
                  <c:v>397</c:v>
                </c:pt>
                <c:pt idx="10">
                  <c:v>414</c:v>
                </c:pt>
                <c:pt idx="11">
                  <c:v>151</c:v>
                </c:pt>
                <c:pt idx="12">
                  <c:v>340</c:v>
                </c:pt>
                <c:pt idx="13">
                  <c:v>451</c:v>
                </c:pt>
                <c:pt idx="14">
                  <c:v>429</c:v>
                </c:pt>
                <c:pt idx="15">
                  <c:v>600</c:v>
                </c:pt>
                <c:pt idx="16">
                  <c:v>600</c:v>
                </c:pt>
                <c:pt idx="17">
                  <c:v>309</c:v>
                </c:pt>
                <c:pt idx="18">
                  <c:v>600</c:v>
                </c:pt>
                <c:pt idx="19">
                  <c:v>519</c:v>
                </c:pt>
                <c:pt idx="20">
                  <c:v>589</c:v>
                </c:pt>
                <c:pt idx="21">
                  <c:v>507</c:v>
                </c:pt>
              </c:numCache>
            </c:numRef>
          </c:xVal>
          <c:yVal>
            <c:numRef>
              <c:f>'Fasting normal-fasting high'!$H$24:$H$45</c:f>
              <c:numCache>
                <c:formatCode>General</c:formatCode>
                <c:ptCount val="22"/>
                <c:pt idx="0">
                  <c:v>118</c:v>
                </c:pt>
                <c:pt idx="1">
                  <c:v>106</c:v>
                </c:pt>
                <c:pt idx="2">
                  <c:v>100</c:v>
                </c:pt>
                <c:pt idx="3">
                  <c:v>105</c:v>
                </c:pt>
                <c:pt idx="4">
                  <c:v>101</c:v>
                </c:pt>
                <c:pt idx="5">
                  <c:v>124</c:v>
                </c:pt>
                <c:pt idx="6">
                  <c:v>95</c:v>
                </c:pt>
                <c:pt idx="7">
                  <c:v>108</c:v>
                </c:pt>
                <c:pt idx="8">
                  <c:v>132</c:v>
                </c:pt>
                <c:pt idx="9">
                  <c:v>121</c:v>
                </c:pt>
                <c:pt idx="10">
                  <c:v>98</c:v>
                </c:pt>
                <c:pt idx="11">
                  <c:v>81</c:v>
                </c:pt>
                <c:pt idx="12">
                  <c:v>106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C3-469F-855B-C8DB6C9947C4}"/>
            </c:ext>
          </c:extLst>
        </c:ser>
        <c:ser>
          <c:idx val="1"/>
          <c:order val="1"/>
          <c:tx>
            <c:strRef>
              <c:f>'Fasting normal-fasting high'!$I$23</c:f>
              <c:strCache>
                <c:ptCount val="1"/>
                <c:pt idx="0">
                  <c:v>Fasting high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'Fasting normal-fasting high'!$G$24:$G$45</c:f>
              <c:numCache>
                <c:formatCode>General</c:formatCode>
                <c:ptCount val="22"/>
                <c:pt idx="0">
                  <c:v>400</c:v>
                </c:pt>
                <c:pt idx="1">
                  <c:v>360</c:v>
                </c:pt>
                <c:pt idx="2">
                  <c:v>464</c:v>
                </c:pt>
                <c:pt idx="3">
                  <c:v>476</c:v>
                </c:pt>
                <c:pt idx="4">
                  <c:v>238</c:v>
                </c:pt>
                <c:pt idx="5">
                  <c:v>404</c:v>
                </c:pt>
                <c:pt idx="6">
                  <c:v>141</c:v>
                </c:pt>
                <c:pt idx="7">
                  <c:v>450</c:v>
                </c:pt>
                <c:pt idx="8">
                  <c:v>446</c:v>
                </c:pt>
                <c:pt idx="9">
                  <c:v>397</c:v>
                </c:pt>
                <c:pt idx="10">
                  <c:v>414</c:v>
                </c:pt>
                <c:pt idx="11">
                  <c:v>151</c:v>
                </c:pt>
                <c:pt idx="12">
                  <c:v>340</c:v>
                </c:pt>
                <c:pt idx="13">
                  <c:v>451</c:v>
                </c:pt>
                <c:pt idx="14">
                  <c:v>429</c:v>
                </c:pt>
                <c:pt idx="15">
                  <c:v>600</c:v>
                </c:pt>
                <c:pt idx="16">
                  <c:v>600</c:v>
                </c:pt>
                <c:pt idx="17">
                  <c:v>309</c:v>
                </c:pt>
                <c:pt idx="18">
                  <c:v>600</c:v>
                </c:pt>
                <c:pt idx="19">
                  <c:v>519</c:v>
                </c:pt>
                <c:pt idx="20">
                  <c:v>589</c:v>
                </c:pt>
                <c:pt idx="21">
                  <c:v>507</c:v>
                </c:pt>
              </c:numCache>
            </c:numRef>
          </c:xVal>
          <c:yVal>
            <c:numRef>
              <c:f>'Fasting normal-fasting high'!$I$24:$I$45</c:f>
              <c:numCache>
                <c:formatCode>General</c:formatCode>
                <c:ptCount val="22"/>
                <c:pt idx="13">
                  <c:v>305</c:v>
                </c:pt>
                <c:pt idx="14">
                  <c:v>185</c:v>
                </c:pt>
                <c:pt idx="15">
                  <c:v>341</c:v>
                </c:pt>
                <c:pt idx="16">
                  <c:v>220</c:v>
                </c:pt>
                <c:pt idx="17">
                  <c:v>206</c:v>
                </c:pt>
                <c:pt idx="18">
                  <c:v>229</c:v>
                </c:pt>
                <c:pt idx="19">
                  <c:v>278</c:v>
                </c:pt>
                <c:pt idx="20">
                  <c:v>229</c:v>
                </c:pt>
                <c:pt idx="21">
                  <c:v>201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C3-469F-855B-C8DB6C994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5736832"/>
        <c:axId val="165739136"/>
      </c:scatterChart>
      <c:valAx>
        <c:axId val="165736832"/>
        <c:scaling>
          <c:orientation val="minMax"/>
          <c:max val="6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Post-meal glucose (mg/dl)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739136"/>
        <c:crosses val="autoZero"/>
        <c:crossBetween val="midCat"/>
        <c:majorUnit val="200"/>
      </c:valAx>
      <c:valAx>
        <c:axId val="1657391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N" sz="12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Fasting</a:t>
                </a:r>
                <a:r>
                  <a:rPr lang="en-IN" sz="1200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glucose (mg/dl)</a:t>
                </a:r>
                <a:endParaRPr lang="en-IN" sz="1200">
                  <a:solidFill>
                    <a:schemeClr val="tx1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5736832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284842519685031"/>
          <c:y val="0.55448636628754744"/>
          <c:w val="0.16048490813648295"/>
          <c:h val="0.303480606590842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Fasting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'Blood Glucose-fasting'!$B$49</c:f>
              <c:strCache>
                <c:ptCount val="1"/>
                <c:pt idx="0">
                  <c:v>CB fasting mean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'Blood Glucose-fasting'!$C$50:$C$61</c:f>
                <c:numCache>
                  <c:formatCode>General</c:formatCode>
                  <c:ptCount val="12"/>
                  <c:pt idx="0">
                    <c:v>14.477910419321208</c:v>
                  </c:pt>
                  <c:pt idx="1">
                    <c:v>13.362445324675621</c:v>
                  </c:pt>
                  <c:pt idx="2">
                    <c:v>14.025291127416626</c:v>
                  </c:pt>
                  <c:pt idx="3">
                    <c:v>15.10203392167519</c:v>
                  </c:pt>
                  <c:pt idx="4">
                    <c:v>12.361096363053864</c:v>
                  </c:pt>
                  <c:pt idx="5">
                    <c:v>11.0883068793459</c:v>
                  </c:pt>
                  <c:pt idx="6">
                    <c:v>17.228904922692127</c:v>
                  </c:pt>
                  <c:pt idx="7">
                    <c:v>16.587596319188361</c:v>
                  </c:pt>
                  <c:pt idx="8">
                    <c:v>12.271650524416302</c:v>
                  </c:pt>
                  <c:pt idx="9">
                    <c:v>13.495624036400409</c:v>
                  </c:pt>
                  <c:pt idx="10">
                    <c:v>13.440344383342911</c:v>
                  </c:pt>
                  <c:pt idx="11">
                    <c:v>9.4755324011748598</c:v>
                  </c:pt>
                </c:numCache>
              </c:numRef>
            </c:plus>
            <c:minus>
              <c:numRef>
                <c:f>'Blood Glucose-fasting'!$C$50:$C$61</c:f>
                <c:numCache>
                  <c:formatCode>General</c:formatCode>
                  <c:ptCount val="12"/>
                  <c:pt idx="0">
                    <c:v>14.477910419321208</c:v>
                  </c:pt>
                  <c:pt idx="1">
                    <c:v>13.362445324675621</c:v>
                  </c:pt>
                  <c:pt idx="2">
                    <c:v>14.025291127416626</c:v>
                  </c:pt>
                  <c:pt idx="3">
                    <c:v>15.10203392167519</c:v>
                  </c:pt>
                  <c:pt idx="4">
                    <c:v>12.361096363053864</c:v>
                  </c:pt>
                  <c:pt idx="5">
                    <c:v>11.0883068793459</c:v>
                  </c:pt>
                  <c:pt idx="6">
                    <c:v>17.228904922692127</c:v>
                  </c:pt>
                  <c:pt idx="7">
                    <c:v>16.587596319188361</c:v>
                  </c:pt>
                  <c:pt idx="8">
                    <c:v>12.271650524416302</c:v>
                  </c:pt>
                  <c:pt idx="9">
                    <c:v>13.495624036400409</c:v>
                  </c:pt>
                  <c:pt idx="10">
                    <c:v>13.440344383342911</c:v>
                  </c:pt>
                  <c:pt idx="11">
                    <c:v>9.4755324011748598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'Blood Glucose-fasting'!$A$50:$A$61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'Blood Glucose-fasting'!$B$50:$B$61</c:f>
              <c:numCache>
                <c:formatCode>General</c:formatCode>
                <c:ptCount val="12"/>
                <c:pt idx="0">
                  <c:v>73.928571428571431</c:v>
                </c:pt>
                <c:pt idx="1">
                  <c:v>86.357142857142861</c:v>
                </c:pt>
                <c:pt idx="2">
                  <c:v>86.642857142857139</c:v>
                </c:pt>
                <c:pt idx="3">
                  <c:v>88.071428571428569</c:v>
                </c:pt>
                <c:pt idx="4">
                  <c:v>83.785714285714292</c:v>
                </c:pt>
                <c:pt idx="5">
                  <c:v>86.785714285714292</c:v>
                </c:pt>
                <c:pt idx="6">
                  <c:v>88.714285714285708</c:v>
                </c:pt>
                <c:pt idx="7">
                  <c:v>85.071428571428569</c:v>
                </c:pt>
                <c:pt idx="8">
                  <c:v>85.142857142857139</c:v>
                </c:pt>
                <c:pt idx="9">
                  <c:v>79.142857142857139</c:v>
                </c:pt>
                <c:pt idx="10">
                  <c:v>82.785714285714292</c:v>
                </c:pt>
                <c:pt idx="11">
                  <c:v>79.357142857142861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24-482C-B8CB-F266850058AE}"/>
            </c:ext>
          </c:extLst>
        </c:ser>
        <c:ser>
          <c:idx val="1"/>
          <c:order val="1"/>
          <c:tx>
            <c:strRef>
              <c:f>'Blood Glucose-fasting'!$D$49</c:f>
              <c:strCache>
                <c:ptCount val="1"/>
                <c:pt idx="0">
                  <c:v>STZ-50 fasting mean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'Blood Glucose-fasting'!$E$50:$E$61</c:f>
                <c:numCache>
                  <c:formatCode>General</c:formatCode>
                  <c:ptCount val="12"/>
                  <c:pt idx="0">
                    <c:v>64.442833487353639</c:v>
                  </c:pt>
                  <c:pt idx="1">
                    <c:v>34.36027921712494</c:v>
                  </c:pt>
                  <c:pt idx="2">
                    <c:v>30.425642096259818</c:v>
                  </c:pt>
                  <c:pt idx="3">
                    <c:v>20.353690753097514</c:v>
                  </c:pt>
                  <c:pt idx="4">
                    <c:v>8.9387647441643274</c:v>
                  </c:pt>
                  <c:pt idx="5">
                    <c:v>10.130586748988842</c:v>
                  </c:pt>
                  <c:pt idx="6">
                    <c:v>12.076460950581055</c:v>
                  </c:pt>
                  <c:pt idx="7">
                    <c:v>12.231355632392553</c:v>
                  </c:pt>
                  <c:pt idx="8">
                    <c:v>15.222342033001933</c:v>
                  </c:pt>
                  <c:pt idx="9">
                    <c:v>14.238232781046696</c:v>
                  </c:pt>
                  <c:pt idx="10">
                    <c:v>11.171866722289812</c:v>
                  </c:pt>
                  <c:pt idx="11">
                    <c:v>36.871089931371337</c:v>
                  </c:pt>
                </c:numCache>
              </c:numRef>
            </c:plus>
            <c:minus>
              <c:numRef>
                <c:f>'Blood Glucose-fasting'!$E$50:$E$61</c:f>
                <c:numCache>
                  <c:formatCode>General</c:formatCode>
                  <c:ptCount val="12"/>
                  <c:pt idx="0">
                    <c:v>64.442833487353639</c:v>
                  </c:pt>
                  <c:pt idx="1">
                    <c:v>34.36027921712494</c:v>
                  </c:pt>
                  <c:pt idx="2">
                    <c:v>30.425642096259818</c:v>
                  </c:pt>
                  <c:pt idx="3">
                    <c:v>20.353690753097514</c:v>
                  </c:pt>
                  <c:pt idx="4">
                    <c:v>8.9387647441643274</c:v>
                  </c:pt>
                  <c:pt idx="5">
                    <c:v>10.130586748988842</c:v>
                  </c:pt>
                  <c:pt idx="6">
                    <c:v>12.076460950581055</c:v>
                  </c:pt>
                  <c:pt idx="7">
                    <c:v>12.231355632392553</c:v>
                  </c:pt>
                  <c:pt idx="8">
                    <c:v>15.222342033001933</c:v>
                  </c:pt>
                  <c:pt idx="9">
                    <c:v>14.238232781046696</c:v>
                  </c:pt>
                  <c:pt idx="10">
                    <c:v>11.171866722289812</c:v>
                  </c:pt>
                  <c:pt idx="11">
                    <c:v>36.871089931371337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'Blood Glucose-fasting'!$A$50:$A$61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'Blood Glucose-fasting'!$D$50:$D$61</c:f>
              <c:numCache>
                <c:formatCode>General</c:formatCode>
                <c:ptCount val="12"/>
                <c:pt idx="0">
                  <c:v>97.166666666666671</c:v>
                </c:pt>
                <c:pt idx="1">
                  <c:v>89.916666666666671</c:v>
                </c:pt>
                <c:pt idx="2">
                  <c:v>100.41666666666667</c:v>
                </c:pt>
                <c:pt idx="3">
                  <c:v>96.5</c:v>
                </c:pt>
                <c:pt idx="4">
                  <c:v>86.083333333333329</c:v>
                </c:pt>
                <c:pt idx="5">
                  <c:v>87.083333333333329</c:v>
                </c:pt>
                <c:pt idx="6">
                  <c:v>83.75</c:v>
                </c:pt>
                <c:pt idx="7">
                  <c:v>79.833333333333329</c:v>
                </c:pt>
                <c:pt idx="8">
                  <c:v>83.083333333333329</c:v>
                </c:pt>
                <c:pt idx="9">
                  <c:v>83</c:v>
                </c:pt>
                <c:pt idx="10">
                  <c:v>86.916666666666671</c:v>
                </c:pt>
                <c:pt idx="11">
                  <c:v>94.25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24-482C-B8CB-F266850058AE}"/>
            </c:ext>
          </c:extLst>
        </c:ser>
        <c:ser>
          <c:idx val="2"/>
          <c:order val="2"/>
          <c:tx>
            <c:strRef>
              <c:f>'Blood Glucose-fasting'!$F$49</c:f>
              <c:strCache>
                <c:ptCount val="1"/>
                <c:pt idx="0">
                  <c:v>STZ-70 fasting mean 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'Blood Glucose-fasting'!$G$50:$G$61</c:f>
                <c:numCache>
                  <c:formatCode>General</c:formatCode>
                  <c:ptCount val="12"/>
                  <c:pt idx="0">
                    <c:v>74.622382701170835</c:v>
                  </c:pt>
                  <c:pt idx="1">
                    <c:v>73.478076851383207</c:v>
                  </c:pt>
                  <c:pt idx="2">
                    <c:v>75.977701407130695</c:v>
                  </c:pt>
                  <c:pt idx="3">
                    <c:v>72.69533073802684</c:v>
                  </c:pt>
                  <c:pt idx="4">
                    <c:v>44.625603014911128</c:v>
                  </c:pt>
                  <c:pt idx="5">
                    <c:v>72.078275352409605</c:v>
                  </c:pt>
                  <c:pt idx="6">
                    <c:v>117.08330367733907</c:v>
                  </c:pt>
                  <c:pt idx="7">
                    <c:v>112.05690518660597</c:v>
                  </c:pt>
                  <c:pt idx="8">
                    <c:v>122.5800192164739</c:v>
                  </c:pt>
                  <c:pt idx="9">
                    <c:v>125.01599897613104</c:v>
                  </c:pt>
                  <c:pt idx="10">
                    <c:v>127.06177412756539</c:v>
                  </c:pt>
                  <c:pt idx="11">
                    <c:v>134.08154649731301</c:v>
                  </c:pt>
                </c:numCache>
              </c:numRef>
            </c:plus>
            <c:minus>
              <c:numRef>
                <c:f>'Blood Glucose-fasting'!$G$50:$G$61</c:f>
                <c:numCache>
                  <c:formatCode>General</c:formatCode>
                  <c:ptCount val="12"/>
                  <c:pt idx="0">
                    <c:v>74.622382701170835</c:v>
                  </c:pt>
                  <c:pt idx="1">
                    <c:v>73.478076851383207</c:v>
                  </c:pt>
                  <c:pt idx="2">
                    <c:v>75.977701407130695</c:v>
                  </c:pt>
                  <c:pt idx="3">
                    <c:v>72.69533073802684</c:v>
                  </c:pt>
                  <c:pt idx="4">
                    <c:v>44.625603014911128</c:v>
                  </c:pt>
                  <c:pt idx="5">
                    <c:v>72.078275352409605</c:v>
                  </c:pt>
                  <c:pt idx="6">
                    <c:v>117.08330367733907</c:v>
                  </c:pt>
                  <c:pt idx="7">
                    <c:v>112.05690518660597</c:v>
                  </c:pt>
                  <c:pt idx="8">
                    <c:v>122.5800192164739</c:v>
                  </c:pt>
                  <c:pt idx="9">
                    <c:v>125.01599897613104</c:v>
                  </c:pt>
                  <c:pt idx="10">
                    <c:v>127.06177412756539</c:v>
                  </c:pt>
                  <c:pt idx="11">
                    <c:v>134.08154649731301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'Blood Glucose-fasting'!$A$50:$A$61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'Blood Glucose-fasting'!$F$50:$F$61</c:f>
              <c:numCache>
                <c:formatCode>General</c:formatCode>
                <c:ptCount val="12"/>
                <c:pt idx="0">
                  <c:v>163.66666666666666</c:v>
                </c:pt>
                <c:pt idx="1">
                  <c:v>133.55555555555554</c:v>
                </c:pt>
                <c:pt idx="2">
                  <c:v>134.88888888888889</c:v>
                </c:pt>
                <c:pt idx="3">
                  <c:v>131.11111111111111</c:v>
                </c:pt>
                <c:pt idx="4">
                  <c:v>114.22222222222223</c:v>
                </c:pt>
                <c:pt idx="5">
                  <c:v>143.55555555555554</c:v>
                </c:pt>
                <c:pt idx="6">
                  <c:v>163</c:v>
                </c:pt>
                <c:pt idx="7">
                  <c:v>157</c:v>
                </c:pt>
                <c:pt idx="8">
                  <c:v>171.88888888888889</c:v>
                </c:pt>
                <c:pt idx="9">
                  <c:v>175.33333333333334</c:v>
                </c:pt>
                <c:pt idx="10">
                  <c:v>190.22222222222223</c:v>
                </c:pt>
                <c:pt idx="11">
                  <c:v>194.11111111111111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24-482C-B8CB-F26685005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097280"/>
        <c:axId val="150099072"/>
      </c:scatterChart>
      <c:valAx>
        <c:axId val="150097280"/>
        <c:scaling>
          <c:orientation val="minMax"/>
          <c:max val="12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99072"/>
        <c:crosses val="autoZero"/>
        <c:crossBetween val="midCat"/>
      </c:valAx>
      <c:valAx>
        <c:axId val="150099072"/>
        <c:scaling>
          <c:orientation val="minMax"/>
          <c:max val="450"/>
          <c:min val="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097280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7381160688245E-2"/>
          <c:y val="3.8040244969378828E-2"/>
          <c:w val="0.73583515151515155"/>
          <c:h val="0.837216632643141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'Glucose SS versus PS'!$B$1</c:f>
              <c:strCache>
                <c:ptCount val="1"/>
                <c:pt idx="0">
                  <c:v>CB-F </c:v>
                </c:pt>
              </c:strCache>
            </c:strRef>
          </c:tx>
          <c:spPr>
            <a:ln w="63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'Glucose SS versus PS'!$D$2:$D$13</c:f>
                <c:numCache>
                  <c:formatCode>General</c:formatCode>
                  <c:ptCount val="12"/>
                  <c:pt idx="0">
                    <c:v>3.8693843189646153</c:v>
                  </c:pt>
                  <c:pt idx="1">
                    <c:v>3.5712637324596752</c:v>
                  </c:pt>
                  <c:pt idx="2">
                    <c:v>3.7484167248966744</c:v>
                  </c:pt>
                  <c:pt idx="3">
                    <c:v>4.0361883413104724</c:v>
                  </c:pt>
                  <c:pt idx="4">
                    <c:v>3.3036419653889282</c:v>
                  </c:pt>
                  <c:pt idx="5">
                    <c:v>2.9634746672800643</c:v>
                  </c:pt>
                  <c:pt idx="6">
                    <c:v>4.6046185264297801</c:v>
                  </c:pt>
                  <c:pt idx="7">
                    <c:v>4.4332215926082412</c:v>
                  </c:pt>
                  <c:pt idx="8">
                    <c:v>3.2797365594707548</c:v>
                  </c:pt>
                  <c:pt idx="9">
                    <c:v>3.6068572403515389</c:v>
                  </c:pt>
                  <c:pt idx="10">
                    <c:v>3.5920831316229043</c:v>
                  </c:pt>
                  <c:pt idx="11">
                    <c:v>2.5324425573194098</c:v>
                  </c:pt>
                </c:numCache>
              </c:numRef>
            </c:plus>
            <c:minus>
              <c:numRef>
                <c:f>'Glucose SS versus PS'!$D$2:$D$13</c:f>
                <c:numCache>
                  <c:formatCode>General</c:formatCode>
                  <c:ptCount val="12"/>
                  <c:pt idx="0">
                    <c:v>3.8693843189646153</c:v>
                  </c:pt>
                  <c:pt idx="1">
                    <c:v>3.5712637324596752</c:v>
                  </c:pt>
                  <c:pt idx="2">
                    <c:v>3.7484167248966744</c:v>
                  </c:pt>
                  <c:pt idx="3">
                    <c:v>4.0361883413104724</c:v>
                  </c:pt>
                  <c:pt idx="4">
                    <c:v>3.3036419653889282</c:v>
                  </c:pt>
                  <c:pt idx="5">
                    <c:v>2.9634746672800643</c:v>
                  </c:pt>
                  <c:pt idx="6">
                    <c:v>4.6046185264297801</c:v>
                  </c:pt>
                  <c:pt idx="7">
                    <c:v>4.4332215926082412</c:v>
                  </c:pt>
                  <c:pt idx="8">
                    <c:v>3.2797365594707548</c:v>
                  </c:pt>
                  <c:pt idx="9">
                    <c:v>3.6068572403515389</c:v>
                  </c:pt>
                  <c:pt idx="10">
                    <c:v>3.5920831316229043</c:v>
                  </c:pt>
                  <c:pt idx="11">
                    <c:v>2.5324425573194098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'Glucose SS versus PS'!$A$2:$A$13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'Glucose SS versus PS'!$B$2:$B$13</c:f>
              <c:numCache>
                <c:formatCode>General</c:formatCode>
                <c:ptCount val="12"/>
                <c:pt idx="0">
                  <c:v>73.928571428571431</c:v>
                </c:pt>
                <c:pt idx="1">
                  <c:v>86.357142857142861</c:v>
                </c:pt>
                <c:pt idx="2">
                  <c:v>86.642857142857139</c:v>
                </c:pt>
                <c:pt idx="3">
                  <c:v>88.071428571428569</c:v>
                </c:pt>
                <c:pt idx="4">
                  <c:v>83.785714285714292</c:v>
                </c:pt>
                <c:pt idx="5">
                  <c:v>86.785714285714292</c:v>
                </c:pt>
                <c:pt idx="6">
                  <c:v>88.714285714285708</c:v>
                </c:pt>
                <c:pt idx="7">
                  <c:v>85.071428571428569</c:v>
                </c:pt>
                <c:pt idx="8">
                  <c:v>85.142857142857139</c:v>
                </c:pt>
                <c:pt idx="9">
                  <c:v>79.142857142857139</c:v>
                </c:pt>
                <c:pt idx="10">
                  <c:v>82.785714285714292</c:v>
                </c:pt>
                <c:pt idx="11">
                  <c:v>79.357142857142861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ED6-47E5-BA0B-E178867F17AA}"/>
            </c:ext>
          </c:extLst>
        </c:ser>
        <c:ser>
          <c:idx val="1"/>
          <c:order val="1"/>
          <c:tx>
            <c:strRef>
              <c:f>'Glucose SS versus PS'!$E$1</c:f>
              <c:strCache>
                <c:ptCount val="1"/>
                <c:pt idx="0">
                  <c:v>CB-P</c:v>
                </c:pt>
              </c:strCache>
            </c:strRef>
          </c:tx>
          <c:spPr>
            <a:ln w="63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'Glucose SS versus PS'!$G$2:$G$13</c:f>
                <c:numCache>
                  <c:formatCode>General</c:formatCode>
                  <c:ptCount val="12"/>
                  <c:pt idx="0">
                    <c:v>4.5861712825588006</c:v>
                  </c:pt>
                  <c:pt idx="1">
                    <c:v>5.9553875190750469</c:v>
                  </c:pt>
                  <c:pt idx="2">
                    <c:v>8.4355763403968158</c:v>
                  </c:pt>
                  <c:pt idx="3">
                    <c:v>9.0382060152932056</c:v>
                  </c:pt>
                  <c:pt idx="4">
                    <c:v>9.2039511002380401</c:v>
                  </c:pt>
                  <c:pt idx="5">
                    <c:v>7.0797486851066926</c:v>
                  </c:pt>
                  <c:pt idx="6">
                    <c:v>7.9257741823322787</c:v>
                  </c:pt>
                  <c:pt idx="7">
                    <c:v>8.6078894847387382</c:v>
                  </c:pt>
                  <c:pt idx="8">
                    <c:v>7.5058323737766726</c:v>
                  </c:pt>
                  <c:pt idx="9">
                    <c:v>3.3190497212011425</c:v>
                  </c:pt>
                  <c:pt idx="10">
                    <c:v>4.2370867631686009</c:v>
                  </c:pt>
                  <c:pt idx="11">
                    <c:v>2.7723687087861939</c:v>
                  </c:pt>
                </c:numCache>
              </c:numRef>
            </c:plus>
            <c:minus>
              <c:numRef>
                <c:f>'Glucose SS versus PS'!$G$2:$G$13</c:f>
                <c:numCache>
                  <c:formatCode>General</c:formatCode>
                  <c:ptCount val="12"/>
                  <c:pt idx="0">
                    <c:v>4.5861712825588006</c:v>
                  </c:pt>
                  <c:pt idx="1">
                    <c:v>5.9553875190750469</c:v>
                  </c:pt>
                  <c:pt idx="2">
                    <c:v>8.4355763403968158</c:v>
                  </c:pt>
                  <c:pt idx="3">
                    <c:v>9.0382060152932056</c:v>
                  </c:pt>
                  <c:pt idx="4">
                    <c:v>9.2039511002380401</c:v>
                  </c:pt>
                  <c:pt idx="5">
                    <c:v>7.0797486851066926</c:v>
                  </c:pt>
                  <c:pt idx="6">
                    <c:v>7.9257741823322787</c:v>
                  </c:pt>
                  <c:pt idx="7">
                    <c:v>8.6078894847387382</c:v>
                  </c:pt>
                  <c:pt idx="8">
                    <c:v>7.5058323737766726</c:v>
                  </c:pt>
                  <c:pt idx="9">
                    <c:v>3.3190497212011425</c:v>
                  </c:pt>
                  <c:pt idx="10">
                    <c:v>4.2370867631686009</c:v>
                  </c:pt>
                  <c:pt idx="11">
                    <c:v>2.7723687087861939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'Glucose SS versus PS'!$A$2:$A$13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'Glucose SS versus PS'!$E$2:$E$13</c:f>
              <c:numCache>
                <c:formatCode>General</c:formatCode>
                <c:ptCount val="12"/>
                <c:pt idx="0">
                  <c:v>105</c:v>
                </c:pt>
                <c:pt idx="1">
                  <c:v>112.92857142857143</c:v>
                </c:pt>
                <c:pt idx="2">
                  <c:v>131.07142857142858</c:v>
                </c:pt>
                <c:pt idx="3">
                  <c:v>120.42857142857143</c:v>
                </c:pt>
                <c:pt idx="4">
                  <c:v>123.14285714285714</c:v>
                </c:pt>
                <c:pt idx="5">
                  <c:v>120.78571428571429</c:v>
                </c:pt>
                <c:pt idx="6">
                  <c:v>115.71428571428571</c:v>
                </c:pt>
                <c:pt idx="7">
                  <c:v>118.42857142857143</c:v>
                </c:pt>
                <c:pt idx="8">
                  <c:v>118.57142857142857</c:v>
                </c:pt>
                <c:pt idx="9">
                  <c:v>105.92857142857143</c:v>
                </c:pt>
                <c:pt idx="10">
                  <c:v>107.57142857142857</c:v>
                </c:pt>
                <c:pt idx="11">
                  <c:v>104.28571428571429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ED6-47E5-BA0B-E178867F17AA}"/>
            </c:ext>
          </c:extLst>
        </c:ser>
        <c:ser>
          <c:idx val="2"/>
          <c:order val="2"/>
          <c:tx>
            <c:strRef>
              <c:f>'Glucose SS versus PS'!$H$1</c:f>
              <c:strCache>
                <c:ptCount val="1"/>
                <c:pt idx="0">
                  <c:v>STZ-F</c:v>
                </c:pt>
              </c:strCache>
            </c:strRef>
          </c:tx>
          <c:spPr>
            <a:ln w="63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'Glucose SS versus PS'!$J$2:$J$13</c:f>
                <c:numCache>
                  <c:formatCode>General</c:formatCode>
                  <c:ptCount val="12"/>
                  <c:pt idx="0">
                    <c:v>18.603043630632929</c:v>
                  </c:pt>
                  <c:pt idx="1">
                    <c:v>9.9189582277188943</c:v>
                  </c:pt>
                  <c:pt idx="2">
                    <c:v>8.7831263272714075</c:v>
                  </c:pt>
                  <c:pt idx="3">
                    <c:v>5.8756044176516236</c:v>
                  </c:pt>
                  <c:pt idx="4">
                    <c:v>2.5803991156330057</c:v>
                  </c:pt>
                  <c:pt idx="5">
                    <c:v>2.9244484932887818</c:v>
                  </c:pt>
                  <c:pt idx="6">
                    <c:v>3.486173990337988</c:v>
                  </c:pt>
                  <c:pt idx="7">
                    <c:v>3.5308882334579432</c:v>
                  </c:pt>
                  <c:pt idx="8">
                    <c:v>4.3943116352251108</c:v>
                  </c:pt>
                  <c:pt idx="9">
                    <c:v>4.1102237644609323</c:v>
                  </c:pt>
                  <c:pt idx="10">
                    <c:v>3.2250401297323226</c:v>
                  </c:pt>
                  <c:pt idx="11">
                    <c:v>10.643766848596071</c:v>
                  </c:pt>
                </c:numCache>
              </c:numRef>
            </c:plus>
            <c:minus>
              <c:numRef>
                <c:f>'Glucose SS versus PS'!$J$2:$J$13</c:f>
                <c:numCache>
                  <c:formatCode>General</c:formatCode>
                  <c:ptCount val="12"/>
                  <c:pt idx="0">
                    <c:v>18.603043630632929</c:v>
                  </c:pt>
                  <c:pt idx="1">
                    <c:v>9.9189582277188943</c:v>
                  </c:pt>
                  <c:pt idx="2">
                    <c:v>8.7831263272714075</c:v>
                  </c:pt>
                  <c:pt idx="3">
                    <c:v>5.8756044176516236</c:v>
                  </c:pt>
                  <c:pt idx="4">
                    <c:v>2.5803991156330057</c:v>
                  </c:pt>
                  <c:pt idx="5">
                    <c:v>2.9244484932887818</c:v>
                  </c:pt>
                  <c:pt idx="6">
                    <c:v>3.486173990337988</c:v>
                  </c:pt>
                  <c:pt idx="7">
                    <c:v>3.5308882334579432</c:v>
                  </c:pt>
                  <c:pt idx="8">
                    <c:v>4.3943116352251108</c:v>
                  </c:pt>
                  <c:pt idx="9">
                    <c:v>4.1102237644609323</c:v>
                  </c:pt>
                  <c:pt idx="10">
                    <c:v>3.2250401297323226</c:v>
                  </c:pt>
                  <c:pt idx="11">
                    <c:v>10.643766848596071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'Glucose SS versus PS'!$A$2:$A$13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'Glucose SS versus PS'!$H$2:$H$13</c:f>
              <c:numCache>
                <c:formatCode>General</c:formatCode>
                <c:ptCount val="12"/>
                <c:pt idx="0">
                  <c:v>97.166666666666671</c:v>
                </c:pt>
                <c:pt idx="1">
                  <c:v>89.916666666666671</c:v>
                </c:pt>
                <c:pt idx="2">
                  <c:v>100.41666666666667</c:v>
                </c:pt>
                <c:pt idx="3">
                  <c:v>96.5</c:v>
                </c:pt>
                <c:pt idx="4">
                  <c:v>86.083333333333329</c:v>
                </c:pt>
                <c:pt idx="5">
                  <c:v>87.083333333333329</c:v>
                </c:pt>
                <c:pt idx="6">
                  <c:v>83.75</c:v>
                </c:pt>
                <c:pt idx="7">
                  <c:v>79.833333333333329</c:v>
                </c:pt>
                <c:pt idx="8">
                  <c:v>83.083333333333329</c:v>
                </c:pt>
                <c:pt idx="9">
                  <c:v>83</c:v>
                </c:pt>
                <c:pt idx="10">
                  <c:v>86.916666666666671</c:v>
                </c:pt>
                <c:pt idx="11">
                  <c:v>94.25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ED6-47E5-BA0B-E178867F17AA}"/>
            </c:ext>
          </c:extLst>
        </c:ser>
        <c:ser>
          <c:idx val="3"/>
          <c:order val="3"/>
          <c:tx>
            <c:strRef>
              <c:f>'Glucose SS versus PS'!$K$1</c:f>
              <c:strCache>
                <c:ptCount val="1"/>
                <c:pt idx="0">
                  <c:v>STZ-P</c:v>
                </c:pt>
              </c:strCache>
            </c:strRef>
          </c:tx>
          <c:spPr>
            <a:ln w="6350" cap="rnd">
              <a:solidFill>
                <a:srgbClr val="C00000"/>
              </a:solidFill>
              <a:prstDash val="sysDash"/>
              <a:round/>
            </a:ln>
            <a:effectLst/>
          </c:spPr>
          <c:marker>
            <c:symbol val="circle"/>
            <c:size val="4"/>
            <c:spPr>
              <a:solidFill>
                <a:srgbClr val="C00000"/>
              </a:solidFill>
              <a:ln w="12700">
                <a:noFil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'Glucose SS versus PS'!$M$2:$M$13</c:f>
                <c:numCache>
                  <c:formatCode>General</c:formatCode>
                  <c:ptCount val="12"/>
                  <c:pt idx="0">
                    <c:v>40.859020986308465</c:v>
                  </c:pt>
                  <c:pt idx="1">
                    <c:v>36.564872473316505</c:v>
                  </c:pt>
                  <c:pt idx="2">
                    <c:v>37.636041116316832</c:v>
                  </c:pt>
                  <c:pt idx="3">
                    <c:v>30.334956666519169</c:v>
                  </c:pt>
                  <c:pt idx="4">
                    <c:v>32.14608188890336</c:v>
                  </c:pt>
                  <c:pt idx="5">
                    <c:v>33.943766628488547</c:v>
                  </c:pt>
                  <c:pt idx="6">
                    <c:v>34.310846931717045</c:v>
                  </c:pt>
                  <c:pt idx="7">
                    <c:v>34.533351980221944</c:v>
                  </c:pt>
                  <c:pt idx="8">
                    <c:v>35.152769047646466</c:v>
                  </c:pt>
                  <c:pt idx="9">
                    <c:v>28.775120777462877</c:v>
                  </c:pt>
                  <c:pt idx="10">
                    <c:v>31.888378555026698</c:v>
                  </c:pt>
                  <c:pt idx="11">
                    <c:v>33.313052542464042</c:v>
                  </c:pt>
                </c:numCache>
              </c:numRef>
            </c:plus>
            <c:minus>
              <c:numRef>
                <c:f>'Glucose SS versus PS'!$M$2:$M$13</c:f>
                <c:numCache>
                  <c:formatCode>General</c:formatCode>
                  <c:ptCount val="12"/>
                  <c:pt idx="0">
                    <c:v>40.859020986308465</c:v>
                  </c:pt>
                  <c:pt idx="1">
                    <c:v>36.564872473316505</c:v>
                  </c:pt>
                  <c:pt idx="2">
                    <c:v>37.636041116316832</c:v>
                  </c:pt>
                  <c:pt idx="3">
                    <c:v>30.334956666519169</c:v>
                  </c:pt>
                  <c:pt idx="4">
                    <c:v>32.14608188890336</c:v>
                  </c:pt>
                  <c:pt idx="5">
                    <c:v>33.943766628488547</c:v>
                  </c:pt>
                  <c:pt idx="6">
                    <c:v>34.310846931717045</c:v>
                  </c:pt>
                  <c:pt idx="7">
                    <c:v>34.533351980221944</c:v>
                  </c:pt>
                  <c:pt idx="8">
                    <c:v>35.152769047646466</c:v>
                  </c:pt>
                  <c:pt idx="9">
                    <c:v>28.775120777462877</c:v>
                  </c:pt>
                  <c:pt idx="10">
                    <c:v>31.888378555026698</c:v>
                  </c:pt>
                  <c:pt idx="11">
                    <c:v>33.313052542464042</c:v>
                  </c:pt>
                </c:numCache>
              </c:numRef>
            </c:minus>
            <c:spPr>
              <a:noFill/>
              <a:ln w="63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'Glucose SS versus PS'!$A$2:$A$13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'Glucose SS versus PS'!$K$2:$K$13</c:f>
              <c:numCache>
                <c:formatCode>General</c:formatCode>
                <c:ptCount val="12"/>
                <c:pt idx="0">
                  <c:v>275.66666666666669</c:v>
                </c:pt>
                <c:pt idx="1">
                  <c:v>289.33333333333331</c:v>
                </c:pt>
                <c:pt idx="2">
                  <c:v>326.25</c:v>
                </c:pt>
                <c:pt idx="3">
                  <c:v>280.16666666666669</c:v>
                </c:pt>
                <c:pt idx="4">
                  <c:v>290.58333333333331</c:v>
                </c:pt>
                <c:pt idx="5">
                  <c:v>295.16666666666669</c:v>
                </c:pt>
                <c:pt idx="6">
                  <c:v>289.08333333333331</c:v>
                </c:pt>
                <c:pt idx="7">
                  <c:v>286.08333333333331</c:v>
                </c:pt>
                <c:pt idx="8">
                  <c:v>275.66666666666669</c:v>
                </c:pt>
                <c:pt idx="9">
                  <c:v>258.5</c:v>
                </c:pt>
                <c:pt idx="10">
                  <c:v>280.33333333333331</c:v>
                </c:pt>
                <c:pt idx="11">
                  <c:v>253.25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ED6-47E5-BA0B-E178867F1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432384"/>
        <c:axId val="150454656"/>
      </c:scatterChart>
      <c:valAx>
        <c:axId val="150432384"/>
        <c:scaling>
          <c:orientation val="minMax"/>
          <c:max val="12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454656"/>
        <c:crosses val="autoZero"/>
        <c:crossBetween val="midCat"/>
      </c:valAx>
      <c:valAx>
        <c:axId val="150454656"/>
        <c:scaling>
          <c:orientation val="minMax"/>
          <c:max val="4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5043238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clusteredColumn" uniqueId="{B07B0696-F0C4-4267-B061-14DF41E65242}" formatIdx="1">
          <cx:dataId val="0"/>
          <cx:layoutPr>
            <cx:binning intervalClosed="r" underflow="50" overflow="360">
              <cx:binSize val="50"/>
            </cx:binning>
          </cx:layoutPr>
        </cx:series>
      </cx:plotAreaRegion>
      <cx:axis id="0">
        <cx:catScaling gapWidth="1"/>
        <cx:title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/>
              </a:pPr>
              <a:endParaRPr lang="en-US" sz="9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endParaRPr>
            </a:p>
          </cx:txPr>
        </cx:title>
        <cx:tickLabels/>
      </cx:axis>
      <cx:axis id="1">
        <cx:valScaling max="16"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_xlchart.v1.0</cx:f>
      </cx:numDim>
    </cx:data>
  </cx:chartData>
  <cx:chart>
    <cx:plotArea>
      <cx:plotAreaRegion>
        <cx:series layoutId="clusteredColumn" uniqueId="{C74333DD-2A5B-4288-AF9B-3D08C8CE9F9F}">
          <cx:dataId val="0"/>
          <cx:layoutPr>
            <cx:binning intervalClosed="r" underflow="200" overflow="500">
              <cx:binCount val="6"/>
            </cx:binning>
          </cx:layoutPr>
        </cx:series>
      </cx:plotAreaRegion>
      <cx:axis id="0">
        <cx:catScaling gapWidth="1"/>
        <cx:tickLabels/>
        <cx:numFmt formatCode="#,##0" sourceLinked="0"/>
      </cx:axis>
      <cx:axis id="1">
        <cx:valScaling/>
        <cx:tickLabels/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_xlchart.v1.2</cx:f>
      </cx:numDim>
    </cx:data>
  </cx:chartData>
  <cx:chart>
    <cx:plotArea>
      <cx:plotAreaRegion>
        <cx:series layoutId="clusteredColumn" uniqueId="{5D3B23F7-9733-4842-B50D-97023B6F6E0C}">
          <cx:dataId val="0"/>
          <cx:layoutPr>
            <cx:binning intervalClosed="r">
              <cx:binCount val="6"/>
            </cx:binning>
          </cx:layoutPr>
        </cx:series>
      </cx:plotAreaRegion>
      <cx:axis id="0">
        <cx:catScaling gapWidth="1"/>
        <cx:majorTickMarks type="out"/>
        <cx:tickLabels/>
        <cx:numFmt formatCode="#,##0" sourceLinked="0"/>
      </cx:axis>
      <cx:axis id="1">
        <cx:valScaling/>
        <cx:tickLabels/>
      </cx:axis>
    </cx:plotArea>
  </cx:chart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plotArea>
      <cx:plotAreaRegion>
        <cx:series layoutId="clusteredColumn" uniqueId="{D036481D-1D64-4AAD-BA47-D92652C7E3A3}">
          <cx:spPr>
            <a:solidFill>
              <a:schemeClr val="accent2"/>
            </a:solidFill>
          </cx:spPr>
          <cx:dataId val="0"/>
          <cx:layoutPr>
            <cx:binning intervalClosed="r">
              <cx:binCount val="6"/>
            </cx:binning>
          </cx:layoutPr>
        </cx:series>
      </cx:plotAreaRegion>
      <cx:axis id="0">
        <cx:catScaling gapWidth="1"/>
        <cx:tickLabels/>
        <cx:numFmt formatCode="#,##0" sourceLinked="0"/>
      </cx:axis>
      <cx:axis id="1">
        <cx:valScaling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microsoft.com/office/2014/relationships/chartEx" Target="../charts/chartEx4.xml"/><Relationship Id="rId5" Type="http://schemas.microsoft.com/office/2014/relationships/chartEx" Target="../charts/chartEx3.xml"/><Relationship Id="rId4" Type="http://schemas.microsoft.com/office/2014/relationships/chartEx" Target="../charts/chartEx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57</xdr:row>
      <xdr:rowOff>109537</xdr:rowOff>
    </xdr:from>
    <xdr:to>
      <xdr:col>7</xdr:col>
      <xdr:colOff>95250</xdr:colOff>
      <xdr:row>71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225B67-4EED-4F06-8695-D94767E772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147637</xdr:colOff>
      <xdr:row>48</xdr:row>
      <xdr:rowOff>71437</xdr:rowOff>
    </xdr:from>
    <xdr:to>
      <xdr:col>14</xdr:col>
      <xdr:colOff>576262</xdr:colOff>
      <xdr:row>62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BBE6A4-2ACC-4D59-952F-6DD5D50B5B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352425</xdr:colOff>
      <xdr:row>74</xdr:row>
      <xdr:rowOff>14287</xdr:rowOff>
    </xdr:from>
    <xdr:to>
      <xdr:col>9</xdr:col>
      <xdr:colOff>619125</xdr:colOff>
      <xdr:row>88</xdr:row>
      <xdr:rowOff>90487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16BD1F46-FF59-4BE6-9FB2-CF42FBF51DA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01875" y="14003337"/>
              <a:ext cx="4692650" cy="265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319087</xdr:colOff>
      <xdr:row>89</xdr:row>
      <xdr:rowOff>109537</xdr:rowOff>
    </xdr:from>
    <xdr:to>
      <xdr:col>9</xdr:col>
      <xdr:colOff>585787</xdr:colOff>
      <xdr:row>103</xdr:row>
      <xdr:rowOff>185737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EBD50297-FCFA-4ECF-9AF6-8E5114F03D8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8537" y="16860837"/>
              <a:ext cx="4692650" cy="265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414337</xdr:colOff>
      <xdr:row>89</xdr:row>
      <xdr:rowOff>109537</xdr:rowOff>
    </xdr:from>
    <xdr:to>
      <xdr:col>20</xdr:col>
      <xdr:colOff>500062</xdr:colOff>
      <xdr:row>103</xdr:row>
      <xdr:rowOff>185737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8" name="Chart 7">
              <a:extLst>
                <a:ext uri="{FF2B5EF4-FFF2-40B4-BE49-F238E27FC236}">
                  <a16:creationId xmlns:a16="http://schemas.microsoft.com/office/drawing/2014/main" id="{13175D16-0611-4D62-85B3-AF9FFE83611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5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640887" y="16860837"/>
              <a:ext cx="4613275" cy="265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13</xdr:col>
      <xdr:colOff>566737</xdr:colOff>
      <xdr:row>74</xdr:row>
      <xdr:rowOff>23812</xdr:rowOff>
    </xdr:from>
    <xdr:to>
      <xdr:col>21</xdr:col>
      <xdr:colOff>42862</xdr:colOff>
      <xdr:row>88</xdr:row>
      <xdr:rowOff>100012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EB53AD44-AB95-4867-A93E-C0A1E85569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93287" y="14012862"/>
              <a:ext cx="4613275" cy="26543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GB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47</xdr:row>
      <xdr:rowOff>71437</xdr:rowOff>
    </xdr:from>
    <xdr:to>
      <xdr:col>15</xdr:col>
      <xdr:colOff>390525</xdr:colOff>
      <xdr:row>60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EB4CF8-079B-423A-9A8D-42EAC4508C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457932</xdr:colOff>
      <xdr:row>13</xdr:row>
      <xdr:rowOff>173281</xdr:rowOff>
    </xdr:from>
    <xdr:to>
      <xdr:col>20</xdr:col>
      <xdr:colOff>352332</xdr:colOff>
      <xdr:row>34</xdr:row>
      <xdr:rowOff>132781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75C95C-6025-4C49-A7B4-3D38DF30143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7"/>
  <sheetViews>
    <sheetView topLeftCell="A78" workbookViewId="0">
      <selection activeCell="A75" sqref="A75:B97"/>
    </sheetView>
  </sheetViews>
  <sheetFormatPr defaultRowHeight="14.5" x14ac:dyDescent="0.35"/>
  <cols>
    <col min="1" max="1" width="10.453125" customWidth="1"/>
    <col min="5" max="5" width="14.26953125" customWidth="1"/>
    <col min="8" max="9" width="11.453125" customWidth="1"/>
    <col min="10" max="10" width="11.1796875" customWidth="1"/>
    <col min="11" max="11" width="12.1796875" customWidth="1"/>
    <col min="17" max="17" width="12.453125" customWidth="1"/>
  </cols>
  <sheetData>
    <row r="1" spans="1:17" ht="26.25" customHeight="1" x14ac:dyDescent="0.35">
      <c r="A1" s="73" t="s">
        <v>44</v>
      </c>
      <c r="B1" s="73"/>
      <c r="C1" s="73"/>
      <c r="D1" s="73"/>
      <c r="E1" s="73"/>
      <c r="F1" s="73"/>
      <c r="G1" s="73"/>
      <c r="H1" s="73"/>
      <c r="I1" s="29"/>
      <c r="J1" s="64" t="s">
        <v>12</v>
      </c>
      <c r="K1" s="64"/>
      <c r="L1" s="64"/>
      <c r="M1" s="64"/>
      <c r="N1" s="64"/>
      <c r="O1" s="64"/>
      <c r="P1" s="64"/>
      <c r="Q1" s="64"/>
    </row>
    <row r="2" spans="1:17" x14ac:dyDescent="0.35">
      <c r="A2" s="45"/>
      <c r="B2" s="68" t="s">
        <v>64</v>
      </c>
      <c r="C2" s="68"/>
      <c r="D2" s="72"/>
      <c r="E2" s="67" t="s">
        <v>65</v>
      </c>
      <c r="F2" s="68"/>
      <c r="G2" s="68"/>
      <c r="H2" s="68"/>
      <c r="I2" s="8"/>
      <c r="J2" s="65" t="s">
        <v>64</v>
      </c>
      <c r="K2" s="65"/>
      <c r="L2" s="65"/>
      <c r="M2" s="65"/>
      <c r="N2" s="65" t="s">
        <v>65</v>
      </c>
      <c r="O2" s="65"/>
      <c r="P2" s="65"/>
      <c r="Q2" s="65"/>
    </row>
    <row r="3" spans="1:17" s="30" customFormat="1" ht="31.5" customHeight="1" x14ac:dyDescent="0.35">
      <c r="A3" s="34" t="s">
        <v>79</v>
      </c>
      <c r="B3" s="32" t="s">
        <v>81</v>
      </c>
      <c r="C3" s="32" t="s">
        <v>82</v>
      </c>
      <c r="D3" s="35" t="s">
        <v>83</v>
      </c>
      <c r="E3" s="42" t="s">
        <v>81</v>
      </c>
      <c r="F3" s="32" t="s">
        <v>82</v>
      </c>
      <c r="G3" s="32" t="s">
        <v>83</v>
      </c>
      <c r="H3" s="32" t="s">
        <v>79</v>
      </c>
      <c r="I3" s="33"/>
      <c r="J3" s="38" t="s">
        <v>79</v>
      </c>
      <c r="K3" s="38" t="s">
        <v>81</v>
      </c>
      <c r="L3" s="38" t="s">
        <v>82</v>
      </c>
      <c r="M3" s="39" t="s">
        <v>83</v>
      </c>
      <c r="N3" s="31" t="s">
        <v>81</v>
      </c>
      <c r="O3" s="31" t="s">
        <v>82</v>
      </c>
      <c r="P3" s="31" t="s">
        <v>83</v>
      </c>
      <c r="Q3" s="38" t="s">
        <v>79</v>
      </c>
    </row>
    <row r="4" spans="1:17" x14ac:dyDescent="0.35">
      <c r="A4" s="2" t="s">
        <v>87</v>
      </c>
      <c r="B4" s="8" t="s">
        <v>73</v>
      </c>
      <c r="C4" s="8">
        <v>288</v>
      </c>
      <c r="D4" s="20">
        <v>484</v>
      </c>
      <c r="E4" s="43" t="s">
        <v>66</v>
      </c>
      <c r="F4" s="2">
        <v>94</v>
      </c>
      <c r="G4" s="2">
        <v>264</v>
      </c>
      <c r="H4" s="60" t="s">
        <v>86</v>
      </c>
      <c r="I4" s="2"/>
      <c r="J4" s="17" t="s">
        <v>87</v>
      </c>
      <c r="K4" s="17" t="s">
        <v>85</v>
      </c>
      <c r="L4" s="8">
        <v>305</v>
      </c>
      <c r="M4" s="20">
        <v>451</v>
      </c>
      <c r="N4" t="s">
        <v>84</v>
      </c>
      <c r="O4" s="2">
        <v>118</v>
      </c>
      <c r="P4" s="2">
        <v>400</v>
      </c>
      <c r="Q4" s="2" t="s">
        <v>86</v>
      </c>
    </row>
    <row r="5" spans="1:17" x14ac:dyDescent="0.35">
      <c r="A5" s="66" t="s">
        <v>80</v>
      </c>
      <c r="B5" s="8" t="s">
        <v>74</v>
      </c>
      <c r="C5" s="8">
        <v>279</v>
      </c>
      <c r="D5" s="20">
        <v>592</v>
      </c>
      <c r="E5" s="43" t="s">
        <v>67</v>
      </c>
      <c r="F5" s="2">
        <v>76</v>
      </c>
      <c r="G5" s="2">
        <v>365</v>
      </c>
      <c r="H5" s="60"/>
      <c r="I5" s="2"/>
      <c r="J5" s="17" t="s">
        <v>89</v>
      </c>
      <c r="K5" s="17" t="s">
        <v>90</v>
      </c>
      <c r="L5" s="8">
        <v>185</v>
      </c>
      <c r="M5" s="20">
        <v>429</v>
      </c>
      <c r="N5" t="s">
        <v>16</v>
      </c>
      <c r="O5" s="2">
        <v>106</v>
      </c>
      <c r="P5" s="2">
        <v>360</v>
      </c>
      <c r="Q5" s="66" t="s">
        <v>98</v>
      </c>
    </row>
    <row r="6" spans="1:17" x14ac:dyDescent="0.35">
      <c r="A6" s="66"/>
      <c r="B6" s="8" t="s">
        <v>75</v>
      </c>
      <c r="C6" s="8">
        <v>263</v>
      </c>
      <c r="D6" s="20">
        <v>460</v>
      </c>
      <c r="E6" s="43" t="s">
        <v>68</v>
      </c>
      <c r="F6" s="2">
        <v>90</v>
      </c>
      <c r="G6" s="2">
        <v>328</v>
      </c>
      <c r="H6" s="60" t="s">
        <v>87</v>
      </c>
      <c r="I6" s="2"/>
      <c r="J6" s="70" t="s">
        <v>98</v>
      </c>
      <c r="K6" s="17" t="s">
        <v>95</v>
      </c>
      <c r="L6" s="8">
        <v>341</v>
      </c>
      <c r="M6" s="20">
        <v>600</v>
      </c>
      <c r="N6" t="s">
        <v>18</v>
      </c>
      <c r="O6" s="2">
        <v>100</v>
      </c>
      <c r="P6" s="2">
        <v>464</v>
      </c>
      <c r="Q6" s="66"/>
    </row>
    <row r="7" spans="1:17" x14ac:dyDescent="0.35">
      <c r="A7" s="66"/>
      <c r="B7" s="8" t="s">
        <v>76</v>
      </c>
      <c r="C7" s="8">
        <v>275</v>
      </c>
      <c r="D7" s="20">
        <v>397</v>
      </c>
      <c r="E7" s="43" t="s">
        <v>69</v>
      </c>
      <c r="F7" s="2">
        <v>70</v>
      </c>
      <c r="G7" s="2">
        <v>327</v>
      </c>
      <c r="H7" s="60"/>
      <c r="I7" s="2"/>
      <c r="J7" s="70"/>
      <c r="K7" s="17" t="s">
        <v>96</v>
      </c>
      <c r="L7" s="41">
        <v>220</v>
      </c>
      <c r="M7" s="20">
        <v>600</v>
      </c>
      <c r="N7" t="s">
        <v>109</v>
      </c>
      <c r="O7" s="2">
        <v>105</v>
      </c>
      <c r="P7" s="2">
        <v>476</v>
      </c>
      <c r="Q7" s="66"/>
    </row>
    <row r="8" spans="1:17" x14ac:dyDescent="0.35">
      <c r="A8" s="66" t="s">
        <v>94</v>
      </c>
      <c r="B8" s="41" t="s">
        <v>77</v>
      </c>
      <c r="C8" s="41">
        <v>237</v>
      </c>
      <c r="D8" s="20">
        <v>576</v>
      </c>
      <c r="E8" s="43" t="s">
        <v>70</v>
      </c>
      <c r="F8" s="2">
        <v>97</v>
      </c>
      <c r="G8" s="2">
        <v>335</v>
      </c>
      <c r="H8" s="2" t="s">
        <v>89</v>
      </c>
      <c r="I8" s="2"/>
      <c r="J8" s="70"/>
      <c r="K8" s="36" t="s">
        <v>15</v>
      </c>
      <c r="L8" s="41">
        <v>206</v>
      </c>
      <c r="M8" s="20">
        <v>309</v>
      </c>
      <c r="N8" t="s">
        <v>99</v>
      </c>
      <c r="O8" s="2">
        <v>101</v>
      </c>
      <c r="P8" s="2">
        <v>238</v>
      </c>
      <c r="Q8" s="66" t="s">
        <v>103</v>
      </c>
    </row>
    <row r="9" spans="1:17" x14ac:dyDescent="0.35">
      <c r="A9" s="66"/>
      <c r="B9" s="41" t="s">
        <v>78</v>
      </c>
      <c r="C9" s="41">
        <v>349</v>
      </c>
      <c r="D9" s="20">
        <v>512</v>
      </c>
      <c r="E9" s="43" t="s">
        <v>71</v>
      </c>
      <c r="F9" s="2">
        <v>84</v>
      </c>
      <c r="G9" s="2">
        <v>354</v>
      </c>
      <c r="H9" s="2"/>
      <c r="I9" s="2"/>
      <c r="J9" s="36" t="s">
        <v>103</v>
      </c>
      <c r="K9" s="36" t="s">
        <v>102</v>
      </c>
      <c r="L9" s="41">
        <v>229</v>
      </c>
      <c r="M9" s="20">
        <v>600</v>
      </c>
      <c r="N9" t="s">
        <v>100</v>
      </c>
      <c r="O9" s="2">
        <v>124</v>
      </c>
      <c r="P9" s="2">
        <v>404</v>
      </c>
      <c r="Q9" s="66"/>
    </row>
    <row r="10" spans="1:17" x14ac:dyDescent="0.35">
      <c r="C10" s="17"/>
      <c r="D10" s="16"/>
      <c r="E10" s="43" t="s">
        <v>70</v>
      </c>
      <c r="F10" s="2">
        <v>84</v>
      </c>
      <c r="G10" s="2">
        <v>394</v>
      </c>
      <c r="H10" s="2"/>
      <c r="I10" s="2"/>
      <c r="J10" s="71" t="s">
        <v>107</v>
      </c>
      <c r="K10" t="s">
        <v>114</v>
      </c>
      <c r="L10" s="41">
        <v>278</v>
      </c>
      <c r="M10" s="20">
        <v>519</v>
      </c>
      <c r="N10" t="s">
        <v>101</v>
      </c>
      <c r="O10" s="2">
        <v>95</v>
      </c>
      <c r="P10" s="2">
        <v>141</v>
      </c>
      <c r="Q10" s="66"/>
    </row>
    <row r="11" spans="1:17" x14ac:dyDescent="0.35">
      <c r="B11" s="17"/>
      <c r="C11" s="17"/>
      <c r="D11" s="16"/>
      <c r="E11" s="43" t="s">
        <v>72</v>
      </c>
      <c r="F11" s="2">
        <v>104</v>
      </c>
      <c r="G11" s="2">
        <v>440</v>
      </c>
      <c r="H11" s="2" t="s">
        <v>80</v>
      </c>
      <c r="I11" s="2"/>
      <c r="J11" s="71"/>
      <c r="K11" t="s">
        <v>110</v>
      </c>
      <c r="L11" s="2">
        <v>229</v>
      </c>
      <c r="M11" s="2">
        <v>589</v>
      </c>
      <c r="N11" t="s">
        <v>106</v>
      </c>
      <c r="O11" s="2">
        <v>108</v>
      </c>
      <c r="P11" s="2">
        <v>450</v>
      </c>
      <c r="Q11" s="60" t="s">
        <v>107</v>
      </c>
    </row>
    <row r="12" spans="1:17" x14ac:dyDescent="0.35">
      <c r="B12" s="17"/>
      <c r="C12" s="17"/>
      <c r="D12" s="16"/>
      <c r="E12" s="44" t="s">
        <v>91</v>
      </c>
      <c r="F12" s="2">
        <v>54</v>
      </c>
      <c r="G12" s="2">
        <v>372</v>
      </c>
      <c r="H12" s="69" t="s">
        <v>94</v>
      </c>
      <c r="I12" s="37"/>
      <c r="J12" s="36" t="s">
        <v>115</v>
      </c>
      <c r="K12" s="17" t="s">
        <v>113</v>
      </c>
      <c r="L12" s="8">
        <v>201</v>
      </c>
      <c r="M12" s="20">
        <v>507</v>
      </c>
      <c r="N12" t="s">
        <v>108</v>
      </c>
      <c r="O12" s="2">
        <v>132</v>
      </c>
      <c r="P12" s="2">
        <v>446</v>
      </c>
      <c r="Q12" s="60"/>
    </row>
    <row r="13" spans="1:17" x14ac:dyDescent="0.35">
      <c r="D13" s="16"/>
      <c r="E13" s="44" t="s">
        <v>92</v>
      </c>
      <c r="F13" s="2">
        <v>71</v>
      </c>
      <c r="G13" s="2">
        <v>173</v>
      </c>
      <c r="H13" s="69"/>
      <c r="I13" s="37"/>
      <c r="J13" s="17"/>
      <c r="K13" s="17"/>
      <c r="L13" s="8"/>
      <c r="M13" s="20"/>
      <c r="N13" t="s">
        <v>111</v>
      </c>
      <c r="O13" s="2">
        <v>121</v>
      </c>
      <c r="P13" s="2">
        <v>397</v>
      </c>
      <c r="Q13" s="60" t="s">
        <v>115</v>
      </c>
    </row>
    <row r="14" spans="1:17" x14ac:dyDescent="0.35">
      <c r="D14" s="16"/>
      <c r="E14" s="44" t="s">
        <v>93</v>
      </c>
      <c r="F14" s="2">
        <v>61</v>
      </c>
      <c r="G14" s="2">
        <v>327</v>
      </c>
      <c r="H14" s="69"/>
      <c r="I14" s="37"/>
      <c r="J14" s="17"/>
      <c r="K14" s="17"/>
      <c r="L14" s="8"/>
      <c r="M14" s="20"/>
      <c r="N14" t="s">
        <v>112</v>
      </c>
      <c r="O14" s="2">
        <v>98</v>
      </c>
      <c r="P14" s="2">
        <v>414</v>
      </c>
      <c r="Q14" s="60"/>
    </row>
    <row r="15" spans="1:17" x14ac:dyDescent="0.35">
      <c r="D15" s="16"/>
      <c r="E15" s="44" t="s">
        <v>97</v>
      </c>
      <c r="F15" s="2">
        <v>65</v>
      </c>
      <c r="G15" s="2">
        <v>357</v>
      </c>
      <c r="H15" s="2" t="s">
        <v>98</v>
      </c>
      <c r="J15" s="17"/>
      <c r="K15" s="17"/>
      <c r="L15" s="8"/>
      <c r="M15" s="20"/>
      <c r="N15" t="s">
        <v>116</v>
      </c>
      <c r="O15" s="2">
        <v>81</v>
      </c>
      <c r="P15" s="2">
        <v>151</v>
      </c>
      <c r="Q15" s="2" t="s">
        <v>117</v>
      </c>
    </row>
    <row r="16" spans="1:17" x14ac:dyDescent="0.35">
      <c r="D16" s="16"/>
      <c r="E16" s="44" t="s">
        <v>104</v>
      </c>
      <c r="F16" s="2">
        <v>83</v>
      </c>
      <c r="G16" s="2">
        <v>308</v>
      </c>
      <c r="H16" s="60" t="s">
        <v>103</v>
      </c>
      <c r="L16" s="2"/>
      <c r="M16" s="20"/>
      <c r="N16" t="s">
        <v>120</v>
      </c>
      <c r="O16" s="2">
        <v>106</v>
      </c>
      <c r="P16" s="2">
        <v>340</v>
      </c>
      <c r="Q16" s="2" t="s">
        <v>121</v>
      </c>
    </row>
    <row r="17" spans="2:15" x14ac:dyDescent="0.35">
      <c r="D17" s="16"/>
      <c r="E17" s="44" t="s">
        <v>105</v>
      </c>
      <c r="F17" s="2">
        <v>97</v>
      </c>
      <c r="G17" s="2">
        <v>273</v>
      </c>
      <c r="H17" s="60"/>
      <c r="K17" s="40"/>
      <c r="L17" s="40"/>
      <c r="M17" s="40"/>
      <c r="N17" s="40"/>
      <c r="O17" s="40"/>
    </row>
    <row r="18" spans="2:15" x14ac:dyDescent="0.35">
      <c r="D18" s="16"/>
      <c r="E18" s="44" t="s">
        <v>118</v>
      </c>
      <c r="F18" s="2">
        <v>92</v>
      </c>
      <c r="G18" s="2">
        <v>350</v>
      </c>
      <c r="H18" s="60" t="s">
        <v>117</v>
      </c>
      <c r="K18" s="8"/>
      <c r="L18" s="8"/>
      <c r="M18" s="8"/>
      <c r="N18" s="8"/>
      <c r="O18" s="8"/>
    </row>
    <row r="19" spans="2:15" x14ac:dyDescent="0.35">
      <c r="D19" s="16"/>
      <c r="E19" s="44" t="s">
        <v>119</v>
      </c>
      <c r="F19" s="2">
        <v>71</v>
      </c>
      <c r="G19" s="2">
        <v>198</v>
      </c>
      <c r="H19" s="60"/>
      <c r="K19" s="17"/>
      <c r="L19" s="17"/>
      <c r="M19" s="17"/>
      <c r="N19" s="17"/>
      <c r="O19" s="17"/>
    </row>
    <row r="20" spans="2:15" x14ac:dyDescent="0.35">
      <c r="D20" s="16"/>
      <c r="E20" s="44" t="s">
        <v>88</v>
      </c>
      <c r="F20" s="41">
        <v>136</v>
      </c>
      <c r="G20" s="20">
        <v>399</v>
      </c>
      <c r="H20" s="2" t="s">
        <v>89</v>
      </c>
      <c r="K20" s="17"/>
      <c r="L20" s="17"/>
      <c r="M20" s="17"/>
      <c r="N20" s="17"/>
      <c r="O20" s="17"/>
    </row>
    <row r="21" spans="2:15" x14ac:dyDescent="0.35">
      <c r="D21" s="17"/>
      <c r="E21" s="44"/>
      <c r="F21" s="41"/>
      <c r="G21" s="8"/>
      <c r="H21" s="46"/>
      <c r="K21" s="17"/>
      <c r="L21" s="17"/>
      <c r="M21" s="17"/>
      <c r="N21" s="17"/>
      <c r="O21" s="17"/>
    </row>
    <row r="22" spans="2:15" x14ac:dyDescent="0.35">
      <c r="C22" s="60" t="s">
        <v>44</v>
      </c>
      <c r="D22" s="60"/>
      <c r="E22" s="60"/>
      <c r="G22" s="60" t="s">
        <v>12</v>
      </c>
      <c r="H22" s="60"/>
      <c r="I22" s="60"/>
      <c r="K22" s="17"/>
      <c r="L22" s="17"/>
      <c r="M22" s="17"/>
      <c r="N22" s="17"/>
      <c r="O22" s="17"/>
    </row>
    <row r="23" spans="2:15" x14ac:dyDescent="0.35">
      <c r="B23" s="8"/>
      <c r="C23" s="10" t="s">
        <v>126</v>
      </c>
      <c r="D23" s="13" t="s">
        <v>65</v>
      </c>
      <c r="E23" s="48" t="s">
        <v>64</v>
      </c>
      <c r="G23" s="10" t="s">
        <v>126</v>
      </c>
      <c r="H23" s="13" t="s">
        <v>65</v>
      </c>
      <c r="I23" s="48" t="s">
        <v>64</v>
      </c>
      <c r="J23" s="41"/>
    </row>
    <row r="24" spans="2:15" x14ac:dyDescent="0.35">
      <c r="C24" s="2">
        <v>264</v>
      </c>
      <c r="D24" s="2">
        <v>94</v>
      </c>
      <c r="G24" s="46">
        <v>400</v>
      </c>
      <c r="H24" s="46">
        <v>118</v>
      </c>
      <c r="I24" s="17"/>
      <c r="J24" s="17" t="s">
        <v>124</v>
      </c>
      <c r="K24">
        <f>AVERAGE(G24:G36)</f>
        <v>360.07692307692309</v>
      </c>
    </row>
    <row r="25" spans="2:15" x14ac:dyDescent="0.35">
      <c r="C25" s="2">
        <v>365</v>
      </c>
      <c r="D25" s="2">
        <v>76</v>
      </c>
      <c r="G25" s="46">
        <v>360</v>
      </c>
      <c r="H25" s="46">
        <v>106</v>
      </c>
      <c r="I25" s="17"/>
      <c r="J25" s="17" t="s">
        <v>125</v>
      </c>
      <c r="K25">
        <f>STDEV(G24:G36)</f>
        <v>113.47353695793387</v>
      </c>
    </row>
    <row r="26" spans="2:15" x14ac:dyDescent="0.35">
      <c r="C26" s="2">
        <v>328</v>
      </c>
      <c r="D26" s="2">
        <v>90</v>
      </c>
      <c r="G26" s="46">
        <v>464</v>
      </c>
      <c r="H26" s="46">
        <v>100</v>
      </c>
      <c r="I26" s="17"/>
      <c r="J26" s="17"/>
      <c r="K26">
        <f>AVERAGE(H24:H36)</f>
        <v>107.30769230769231</v>
      </c>
    </row>
    <row r="27" spans="2:15" x14ac:dyDescent="0.35">
      <c r="C27" s="2">
        <v>327</v>
      </c>
      <c r="D27" s="2">
        <v>70</v>
      </c>
      <c r="G27" s="46">
        <v>476</v>
      </c>
      <c r="H27" s="46">
        <v>105</v>
      </c>
      <c r="I27" s="17"/>
      <c r="J27" s="17"/>
      <c r="K27">
        <f>STDEV(H24:H36)</f>
        <v>13.609951110520871</v>
      </c>
    </row>
    <row r="28" spans="2:15" x14ac:dyDescent="0.35">
      <c r="C28" s="2">
        <v>335</v>
      </c>
      <c r="D28" s="2">
        <v>97</v>
      </c>
      <c r="G28" s="46">
        <v>238</v>
      </c>
      <c r="H28" s="46">
        <v>101</v>
      </c>
      <c r="I28" s="17"/>
      <c r="J28" s="17"/>
      <c r="K28">
        <f>AVERAGE(G37:G45)</f>
        <v>511.55555555555554</v>
      </c>
    </row>
    <row r="29" spans="2:15" x14ac:dyDescent="0.35">
      <c r="C29" s="2">
        <v>354</v>
      </c>
      <c r="D29" s="2">
        <v>84</v>
      </c>
      <c r="G29" s="46">
        <v>404</v>
      </c>
      <c r="H29" s="46">
        <v>124</v>
      </c>
      <c r="I29" s="17"/>
      <c r="J29" s="17"/>
      <c r="K29">
        <f>STDEV(G37:G45)</f>
        <v>100.65549054958578</v>
      </c>
    </row>
    <row r="30" spans="2:15" x14ac:dyDescent="0.35">
      <c r="C30" s="2">
        <v>394</v>
      </c>
      <c r="D30" s="2">
        <v>84</v>
      </c>
      <c r="E30" s="2"/>
      <c r="G30" s="46">
        <v>141</v>
      </c>
      <c r="H30" s="46">
        <v>95</v>
      </c>
      <c r="K30">
        <f>AVERAGE(I37:I45)</f>
        <v>243.77777777777777</v>
      </c>
    </row>
    <row r="31" spans="2:15" x14ac:dyDescent="0.35">
      <c r="C31" s="2">
        <v>440</v>
      </c>
      <c r="D31" s="2">
        <v>104</v>
      </c>
      <c r="E31" s="2"/>
      <c r="G31" s="46">
        <v>450</v>
      </c>
      <c r="H31" s="46">
        <v>108</v>
      </c>
      <c r="K31">
        <f>STDEV(I37:I45)</f>
        <v>52.542310992612784</v>
      </c>
    </row>
    <row r="32" spans="2:15" x14ac:dyDescent="0.35">
      <c r="C32" s="2">
        <v>372</v>
      </c>
      <c r="D32" s="2">
        <v>54</v>
      </c>
      <c r="E32" s="2"/>
      <c r="G32" s="46">
        <v>446</v>
      </c>
      <c r="H32" s="46">
        <v>132</v>
      </c>
    </row>
    <row r="33" spans="2:9" x14ac:dyDescent="0.35">
      <c r="C33" s="2">
        <v>173</v>
      </c>
      <c r="D33" s="2">
        <v>71</v>
      </c>
      <c r="E33" s="2"/>
      <c r="G33" s="46">
        <v>397</v>
      </c>
      <c r="H33" s="46">
        <v>121</v>
      </c>
    </row>
    <row r="34" spans="2:9" x14ac:dyDescent="0.35">
      <c r="C34" s="2">
        <v>327</v>
      </c>
      <c r="D34" s="2">
        <v>61</v>
      </c>
      <c r="E34" s="2"/>
      <c r="G34" s="46">
        <v>414</v>
      </c>
      <c r="H34" s="46">
        <v>98</v>
      </c>
    </row>
    <row r="35" spans="2:9" x14ac:dyDescent="0.35">
      <c r="C35" s="2">
        <v>357</v>
      </c>
      <c r="D35" s="2">
        <v>65</v>
      </c>
      <c r="E35" s="2"/>
      <c r="G35" s="46">
        <v>151</v>
      </c>
      <c r="H35" s="46">
        <v>81</v>
      </c>
    </row>
    <row r="36" spans="2:9" x14ac:dyDescent="0.35">
      <c r="C36" s="2">
        <v>308</v>
      </c>
      <c r="D36" s="2">
        <v>83</v>
      </c>
      <c r="E36" s="2"/>
      <c r="G36" s="46">
        <v>340</v>
      </c>
      <c r="H36" s="46">
        <v>106</v>
      </c>
    </row>
    <row r="37" spans="2:9" x14ac:dyDescent="0.35">
      <c r="C37" s="2">
        <v>273</v>
      </c>
      <c r="D37" s="2">
        <v>97</v>
      </c>
      <c r="E37" s="2"/>
      <c r="G37" s="8">
        <v>451</v>
      </c>
      <c r="H37" s="17"/>
      <c r="I37" s="8">
        <v>305</v>
      </c>
    </row>
    <row r="38" spans="2:9" x14ac:dyDescent="0.35">
      <c r="C38" s="2">
        <v>350</v>
      </c>
      <c r="D38" s="2">
        <v>92</v>
      </c>
      <c r="E38" s="2"/>
      <c r="G38" s="8">
        <v>429</v>
      </c>
      <c r="H38" s="17"/>
      <c r="I38" s="8">
        <v>185</v>
      </c>
    </row>
    <row r="39" spans="2:9" x14ac:dyDescent="0.35">
      <c r="C39" s="8">
        <v>198</v>
      </c>
      <c r="D39" s="8">
        <v>71</v>
      </c>
      <c r="E39" s="2"/>
      <c r="G39" s="8">
        <v>600</v>
      </c>
      <c r="H39" s="17"/>
      <c r="I39" s="8">
        <v>341</v>
      </c>
    </row>
    <row r="40" spans="2:9" x14ac:dyDescent="0.35">
      <c r="C40" s="8">
        <v>399</v>
      </c>
      <c r="D40" s="41">
        <v>136</v>
      </c>
      <c r="E40" s="8"/>
      <c r="F40" s="17"/>
      <c r="G40" s="8">
        <v>600</v>
      </c>
      <c r="H40" s="17"/>
      <c r="I40" s="41">
        <v>220</v>
      </c>
    </row>
    <row r="41" spans="2:9" x14ac:dyDescent="0.35">
      <c r="C41" s="8">
        <v>484</v>
      </c>
      <c r="D41" s="17"/>
      <c r="E41" s="8">
        <v>288</v>
      </c>
      <c r="F41" s="17"/>
      <c r="G41" s="8">
        <v>309</v>
      </c>
      <c r="H41" s="17"/>
      <c r="I41" s="41">
        <v>206</v>
      </c>
    </row>
    <row r="42" spans="2:9" x14ac:dyDescent="0.35">
      <c r="C42" s="8">
        <v>592</v>
      </c>
      <c r="D42" s="17"/>
      <c r="E42" s="8">
        <v>279</v>
      </c>
      <c r="F42" s="17"/>
      <c r="G42" s="8">
        <v>600</v>
      </c>
      <c r="H42" s="17"/>
      <c r="I42" s="41">
        <v>229</v>
      </c>
    </row>
    <row r="43" spans="2:9" x14ac:dyDescent="0.35">
      <c r="C43" s="8">
        <v>460</v>
      </c>
      <c r="D43" s="17"/>
      <c r="E43" s="8">
        <v>263</v>
      </c>
      <c r="F43" s="17"/>
      <c r="G43" s="8">
        <v>519</v>
      </c>
      <c r="H43" s="17"/>
      <c r="I43" s="41">
        <v>278</v>
      </c>
    </row>
    <row r="44" spans="2:9" x14ac:dyDescent="0.35">
      <c r="C44" s="8">
        <v>397</v>
      </c>
      <c r="D44" s="17"/>
      <c r="E44" s="8">
        <v>275</v>
      </c>
      <c r="F44" s="17"/>
      <c r="G44" s="8">
        <v>589</v>
      </c>
      <c r="H44" s="17"/>
      <c r="I44" s="8">
        <v>229</v>
      </c>
    </row>
    <row r="45" spans="2:9" x14ac:dyDescent="0.35">
      <c r="C45" s="8">
        <v>576</v>
      </c>
      <c r="D45" s="17"/>
      <c r="E45" s="41">
        <v>237</v>
      </c>
      <c r="F45" s="17"/>
      <c r="G45" s="8">
        <v>507</v>
      </c>
      <c r="H45" s="17"/>
      <c r="I45" s="8">
        <v>201</v>
      </c>
    </row>
    <row r="46" spans="2:9" x14ac:dyDescent="0.35">
      <c r="C46" s="8">
        <v>512</v>
      </c>
      <c r="D46" s="17"/>
      <c r="E46" s="41">
        <v>349</v>
      </c>
      <c r="F46" s="17"/>
    </row>
    <row r="47" spans="2:9" x14ac:dyDescent="0.35">
      <c r="B47" s="49"/>
      <c r="C47" s="50" t="s">
        <v>127</v>
      </c>
      <c r="D47" s="50" t="s">
        <v>128</v>
      </c>
      <c r="E47" s="50" t="s">
        <v>122</v>
      </c>
      <c r="F47" s="51" t="s">
        <v>123</v>
      </c>
      <c r="G47" s="49"/>
    </row>
    <row r="48" spans="2:9" x14ac:dyDescent="0.35">
      <c r="B48" s="61" t="s">
        <v>44</v>
      </c>
      <c r="C48" s="52">
        <f>AVERAGE(D24:D40)</f>
        <v>84.058823529411768</v>
      </c>
      <c r="D48" s="52">
        <f>AVERAGE(C24:C40)</f>
        <v>327.29411764705884</v>
      </c>
      <c r="E48" s="52">
        <v>281.83333333333331</v>
      </c>
      <c r="F48" s="53">
        <v>503.5</v>
      </c>
      <c r="G48" s="54" t="s">
        <v>124</v>
      </c>
    </row>
    <row r="49" spans="2:7" x14ac:dyDescent="0.35">
      <c r="B49" s="62"/>
      <c r="C49" s="55">
        <f>STDEV(D24:D40)</f>
        <v>19.414783633340129</v>
      </c>
      <c r="D49" s="55">
        <f>STDEV(C24:C40)</f>
        <v>68.800222297862533</v>
      </c>
      <c r="E49" s="55">
        <v>37.333184523512898</v>
      </c>
      <c r="F49" s="56">
        <v>73.17854876943106</v>
      </c>
      <c r="G49" s="57" t="s">
        <v>125</v>
      </c>
    </row>
    <row r="50" spans="2:7" x14ac:dyDescent="0.35">
      <c r="B50" s="63" t="s">
        <v>12</v>
      </c>
      <c r="C50" s="58">
        <v>107.30769230769231</v>
      </c>
      <c r="D50" s="58">
        <v>360.07692307692309</v>
      </c>
      <c r="E50" s="58">
        <v>243.77777777777777</v>
      </c>
      <c r="F50" s="54">
        <v>511.55555555555554</v>
      </c>
      <c r="G50" s="54" t="s">
        <v>124</v>
      </c>
    </row>
    <row r="51" spans="2:7" x14ac:dyDescent="0.35">
      <c r="B51" s="62"/>
      <c r="C51" s="55">
        <v>13.609951110520871</v>
      </c>
      <c r="D51" s="55">
        <v>113.47353695793387</v>
      </c>
      <c r="E51" s="55">
        <v>52.542310992612784</v>
      </c>
      <c r="F51" s="56">
        <v>100.65549054958578</v>
      </c>
      <c r="G51" s="56" t="s">
        <v>125</v>
      </c>
    </row>
    <row r="75" spans="1:14" x14ac:dyDescent="0.35">
      <c r="A75">
        <v>1</v>
      </c>
      <c r="B75" s="59">
        <v>94</v>
      </c>
      <c r="C75">
        <v>264</v>
      </c>
      <c r="L75" s="59">
        <v>400</v>
      </c>
      <c r="M75" s="59">
        <v>118</v>
      </c>
      <c r="N75" s="17"/>
    </row>
    <row r="76" spans="1:14" x14ac:dyDescent="0.35">
      <c r="A76">
        <v>2</v>
      </c>
      <c r="B76" s="59">
        <v>76</v>
      </c>
      <c r="C76">
        <v>365</v>
      </c>
      <c r="L76" s="59">
        <v>360</v>
      </c>
      <c r="M76" s="59">
        <v>106</v>
      </c>
      <c r="N76" s="17"/>
    </row>
    <row r="77" spans="1:14" x14ac:dyDescent="0.35">
      <c r="A77">
        <v>3</v>
      </c>
      <c r="B77" s="59">
        <v>90</v>
      </c>
      <c r="C77">
        <v>328</v>
      </c>
      <c r="L77" s="59">
        <v>464</v>
      </c>
      <c r="M77" s="59">
        <v>100</v>
      </c>
      <c r="N77" s="17"/>
    </row>
    <row r="78" spans="1:14" x14ac:dyDescent="0.35">
      <c r="A78">
        <v>4</v>
      </c>
      <c r="B78" s="59">
        <v>70</v>
      </c>
      <c r="C78">
        <v>327</v>
      </c>
      <c r="L78" s="59">
        <v>476</v>
      </c>
      <c r="M78" s="59">
        <v>105</v>
      </c>
      <c r="N78" s="17"/>
    </row>
    <row r="79" spans="1:14" x14ac:dyDescent="0.35">
      <c r="A79">
        <v>5</v>
      </c>
      <c r="B79" s="59">
        <v>97</v>
      </c>
      <c r="C79">
        <v>335</v>
      </c>
      <c r="L79" s="59">
        <v>238</v>
      </c>
      <c r="M79" s="59">
        <v>101</v>
      </c>
      <c r="N79" s="17"/>
    </row>
    <row r="80" spans="1:14" x14ac:dyDescent="0.35">
      <c r="A80">
        <v>6</v>
      </c>
      <c r="B80" s="59">
        <v>84</v>
      </c>
      <c r="C80">
        <v>354</v>
      </c>
      <c r="L80" s="59">
        <v>404</v>
      </c>
      <c r="M80" s="59">
        <v>124</v>
      </c>
      <c r="N80" s="17"/>
    </row>
    <row r="81" spans="1:13" x14ac:dyDescent="0.35">
      <c r="A81">
        <v>7</v>
      </c>
      <c r="B81" s="59">
        <v>84</v>
      </c>
      <c r="C81">
        <v>394</v>
      </c>
      <c r="L81" s="59">
        <v>141</v>
      </c>
      <c r="M81" s="59">
        <v>95</v>
      </c>
    </row>
    <row r="82" spans="1:13" x14ac:dyDescent="0.35">
      <c r="A82">
        <v>8</v>
      </c>
      <c r="B82" s="59">
        <v>104</v>
      </c>
      <c r="C82">
        <v>440</v>
      </c>
      <c r="L82" s="59">
        <v>450</v>
      </c>
      <c r="M82" s="59">
        <v>108</v>
      </c>
    </row>
    <row r="83" spans="1:13" x14ac:dyDescent="0.35">
      <c r="A83">
        <v>9</v>
      </c>
      <c r="B83" s="59">
        <v>54</v>
      </c>
      <c r="C83">
        <v>372</v>
      </c>
      <c r="L83" s="59">
        <v>446</v>
      </c>
      <c r="M83" s="59">
        <v>132</v>
      </c>
    </row>
    <row r="84" spans="1:13" x14ac:dyDescent="0.35">
      <c r="A84">
        <v>10</v>
      </c>
      <c r="B84" s="59">
        <v>71</v>
      </c>
      <c r="C84">
        <v>173</v>
      </c>
      <c r="L84" s="59">
        <v>397</v>
      </c>
      <c r="M84" s="59">
        <v>121</v>
      </c>
    </row>
    <row r="85" spans="1:13" x14ac:dyDescent="0.35">
      <c r="A85">
        <v>11</v>
      </c>
      <c r="B85" s="59">
        <v>61</v>
      </c>
      <c r="C85">
        <v>327</v>
      </c>
      <c r="L85" s="59">
        <v>414</v>
      </c>
      <c r="M85" s="59">
        <v>98</v>
      </c>
    </row>
    <row r="86" spans="1:13" x14ac:dyDescent="0.35">
      <c r="A86">
        <v>12</v>
      </c>
      <c r="B86" s="59">
        <v>65</v>
      </c>
      <c r="C86">
        <v>357</v>
      </c>
      <c r="L86" s="59">
        <v>151</v>
      </c>
      <c r="M86" s="59">
        <v>81</v>
      </c>
    </row>
    <row r="87" spans="1:13" x14ac:dyDescent="0.35">
      <c r="A87">
        <v>13</v>
      </c>
      <c r="B87" s="59">
        <v>83</v>
      </c>
      <c r="C87">
        <v>308</v>
      </c>
      <c r="L87" s="59">
        <v>340</v>
      </c>
      <c r="M87" s="59">
        <v>106</v>
      </c>
    </row>
    <row r="88" spans="1:13" x14ac:dyDescent="0.35">
      <c r="A88">
        <v>14</v>
      </c>
      <c r="B88" s="59">
        <v>97</v>
      </c>
      <c r="C88">
        <v>273</v>
      </c>
      <c r="L88" s="8">
        <v>451</v>
      </c>
      <c r="M88" s="8">
        <v>305</v>
      </c>
    </row>
    <row r="89" spans="1:13" x14ac:dyDescent="0.35">
      <c r="A89">
        <v>15</v>
      </c>
      <c r="B89" s="59">
        <v>92</v>
      </c>
      <c r="C89">
        <v>350</v>
      </c>
      <c r="L89" s="8">
        <v>429</v>
      </c>
      <c r="M89" s="8">
        <v>185</v>
      </c>
    </row>
    <row r="90" spans="1:13" x14ac:dyDescent="0.35">
      <c r="A90">
        <v>16</v>
      </c>
      <c r="B90" s="8">
        <v>71</v>
      </c>
      <c r="C90">
        <v>198</v>
      </c>
      <c r="L90" s="8">
        <v>600</v>
      </c>
      <c r="M90" s="8">
        <v>341</v>
      </c>
    </row>
    <row r="91" spans="1:13" x14ac:dyDescent="0.35">
      <c r="A91">
        <v>17</v>
      </c>
      <c r="B91" s="41">
        <v>136</v>
      </c>
      <c r="C91">
        <v>399</v>
      </c>
      <c r="L91" s="8">
        <v>600</v>
      </c>
      <c r="M91" s="41">
        <v>220</v>
      </c>
    </row>
    <row r="92" spans="1:13" x14ac:dyDescent="0.35">
      <c r="A92">
        <v>18</v>
      </c>
      <c r="B92" s="8">
        <v>288</v>
      </c>
      <c r="C92">
        <v>484</v>
      </c>
      <c r="L92" s="8">
        <v>309</v>
      </c>
      <c r="M92" s="41">
        <v>206</v>
      </c>
    </row>
    <row r="93" spans="1:13" x14ac:dyDescent="0.35">
      <c r="A93">
        <v>19</v>
      </c>
      <c r="B93" s="8">
        <v>279</v>
      </c>
      <c r="C93">
        <v>592</v>
      </c>
      <c r="L93" s="8">
        <v>600</v>
      </c>
      <c r="M93" s="41">
        <v>229</v>
      </c>
    </row>
    <row r="94" spans="1:13" x14ac:dyDescent="0.35">
      <c r="A94">
        <v>20</v>
      </c>
      <c r="B94" s="8">
        <v>263</v>
      </c>
      <c r="C94">
        <v>460</v>
      </c>
      <c r="L94" s="8">
        <v>519</v>
      </c>
      <c r="M94" s="41">
        <v>278</v>
      </c>
    </row>
    <row r="95" spans="1:13" x14ac:dyDescent="0.35">
      <c r="A95">
        <v>21</v>
      </c>
      <c r="B95" s="8">
        <v>275</v>
      </c>
      <c r="C95">
        <v>397</v>
      </c>
      <c r="L95" s="8">
        <v>589</v>
      </c>
      <c r="M95" s="8">
        <v>229</v>
      </c>
    </row>
    <row r="96" spans="1:13" x14ac:dyDescent="0.35">
      <c r="A96">
        <v>22</v>
      </c>
      <c r="B96" s="41">
        <v>237</v>
      </c>
      <c r="C96">
        <v>576</v>
      </c>
      <c r="L96" s="8">
        <v>507</v>
      </c>
      <c r="M96" s="8">
        <v>201</v>
      </c>
    </row>
    <row r="97" spans="1:3" x14ac:dyDescent="0.35">
      <c r="A97">
        <v>23</v>
      </c>
      <c r="B97" s="41">
        <v>349</v>
      </c>
      <c r="C97">
        <v>512</v>
      </c>
    </row>
  </sheetData>
  <mergeCells count="23">
    <mergeCell ref="B2:D2"/>
    <mergeCell ref="A1:H1"/>
    <mergeCell ref="H4:H5"/>
    <mergeCell ref="H6:H7"/>
    <mergeCell ref="A8:A9"/>
    <mergeCell ref="A5:A7"/>
    <mergeCell ref="H16:H17"/>
    <mergeCell ref="J1:Q1"/>
    <mergeCell ref="J2:M2"/>
    <mergeCell ref="N2:Q2"/>
    <mergeCell ref="Q5:Q7"/>
    <mergeCell ref="Q8:Q10"/>
    <mergeCell ref="E2:H2"/>
    <mergeCell ref="H12:H14"/>
    <mergeCell ref="J6:J8"/>
    <mergeCell ref="Q11:Q12"/>
    <mergeCell ref="J10:J11"/>
    <mergeCell ref="Q13:Q14"/>
    <mergeCell ref="C22:E22"/>
    <mergeCell ref="G22:I22"/>
    <mergeCell ref="B48:B49"/>
    <mergeCell ref="B50:B51"/>
    <mergeCell ref="H18:H19"/>
  </mergeCells>
  <pageMargins left="0.7" right="0.7" top="0.75" bottom="0.75" header="0.3" footer="0.3"/>
  <pageSetup paperSize="9" orientation="portrait" r:id="rId1"/>
  <ignoredErrors>
    <ignoredError sqref="D48:D4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topLeftCell="B16" workbookViewId="0">
      <selection activeCell="T4" sqref="T4:T12"/>
    </sheetView>
  </sheetViews>
  <sheetFormatPr defaultRowHeight="14.5" x14ac:dyDescent="0.35"/>
  <cols>
    <col min="1" max="1" width="9.1796875" style="1"/>
  </cols>
  <sheetData>
    <row r="1" spans="1:20" x14ac:dyDescent="0.35">
      <c r="B1" s="74" t="s">
        <v>44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20" s="7" customFormat="1" ht="29.25" customHeight="1" x14ac:dyDescent="0.35">
      <c r="A2" s="14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13</v>
      </c>
      <c r="O2" s="12" t="s">
        <v>14</v>
      </c>
      <c r="P2" s="12" t="s">
        <v>45</v>
      </c>
    </row>
    <row r="3" spans="1:20" x14ac:dyDescent="0.35">
      <c r="A3" s="1">
        <v>1</v>
      </c>
      <c r="B3" s="1">
        <v>94</v>
      </c>
      <c r="C3" s="1">
        <v>76</v>
      </c>
      <c r="D3" s="1">
        <v>90</v>
      </c>
      <c r="E3" s="1">
        <v>136</v>
      </c>
      <c r="F3" s="1">
        <v>84</v>
      </c>
      <c r="G3" s="1">
        <v>59</v>
      </c>
      <c r="H3" s="1">
        <v>83</v>
      </c>
      <c r="I3" s="1">
        <v>288</v>
      </c>
      <c r="J3" s="1">
        <v>70</v>
      </c>
      <c r="K3" s="1">
        <v>84</v>
      </c>
      <c r="L3" s="1">
        <v>62</v>
      </c>
      <c r="M3" s="1">
        <v>40</v>
      </c>
      <c r="N3" s="1">
        <f>AVERAGE(B3:M3)</f>
        <v>97.166666666666671</v>
      </c>
      <c r="O3" s="1">
        <f>STDEV(B3:M3)</f>
        <v>64.442833487353639</v>
      </c>
      <c r="P3" s="1">
        <f>O3/(SQRT(12))</f>
        <v>18.603043630632929</v>
      </c>
      <c r="R3">
        <v>60</v>
      </c>
      <c r="S3">
        <f>FREQUENCY(B$3:M$14,R3:R15)</f>
        <v>6</v>
      </c>
      <c r="T3">
        <v>6</v>
      </c>
    </row>
    <row r="4" spans="1:20" x14ac:dyDescent="0.35">
      <c r="A4" s="1">
        <v>2</v>
      </c>
      <c r="B4" s="1">
        <v>74</v>
      </c>
      <c r="C4" s="1">
        <v>111</v>
      </c>
      <c r="D4" s="1">
        <v>84</v>
      </c>
      <c r="E4" s="1">
        <v>181</v>
      </c>
      <c r="F4" s="1">
        <v>97</v>
      </c>
      <c r="G4" s="1">
        <v>83</v>
      </c>
      <c r="H4" s="1">
        <v>54</v>
      </c>
      <c r="I4" s="1">
        <v>117</v>
      </c>
      <c r="J4" s="1">
        <v>78</v>
      </c>
      <c r="K4" s="1">
        <v>73</v>
      </c>
      <c r="L4" s="1">
        <v>66</v>
      </c>
      <c r="M4" s="1">
        <v>61</v>
      </c>
      <c r="N4" s="1">
        <f t="shared" ref="N4:N14" si="0">AVERAGE(B4:M4)</f>
        <v>89.916666666666671</v>
      </c>
      <c r="O4" s="1">
        <f t="shared" ref="O4:O14" si="1">STDEV(B4:M4)</f>
        <v>34.36027921712494</v>
      </c>
      <c r="P4" s="1">
        <f t="shared" ref="P4:P14" si="2">O4/(SQRT(12))</f>
        <v>9.9189582277188943</v>
      </c>
      <c r="R4">
        <v>70</v>
      </c>
      <c r="S4">
        <f t="shared" ref="S4:S11" si="3">FREQUENCY(B$3:M$14,R4:R16)</f>
        <v>14</v>
      </c>
      <c r="T4">
        <f>S4-S3</f>
        <v>8</v>
      </c>
    </row>
    <row r="5" spans="1:20" x14ac:dyDescent="0.35">
      <c r="A5" s="1">
        <v>3</v>
      </c>
      <c r="B5" s="1">
        <v>83</v>
      </c>
      <c r="C5" s="1">
        <v>70</v>
      </c>
      <c r="D5" s="1">
        <v>111</v>
      </c>
      <c r="E5" s="1">
        <v>185</v>
      </c>
      <c r="F5" s="1">
        <v>94</v>
      </c>
      <c r="G5" s="1">
        <v>102</v>
      </c>
      <c r="H5" s="1">
        <v>93</v>
      </c>
      <c r="I5" s="1">
        <v>116</v>
      </c>
      <c r="J5" s="1">
        <v>84</v>
      </c>
      <c r="K5" s="1">
        <v>110</v>
      </c>
      <c r="L5" s="1">
        <v>82</v>
      </c>
      <c r="M5" s="1">
        <v>75</v>
      </c>
      <c r="N5" s="1">
        <f t="shared" si="0"/>
        <v>100.41666666666667</v>
      </c>
      <c r="O5" s="1">
        <f t="shared" si="1"/>
        <v>30.425642096259818</v>
      </c>
      <c r="P5" s="1">
        <f t="shared" si="2"/>
        <v>8.7831263272714075</v>
      </c>
      <c r="R5">
        <v>80</v>
      </c>
      <c r="S5">
        <f t="shared" si="3"/>
        <v>56</v>
      </c>
      <c r="T5">
        <f t="shared" ref="T5:T12" si="4">S5-S4</f>
        <v>42</v>
      </c>
    </row>
    <row r="6" spans="1:20" x14ac:dyDescent="0.35">
      <c r="A6" s="59">
        <v>4</v>
      </c>
      <c r="B6" s="1">
        <v>100</v>
      </c>
      <c r="C6" s="1">
        <v>101</v>
      </c>
      <c r="D6" s="1">
        <v>118</v>
      </c>
      <c r="E6" s="1">
        <v>140</v>
      </c>
      <c r="F6" s="1">
        <v>74</v>
      </c>
      <c r="G6" s="1">
        <v>107</v>
      </c>
      <c r="H6" s="1">
        <v>82</v>
      </c>
      <c r="I6" s="1">
        <v>112</v>
      </c>
      <c r="J6" s="1">
        <v>76</v>
      </c>
      <c r="K6" s="1">
        <v>91</v>
      </c>
      <c r="L6" s="1">
        <v>80</v>
      </c>
      <c r="M6" s="1">
        <v>77</v>
      </c>
      <c r="N6" s="1">
        <f t="shared" si="0"/>
        <v>96.5</v>
      </c>
      <c r="O6" s="1">
        <f t="shared" si="1"/>
        <v>20.353690753097514</v>
      </c>
      <c r="P6" s="1">
        <f t="shared" si="2"/>
        <v>5.8756044176516236</v>
      </c>
      <c r="R6">
        <v>90</v>
      </c>
      <c r="S6">
        <f t="shared" si="3"/>
        <v>96</v>
      </c>
      <c r="T6">
        <f t="shared" si="4"/>
        <v>40</v>
      </c>
    </row>
    <row r="7" spans="1:20" x14ac:dyDescent="0.35">
      <c r="A7" s="59">
        <v>5</v>
      </c>
      <c r="B7" s="1">
        <v>95</v>
      </c>
      <c r="C7" s="1">
        <v>80</v>
      </c>
      <c r="D7" s="1">
        <v>77</v>
      </c>
      <c r="E7" s="1">
        <v>95</v>
      </c>
      <c r="F7" s="1">
        <v>87</v>
      </c>
      <c r="G7" s="1">
        <v>107</v>
      </c>
      <c r="H7" s="1">
        <v>79</v>
      </c>
      <c r="I7" s="1">
        <v>82</v>
      </c>
      <c r="J7" s="1">
        <v>88</v>
      </c>
      <c r="K7" s="1">
        <v>79</v>
      </c>
      <c r="L7" s="1">
        <v>84</v>
      </c>
      <c r="M7" s="1">
        <v>80</v>
      </c>
      <c r="N7" s="1">
        <f t="shared" si="0"/>
        <v>86.083333333333329</v>
      </c>
      <c r="O7" s="1">
        <f t="shared" si="1"/>
        <v>8.9387647441643274</v>
      </c>
      <c r="P7" s="1">
        <f t="shared" si="2"/>
        <v>2.5803991156330057</v>
      </c>
      <c r="R7">
        <v>100</v>
      </c>
      <c r="S7">
        <f t="shared" si="3"/>
        <v>118</v>
      </c>
      <c r="T7">
        <f t="shared" si="4"/>
        <v>22</v>
      </c>
    </row>
    <row r="8" spans="1:20" x14ac:dyDescent="0.35">
      <c r="A8" s="59">
        <v>6</v>
      </c>
      <c r="B8" s="1">
        <v>105</v>
      </c>
      <c r="C8" s="1">
        <v>96</v>
      </c>
      <c r="D8" s="1">
        <v>84</v>
      </c>
      <c r="E8" s="1">
        <v>83</v>
      </c>
      <c r="F8" s="1">
        <v>75</v>
      </c>
      <c r="G8" s="1">
        <v>103</v>
      </c>
      <c r="H8" s="1">
        <v>85</v>
      </c>
      <c r="I8" s="1">
        <v>80</v>
      </c>
      <c r="J8" s="1">
        <v>85</v>
      </c>
      <c r="K8" s="1">
        <v>94</v>
      </c>
      <c r="L8" s="1">
        <v>80</v>
      </c>
      <c r="M8" s="1">
        <v>75</v>
      </c>
      <c r="N8" s="1">
        <f t="shared" si="0"/>
        <v>87.083333333333329</v>
      </c>
      <c r="O8" s="1">
        <f t="shared" si="1"/>
        <v>10.130586748988842</v>
      </c>
      <c r="P8" s="1">
        <f t="shared" si="2"/>
        <v>2.9244484932887818</v>
      </c>
      <c r="R8">
        <v>110</v>
      </c>
      <c r="S8">
        <f t="shared" si="3"/>
        <v>131</v>
      </c>
      <c r="T8">
        <f t="shared" si="4"/>
        <v>13</v>
      </c>
    </row>
    <row r="9" spans="1:20" x14ac:dyDescent="0.35">
      <c r="A9" s="59">
        <v>7</v>
      </c>
      <c r="B9" s="1">
        <v>86</v>
      </c>
      <c r="C9" s="1">
        <v>70</v>
      </c>
      <c r="D9" s="1">
        <v>74</v>
      </c>
      <c r="E9" s="1">
        <v>81</v>
      </c>
      <c r="F9" s="1">
        <v>69</v>
      </c>
      <c r="G9" s="1">
        <v>109</v>
      </c>
      <c r="H9" s="1">
        <v>93</v>
      </c>
      <c r="I9" s="1">
        <v>74</v>
      </c>
      <c r="J9" s="1">
        <v>77</v>
      </c>
      <c r="K9" s="1">
        <v>98</v>
      </c>
      <c r="L9" s="1">
        <v>88</v>
      </c>
      <c r="M9" s="1">
        <v>86</v>
      </c>
      <c r="N9" s="1">
        <f t="shared" si="0"/>
        <v>83.75</v>
      </c>
      <c r="O9" s="1">
        <f t="shared" si="1"/>
        <v>12.076460950581055</v>
      </c>
      <c r="P9" s="1">
        <f t="shared" si="2"/>
        <v>3.486173990337988</v>
      </c>
      <c r="R9">
        <v>120</v>
      </c>
      <c r="S9">
        <f t="shared" si="3"/>
        <v>138</v>
      </c>
      <c r="T9">
        <f t="shared" si="4"/>
        <v>7</v>
      </c>
    </row>
    <row r="10" spans="1:20" x14ac:dyDescent="0.35">
      <c r="A10" s="59">
        <v>8</v>
      </c>
      <c r="B10" s="1">
        <v>80</v>
      </c>
      <c r="C10" s="1">
        <v>81</v>
      </c>
      <c r="D10" s="1">
        <v>90</v>
      </c>
      <c r="E10" s="1">
        <v>84</v>
      </c>
      <c r="F10" s="1">
        <v>68</v>
      </c>
      <c r="G10" s="1">
        <v>88</v>
      </c>
      <c r="H10" s="1">
        <v>101</v>
      </c>
      <c r="I10" s="1">
        <v>51</v>
      </c>
      <c r="J10" s="1">
        <v>81</v>
      </c>
      <c r="K10" s="1">
        <v>79</v>
      </c>
      <c r="L10" s="1">
        <v>81</v>
      </c>
      <c r="M10" s="1">
        <v>74</v>
      </c>
      <c r="N10" s="1">
        <f t="shared" si="0"/>
        <v>79.833333333333329</v>
      </c>
      <c r="O10" s="1">
        <f t="shared" si="1"/>
        <v>12.231355632392553</v>
      </c>
      <c r="P10" s="1">
        <f t="shared" si="2"/>
        <v>3.5308882334579432</v>
      </c>
      <c r="R10">
        <v>130</v>
      </c>
      <c r="S10">
        <f t="shared" si="3"/>
        <v>138</v>
      </c>
      <c r="T10">
        <f t="shared" si="4"/>
        <v>0</v>
      </c>
    </row>
    <row r="11" spans="1:20" x14ac:dyDescent="0.35">
      <c r="A11" s="59">
        <v>9</v>
      </c>
      <c r="B11" s="1">
        <v>83</v>
      </c>
      <c r="C11" s="1">
        <v>77</v>
      </c>
      <c r="D11" s="1">
        <v>49</v>
      </c>
      <c r="E11" s="1">
        <v>107</v>
      </c>
      <c r="F11" s="1">
        <v>95</v>
      </c>
      <c r="G11" s="1">
        <v>104</v>
      </c>
      <c r="H11" s="1">
        <v>87</v>
      </c>
      <c r="I11" s="1">
        <v>76</v>
      </c>
      <c r="J11" s="1">
        <v>74</v>
      </c>
      <c r="K11" s="1">
        <v>78</v>
      </c>
      <c r="L11" s="1">
        <v>87</v>
      </c>
      <c r="M11" s="1">
        <v>80</v>
      </c>
      <c r="N11" s="1">
        <f t="shared" si="0"/>
        <v>83.083333333333329</v>
      </c>
      <c r="O11" s="1">
        <f t="shared" si="1"/>
        <v>15.222342033001933</v>
      </c>
      <c r="P11" s="1">
        <f t="shared" si="2"/>
        <v>4.3943116352251108</v>
      </c>
      <c r="R11">
        <v>140</v>
      </c>
      <c r="S11">
        <f t="shared" si="3"/>
        <v>140</v>
      </c>
      <c r="T11">
        <f t="shared" si="4"/>
        <v>2</v>
      </c>
    </row>
    <row r="12" spans="1:20" x14ac:dyDescent="0.35">
      <c r="A12" s="59">
        <v>10</v>
      </c>
      <c r="B12" s="1">
        <v>87</v>
      </c>
      <c r="C12" s="1">
        <v>92</v>
      </c>
      <c r="D12" s="1">
        <v>75</v>
      </c>
      <c r="E12" s="1">
        <v>111</v>
      </c>
      <c r="F12" s="1">
        <v>81</v>
      </c>
      <c r="G12" s="1">
        <v>100</v>
      </c>
      <c r="H12" s="1">
        <v>94</v>
      </c>
      <c r="I12" s="1">
        <v>76</v>
      </c>
      <c r="J12" s="1">
        <v>73</v>
      </c>
      <c r="K12" s="1">
        <v>76</v>
      </c>
      <c r="L12" s="1">
        <v>71</v>
      </c>
      <c r="M12" s="1">
        <v>60</v>
      </c>
      <c r="N12" s="1">
        <f t="shared" si="0"/>
        <v>83</v>
      </c>
      <c r="O12" s="1">
        <f t="shared" si="1"/>
        <v>14.238232781046696</v>
      </c>
      <c r="P12" s="1">
        <f t="shared" si="2"/>
        <v>4.1102237644609323</v>
      </c>
      <c r="R12">
        <v>150</v>
      </c>
      <c r="S12">
        <v>168</v>
      </c>
      <c r="T12">
        <f t="shared" si="4"/>
        <v>28</v>
      </c>
    </row>
    <row r="13" spans="1:20" x14ac:dyDescent="0.35">
      <c r="A13" s="59">
        <v>11</v>
      </c>
      <c r="B13" s="1">
        <v>82</v>
      </c>
      <c r="C13" s="1">
        <v>79</v>
      </c>
      <c r="D13" s="1">
        <v>85</v>
      </c>
      <c r="E13" s="1">
        <v>101</v>
      </c>
      <c r="F13" s="1">
        <v>98</v>
      </c>
      <c r="G13" s="1">
        <v>98</v>
      </c>
      <c r="H13" s="1">
        <v>73</v>
      </c>
      <c r="I13" s="1">
        <v>104</v>
      </c>
      <c r="J13" s="1">
        <v>72</v>
      </c>
      <c r="K13" s="1">
        <v>77</v>
      </c>
      <c r="L13" s="1">
        <v>91</v>
      </c>
      <c r="M13" s="1">
        <v>83</v>
      </c>
      <c r="N13" s="1">
        <f t="shared" si="0"/>
        <v>86.916666666666671</v>
      </c>
      <c r="O13" s="1">
        <f t="shared" si="1"/>
        <v>11.171866722289812</v>
      </c>
      <c r="P13" s="1">
        <f t="shared" si="2"/>
        <v>3.2250401297323226</v>
      </c>
    </row>
    <row r="14" spans="1:20" x14ac:dyDescent="0.35">
      <c r="A14" s="59">
        <v>12</v>
      </c>
      <c r="B14" s="1">
        <v>89</v>
      </c>
      <c r="C14" s="1">
        <v>78</v>
      </c>
      <c r="D14" s="1">
        <v>71</v>
      </c>
      <c r="E14" s="1">
        <v>208</v>
      </c>
      <c r="F14" s="1">
        <v>93</v>
      </c>
      <c r="G14" s="1">
        <v>100</v>
      </c>
      <c r="H14" s="1">
        <v>83</v>
      </c>
      <c r="I14" s="1">
        <v>71</v>
      </c>
      <c r="J14" s="1">
        <v>86</v>
      </c>
      <c r="K14" s="1">
        <v>84</v>
      </c>
      <c r="L14" s="1">
        <v>91</v>
      </c>
      <c r="M14" s="1">
        <v>77</v>
      </c>
      <c r="N14" s="1">
        <f t="shared" si="0"/>
        <v>94.25</v>
      </c>
      <c r="O14" s="1">
        <f t="shared" si="1"/>
        <v>36.871089931371337</v>
      </c>
      <c r="P14" s="1">
        <f t="shared" si="2"/>
        <v>10.643766848596071</v>
      </c>
    </row>
    <row r="16" spans="1:20" ht="33" customHeight="1" x14ac:dyDescent="0.35">
      <c r="B16" s="64" t="s">
        <v>12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</row>
    <row r="17" spans="1:18" s="7" customFormat="1" ht="28.5" customHeight="1" x14ac:dyDescent="0.35">
      <c r="A17" s="14"/>
      <c r="B17" s="12" t="s">
        <v>20</v>
      </c>
      <c r="C17" s="12" t="s">
        <v>21</v>
      </c>
      <c r="D17" s="12" t="s">
        <v>22</v>
      </c>
      <c r="E17" s="12" t="s">
        <v>23</v>
      </c>
      <c r="F17" s="12" t="s">
        <v>15</v>
      </c>
      <c r="G17" s="12" t="s">
        <v>16</v>
      </c>
      <c r="H17" s="12" t="s">
        <v>17</v>
      </c>
      <c r="I17" s="12" t="s">
        <v>18</v>
      </c>
      <c r="J17" s="12" t="s">
        <v>19</v>
      </c>
      <c r="K17" s="12" t="s">
        <v>24</v>
      </c>
      <c r="L17" s="12" t="s">
        <v>25</v>
      </c>
      <c r="M17" s="12" t="s">
        <v>46</v>
      </c>
    </row>
    <row r="18" spans="1:18" x14ac:dyDescent="0.35">
      <c r="B18" s="3">
        <v>118</v>
      </c>
      <c r="C18" s="4">
        <v>305</v>
      </c>
      <c r="D18" s="4">
        <v>255</v>
      </c>
      <c r="E18" s="6">
        <v>93</v>
      </c>
      <c r="F18" s="1">
        <v>158</v>
      </c>
      <c r="G18" s="1">
        <v>126</v>
      </c>
      <c r="H18" s="1">
        <v>201</v>
      </c>
      <c r="I18" s="1">
        <v>119</v>
      </c>
      <c r="J18" s="1">
        <v>98</v>
      </c>
      <c r="K18" s="1">
        <f>AVERAGE(B18:J18)</f>
        <v>163.66666666666666</v>
      </c>
      <c r="L18" s="1">
        <f>STDEV(B18:J18)</f>
        <v>74.622382701170835</v>
      </c>
      <c r="M18" s="1">
        <f>L18/(SQRT(9))</f>
        <v>24.874127567056945</v>
      </c>
    </row>
    <row r="19" spans="1:18" x14ac:dyDescent="0.35">
      <c r="B19" s="3">
        <v>94</v>
      </c>
      <c r="C19" s="4">
        <v>289</v>
      </c>
      <c r="D19" s="3">
        <v>199</v>
      </c>
      <c r="E19" s="6">
        <v>97</v>
      </c>
      <c r="F19" s="1">
        <v>114</v>
      </c>
      <c r="G19" s="1">
        <v>75</v>
      </c>
      <c r="H19" s="1">
        <v>177</v>
      </c>
      <c r="I19" s="1">
        <v>85</v>
      </c>
      <c r="J19" s="1">
        <v>72</v>
      </c>
      <c r="K19" s="1">
        <f t="shared" ref="K19:K29" si="5">AVERAGE(B19:J19)</f>
        <v>133.55555555555554</v>
      </c>
      <c r="L19" s="1">
        <f t="shared" ref="L19:L29" si="6">STDEV(B19:J19)</f>
        <v>73.478076851383207</v>
      </c>
      <c r="M19" s="47">
        <f t="shared" ref="M19:M29" si="7">L19/(SQRT(9))</f>
        <v>24.492692283794401</v>
      </c>
    </row>
    <row r="20" spans="1:18" x14ac:dyDescent="0.35">
      <c r="B20" s="3">
        <v>85</v>
      </c>
      <c r="C20" s="4">
        <v>307</v>
      </c>
      <c r="D20" s="5">
        <v>116</v>
      </c>
      <c r="E20" s="6">
        <v>77</v>
      </c>
      <c r="F20" s="1">
        <v>206</v>
      </c>
      <c r="G20" s="1">
        <v>106</v>
      </c>
      <c r="H20" s="1">
        <v>139</v>
      </c>
      <c r="I20" s="1">
        <v>100</v>
      </c>
      <c r="J20" s="1">
        <v>78</v>
      </c>
      <c r="K20" s="1">
        <f t="shared" si="5"/>
        <v>134.88888888888889</v>
      </c>
      <c r="L20" s="1">
        <f t="shared" si="6"/>
        <v>75.977701407130695</v>
      </c>
      <c r="M20" s="47">
        <f t="shared" si="7"/>
        <v>25.325900469043564</v>
      </c>
    </row>
    <row r="21" spans="1:18" x14ac:dyDescent="0.35">
      <c r="B21" s="3">
        <v>75</v>
      </c>
      <c r="C21" s="4">
        <v>305</v>
      </c>
      <c r="D21" s="5">
        <v>131</v>
      </c>
      <c r="E21" s="6">
        <v>94</v>
      </c>
      <c r="F21" s="1">
        <v>156</v>
      </c>
      <c r="G21" s="1">
        <v>90</v>
      </c>
      <c r="H21" s="1">
        <v>160</v>
      </c>
      <c r="I21" s="1">
        <v>88</v>
      </c>
      <c r="J21" s="1">
        <v>81</v>
      </c>
      <c r="K21" s="1">
        <f t="shared" si="5"/>
        <v>131.11111111111111</v>
      </c>
      <c r="L21" s="1">
        <f t="shared" si="6"/>
        <v>72.69533073802684</v>
      </c>
      <c r="M21" s="47">
        <f t="shared" si="7"/>
        <v>24.231776912675613</v>
      </c>
    </row>
    <row r="22" spans="1:18" x14ac:dyDescent="0.35">
      <c r="B22" s="3">
        <v>91</v>
      </c>
      <c r="C22" s="4">
        <v>218</v>
      </c>
      <c r="D22" s="5">
        <v>147</v>
      </c>
      <c r="E22" s="6">
        <v>64</v>
      </c>
      <c r="F22" s="1">
        <v>100</v>
      </c>
      <c r="G22" s="1">
        <v>103</v>
      </c>
      <c r="H22" s="1">
        <v>113</v>
      </c>
      <c r="I22" s="1">
        <v>92</v>
      </c>
      <c r="J22" s="1">
        <v>100</v>
      </c>
      <c r="K22" s="1">
        <f t="shared" si="5"/>
        <v>114.22222222222223</v>
      </c>
      <c r="L22" s="1">
        <f t="shared" si="6"/>
        <v>44.625603014911128</v>
      </c>
      <c r="M22" s="47">
        <f t="shared" si="7"/>
        <v>14.875201004970377</v>
      </c>
    </row>
    <row r="23" spans="1:18" x14ac:dyDescent="0.35">
      <c r="B23" s="3">
        <v>69</v>
      </c>
      <c r="C23" s="4">
        <v>239</v>
      </c>
      <c r="D23" s="5">
        <v>151</v>
      </c>
      <c r="E23" s="6">
        <v>74</v>
      </c>
      <c r="F23" s="1">
        <v>269</v>
      </c>
      <c r="G23" s="1">
        <v>108</v>
      </c>
      <c r="H23" s="1">
        <v>180</v>
      </c>
      <c r="I23" s="1">
        <v>106</v>
      </c>
      <c r="J23" s="1">
        <v>96</v>
      </c>
      <c r="K23" s="1">
        <f t="shared" si="5"/>
        <v>143.55555555555554</v>
      </c>
      <c r="L23" s="1">
        <f t="shared" si="6"/>
        <v>72.078275352409605</v>
      </c>
      <c r="M23" s="47">
        <f t="shared" si="7"/>
        <v>24.026091784136536</v>
      </c>
    </row>
    <row r="24" spans="1:18" x14ac:dyDescent="0.35">
      <c r="B24" s="4">
        <v>60</v>
      </c>
      <c r="C24" s="4">
        <v>313</v>
      </c>
      <c r="D24" s="5">
        <v>215</v>
      </c>
      <c r="E24" s="4">
        <v>81</v>
      </c>
      <c r="F24" s="1">
        <v>386</v>
      </c>
      <c r="G24" s="1">
        <v>149</v>
      </c>
      <c r="H24" s="1">
        <v>78</v>
      </c>
      <c r="I24" s="1">
        <v>97</v>
      </c>
      <c r="J24" s="1">
        <v>88</v>
      </c>
      <c r="K24" s="1">
        <f t="shared" si="5"/>
        <v>163</v>
      </c>
      <c r="L24" s="1">
        <f t="shared" si="6"/>
        <v>117.08330367733907</v>
      </c>
      <c r="M24" s="47">
        <f t="shared" si="7"/>
        <v>39.027767892446356</v>
      </c>
    </row>
    <row r="25" spans="1:18" x14ac:dyDescent="0.35">
      <c r="B25" s="4">
        <v>69</v>
      </c>
      <c r="C25" s="4">
        <v>191</v>
      </c>
      <c r="D25" s="5">
        <v>148</v>
      </c>
      <c r="E25" s="4">
        <v>80</v>
      </c>
      <c r="F25" s="1">
        <v>436</v>
      </c>
      <c r="G25" s="1">
        <v>116</v>
      </c>
      <c r="H25" s="1">
        <v>163</v>
      </c>
      <c r="I25" s="1">
        <v>88</v>
      </c>
      <c r="J25" s="1">
        <v>122</v>
      </c>
      <c r="K25" s="1">
        <f t="shared" si="5"/>
        <v>157</v>
      </c>
      <c r="L25" s="1">
        <f t="shared" si="6"/>
        <v>112.05690518660597</v>
      </c>
      <c r="M25" s="47">
        <f t="shared" si="7"/>
        <v>37.35230172886866</v>
      </c>
    </row>
    <row r="26" spans="1:18" x14ac:dyDescent="0.35">
      <c r="B26" s="4">
        <v>88</v>
      </c>
      <c r="C26" s="4">
        <v>291</v>
      </c>
      <c r="D26" s="5">
        <v>324</v>
      </c>
      <c r="E26" s="4">
        <v>74</v>
      </c>
      <c r="F26" s="1">
        <v>379</v>
      </c>
      <c r="G26" s="1">
        <v>100</v>
      </c>
      <c r="H26" s="1">
        <v>119</v>
      </c>
      <c r="I26" s="1">
        <v>104</v>
      </c>
      <c r="J26" s="1">
        <v>68</v>
      </c>
      <c r="K26" s="1">
        <f t="shared" si="5"/>
        <v>171.88888888888889</v>
      </c>
      <c r="L26" s="1">
        <f t="shared" si="6"/>
        <v>122.5800192164739</v>
      </c>
      <c r="M26" s="47">
        <f t="shared" si="7"/>
        <v>40.860006405491298</v>
      </c>
    </row>
    <row r="27" spans="1:18" x14ac:dyDescent="0.35">
      <c r="B27" s="4">
        <v>94</v>
      </c>
      <c r="C27" s="4">
        <v>316</v>
      </c>
      <c r="D27" s="5">
        <v>304</v>
      </c>
      <c r="E27" s="1">
        <v>55</v>
      </c>
      <c r="F27" s="1">
        <v>379</v>
      </c>
      <c r="G27" s="1">
        <v>106</v>
      </c>
      <c r="H27" s="1">
        <v>64</v>
      </c>
      <c r="I27" s="1">
        <v>179</v>
      </c>
      <c r="J27" s="1">
        <v>81</v>
      </c>
      <c r="K27" s="1">
        <f t="shared" si="5"/>
        <v>175.33333333333334</v>
      </c>
      <c r="L27" s="1">
        <f t="shared" si="6"/>
        <v>125.01599897613104</v>
      </c>
      <c r="M27" s="47">
        <f t="shared" si="7"/>
        <v>41.671999658710348</v>
      </c>
    </row>
    <row r="28" spans="1:18" x14ac:dyDescent="0.35">
      <c r="B28" s="4">
        <v>65</v>
      </c>
      <c r="C28" s="4">
        <v>315</v>
      </c>
      <c r="D28" s="5">
        <v>310</v>
      </c>
      <c r="E28" s="4">
        <v>82</v>
      </c>
      <c r="F28" s="1">
        <v>409</v>
      </c>
      <c r="G28" s="1">
        <v>113</v>
      </c>
      <c r="H28" s="1">
        <v>222</v>
      </c>
      <c r="I28" s="1">
        <v>99</v>
      </c>
      <c r="J28" s="1">
        <v>97</v>
      </c>
      <c r="K28" s="1">
        <f t="shared" si="5"/>
        <v>190.22222222222223</v>
      </c>
      <c r="L28" s="1">
        <f t="shared" si="6"/>
        <v>127.06177412756539</v>
      </c>
      <c r="M28" s="47">
        <f t="shared" si="7"/>
        <v>42.353924709188462</v>
      </c>
    </row>
    <row r="29" spans="1:18" x14ac:dyDescent="0.35">
      <c r="B29" s="4">
        <v>69</v>
      </c>
      <c r="C29" s="4">
        <v>333</v>
      </c>
      <c r="D29" s="5">
        <v>308</v>
      </c>
      <c r="E29" s="4">
        <v>81</v>
      </c>
      <c r="F29" s="1">
        <v>345</v>
      </c>
      <c r="G29" s="1">
        <v>83</v>
      </c>
      <c r="H29" s="1">
        <v>353</v>
      </c>
      <c r="I29" s="1">
        <v>84</v>
      </c>
      <c r="J29" s="1">
        <v>91</v>
      </c>
      <c r="K29" s="1">
        <f t="shared" si="5"/>
        <v>194.11111111111111</v>
      </c>
      <c r="L29" s="1">
        <f t="shared" si="6"/>
        <v>134.08154649731301</v>
      </c>
      <c r="M29" s="47">
        <f t="shared" si="7"/>
        <v>44.693848832437673</v>
      </c>
    </row>
    <row r="32" spans="1:18" ht="33" customHeight="1" x14ac:dyDescent="0.35">
      <c r="B32" s="75" t="s">
        <v>26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7"/>
    </row>
    <row r="33" spans="1:18" s="11" customFormat="1" ht="31.5" customHeight="1" x14ac:dyDescent="0.35">
      <c r="A33" s="15"/>
      <c r="B33" s="24" t="s">
        <v>27</v>
      </c>
      <c r="C33" s="25" t="s">
        <v>28</v>
      </c>
      <c r="D33" s="25" t="s">
        <v>29</v>
      </c>
      <c r="E33" s="25" t="s">
        <v>30</v>
      </c>
      <c r="F33" s="25" t="s">
        <v>31</v>
      </c>
      <c r="G33" s="25" t="s">
        <v>32</v>
      </c>
      <c r="H33" s="25" t="s">
        <v>33</v>
      </c>
      <c r="I33" s="25" t="s">
        <v>34</v>
      </c>
      <c r="J33" s="25" t="s">
        <v>35</v>
      </c>
      <c r="K33" s="25" t="s">
        <v>36</v>
      </c>
      <c r="L33" s="25" t="s">
        <v>37</v>
      </c>
      <c r="M33" s="25" t="s">
        <v>38</v>
      </c>
      <c r="N33" s="26" t="s">
        <v>39</v>
      </c>
      <c r="O33" s="26" t="s">
        <v>40</v>
      </c>
      <c r="P33" s="27" t="s">
        <v>41</v>
      </c>
      <c r="Q33" s="27" t="s">
        <v>42</v>
      </c>
      <c r="R33" s="28" t="s">
        <v>47</v>
      </c>
    </row>
    <row r="34" spans="1:18" x14ac:dyDescent="0.35">
      <c r="B34" s="22">
        <v>76</v>
      </c>
      <c r="C34" s="17">
        <v>80</v>
      </c>
      <c r="D34" s="17">
        <v>76</v>
      </c>
      <c r="E34" s="17">
        <v>69</v>
      </c>
      <c r="F34" s="17">
        <v>62</v>
      </c>
      <c r="G34" s="17">
        <v>59</v>
      </c>
      <c r="H34" s="17">
        <v>74</v>
      </c>
      <c r="I34" s="17">
        <v>83</v>
      </c>
      <c r="J34" s="17">
        <v>69</v>
      </c>
      <c r="K34" s="17">
        <v>62</v>
      </c>
      <c r="L34" s="17">
        <v>58</v>
      </c>
      <c r="M34" s="17">
        <v>62</v>
      </c>
      <c r="N34" s="6">
        <v>100</v>
      </c>
      <c r="O34" s="8">
        <v>105</v>
      </c>
      <c r="P34" s="17">
        <f>AVERAGE(B34:O34)</f>
        <v>73.928571428571431</v>
      </c>
      <c r="Q34" s="17">
        <f>STDEV(B34:O34)</f>
        <v>14.477910419321208</v>
      </c>
      <c r="R34" s="16">
        <f>Q34/(SQRT(14))</f>
        <v>3.8693843189646153</v>
      </c>
    </row>
    <row r="35" spans="1:18" x14ac:dyDescent="0.35">
      <c r="B35" s="22">
        <v>67</v>
      </c>
      <c r="C35" s="17">
        <v>72</v>
      </c>
      <c r="D35" s="17">
        <v>91</v>
      </c>
      <c r="E35" s="17">
        <v>74</v>
      </c>
      <c r="F35" s="17">
        <v>85</v>
      </c>
      <c r="G35" s="17">
        <v>83</v>
      </c>
      <c r="H35" s="17">
        <v>82</v>
      </c>
      <c r="I35" s="17">
        <v>100</v>
      </c>
      <c r="J35" s="17">
        <v>79</v>
      </c>
      <c r="K35" s="17">
        <v>104</v>
      </c>
      <c r="L35" s="17">
        <v>71</v>
      </c>
      <c r="M35" s="17">
        <v>105</v>
      </c>
      <c r="N35" s="6">
        <v>106</v>
      </c>
      <c r="O35" s="8">
        <v>90</v>
      </c>
      <c r="P35" s="17">
        <f t="shared" ref="P35:P45" si="8">AVERAGE(B35:O35)</f>
        <v>86.357142857142861</v>
      </c>
      <c r="Q35" s="17">
        <f t="shared" ref="Q35:Q45" si="9">STDEV(B35:O35)</f>
        <v>13.362445324675621</v>
      </c>
      <c r="R35" s="16">
        <f t="shared" ref="R35:R45" si="10">Q35/(SQRT(14))</f>
        <v>3.5712637324596752</v>
      </c>
    </row>
    <row r="36" spans="1:18" x14ac:dyDescent="0.35">
      <c r="B36" s="22">
        <v>78</v>
      </c>
      <c r="C36" s="17">
        <v>86</v>
      </c>
      <c r="D36" s="17">
        <v>79</v>
      </c>
      <c r="E36" s="17">
        <v>63</v>
      </c>
      <c r="F36" s="17">
        <v>82</v>
      </c>
      <c r="G36" s="17">
        <v>102</v>
      </c>
      <c r="H36" s="17">
        <v>99</v>
      </c>
      <c r="I36" s="17">
        <v>89</v>
      </c>
      <c r="J36" s="17">
        <v>90</v>
      </c>
      <c r="K36" s="17">
        <v>77</v>
      </c>
      <c r="L36" s="17">
        <v>85</v>
      </c>
      <c r="M36" s="17">
        <v>74</v>
      </c>
      <c r="N36" s="6">
        <v>121</v>
      </c>
      <c r="O36" s="8">
        <v>88</v>
      </c>
      <c r="P36" s="17">
        <f t="shared" si="8"/>
        <v>86.642857142857139</v>
      </c>
      <c r="Q36" s="17">
        <f t="shared" si="9"/>
        <v>14.025291127416626</v>
      </c>
      <c r="R36" s="16">
        <f t="shared" si="10"/>
        <v>3.7484167248966744</v>
      </c>
    </row>
    <row r="37" spans="1:18" x14ac:dyDescent="0.35">
      <c r="B37" s="22">
        <v>81</v>
      </c>
      <c r="C37" s="17">
        <v>87</v>
      </c>
      <c r="D37" s="17">
        <v>76</v>
      </c>
      <c r="E37" s="17">
        <v>79</v>
      </c>
      <c r="F37" s="17">
        <v>71</v>
      </c>
      <c r="G37" s="17">
        <v>107</v>
      </c>
      <c r="H37" s="17">
        <v>96</v>
      </c>
      <c r="I37" s="17">
        <v>115</v>
      </c>
      <c r="J37" s="17">
        <v>88</v>
      </c>
      <c r="K37" s="17">
        <v>72</v>
      </c>
      <c r="L37" s="17">
        <v>65</v>
      </c>
      <c r="M37" s="17">
        <v>90</v>
      </c>
      <c r="N37" s="6">
        <v>101</v>
      </c>
      <c r="O37" s="8">
        <v>105</v>
      </c>
      <c r="P37" s="17">
        <f t="shared" si="8"/>
        <v>88.071428571428569</v>
      </c>
      <c r="Q37" s="17">
        <f t="shared" si="9"/>
        <v>15.10203392167519</v>
      </c>
      <c r="R37" s="16">
        <f t="shared" si="10"/>
        <v>4.0361883413104724</v>
      </c>
    </row>
    <row r="38" spans="1:18" x14ac:dyDescent="0.35">
      <c r="B38" s="22">
        <v>95</v>
      </c>
      <c r="C38" s="17">
        <v>92</v>
      </c>
      <c r="D38" s="17">
        <v>87</v>
      </c>
      <c r="E38" s="17">
        <v>74</v>
      </c>
      <c r="F38" s="17">
        <v>71</v>
      </c>
      <c r="G38" s="17">
        <v>107</v>
      </c>
      <c r="H38" s="17">
        <v>76</v>
      </c>
      <c r="I38" s="17">
        <v>81</v>
      </c>
      <c r="J38" s="17">
        <v>78</v>
      </c>
      <c r="K38" s="17">
        <v>72</v>
      </c>
      <c r="L38" s="17">
        <v>70</v>
      </c>
      <c r="M38" s="17">
        <v>80</v>
      </c>
      <c r="N38" s="6">
        <v>107</v>
      </c>
      <c r="O38" s="8">
        <v>83</v>
      </c>
      <c r="P38" s="17">
        <f t="shared" si="8"/>
        <v>83.785714285714292</v>
      </c>
      <c r="Q38" s="17">
        <f t="shared" si="9"/>
        <v>12.361096363053864</v>
      </c>
      <c r="R38" s="16">
        <f t="shared" si="10"/>
        <v>3.3036419653889282</v>
      </c>
    </row>
    <row r="39" spans="1:18" x14ac:dyDescent="0.35">
      <c r="B39" s="22">
        <v>69</v>
      </c>
      <c r="C39" s="17">
        <v>85</v>
      </c>
      <c r="D39" s="17">
        <v>79</v>
      </c>
      <c r="E39" s="17">
        <v>82</v>
      </c>
      <c r="F39" s="17">
        <v>80</v>
      </c>
      <c r="G39" s="17">
        <v>103</v>
      </c>
      <c r="H39" s="17">
        <v>76</v>
      </c>
      <c r="I39" s="17">
        <v>91</v>
      </c>
      <c r="J39" s="17">
        <v>105</v>
      </c>
      <c r="K39" s="17">
        <v>92</v>
      </c>
      <c r="L39" s="17">
        <v>74</v>
      </c>
      <c r="M39" s="17">
        <v>86</v>
      </c>
      <c r="N39" s="6">
        <v>101</v>
      </c>
      <c r="O39" s="8">
        <v>92</v>
      </c>
      <c r="P39" s="17">
        <f t="shared" si="8"/>
        <v>86.785714285714292</v>
      </c>
      <c r="Q39" s="17">
        <f t="shared" si="9"/>
        <v>11.0883068793459</v>
      </c>
      <c r="R39" s="16">
        <f t="shared" si="10"/>
        <v>2.9634746672800643</v>
      </c>
    </row>
    <row r="40" spans="1:18" x14ac:dyDescent="0.35">
      <c r="B40" s="22">
        <v>83</v>
      </c>
      <c r="C40" s="17">
        <v>83</v>
      </c>
      <c r="D40" s="17">
        <v>80</v>
      </c>
      <c r="E40" s="17">
        <v>79</v>
      </c>
      <c r="F40" s="17">
        <v>71</v>
      </c>
      <c r="G40" s="17">
        <v>109</v>
      </c>
      <c r="H40" s="17">
        <v>81</v>
      </c>
      <c r="I40" s="17">
        <v>62</v>
      </c>
      <c r="J40" s="17">
        <v>111</v>
      </c>
      <c r="K40" s="17">
        <v>82</v>
      </c>
      <c r="L40" s="17">
        <v>73</v>
      </c>
      <c r="M40" s="17">
        <v>112</v>
      </c>
      <c r="N40" s="9">
        <v>113</v>
      </c>
      <c r="O40" s="8">
        <v>103</v>
      </c>
      <c r="P40" s="17">
        <f t="shared" si="8"/>
        <v>88.714285714285708</v>
      </c>
      <c r="Q40" s="17">
        <f t="shared" si="9"/>
        <v>17.228904922692127</v>
      </c>
      <c r="R40" s="16">
        <f t="shared" si="10"/>
        <v>4.6046185264297801</v>
      </c>
    </row>
    <row r="41" spans="1:18" x14ac:dyDescent="0.35">
      <c r="B41" s="22">
        <v>89</v>
      </c>
      <c r="C41" s="17">
        <v>82</v>
      </c>
      <c r="D41" s="17">
        <v>86</v>
      </c>
      <c r="E41" s="17">
        <v>91</v>
      </c>
      <c r="F41" s="17">
        <v>75</v>
      </c>
      <c r="G41" s="17">
        <v>88</v>
      </c>
      <c r="H41" s="17">
        <v>85</v>
      </c>
      <c r="I41" s="17">
        <v>70</v>
      </c>
      <c r="J41" s="17">
        <v>51</v>
      </c>
      <c r="K41" s="17">
        <v>85</v>
      </c>
      <c r="L41" s="17">
        <v>79</v>
      </c>
      <c r="M41" s="17">
        <v>78</v>
      </c>
      <c r="N41" s="8">
        <v>119</v>
      </c>
      <c r="O41" s="8">
        <v>113</v>
      </c>
      <c r="P41" s="17">
        <f t="shared" si="8"/>
        <v>85.071428571428569</v>
      </c>
      <c r="Q41" s="17">
        <f t="shared" si="9"/>
        <v>16.587596319188361</v>
      </c>
      <c r="R41" s="16">
        <f t="shared" si="10"/>
        <v>4.4332215926082412</v>
      </c>
    </row>
    <row r="42" spans="1:18" x14ac:dyDescent="0.35">
      <c r="B42" s="22">
        <v>82</v>
      </c>
      <c r="C42" s="17">
        <v>90</v>
      </c>
      <c r="D42" s="17">
        <v>83</v>
      </c>
      <c r="E42" s="17">
        <v>89</v>
      </c>
      <c r="F42" s="17">
        <v>85</v>
      </c>
      <c r="G42" s="17">
        <v>104</v>
      </c>
      <c r="H42" s="17">
        <v>77</v>
      </c>
      <c r="I42" s="17">
        <v>72</v>
      </c>
      <c r="J42" s="17">
        <v>71</v>
      </c>
      <c r="K42" s="17">
        <v>81</v>
      </c>
      <c r="L42" s="17">
        <v>77</v>
      </c>
      <c r="M42" s="17">
        <v>77</v>
      </c>
      <c r="N42" s="8">
        <v>88</v>
      </c>
      <c r="O42" s="8">
        <v>116</v>
      </c>
      <c r="P42" s="17">
        <f t="shared" si="8"/>
        <v>85.142857142857139</v>
      </c>
      <c r="Q42" s="17">
        <f t="shared" si="9"/>
        <v>12.271650524416302</v>
      </c>
      <c r="R42" s="16">
        <f t="shared" si="10"/>
        <v>3.2797365594707548</v>
      </c>
    </row>
    <row r="43" spans="1:18" x14ac:dyDescent="0.35">
      <c r="B43" s="22">
        <v>80</v>
      </c>
      <c r="C43" s="17">
        <v>71</v>
      </c>
      <c r="D43" s="17">
        <v>77</v>
      </c>
      <c r="E43" s="17">
        <v>65</v>
      </c>
      <c r="F43" s="17">
        <v>90</v>
      </c>
      <c r="G43" s="17">
        <v>56</v>
      </c>
      <c r="H43" s="17">
        <v>66</v>
      </c>
      <c r="I43" s="17">
        <v>74</v>
      </c>
      <c r="J43" s="17">
        <v>93</v>
      </c>
      <c r="K43" s="17">
        <v>105</v>
      </c>
      <c r="L43" s="17">
        <v>74</v>
      </c>
      <c r="M43" s="17">
        <v>74</v>
      </c>
      <c r="N43" s="8">
        <v>95</v>
      </c>
      <c r="O43" s="8">
        <v>88</v>
      </c>
      <c r="P43" s="17">
        <f t="shared" si="8"/>
        <v>79.142857142857139</v>
      </c>
      <c r="Q43" s="17">
        <f t="shared" si="9"/>
        <v>13.495624036400409</v>
      </c>
      <c r="R43" s="16">
        <f t="shared" si="10"/>
        <v>3.6068572403515389</v>
      </c>
    </row>
    <row r="44" spans="1:18" x14ac:dyDescent="0.35">
      <c r="B44" s="22">
        <v>79</v>
      </c>
      <c r="C44" s="17">
        <v>71</v>
      </c>
      <c r="D44" s="17">
        <v>81</v>
      </c>
      <c r="E44" s="17">
        <v>66</v>
      </c>
      <c r="F44" s="17">
        <v>84</v>
      </c>
      <c r="G44" s="17">
        <v>81</v>
      </c>
      <c r="H44" s="17">
        <v>74</v>
      </c>
      <c r="I44" s="17">
        <v>111</v>
      </c>
      <c r="J44" s="17">
        <v>74</v>
      </c>
      <c r="K44" s="17">
        <v>83</v>
      </c>
      <c r="L44" s="17">
        <v>71</v>
      </c>
      <c r="M44" s="17">
        <v>79</v>
      </c>
      <c r="N44" s="8">
        <v>106</v>
      </c>
      <c r="O44" s="8">
        <v>99</v>
      </c>
      <c r="P44" s="17">
        <f t="shared" si="8"/>
        <v>82.785714285714292</v>
      </c>
      <c r="Q44" s="17">
        <f t="shared" si="9"/>
        <v>13.440344383342911</v>
      </c>
      <c r="R44" s="16">
        <f t="shared" si="10"/>
        <v>3.5920831316229043</v>
      </c>
    </row>
    <row r="45" spans="1:18" x14ac:dyDescent="0.35">
      <c r="B45" s="23">
        <v>68</v>
      </c>
      <c r="C45" s="13">
        <v>89</v>
      </c>
      <c r="D45" s="13">
        <v>72</v>
      </c>
      <c r="E45" s="13">
        <v>66</v>
      </c>
      <c r="F45" s="13">
        <v>74</v>
      </c>
      <c r="G45" s="13">
        <v>87</v>
      </c>
      <c r="H45" s="13">
        <v>71</v>
      </c>
      <c r="I45" s="13">
        <v>75</v>
      </c>
      <c r="J45" s="13">
        <v>80</v>
      </c>
      <c r="K45" s="13">
        <v>98</v>
      </c>
      <c r="L45" s="13">
        <v>84</v>
      </c>
      <c r="M45" s="13">
        <v>77</v>
      </c>
      <c r="N45" s="10">
        <v>78</v>
      </c>
      <c r="O45" s="10">
        <v>92</v>
      </c>
      <c r="P45" s="13">
        <f t="shared" si="8"/>
        <v>79.357142857142861</v>
      </c>
      <c r="Q45" s="13">
        <f t="shared" si="9"/>
        <v>9.4755324011748598</v>
      </c>
      <c r="R45" s="19">
        <f t="shared" si="10"/>
        <v>2.5324425573194098</v>
      </c>
    </row>
    <row r="49" spans="1:7" s="14" customFormat="1" ht="32.25" customHeight="1" x14ac:dyDescent="0.35">
      <c r="A49" s="12" t="s">
        <v>43</v>
      </c>
      <c r="B49" s="12" t="s">
        <v>41</v>
      </c>
      <c r="C49" s="12" t="s">
        <v>42</v>
      </c>
      <c r="D49" s="12" t="s">
        <v>13</v>
      </c>
      <c r="E49" s="12" t="s">
        <v>14</v>
      </c>
      <c r="F49" s="12" t="s">
        <v>24</v>
      </c>
      <c r="G49" s="12" t="s">
        <v>25</v>
      </c>
    </row>
    <row r="50" spans="1:7" x14ac:dyDescent="0.35">
      <c r="A50" s="1">
        <v>1</v>
      </c>
      <c r="B50">
        <v>73.928571428571431</v>
      </c>
      <c r="C50">
        <v>14.477910419321208</v>
      </c>
      <c r="D50">
        <v>97.166666666666671</v>
      </c>
      <c r="E50">
        <v>64.442833487353639</v>
      </c>
      <c r="F50">
        <v>163.66666666666666</v>
      </c>
      <c r="G50">
        <v>74.622382701170835</v>
      </c>
    </row>
    <row r="51" spans="1:7" x14ac:dyDescent="0.35">
      <c r="A51" s="1">
        <v>2</v>
      </c>
      <c r="B51">
        <v>86.357142857142861</v>
      </c>
      <c r="C51">
        <v>13.362445324675621</v>
      </c>
      <c r="D51">
        <v>89.916666666666671</v>
      </c>
      <c r="E51">
        <v>34.36027921712494</v>
      </c>
      <c r="F51">
        <v>133.55555555555554</v>
      </c>
      <c r="G51">
        <v>73.478076851383207</v>
      </c>
    </row>
    <row r="52" spans="1:7" x14ac:dyDescent="0.35">
      <c r="A52" s="1">
        <v>3</v>
      </c>
      <c r="B52">
        <v>86.642857142857139</v>
      </c>
      <c r="C52">
        <v>14.025291127416626</v>
      </c>
      <c r="D52">
        <v>100.41666666666667</v>
      </c>
      <c r="E52">
        <v>30.425642096259818</v>
      </c>
      <c r="F52">
        <v>134.88888888888889</v>
      </c>
      <c r="G52">
        <v>75.977701407130695</v>
      </c>
    </row>
    <row r="53" spans="1:7" x14ac:dyDescent="0.35">
      <c r="A53" s="1">
        <v>4</v>
      </c>
      <c r="B53">
        <v>88.071428571428569</v>
      </c>
      <c r="C53">
        <v>15.10203392167519</v>
      </c>
      <c r="D53">
        <v>96.5</v>
      </c>
      <c r="E53">
        <v>20.353690753097514</v>
      </c>
      <c r="F53">
        <v>131.11111111111111</v>
      </c>
      <c r="G53">
        <v>72.69533073802684</v>
      </c>
    </row>
    <row r="54" spans="1:7" x14ac:dyDescent="0.35">
      <c r="A54" s="1">
        <v>5</v>
      </c>
      <c r="B54">
        <v>83.785714285714292</v>
      </c>
      <c r="C54">
        <v>12.361096363053864</v>
      </c>
      <c r="D54">
        <v>86.083333333333329</v>
      </c>
      <c r="E54">
        <v>8.9387647441643274</v>
      </c>
      <c r="F54">
        <v>114.22222222222223</v>
      </c>
      <c r="G54">
        <v>44.625603014911128</v>
      </c>
    </row>
    <row r="55" spans="1:7" x14ac:dyDescent="0.35">
      <c r="A55" s="1">
        <v>6</v>
      </c>
      <c r="B55">
        <v>86.785714285714292</v>
      </c>
      <c r="C55">
        <v>11.0883068793459</v>
      </c>
      <c r="D55">
        <v>87.083333333333329</v>
      </c>
      <c r="E55">
        <v>10.130586748988842</v>
      </c>
      <c r="F55">
        <v>143.55555555555554</v>
      </c>
      <c r="G55">
        <v>72.078275352409605</v>
      </c>
    </row>
    <row r="56" spans="1:7" x14ac:dyDescent="0.35">
      <c r="A56" s="1">
        <v>7</v>
      </c>
      <c r="B56">
        <v>88.714285714285708</v>
      </c>
      <c r="C56">
        <v>17.228904922692127</v>
      </c>
      <c r="D56">
        <v>83.75</v>
      </c>
      <c r="E56">
        <v>12.076460950581055</v>
      </c>
      <c r="F56">
        <v>163</v>
      </c>
      <c r="G56">
        <v>117.08330367733907</v>
      </c>
    </row>
    <row r="57" spans="1:7" x14ac:dyDescent="0.35">
      <c r="A57" s="1">
        <v>8</v>
      </c>
      <c r="B57">
        <v>85.071428571428569</v>
      </c>
      <c r="C57">
        <v>16.587596319188361</v>
      </c>
      <c r="D57">
        <v>79.833333333333329</v>
      </c>
      <c r="E57">
        <v>12.231355632392553</v>
      </c>
      <c r="F57">
        <v>157</v>
      </c>
      <c r="G57">
        <v>112.05690518660597</v>
      </c>
    </row>
    <row r="58" spans="1:7" x14ac:dyDescent="0.35">
      <c r="A58" s="1">
        <v>9</v>
      </c>
      <c r="B58">
        <v>85.142857142857139</v>
      </c>
      <c r="C58">
        <v>12.271650524416302</v>
      </c>
      <c r="D58">
        <v>83.083333333333329</v>
      </c>
      <c r="E58">
        <v>15.222342033001933</v>
      </c>
      <c r="F58">
        <v>171.88888888888889</v>
      </c>
      <c r="G58">
        <v>122.5800192164739</v>
      </c>
    </row>
    <row r="59" spans="1:7" x14ac:dyDescent="0.35">
      <c r="A59" s="1">
        <v>10</v>
      </c>
      <c r="B59">
        <v>79.142857142857139</v>
      </c>
      <c r="C59">
        <v>13.495624036400409</v>
      </c>
      <c r="D59">
        <v>83</v>
      </c>
      <c r="E59">
        <v>14.238232781046696</v>
      </c>
      <c r="F59">
        <v>175.33333333333334</v>
      </c>
      <c r="G59">
        <v>125.01599897613104</v>
      </c>
    </row>
    <row r="60" spans="1:7" x14ac:dyDescent="0.35">
      <c r="A60" s="1">
        <v>11</v>
      </c>
      <c r="B60">
        <v>82.785714285714292</v>
      </c>
      <c r="C60">
        <v>13.440344383342911</v>
      </c>
      <c r="D60">
        <v>86.916666666666671</v>
      </c>
      <c r="E60">
        <v>11.171866722289812</v>
      </c>
      <c r="F60">
        <v>190.22222222222223</v>
      </c>
      <c r="G60">
        <v>127.06177412756539</v>
      </c>
    </row>
    <row r="61" spans="1:7" x14ac:dyDescent="0.35">
      <c r="A61" s="1">
        <v>12</v>
      </c>
      <c r="B61">
        <v>79.357142857142861</v>
      </c>
      <c r="C61">
        <v>9.4755324011748598</v>
      </c>
      <c r="D61">
        <v>94.25</v>
      </c>
      <c r="E61">
        <v>36.871089931371337</v>
      </c>
      <c r="F61">
        <v>194.11111111111111</v>
      </c>
      <c r="G61">
        <v>134.08154649731301</v>
      </c>
    </row>
  </sheetData>
  <mergeCells count="3">
    <mergeCell ref="B1:O1"/>
    <mergeCell ref="B32:R32"/>
    <mergeCell ref="B16:M1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3"/>
  <sheetViews>
    <sheetView tabSelected="1" topLeftCell="A16" zoomScale="90" zoomScaleNormal="90" workbookViewId="0">
      <selection activeCell="E32" sqref="E32"/>
    </sheetView>
  </sheetViews>
  <sheetFormatPr defaultRowHeight="14.5" x14ac:dyDescent="0.35"/>
  <sheetData>
    <row r="1" spans="1:19" s="14" customFormat="1" ht="48.75" customHeight="1" x14ac:dyDescent="0.35">
      <c r="A1" s="18" t="s">
        <v>48</v>
      </c>
      <c r="B1" s="12" t="s">
        <v>51</v>
      </c>
      <c r="C1" s="12" t="s">
        <v>52</v>
      </c>
      <c r="D1" s="18" t="s">
        <v>53</v>
      </c>
      <c r="E1" s="12" t="s">
        <v>40</v>
      </c>
      <c r="F1" s="12" t="s">
        <v>54</v>
      </c>
      <c r="G1" s="18" t="s">
        <v>55</v>
      </c>
      <c r="H1" s="12" t="s">
        <v>130</v>
      </c>
      <c r="I1" s="12" t="s">
        <v>49</v>
      </c>
      <c r="J1" s="18" t="s">
        <v>50</v>
      </c>
      <c r="K1" s="12" t="s">
        <v>129</v>
      </c>
      <c r="L1" s="12" t="s">
        <v>56</v>
      </c>
      <c r="M1" s="18" t="s">
        <v>57</v>
      </c>
      <c r="N1" s="12" t="s">
        <v>58</v>
      </c>
      <c r="O1" s="12" t="s">
        <v>59</v>
      </c>
      <c r="P1" s="18" t="s">
        <v>60</v>
      </c>
      <c r="Q1" s="12" t="s">
        <v>61</v>
      </c>
      <c r="R1" s="12" t="s">
        <v>62</v>
      </c>
      <c r="S1" s="18" t="s">
        <v>63</v>
      </c>
    </row>
    <row r="2" spans="1:19" x14ac:dyDescent="0.35">
      <c r="A2" s="20">
        <v>1</v>
      </c>
      <c r="B2">
        <v>73.928571428571431</v>
      </c>
      <c r="C2">
        <v>14.477910419321208</v>
      </c>
      <c r="D2" s="16">
        <v>3.8693843189646153</v>
      </c>
      <c r="E2">
        <v>105</v>
      </c>
      <c r="F2">
        <v>17.159881656396657</v>
      </c>
      <c r="G2" s="16">
        <v>4.5861712825588006</v>
      </c>
      <c r="H2">
        <v>97.166666666666671</v>
      </c>
      <c r="I2">
        <v>64.442833487353639</v>
      </c>
      <c r="J2" s="16">
        <v>18.603043630632929</v>
      </c>
      <c r="K2">
        <v>275.66666666666669</v>
      </c>
      <c r="L2">
        <v>141.53980059161856</v>
      </c>
      <c r="M2" s="16">
        <v>40.859020986308465</v>
      </c>
      <c r="N2">
        <v>163.66666666666666</v>
      </c>
      <c r="O2">
        <v>74.622382701170835</v>
      </c>
      <c r="P2" s="47">
        <f>O2/(SQRT(9))</f>
        <v>24.874127567056945</v>
      </c>
      <c r="Q2">
        <v>354</v>
      </c>
      <c r="R2" s="17">
        <v>156.00881385357687</v>
      </c>
      <c r="S2" s="16">
        <v>52.002937951192287</v>
      </c>
    </row>
    <row r="3" spans="1:19" x14ac:dyDescent="0.35">
      <c r="A3" s="20">
        <v>2</v>
      </c>
      <c r="B3">
        <v>86.357142857142861</v>
      </c>
      <c r="C3">
        <v>13.362445324675621</v>
      </c>
      <c r="D3" s="16">
        <v>3.5712637324596752</v>
      </c>
      <c r="E3">
        <v>112.92857142857143</v>
      </c>
      <c r="F3">
        <v>22.283019701848485</v>
      </c>
      <c r="G3" s="16">
        <v>5.9553875190750469</v>
      </c>
      <c r="H3">
        <v>89.916666666666671</v>
      </c>
      <c r="I3">
        <v>34.36027921712494</v>
      </c>
      <c r="J3" s="16">
        <v>9.9189582277188943</v>
      </c>
      <c r="K3">
        <v>289.33333333333331</v>
      </c>
      <c r="L3">
        <v>126.66443379212171</v>
      </c>
      <c r="M3" s="16">
        <v>36.564872473316505</v>
      </c>
      <c r="N3">
        <v>133.55555555555554</v>
      </c>
      <c r="O3">
        <v>73.478076851383207</v>
      </c>
      <c r="P3" s="47">
        <f t="shared" ref="P3:P13" si="0">O3/(SQRT(9))</f>
        <v>24.492692283794401</v>
      </c>
      <c r="Q3">
        <v>339</v>
      </c>
      <c r="R3" s="17">
        <v>155.42039763171371</v>
      </c>
      <c r="S3" s="16">
        <v>51.806799210571235</v>
      </c>
    </row>
    <row r="4" spans="1:19" x14ac:dyDescent="0.35">
      <c r="A4" s="20">
        <v>3</v>
      </c>
      <c r="B4">
        <v>86.642857142857139</v>
      </c>
      <c r="C4">
        <v>14.025291127416626</v>
      </c>
      <c r="D4" s="16">
        <v>3.7484167248966744</v>
      </c>
      <c r="E4">
        <v>131.07142857142858</v>
      </c>
      <c r="F4">
        <v>31.563036525741236</v>
      </c>
      <c r="G4" s="16">
        <v>8.4355763403968158</v>
      </c>
      <c r="H4">
        <v>100.41666666666667</v>
      </c>
      <c r="I4">
        <v>30.425642096259818</v>
      </c>
      <c r="J4" s="16">
        <v>8.7831263272714075</v>
      </c>
      <c r="K4">
        <v>326.25</v>
      </c>
      <c r="L4">
        <v>130.37507081842406</v>
      </c>
      <c r="M4" s="16">
        <v>37.636041116316832</v>
      </c>
      <c r="N4">
        <v>134.88888888888889</v>
      </c>
      <c r="O4">
        <v>75.977701407130695</v>
      </c>
      <c r="P4" s="47">
        <f t="shared" si="0"/>
        <v>25.325900469043564</v>
      </c>
      <c r="Q4">
        <v>377.44444444444446</v>
      </c>
      <c r="R4" s="17">
        <v>174.82570685622233</v>
      </c>
      <c r="S4" s="16">
        <v>58.275235618740773</v>
      </c>
    </row>
    <row r="5" spans="1:19" x14ac:dyDescent="0.35">
      <c r="A5" s="20">
        <v>4</v>
      </c>
      <c r="B5">
        <v>88.071428571428569</v>
      </c>
      <c r="C5">
        <v>15.10203392167519</v>
      </c>
      <c r="D5" s="16">
        <v>4.0361883413104724</v>
      </c>
      <c r="E5">
        <v>120.42857142857143</v>
      </c>
      <c r="F5">
        <v>33.817870300306495</v>
      </c>
      <c r="G5" s="16">
        <v>9.0382060152932056</v>
      </c>
      <c r="H5">
        <v>96.5</v>
      </c>
      <c r="I5">
        <v>20.353690753097514</v>
      </c>
      <c r="J5" s="16">
        <v>5.8756044176516236</v>
      </c>
      <c r="K5">
        <v>280.16666666666669</v>
      </c>
      <c r="L5">
        <v>105.08337238362284</v>
      </c>
      <c r="M5" s="16">
        <v>30.334956666519169</v>
      </c>
      <c r="N5">
        <v>131.11111111111111</v>
      </c>
      <c r="O5">
        <v>72.69533073802684</v>
      </c>
      <c r="P5" s="47">
        <f t="shared" si="0"/>
        <v>24.231776912675613</v>
      </c>
      <c r="Q5">
        <v>364.33333333333331</v>
      </c>
      <c r="R5" s="17">
        <v>174.17448148336771</v>
      </c>
      <c r="S5" s="16">
        <v>58.058160494455905</v>
      </c>
    </row>
    <row r="6" spans="1:19" x14ac:dyDescent="0.35">
      <c r="A6" s="20">
        <v>5</v>
      </c>
      <c r="B6">
        <v>83.785714285714292</v>
      </c>
      <c r="C6">
        <v>12.361096363053864</v>
      </c>
      <c r="D6" s="16">
        <v>3.3036419653889282</v>
      </c>
      <c r="E6">
        <v>123.14285714285714</v>
      </c>
      <c r="F6">
        <v>34.438031621711808</v>
      </c>
      <c r="G6" s="16">
        <v>9.2039511002380401</v>
      </c>
      <c r="H6">
        <v>86.083333333333329</v>
      </c>
      <c r="I6">
        <v>8.9387647441643274</v>
      </c>
      <c r="J6" s="16">
        <v>2.5803991156330057</v>
      </c>
      <c r="K6">
        <v>290.58333333333331</v>
      </c>
      <c r="L6">
        <v>111.35729419170065</v>
      </c>
      <c r="M6" s="16">
        <v>32.14608188890336</v>
      </c>
      <c r="N6">
        <v>114.22222222222223</v>
      </c>
      <c r="O6">
        <v>44.625603014911128</v>
      </c>
      <c r="P6" s="47">
        <f t="shared" si="0"/>
        <v>14.875201004970377</v>
      </c>
      <c r="Q6">
        <v>391.22222222222223</v>
      </c>
      <c r="R6" s="17">
        <v>182.76404034832575</v>
      </c>
      <c r="S6" s="16">
        <v>60.921346782775252</v>
      </c>
    </row>
    <row r="7" spans="1:19" x14ac:dyDescent="0.35">
      <c r="A7" s="20">
        <v>6</v>
      </c>
      <c r="B7">
        <v>86.785714285714292</v>
      </c>
      <c r="C7">
        <v>11.0883068793459</v>
      </c>
      <c r="D7" s="16">
        <v>2.9634746672800643</v>
      </c>
      <c r="E7">
        <v>120.78571428571429</v>
      </c>
      <c r="F7">
        <v>26.489993964132555</v>
      </c>
      <c r="G7" s="16">
        <v>7.0797486851066926</v>
      </c>
      <c r="H7">
        <v>87.083333333333329</v>
      </c>
      <c r="I7">
        <v>10.130586748988842</v>
      </c>
      <c r="J7" s="16">
        <v>2.9244484932887818</v>
      </c>
      <c r="K7">
        <v>295.16666666666669</v>
      </c>
      <c r="L7">
        <v>117.58465680160619</v>
      </c>
      <c r="M7" s="16">
        <v>33.943766628488547</v>
      </c>
      <c r="N7">
        <v>143.55555555555554</v>
      </c>
      <c r="O7">
        <v>72.078275352409605</v>
      </c>
      <c r="P7" s="47">
        <f t="shared" si="0"/>
        <v>24.026091784136536</v>
      </c>
      <c r="Q7">
        <v>377</v>
      </c>
      <c r="R7" s="17">
        <v>186.56835208577044</v>
      </c>
      <c r="S7" s="16">
        <v>62.189450695256816</v>
      </c>
    </row>
    <row r="8" spans="1:19" x14ac:dyDescent="0.35">
      <c r="A8" s="20">
        <v>7</v>
      </c>
      <c r="B8">
        <v>88.714285714285708</v>
      </c>
      <c r="C8">
        <v>17.228904922692127</v>
      </c>
      <c r="D8" s="16">
        <v>4.6046185264297801</v>
      </c>
      <c r="E8">
        <v>115.71428571428571</v>
      </c>
      <c r="F8">
        <v>29.655531515225764</v>
      </c>
      <c r="G8" s="16">
        <v>7.9257741823322787</v>
      </c>
      <c r="H8">
        <v>83.75</v>
      </c>
      <c r="I8">
        <v>12.076460950581055</v>
      </c>
      <c r="J8" s="16">
        <v>3.486173990337988</v>
      </c>
      <c r="K8">
        <v>289.08333333333331</v>
      </c>
      <c r="L8">
        <v>118.85626027290529</v>
      </c>
      <c r="M8" s="16">
        <v>34.310846931717045</v>
      </c>
      <c r="N8">
        <v>163</v>
      </c>
      <c r="O8">
        <v>117.08330367733907</v>
      </c>
      <c r="P8" s="47">
        <f t="shared" si="0"/>
        <v>39.027767892446356</v>
      </c>
      <c r="Q8">
        <v>369.11111111111109</v>
      </c>
      <c r="R8" s="17">
        <v>171.20122987616392</v>
      </c>
      <c r="S8" s="16">
        <v>57.067076625387976</v>
      </c>
    </row>
    <row r="9" spans="1:19" x14ac:dyDescent="0.35">
      <c r="A9" s="20">
        <v>8</v>
      </c>
      <c r="B9">
        <v>85.071428571428569</v>
      </c>
      <c r="C9">
        <v>16.587596319188361</v>
      </c>
      <c r="D9" s="16">
        <v>4.4332215926082412</v>
      </c>
      <c r="E9">
        <v>118.42857142857143</v>
      </c>
      <c r="F9">
        <v>32.207773275106433</v>
      </c>
      <c r="G9" s="16">
        <v>8.6078894847387382</v>
      </c>
      <c r="H9">
        <v>79.833333333333329</v>
      </c>
      <c r="I9">
        <v>12.231355632392553</v>
      </c>
      <c r="J9" s="16">
        <v>3.5308882334579432</v>
      </c>
      <c r="K9">
        <v>286.08333333333331</v>
      </c>
      <c r="L9">
        <v>119.62704037080741</v>
      </c>
      <c r="M9" s="16">
        <v>34.533351980221944</v>
      </c>
      <c r="N9">
        <v>157</v>
      </c>
      <c r="O9">
        <v>112.05690518660597</v>
      </c>
      <c r="P9" s="47">
        <f t="shared" si="0"/>
        <v>37.35230172886866</v>
      </c>
      <c r="Q9">
        <v>356.88888888888891</v>
      </c>
      <c r="R9" s="17">
        <v>162.90905779333181</v>
      </c>
      <c r="S9" s="16">
        <v>54.30301926444394</v>
      </c>
    </row>
    <row r="10" spans="1:19" x14ac:dyDescent="0.35">
      <c r="A10" s="20">
        <v>9</v>
      </c>
      <c r="B10">
        <v>85.142857142857139</v>
      </c>
      <c r="C10">
        <v>12.271650524416302</v>
      </c>
      <c r="D10" s="16">
        <v>3.2797365594707548</v>
      </c>
      <c r="E10">
        <v>118.57142857142857</v>
      </c>
      <c r="F10">
        <v>28.084253145228473</v>
      </c>
      <c r="G10" s="16">
        <v>7.5058323737766726</v>
      </c>
      <c r="H10">
        <v>83.083333333333329</v>
      </c>
      <c r="I10">
        <v>15.222342033001933</v>
      </c>
      <c r="J10" s="16">
        <v>4.3943116352251108</v>
      </c>
      <c r="K10">
        <v>275.66666666666669</v>
      </c>
      <c r="L10">
        <v>121.77276403451658</v>
      </c>
      <c r="M10" s="16">
        <v>35.152769047646466</v>
      </c>
      <c r="N10">
        <v>171.88888888888889</v>
      </c>
      <c r="O10">
        <v>122.5800192164739</v>
      </c>
      <c r="P10" s="47">
        <f t="shared" si="0"/>
        <v>40.860006405491298</v>
      </c>
      <c r="Q10">
        <v>370.11111111111109</v>
      </c>
      <c r="R10" s="17">
        <v>190.76126732413769</v>
      </c>
      <c r="S10" s="16">
        <v>63.587089108045895</v>
      </c>
    </row>
    <row r="11" spans="1:19" x14ac:dyDescent="0.35">
      <c r="A11" s="20">
        <v>10</v>
      </c>
      <c r="B11">
        <v>79.142857142857139</v>
      </c>
      <c r="C11">
        <v>13.495624036400409</v>
      </c>
      <c r="D11" s="16">
        <v>3.6068572403515389</v>
      </c>
      <c r="E11">
        <v>105.92857142857143</v>
      </c>
      <c r="F11">
        <v>12.418746906402246</v>
      </c>
      <c r="G11" s="16">
        <v>3.3190497212011425</v>
      </c>
      <c r="H11">
        <v>83</v>
      </c>
      <c r="I11">
        <v>14.238232781046696</v>
      </c>
      <c r="J11" s="16">
        <v>4.1102237644609323</v>
      </c>
      <c r="K11">
        <v>258.5</v>
      </c>
      <c r="L11">
        <v>99.67994236099311</v>
      </c>
      <c r="M11" s="16">
        <v>28.775120777462877</v>
      </c>
      <c r="N11">
        <v>175.33333333333334</v>
      </c>
      <c r="O11">
        <v>125.01599897613104</v>
      </c>
      <c r="P11" s="47">
        <f t="shared" si="0"/>
        <v>41.671999658710348</v>
      </c>
      <c r="Q11">
        <v>343.55555555555554</v>
      </c>
      <c r="R11" s="17">
        <v>172.86708124387877</v>
      </c>
      <c r="S11" s="16">
        <v>57.622360414626257</v>
      </c>
    </row>
    <row r="12" spans="1:19" x14ac:dyDescent="0.35">
      <c r="A12" s="20">
        <v>11</v>
      </c>
      <c r="B12">
        <v>82.785714285714292</v>
      </c>
      <c r="C12">
        <v>13.440344383342911</v>
      </c>
      <c r="D12" s="16">
        <v>3.5920831316229043</v>
      </c>
      <c r="E12">
        <v>107.57142857142857</v>
      </c>
      <c r="F12">
        <v>15.853726985811885</v>
      </c>
      <c r="G12" s="16">
        <v>4.2370867631686009</v>
      </c>
      <c r="H12">
        <v>86.916666666666671</v>
      </c>
      <c r="I12">
        <v>11.171866722289812</v>
      </c>
      <c r="J12" s="16">
        <v>3.2250401297323226</v>
      </c>
      <c r="K12">
        <v>280.33333333333331</v>
      </c>
      <c r="L12">
        <v>110.46458365659211</v>
      </c>
      <c r="M12" s="16">
        <v>31.888378555026698</v>
      </c>
      <c r="N12">
        <v>190.22222222222223</v>
      </c>
      <c r="O12">
        <v>127.06177412756539</v>
      </c>
      <c r="P12" s="47">
        <f t="shared" si="0"/>
        <v>42.353924709188462</v>
      </c>
      <c r="Q12">
        <v>355.44444444444446</v>
      </c>
      <c r="R12" s="17">
        <v>182.09277244794143</v>
      </c>
      <c r="S12" s="16">
        <v>60.697590815980476</v>
      </c>
    </row>
    <row r="13" spans="1:19" x14ac:dyDescent="0.35">
      <c r="A13" s="21">
        <v>12</v>
      </c>
      <c r="B13" s="13">
        <v>79.357142857142861</v>
      </c>
      <c r="C13" s="13">
        <v>9.4755324011748598</v>
      </c>
      <c r="D13" s="19">
        <v>2.5324425573194098</v>
      </c>
      <c r="E13" s="13">
        <v>104.28571428571429</v>
      </c>
      <c r="F13" s="13">
        <v>10.373253858090797</v>
      </c>
      <c r="G13" s="19">
        <v>2.7723687087861939</v>
      </c>
      <c r="H13" s="13">
        <v>94.25</v>
      </c>
      <c r="I13" s="13">
        <v>36.871089931371337</v>
      </c>
      <c r="J13" s="19">
        <v>10.643766848596071</v>
      </c>
      <c r="K13" s="13">
        <v>253.25</v>
      </c>
      <c r="L13" s="13">
        <v>115.39979911751855</v>
      </c>
      <c r="M13" s="19">
        <v>33.313052542464042</v>
      </c>
      <c r="N13" s="13">
        <v>194.11111111111111</v>
      </c>
      <c r="O13" s="13">
        <v>134.08154649731301</v>
      </c>
      <c r="P13" s="47">
        <f t="shared" si="0"/>
        <v>44.693848832437673</v>
      </c>
      <c r="Q13" s="13">
        <v>342.77777777777777</v>
      </c>
      <c r="R13" s="13">
        <v>174.26113865243863</v>
      </c>
      <c r="S13" s="19">
        <v>58.087046217479546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Fasting normal-fasting high</vt:lpstr>
      <vt:lpstr>Blood Glucose-fasting</vt:lpstr>
      <vt:lpstr>Glucose SS versus 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2020-07-22T00:56:48Z</dcterms:modified>
</cp:coreProperties>
</file>