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naw\Dropbox\Meta-analyses\"/>
    </mc:Choice>
  </mc:AlternateContent>
  <xr:revisionPtr revIDLastSave="0" documentId="13_ncr:1_{DDE54E4F-5ADA-414F-B9A6-2AC66CDB7175}" xr6:coauthVersionLast="45" xr6:coauthVersionMax="45" xr10:uidLastSave="{00000000-0000-0000-0000-000000000000}"/>
  <bookViews>
    <workbookView xWindow="-110" yWindow="-110" windowWidth="19420" windowHeight="10420" firstSheet="5" activeTab="12" xr2:uid="{157D12A0-D360-411F-80A4-9C5EEB5F2875}"/>
  </bookViews>
  <sheets>
    <sheet name="all data " sheetId="1" r:id="rId1"/>
    <sheet name="Fasting_all" sheetId="2" r:id="rId2"/>
    <sheet name="Fasting duration" sheetId="15" r:id="rId3"/>
    <sheet name="15 min_all" sheetId="3" r:id="rId4"/>
    <sheet name="30 min_all" sheetId="4" r:id="rId5"/>
    <sheet name="60 min_all" sheetId="5" r:id="rId6"/>
    <sheet name="90min_all" sheetId="6" r:id="rId7"/>
    <sheet name="120 min_all" sheetId="7" r:id="rId8"/>
    <sheet name="FIRKO" sheetId="9" r:id="rId9"/>
    <sheet name="MIRKO" sheetId="10" r:id="rId10"/>
    <sheet name="LIRKO" sheetId="11" r:id="rId11"/>
    <sheet name="betaIRKO" sheetId="12" r:id="rId12"/>
    <sheet name="all IRKO 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2" i="15" l="1"/>
  <c r="AI52" i="15"/>
  <c r="AJ52" i="15"/>
  <c r="AG52" i="15"/>
  <c r="AH23" i="15"/>
  <c r="AI23" i="15"/>
  <c r="AJ23" i="15"/>
  <c r="AG23" i="15"/>
  <c r="AC50" i="15"/>
  <c r="AB50" i="15"/>
  <c r="Y50" i="15"/>
  <c r="X50" i="15"/>
  <c r="U50" i="15"/>
  <c r="T50" i="15"/>
  <c r="AC49" i="15"/>
  <c r="AB49" i="15"/>
  <c r="Y49" i="15"/>
  <c r="Z49" i="15" s="1"/>
  <c r="X49" i="15"/>
  <c r="U49" i="15"/>
  <c r="T49" i="15"/>
  <c r="AC48" i="15"/>
  <c r="AB48" i="15"/>
  <c r="Y48" i="15"/>
  <c r="X48" i="15"/>
  <c r="U48" i="15"/>
  <c r="T48" i="15"/>
  <c r="AC47" i="15"/>
  <c r="AB47" i="15"/>
  <c r="Y47" i="15"/>
  <c r="X47" i="15"/>
  <c r="U47" i="15"/>
  <c r="T47" i="15"/>
  <c r="AC46" i="15"/>
  <c r="AB46" i="15"/>
  <c r="Y46" i="15"/>
  <c r="X46" i="15"/>
  <c r="U46" i="15"/>
  <c r="AA46" i="15" s="1"/>
  <c r="T46" i="15"/>
  <c r="AC45" i="15"/>
  <c r="AB45" i="15"/>
  <c r="Y45" i="15"/>
  <c r="Z45" i="15" s="1"/>
  <c r="X45" i="15"/>
  <c r="U45" i="15"/>
  <c r="T45" i="15"/>
  <c r="AC44" i="15"/>
  <c r="AB44" i="15"/>
  <c r="Y44" i="15"/>
  <c r="X44" i="15"/>
  <c r="U44" i="15"/>
  <c r="T44" i="15"/>
  <c r="AC43" i="15"/>
  <c r="AB43" i="15"/>
  <c r="Y43" i="15"/>
  <c r="X43" i="15"/>
  <c r="U43" i="15"/>
  <c r="T43" i="15"/>
  <c r="AC42" i="15"/>
  <c r="AB42" i="15"/>
  <c r="Y42" i="15"/>
  <c r="X42" i="15"/>
  <c r="U42" i="15"/>
  <c r="AA42" i="15" s="1"/>
  <c r="T42" i="15"/>
  <c r="AC41" i="15"/>
  <c r="AB41" i="15"/>
  <c r="Y41" i="15"/>
  <c r="Z41" i="15" s="1"/>
  <c r="X41" i="15"/>
  <c r="U41" i="15"/>
  <c r="T41" i="15"/>
  <c r="AC40" i="15"/>
  <c r="AB40" i="15"/>
  <c r="Y40" i="15"/>
  <c r="X40" i="15"/>
  <c r="U40" i="15"/>
  <c r="T40" i="15"/>
  <c r="AC39" i="15"/>
  <c r="AB39" i="15"/>
  <c r="Y39" i="15"/>
  <c r="X39" i="15"/>
  <c r="U39" i="15"/>
  <c r="T39" i="15"/>
  <c r="AC38" i="15"/>
  <c r="AB38" i="15"/>
  <c r="Y38" i="15"/>
  <c r="X38" i="15"/>
  <c r="U38" i="15"/>
  <c r="AA38" i="15" s="1"/>
  <c r="T38" i="15"/>
  <c r="AC37" i="15"/>
  <c r="AB37" i="15"/>
  <c r="Y37" i="15"/>
  <c r="Z37" i="15" s="1"/>
  <c r="X37" i="15"/>
  <c r="U37" i="15"/>
  <c r="T37" i="15"/>
  <c r="AC36" i="15"/>
  <c r="AB36" i="15"/>
  <c r="Y36" i="15"/>
  <c r="X36" i="15"/>
  <c r="U36" i="15"/>
  <c r="T36" i="15"/>
  <c r="AC35" i="15"/>
  <c r="AB35" i="15"/>
  <c r="Y35" i="15"/>
  <c r="X35" i="15"/>
  <c r="U35" i="15"/>
  <c r="T35" i="15"/>
  <c r="AC34" i="15"/>
  <c r="AB34" i="15"/>
  <c r="Y34" i="15"/>
  <c r="X34" i="15"/>
  <c r="U34" i="15"/>
  <c r="AA34" i="15" s="1"/>
  <c r="T34" i="15"/>
  <c r="AC33" i="15"/>
  <c r="AB33" i="15"/>
  <c r="Y33" i="15"/>
  <c r="Z33" i="15" s="1"/>
  <c r="X33" i="15"/>
  <c r="U33" i="15"/>
  <c r="T33" i="15"/>
  <c r="AC32" i="15"/>
  <c r="AB32" i="15"/>
  <c r="Y32" i="15"/>
  <c r="X32" i="15"/>
  <c r="U32" i="15"/>
  <c r="T32" i="15"/>
  <c r="AC31" i="15"/>
  <c r="AB31" i="15"/>
  <c r="Y31" i="15"/>
  <c r="X31" i="15"/>
  <c r="U31" i="15"/>
  <c r="AA31" i="15" s="1"/>
  <c r="T31" i="15"/>
  <c r="AC30" i="15"/>
  <c r="AB30" i="15"/>
  <c r="Y30" i="15"/>
  <c r="X30" i="15"/>
  <c r="U30" i="15"/>
  <c r="AA30" i="15" s="1"/>
  <c r="T30" i="15"/>
  <c r="AC29" i="15"/>
  <c r="AB29" i="15"/>
  <c r="Y29" i="15"/>
  <c r="Z29" i="15" s="1"/>
  <c r="X29" i="15"/>
  <c r="U29" i="15"/>
  <c r="T29" i="15"/>
  <c r="AC28" i="15"/>
  <c r="AB28" i="15"/>
  <c r="Y28" i="15"/>
  <c r="X28" i="15"/>
  <c r="U28" i="15"/>
  <c r="T28" i="15"/>
  <c r="AC27" i="15"/>
  <c r="AB27" i="15"/>
  <c r="Y27" i="15"/>
  <c r="X27" i="15"/>
  <c r="U27" i="15"/>
  <c r="AA27" i="15" s="1"/>
  <c r="T27" i="15"/>
  <c r="AC26" i="15"/>
  <c r="AB26" i="15"/>
  <c r="Y26" i="15"/>
  <c r="X26" i="15"/>
  <c r="U26" i="15"/>
  <c r="AA26" i="15" s="1"/>
  <c r="T26" i="15"/>
  <c r="AC25" i="15"/>
  <c r="AB25" i="15"/>
  <c r="Y25" i="15"/>
  <c r="Z25" i="15" s="1"/>
  <c r="X25" i="15"/>
  <c r="U25" i="15"/>
  <c r="T25" i="15"/>
  <c r="AC24" i="15"/>
  <c r="AB24" i="15"/>
  <c r="Y24" i="15"/>
  <c r="X24" i="15"/>
  <c r="U24" i="15"/>
  <c r="T24" i="15"/>
  <c r="AC23" i="15"/>
  <c r="AB23" i="15"/>
  <c r="Y23" i="15"/>
  <c r="X23" i="15"/>
  <c r="U23" i="15"/>
  <c r="AA23" i="15" s="1"/>
  <c r="T23" i="15"/>
  <c r="AC22" i="15"/>
  <c r="AB22" i="15"/>
  <c r="Y22" i="15"/>
  <c r="X22" i="15"/>
  <c r="U22" i="15"/>
  <c r="AA22" i="15" s="1"/>
  <c r="T22" i="15"/>
  <c r="AC21" i="15"/>
  <c r="AB21" i="15"/>
  <c r="Y21" i="15"/>
  <c r="Z21" i="15" s="1"/>
  <c r="X21" i="15"/>
  <c r="U21" i="15"/>
  <c r="T21" i="15"/>
  <c r="AC20" i="15"/>
  <c r="AB20" i="15"/>
  <c r="Y20" i="15"/>
  <c r="X20" i="15"/>
  <c r="U20" i="15"/>
  <c r="T20" i="15"/>
  <c r="AC19" i="15"/>
  <c r="AB19" i="15"/>
  <c r="Y19" i="15"/>
  <c r="X19" i="15"/>
  <c r="U19" i="15"/>
  <c r="AA19" i="15" s="1"/>
  <c r="T19" i="15"/>
  <c r="AC18" i="15"/>
  <c r="AB18" i="15"/>
  <c r="Y18" i="15"/>
  <c r="X18" i="15"/>
  <c r="U18" i="15"/>
  <c r="AA18" i="15" s="1"/>
  <c r="T18" i="15"/>
  <c r="AC17" i="15"/>
  <c r="AB17" i="15"/>
  <c r="Y17" i="15"/>
  <c r="Z17" i="15" s="1"/>
  <c r="X17" i="15"/>
  <c r="U17" i="15"/>
  <c r="T17" i="15"/>
  <c r="AC16" i="15"/>
  <c r="AB16" i="15"/>
  <c r="Y16" i="15"/>
  <c r="X16" i="15"/>
  <c r="U16" i="15"/>
  <c r="T16" i="15"/>
  <c r="AC15" i="15"/>
  <c r="AB15" i="15"/>
  <c r="Y15" i="15"/>
  <c r="X15" i="15"/>
  <c r="U15" i="15"/>
  <c r="AA15" i="15" s="1"/>
  <c r="T15" i="15"/>
  <c r="AC14" i="15"/>
  <c r="AB14" i="15"/>
  <c r="Y14" i="15"/>
  <c r="X14" i="15"/>
  <c r="U14" i="15"/>
  <c r="AA14" i="15" s="1"/>
  <c r="T14" i="15"/>
  <c r="AC13" i="15"/>
  <c r="AB13" i="15"/>
  <c r="Y13" i="15"/>
  <c r="Z13" i="15" s="1"/>
  <c r="X13" i="15"/>
  <c r="U13" i="15"/>
  <c r="T13" i="15"/>
  <c r="AC12" i="15"/>
  <c r="AB12" i="15"/>
  <c r="Y12" i="15"/>
  <c r="X12" i="15"/>
  <c r="U12" i="15"/>
  <c r="T12" i="15"/>
  <c r="AC11" i="15"/>
  <c r="AB11" i="15"/>
  <c r="Y11" i="15"/>
  <c r="X11" i="15"/>
  <c r="U11" i="15"/>
  <c r="AA11" i="15" s="1"/>
  <c r="T11" i="15"/>
  <c r="AC10" i="15"/>
  <c r="AB10" i="15"/>
  <c r="Y10" i="15"/>
  <c r="X10" i="15"/>
  <c r="U10" i="15"/>
  <c r="AA10" i="15" s="1"/>
  <c r="T10" i="15"/>
  <c r="AC9" i="15"/>
  <c r="AB9" i="15"/>
  <c r="Y9" i="15"/>
  <c r="Z9" i="15" s="1"/>
  <c r="X9" i="15"/>
  <c r="U9" i="15"/>
  <c r="T9" i="15"/>
  <c r="AC8" i="15"/>
  <c r="AB8" i="15"/>
  <c r="Y8" i="15"/>
  <c r="X8" i="15"/>
  <c r="U8" i="15"/>
  <c r="T8" i="15"/>
  <c r="AC7" i="15"/>
  <c r="AB7" i="15"/>
  <c r="Y7" i="15"/>
  <c r="X7" i="15"/>
  <c r="U7" i="15"/>
  <c r="AA7" i="15" s="1"/>
  <c r="T7" i="15"/>
  <c r="AC6" i="15"/>
  <c r="AB6" i="15"/>
  <c r="Y6" i="15"/>
  <c r="X6" i="15"/>
  <c r="U6" i="15"/>
  <c r="AA6" i="15" s="1"/>
  <c r="T6" i="15"/>
  <c r="AC5" i="15"/>
  <c r="AC51" i="15" s="1"/>
  <c r="AB5" i="15"/>
  <c r="Y5" i="15"/>
  <c r="Z5" i="15" s="1"/>
  <c r="X5" i="15"/>
  <c r="U5" i="15"/>
  <c r="T5" i="15"/>
  <c r="Z16" i="15" l="1"/>
  <c r="Z28" i="15"/>
  <c r="Z32" i="15"/>
  <c r="AA35" i="15"/>
  <c r="Z36" i="15"/>
  <c r="AA39" i="15"/>
  <c r="Z40" i="15"/>
  <c r="AA43" i="15"/>
  <c r="Z44" i="15"/>
  <c r="AA47" i="15"/>
  <c r="Z48" i="15"/>
  <c r="Z12" i="15"/>
  <c r="Z20" i="15"/>
  <c r="Z15" i="15"/>
  <c r="Z19" i="15"/>
  <c r="Z23" i="15"/>
  <c r="Z27" i="15"/>
  <c r="Z31" i="15"/>
  <c r="Z35" i="15"/>
  <c r="Z39" i="15"/>
  <c r="Z43" i="15"/>
  <c r="Z47" i="15"/>
  <c r="AA50" i="15"/>
  <c r="Z8" i="15"/>
  <c r="Z7" i="15"/>
  <c r="AB51" i="15"/>
  <c r="Z24" i="15"/>
  <c r="Z11" i="15"/>
  <c r="AA5" i="15"/>
  <c r="Z6" i="15"/>
  <c r="AA9" i="15"/>
  <c r="Z10" i="15"/>
  <c r="AA13" i="15"/>
  <c r="Z14" i="15"/>
  <c r="AA17" i="15"/>
  <c r="Z18" i="15"/>
  <c r="AA21" i="15"/>
  <c r="Z22" i="15"/>
  <c r="AA25" i="15"/>
  <c r="Z26" i="15"/>
  <c r="AA29" i="15"/>
  <c r="Z30" i="15"/>
  <c r="AA33" i="15"/>
  <c r="Z34" i="15"/>
  <c r="AA37" i="15"/>
  <c r="Z38" i="15"/>
  <c r="AA41" i="15"/>
  <c r="Z42" i="15"/>
  <c r="AA45" i="15"/>
  <c r="Z46" i="15"/>
  <c r="AA49" i="15"/>
  <c r="Z50" i="15"/>
  <c r="AA8" i="15"/>
  <c r="AA12" i="15"/>
  <c r="AA16" i="15"/>
  <c r="AA20" i="15"/>
  <c r="AA24" i="15"/>
  <c r="AA28" i="15"/>
  <c r="AA32" i="15"/>
  <c r="AA36" i="15"/>
  <c r="AA40" i="15"/>
  <c r="AA44" i="15"/>
  <c r="AA48" i="15"/>
  <c r="M110" i="12"/>
  <c r="N110" i="12"/>
  <c r="M111" i="12"/>
  <c r="N111" i="12"/>
  <c r="M112" i="12"/>
  <c r="N112" i="12"/>
  <c r="M113" i="12"/>
  <c r="N113" i="12"/>
  <c r="M114" i="12"/>
  <c r="N114" i="12"/>
  <c r="M115" i="12"/>
  <c r="N115" i="12"/>
  <c r="M116" i="12"/>
  <c r="N116" i="12"/>
  <c r="N109" i="12"/>
  <c r="N117" i="12" s="1"/>
  <c r="M109" i="12"/>
  <c r="M117" i="12" s="1"/>
  <c r="M103" i="12"/>
  <c r="N103" i="12"/>
  <c r="M104" i="12"/>
  <c r="N104" i="12"/>
  <c r="M105" i="12"/>
  <c r="N105" i="12"/>
  <c r="N102" i="12"/>
  <c r="M102" i="12"/>
  <c r="M93" i="12"/>
  <c r="N93" i="12"/>
  <c r="M94" i="12"/>
  <c r="N94" i="12"/>
  <c r="M95" i="12"/>
  <c r="N95" i="12"/>
  <c r="M96" i="12"/>
  <c r="N96" i="12"/>
  <c r="M97" i="12"/>
  <c r="N97" i="12"/>
  <c r="M98" i="12"/>
  <c r="N98" i="12"/>
  <c r="M99" i="12"/>
  <c r="N99" i="12"/>
  <c r="N92" i="12"/>
  <c r="N100" i="12" s="1"/>
  <c r="M92" i="12"/>
  <c r="M100" i="12" s="1"/>
  <c r="M88" i="12"/>
  <c r="N88" i="12"/>
  <c r="M82" i="12"/>
  <c r="N82" i="12"/>
  <c r="M83" i="12"/>
  <c r="N83" i="12"/>
  <c r="M84" i="12"/>
  <c r="N84" i="12"/>
  <c r="M85" i="12"/>
  <c r="N85" i="12"/>
  <c r="M86" i="12"/>
  <c r="N86" i="12"/>
  <c r="M87" i="12"/>
  <c r="N87" i="12"/>
  <c r="N81" i="12"/>
  <c r="N89" i="12" s="1"/>
  <c r="M81" i="12"/>
  <c r="M89" i="12" s="1"/>
  <c r="M77" i="12"/>
  <c r="M78" i="12" s="1"/>
  <c r="N77" i="12"/>
  <c r="N76" i="12"/>
  <c r="N78" i="12" s="1"/>
  <c r="M76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N65" i="12"/>
  <c r="N73" i="12" s="1"/>
  <c r="M65" i="12"/>
  <c r="M73" i="12" s="1"/>
  <c r="M124" i="11"/>
  <c r="M132" i="11" s="1"/>
  <c r="N124" i="11"/>
  <c r="M125" i="11"/>
  <c r="N125" i="11"/>
  <c r="M126" i="11"/>
  <c r="N126" i="11"/>
  <c r="M127" i="11"/>
  <c r="N127" i="11"/>
  <c r="M128" i="11"/>
  <c r="N128" i="11"/>
  <c r="M129" i="11"/>
  <c r="N129" i="11"/>
  <c r="M130" i="11"/>
  <c r="N130" i="11"/>
  <c r="M131" i="11"/>
  <c r="N131" i="11"/>
  <c r="N123" i="11"/>
  <c r="N132" i="11" s="1"/>
  <c r="M123" i="11"/>
  <c r="M112" i="11"/>
  <c r="N112" i="11"/>
  <c r="M113" i="11"/>
  <c r="N113" i="11"/>
  <c r="M114" i="11"/>
  <c r="N114" i="11"/>
  <c r="M115" i="11"/>
  <c r="N115" i="11"/>
  <c r="M116" i="11"/>
  <c r="N116" i="11"/>
  <c r="M117" i="11"/>
  <c r="N117" i="11"/>
  <c r="M118" i="11"/>
  <c r="N118" i="11"/>
  <c r="M119" i="11"/>
  <c r="N119" i="11"/>
  <c r="N111" i="11"/>
  <c r="M111" i="11"/>
  <c r="M120" i="11" s="1"/>
  <c r="M107" i="11"/>
  <c r="N107" i="11"/>
  <c r="M100" i="11"/>
  <c r="N100" i="11"/>
  <c r="M101" i="11"/>
  <c r="N101" i="11"/>
  <c r="M102" i="11"/>
  <c r="N102" i="11"/>
  <c r="M103" i="11"/>
  <c r="N103" i="11"/>
  <c r="M104" i="11"/>
  <c r="N104" i="11"/>
  <c r="M105" i="11"/>
  <c r="N105" i="11"/>
  <c r="M106" i="11"/>
  <c r="N106" i="11"/>
  <c r="N99" i="11"/>
  <c r="M99" i="11"/>
  <c r="M108" i="11" s="1"/>
  <c r="M96" i="11"/>
  <c r="M88" i="11"/>
  <c r="N88" i="11"/>
  <c r="M89" i="11"/>
  <c r="N89" i="11"/>
  <c r="M90" i="11"/>
  <c r="N90" i="11"/>
  <c r="M91" i="11"/>
  <c r="N91" i="11"/>
  <c r="M92" i="11"/>
  <c r="N92" i="11"/>
  <c r="M93" i="11"/>
  <c r="N93" i="11"/>
  <c r="M94" i="11"/>
  <c r="N94" i="11"/>
  <c r="M95" i="11"/>
  <c r="N95" i="11"/>
  <c r="N87" i="11"/>
  <c r="M87" i="11"/>
  <c r="N84" i="11"/>
  <c r="M84" i="11"/>
  <c r="M73" i="11"/>
  <c r="N73" i="11"/>
  <c r="M74" i="11"/>
  <c r="N74" i="11"/>
  <c r="M75" i="11"/>
  <c r="N75" i="11"/>
  <c r="M76" i="11"/>
  <c r="N76" i="11"/>
  <c r="M77" i="11"/>
  <c r="N77" i="11"/>
  <c r="M78" i="11"/>
  <c r="N78" i="11"/>
  <c r="M79" i="11"/>
  <c r="N79" i="11"/>
  <c r="M80" i="11"/>
  <c r="N80" i="11"/>
  <c r="N72" i="11"/>
  <c r="N81" i="11" s="1"/>
  <c r="M72" i="11"/>
  <c r="M81" i="11" s="1"/>
  <c r="M129" i="10"/>
  <c r="N129" i="10"/>
  <c r="M130" i="10"/>
  <c r="N130" i="10"/>
  <c r="M131" i="10"/>
  <c r="N131" i="10"/>
  <c r="M132" i="10"/>
  <c r="N132" i="10"/>
  <c r="M133" i="10"/>
  <c r="N133" i="10"/>
  <c r="M134" i="10"/>
  <c r="N134" i="10"/>
  <c r="M135" i="10"/>
  <c r="N135" i="10"/>
  <c r="M136" i="10"/>
  <c r="N136" i="10"/>
  <c r="M137" i="10"/>
  <c r="N137" i="10"/>
  <c r="N128" i="10"/>
  <c r="N138" i="10" s="1"/>
  <c r="M128" i="10"/>
  <c r="M138" i="10" s="1"/>
  <c r="M125" i="10"/>
  <c r="M121" i="10"/>
  <c r="N121" i="10"/>
  <c r="M122" i="10"/>
  <c r="N122" i="10"/>
  <c r="M123" i="10"/>
  <c r="N123" i="10"/>
  <c r="M124" i="10"/>
  <c r="N124" i="10"/>
  <c r="N125" i="10" s="1"/>
  <c r="N120" i="10"/>
  <c r="M120" i="10"/>
  <c r="M109" i="10"/>
  <c r="N109" i="10"/>
  <c r="M110" i="10"/>
  <c r="N110" i="10"/>
  <c r="M111" i="10"/>
  <c r="N111" i="10"/>
  <c r="M112" i="10"/>
  <c r="N112" i="10"/>
  <c r="M113" i="10"/>
  <c r="N113" i="10"/>
  <c r="M114" i="10"/>
  <c r="N114" i="10"/>
  <c r="M115" i="10"/>
  <c r="N115" i="10"/>
  <c r="M116" i="10"/>
  <c r="N116" i="10"/>
  <c r="M117" i="10"/>
  <c r="N117" i="10"/>
  <c r="N108" i="10"/>
  <c r="N118" i="10" s="1"/>
  <c r="M108" i="10"/>
  <c r="M118" i="10" s="1"/>
  <c r="M97" i="10"/>
  <c r="N97" i="10"/>
  <c r="M98" i="10"/>
  <c r="N98" i="10"/>
  <c r="M99" i="10"/>
  <c r="N99" i="10"/>
  <c r="M100" i="10"/>
  <c r="N100" i="10"/>
  <c r="M101" i="10"/>
  <c r="N101" i="10"/>
  <c r="M102" i="10"/>
  <c r="N102" i="10"/>
  <c r="M103" i="10"/>
  <c r="N103" i="10"/>
  <c r="M104" i="10"/>
  <c r="N104" i="10"/>
  <c r="M105" i="10"/>
  <c r="N105" i="10"/>
  <c r="N96" i="10"/>
  <c r="N106" i="10" s="1"/>
  <c r="M96" i="10"/>
  <c r="M106" i="10" s="1"/>
  <c r="M93" i="10"/>
  <c r="M88" i="10"/>
  <c r="N88" i="10"/>
  <c r="M89" i="10"/>
  <c r="N89" i="10"/>
  <c r="M90" i="10"/>
  <c r="N90" i="10"/>
  <c r="M91" i="10"/>
  <c r="N91" i="10"/>
  <c r="N93" i="10" s="1"/>
  <c r="M92" i="10"/>
  <c r="N92" i="10"/>
  <c r="N87" i="10"/>
  <c r="M87" i="10"/>
  <c r="M76" i="10"/>
  <c r="N76" i="10"/>
  <c r="M77" i="10"/>
  <c r="N77" i="10"/>
  <c r="M78" i="10"/>
  <c r="N78" i="10"/>
  <c r="M79" i="10"/>
  <c r="N79" i="10"/>
  <c r="M80" i="10"/>
  <c r="N80" i="10"/>
  <c r="M81" i="10"/>
  <c r="N81" i="10"/>
  <c r="M82" i="10"/>
  <c r="N82" i="10"/>
  <c r="M83" i="10"/>
  <c r="N83" i="10"/>
  <c r="M84" i="10"/>
  <c r="N84" i="10"/>
  <c r="N75" i="10"/>
  <c r="N85" i="10" s="1"/>
  <c r="M75" i="10"/>
  <c r="M85" i="10" s="1"/>
  <c r="M115" i="9"/>
  <c r="N115" i="9"/>
  <c r="M116" i="9"/>
  <c r="N116" i="9"/>
  <c r="M117" i="9"/>
  <c r="N117" i="9"/>
  <c r="M118" i="9"/>
  <c r="N118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N107" i="9"/>
  <c r="N119" i="9" s="1"/>
  <c r="M107" i="9"/>
  <c r="M119" i="9" s="1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N95" i="9"/>
  <c r="N104" i="9" s="1"/>
  <c r="M95" i="9"/>
  <c r="M104" i="9" s="1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N84" i="9"/>
  <c r="N93" i="9" s="1"/>
  <c r="M84" i="9"/>
  <c r="M93" i="9" s="1"/>
  <c r="M77" i="9"/>
  <c r="M66" i="9"/>
  <c r="N66" i="9"/>
  <c r="M67" i="9"/>
  <c r="N67" i="9"/>
  <c r="M68" i="9"/>
  <c r="N68" i="9"/>
  <c r="M69" i="9"/>
  <c r="N69" i="9"/>
  <c r="N77" i="9" s="1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9" i="9"/>
  <c r="M82" i="9" s="1"/>
  <c r="N79" i="9"/>
  <c r="N82" i="9" s="1"/>
  <c r="M80" i="9"/>
  <c r="N80" i="9"/>
  <c r="M81" i="9"/>
  <c r="N81" i="9"/>
  <c r="N65" i="9"/>
  <c r="M65" i="9"/>
  <c r="O240" i="2"/>
  <c r="P240" i="2"/>
  <c r="O241" i="2"/>
  <c r="P241" i="2"/>
  <c r="O242" i="2"/>
  <c r="P242" i="2"/>
  <c r="O243" i="2"/>
  <c r="P243" i="2"/>
  <c r="O244" i="2"/>
  <c r="P244" i="2"/>
  <c r="O245" i="2"/>
  <c r="P245" i="2"/>
  <c r="O246" i="2"/>
  <c r="P246" i="2"/>
  <c r="O247" i="2"/>
  <c r="P247" i="2"/>
  <c r="O248" i="2"/>
  <c r="P248" i="2"/>
  <c r="O249" i="2"/>
  <c r="P249" i="2"/>
  <c r="O250" i="2"/>
  <c r="P250" i="2"/>
  <c r="O251" i="2"/>
  <c r="P251" i="2"/>
  <c r="O252" i="2"/>
  <c r="P252" i="2"/>
  <c r="O253" i="2"/>
  <c r="P253" i="2"/>
  <c r="O254" i="2"/>
  <c r="P254" i="2"/>
  <c r="O255" i="2"/>
  <c r="P255" i="2"/>
  <c r="O256" i="2"/>
  <c r="P256" i="2"/>
  <c r="O257" i="2"/>
  <c r="P257" i="2"/>
  <c r="O258" i="2"/>
  <c r="P258" i="2"/>
  <c r="O259" i="2"/>
  <c r="P259" i="2"/>
  <c r="O260" i="2"/>
  <c r="P260" i="2"/>
  <c r="O261" i="2"/>
  <c r="P261" i="2"/>
  <c r="O262" i="2"/>
  <c r="P262" i="2"/>
  <c r="O263" i="2"/>
  <c r="P263" i="2"/>
  <c r="O264" i="2"/>
  <c r="P264" i="2"/>
  <c r="O265" i="2"/>
  <c r="P265" i="2"/>
  <c r="O266" i="2"/>
  <c r="P266" i="2"/>
  <c r="O267" i="2"/>
  <c r="P267" i="2"/>
  <c r="O268" i="2"/>
  <c r="P268" i="2"/>
  <c r="O269" i="2"/>
  <c r="P269" i="2"/>
  <c r="O270" i="2"/>
  <c r="P270" i="2"/>
  <c r="O271" i="2"/>
  <c r="P271" i="2"/>
  <c r="O272" i="2"/>
  <c r="P272" i="2"/>
  <c r="O273" i="2"/>
  <c r="P273" i="2"/>
  <c r="O274" i="2"/>
  <c r="P274" i="2"/>
  <c r="O275" i="2"/>
  <c r="P275" i="2"/>
  <c r="O276" i="2"/>
  <c r="P276" i="2"/>
  <c r="O277" i="2"/>
  <c r="P277" i="2"/>
  <c r="O278" i="2"/>
  <c r="P278" i="2"/>
  <c r="O279" i="2"/>
  <c r="P279" i="2"/>
  <c r="O280" i="2"/>
  <c r="P280" i="2"/>
  <c r="O281" i="2"/>
  <c r="P281" i="2"/>
  <c r="O282" i="2"/>
  <c r="P282" i="2"/>
  <c r="O283" i="2"/>
  <c r="P283" i="2"/>
  <c r="O284" i="2"/>
  <c r="P284" i="2"/>
  <c r="P239" i="2"/>
  <c r="O239" i="2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N80" i="3"/>
  <c r="N94" i="3" s="1"/>
  <c r="M80" i="3"/>
  <c r="M94" i="3" s="1"/>
  <c r="M211" i="4"/>
  <c r="N211" i="4"/>
  <c r="M212" i="4"/>
  <c r="N212" i="4"/>
  <c r="M213" i="4"/>
  <c r="N213" i="4"/>
  <c r="M214" i="4"/>
  <c r="N214" i="4"/>
  <c r="M215" i="4"/>
  <c r="N215" i="4"/>
  <c r="M216" i="4"/>
  <c r="N216" i="4"/>
  <c r="M217" i="4"/>
  <c r="N217" i="4"/>
  <c r="M218" i="4"/>
  <c r="N218" i="4"/>
  <c r="M219" i="4"/>
  <c r="N219" i="4"/>
  <c r="M220" i="4"/>
  <c r="N220" i="4"/>
  <c r="M221" i="4"/>
  <c r="N221" i="4"/>
  <c r="M222" i="4"/>
  <c r="N222" i="4"/>
  <c r="M223" i="4"/>
  <c r="N223" i="4"/>
  <c r="M224" i="4"/>
  <c r="N224" i="4"/>
  <c r="M225" i="4"/>
  <c r="N225" i="4"/>
  <c r="M226" i="4"/>
  <c r="N226" i="4"/>
  <c r="M227" i="4"/>
  <c r="N227" i="4"/>
  <c r="M228" i="4"/>
  <c r="N228" i="4"/>
  <c r="M229" i="4"/>
  <c r="N229" i="4"/>
  <c r="M230" i="4"/>
  <c r="N230" i="4"/>
  <c r="M231" i="4"/>
  <c r="N231" i="4"/>
  <c r="M232" i="4"/>
  <c r="N232" i="4"/>
  <c r="M233" i="4"/>
  <c r="N233" i="4"/>
  <c r="M234" i="4"/>
  <c r="N234" i="4"/>
  <c r="M235" i="4"/>
  <c r="N235" i="4"/>
  <c r="M236" i="4"/>
  <c r="N236" i="4"/>
  <c r="M237" i="4"/>
  <c r="N237" i="4"/>
  <c r="M238" i="4"/>
  <c r="N238" i="4"/>
  <c r="M239" i="4"/>
  <c r="N239" i="4"/>
  <c r="M240" i="4"/>
  <c r="N240" i="4"/>
  <c r="M241" i="4"/>
  <c r="N241" i="4"/>
  <c r="M242" i="4"/>
  <c r="N242" i="4"/>
  <c r="M243" i="4"/>
  <c r="N243" i="4"/>
  <c r="M244" i="4"/>
  <c r="N244" i="4"/>
  <c r="M245" i="4"/>
  <c r="N245" i="4"/>
  <c r="M246" i="4"/>
  <c r="N246" i="4"/>
  <c r="M247" i="4"/>
  <c r="N247" i="4"/>
  <c r="M248" i="4"/>
  <c r="N248" i="4"/>
  <c r="M249" i="4"/>
  <c r="N249" i="4"/>
  <c r="N210" i="4"/>
  <c r="N250" i="4" s="1"/>
  <c r="M210" i="4"/>
  <c r="M250" i="4" s="1"/>
  <c r="M211" i="5"/>
  <c r="N211" i="5"/>
  <c r="M212" i="5"/>
  <c r="N212" i="5"/>
  <c r="M213" i="5"/>
  <c r="N213" i="5"/>
  <c r="M214" i="5"/>
  <c r="N214" i="5"/>
  <c r="M215" i="5"/>
  <c r="N215" i="5"/>
  <c r="M216" i="5"/>
  <c r="N216" i="5"/>
  <c r="M217" i="5"/>
  <c r="N217" i="5"/>
  <c r="M218" i="5"/>
  <c r="N218" i="5"/>
  <c r="M219" i="5"/>
  <c r="N219" i="5"/>
  <c r="M220" i="5"/>
  <c r="N220" i="5"/>
  <c r="M221" i="5"/>
  <c r="N221" i="5"/>
  <c r="M222" i="5"/>
  <c r="N222" i="5"/>
  <c r="M223" i="5"/>
  <c r="N223" i="5"/>
  <c r="M224" i="5"/>
  <c r="N224" i="5"/>
  <c r="M225" i="5"/>
  <c r="N225" i="5"/>
  <c r="M226" i="5"/>
  <c r="N226" i="5"/>
  <c r="M227" i="5"/>
  <c r="N227" i="5"/>
  <c r="M228" i="5"/>
  <c r="N228" i="5"/>
  <c r="M229" i="5"/>
  <c r="N229" i="5"/>
  <c r="M230" i="5"/>
  <c r="N230" i="5"/>
  <c r="M231" i="5"/>
  <c r="N231" i="5"/>
  <c r="M232" i="5"/>
  <c r="N232" i="5"/>
  <c r="M233" i="5"/>
  <c r="N233" i="5"/>
  <c r="M234" i="5"/>
  <c r="N234" i="5"/>
  <c r="M235" i="5"/>
  <c r="N235" i="5"/>
  <c r="M236" i="5"/>
  <c r="N236" i="5"/>
  <c r="M237" i="5"/>
  <c r="N237" i="5"/>
  <c r="M238" i="5"/>
  <c r="N238" i="5"/>
  <c r="M239" i="5"/>
  <c r="N239" i="5"/>
  <c r="M240" i="5"/>
  <c r="N240" i="5"/>
  <c r="M241" i="5"/>
  <c r="N241" i="5"/>
  <c r="M242" i="5"/>
  <c r="N242" i="5"/>
  <c r="M243" i="5"/>
  <c r="N243" i="5"/>
  <c r="M244" i="5"/>
  <c r="N244" i="5"/>
  <c r="M245" i="5"/>
  <c r="N245" i="5"/>
  <c r="M246" i="5"/>
  <c r="N246" i="5"/>
  <c r="M247" i="5"/>
  <c r="N247" i="5"/>
  <c r="M248" i="5"/>
  <c r="N248" i="5"/>
  <c r="M249" i="5"/>
  <c r="N249" i="5"/>
  <c r="N210" i="5"/>
  <c r="N250" i="5" s="1"/>
  <c r="M210" i="5"/>
  <c r="M250" i="5" s="1"/>
  <c r="M110" i="6"/>
  <c r="N110" i="6"/>
  <c r="M111" i="6"/>
  <c r="N111" i="6"/>
  <c r="M112" i="6"/>
  <c r="N112" i="6"/>
  <c r="M113" i="6"/>
  <c r="N113" i="6"/>
  <c r="M114" i="6"/>
  <c r="N114" i="6"/>
  <c r="M115" i="6"/>
  <c r="N115" i="6"/>
  <c r="M116" i="6"/>
  <c r="N116" i="6"/>
  <c r="M117" i="6"/>
  <c r="N117" i="6"/>
  <c r="M118" i="6"/>
  <c r="N118" i="6"/>
  <c r="M119" i="6"/>
  <c r="N119" i="6"/>
  <c r="M120" i="6"/>
  <c r="N120" i="6"/>
  <c r="M121" i="6"/>
  <c r="N121" i="6"/>
  <c r="M122" i="6"/>
  <c r="N122" i="6"/>
  <c r="M123" i="6"/>
  <c r="N123" i="6"/>
  <c r="M124" i="6"/>
  <c r="N124" i="6"/>
  <c r="M125" i="6"/>
  <c r="N125" i="6"/>
  <c r="M126" i="6"/>
  <c r="N126" i="6"/>
  <c r="M127" i="6"/>
  <c r="N127" i="6"/>
  <c r="M128" i="6"/>
  <c r="N128" i="6"/>
  <c r="N109" i="6"/>
  <c r="N129" i="6" s="1"/>
  <c r="M109" i="6"/>
  <c r="M129" i="6" s="1"/>
  <c r="N240" i="7"/>
  <c r="N285" i="7" s="1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39" i="7"/>
  <c r="M285" i="7" s="1"/>
  <c r="O285" i="2" l="1"/>
  <c r="P285" i="2"/>
  <c r="G37" i="13"/>
  <c r="H37" i="13" s="1"/>
  <c r="G38" i="13"/>
  <c r="H38" i="13"/>
  <c r="G39" i="13"/>
  <c r="H39" i="13" s="1"/>
  <c r="G40" i="13"/>
  <c r="H40" i="13"/>
  <c r="G41" i="13"/>
  <c r="H41" i="13" s="1"/>
  <c r="E37" i="13"/>
  <c r="E38" i="13"/>
  <c r="E39" i="13"/>
  <c r="E40" i="13"/>
  <c r="E41" i="13"/>
  <c r="C37" i="13"/>
  <c r="C38" i="13"/>
  <c r="C39" i="13"/>
  <c r="C40" i="13"/>
  <c r="C41" i="13"/>
  <c r="G36" i="13"/>
  <c r="H36" i="13" s="1"/>
  <c r="E36" i="13"/>
  <c r="C36" i="13"/>
  <c r="K110" i="12"/>
  <c r="L113" i="12"/>
  <c r="K114" i="12"/>
  <c r="I110" i="12"/>
  <c r="J110" i="12"/>
  <c r="I111" i="12"/>
  <c r="J111" i="12"/>
  <c r="K111" i="12" s="1"/>
  <c r="I112" i="12"/>
  <c r="L112" i="12" s="1"/>
  <c r="J112" i="12"/>
  <c r="K112" i="12" s="1"/>
  <c r="I113" i="12"/>
  <c r="J113" i="12"/>
  <c r="K113" i="12" s="1"/>
  <c r="I114" i="12"/>
  <c r="J114" i="12"/>
  <c r="I115" i="12"/>
  <c r="J115" i="12"/>
  <c r="K115" i="12" s="1"/>
  <c r="I116" i="12"/>
  <c r="L116" i="12" s="1"/>
  <c r="J116" i="12"/>
  <c r="K116" i="12" s="1"/>
  <c r="E110" i="12"/>
  <c r="F110" i="12"/>
  <c r="L110" i="12" s="1"/>
  <c r="E111" i="12"/>
  <c r="F111" i="12"/>
  <c r="L111" i="12" s="1"/>
  <c r="E112" i="12"/>
  <c r="F112" i="12"/>
  <c r="E113" i="12"/>
  <c r="F113" i="12"/>
  <c r="E114" i="12"/>
  <c r="F114" i="12"/>
  <c r="L114" i="12" s="1"/>
  <c r="E115" i="12"/>
  <c r="F115" i="12"/>
  <c r="L115" i="12" s="1"/>
  <c r="E116" i="12"/>
  <c r="F116" i="12"/>
  <c r="J109" i="12"/>
  <c r="I109" i="12"/>
  <c r="F109" i="12"/>
  <c r="L109" i="12" s="1"/>
  <c r="E109" i="12"/>
  <c r="K109" i="12" s="1"/>
  <c r="K117" i="12" s="1"/>
  <c r="K103" i="12"/>
  <c r="L104" i="12"/>
  <c r="L105" i="12"/>
  <c r="I103" i="12"/>
  <c r="J103" i="12"/>
  <c r="I104" i="12"/>
  <c r="J104" i="12"/>
  <c r="K104" i="12" s="1"/>
  <c r="I105" i="12"/>
  <c r="J105" i="12"/>
  <c r="K105" i="12" s="1"/>
  <c r="E103" i="12"/>
  <c r="F103" i="12"/>
  <c r="L103" i="12" s="1"/>
  <c r="E104" i="12"/>
  <c r="F104" i="12"/>
  <c r="E105" i="12"/>
  <c r="F105" i="12"/>
  <c r="J102" i="12"/>
  <c r="I102" i="12"/>
  <c r="F102" i="12"/>
  <c r="L102" i="12" s="1"/>
  <c r="E102" i="12"/>
  <c r="K102" i="12" s="1"/>
  <c r="L94" i="12"/>
  <c r="L95" i="12"/>
  <c r="L96" i="12"/>
  <c r="L98" i="12"/>
  <c r="L99" i="12"/>
  <c r="I93" i="12"/>
  <c r="J93" i="12"/>
  <c r="K93" i="12" s="1"/>
  <c r="I94" i="12"/>
  <c r="J94" i="12"/>
  <c r="K94" i="12" s="1"/>
  <c r="I95" i="12"/>
  <c r="J95" i="12"/>
  <c r="K95" i="12" s="1"/>
  <c r="I96" i="12"/>
  <c r="J96" i="12"/>
  <c r="K96" i="12" s="1"/>
  <c r="I97" i="12"/>
  <c r="J97" i="12"/>
  <c r="K97" i="12" s="1"/>
  <c r="I98" i="12"/>
  <c r="J98" i="12"/>
  <c r="K98" i="12" s="1"/>
  <c r="I99" i="12"/>
  <c r="J99" i="12"/>
  <c r="K99" i="12" s="1"/>
  <c r="E93" i="12"/>
  <c r="F93" i="12"/>
  <c r="L93" i="12" s="1"/>
  <c r="E94" i="12"/>
  <c r="F94" i="12"/>
  <c r="E95" i="12"/>
  <c r="F95" i="12"/>
  <c r="E96" i="12"/>
  <c r="F96" i="12"/>
  <c r="E97" i="12"/>
  <c r="F97" i="12"/>
  <c r="L97" i="12" s="1"/>
  <c r="E98" i="12"/>
  <c r="F98" i="12"/>
  <c r="E99" i="12"/>
  <c r="F99" i="12"/>
  <c r="J92" i="12"/>
  <c r="I92" i="12"/>
  <c r="F92" i="12"/>
  <c r="L92" i="12" s="1"/>
  <c r="L100" i="12" s="1"/>
  <c r="E92" i="12"/>
  <c r="K92" i="12" s="1"/>
  <c r="K100" i="12" s="1"/>
  <c r="L83" i="12"/>
  <c r="L84" i="12"/>
  <c r="L87" i="12"/>
  <c r="L88" i="12"/>
  <c r="I82" i="12"/>
  <c r="J82" i="12"/>
  <c r="K82" i="12" s="1"/>
  <c r="I83" i="12"/>
  <c r="J83" i="12"/>
  <c r="K83" i="12" s="1"/>
  <c r="I84" i="12"/>
  <c r="J84" i="12"/>
  <c r="K84" i="12" s="1"/>
  <c r="I85" i="12"/>
  <c r="J85" i="12"/>
  <c r="K85" i="12" s="1"/>
  <c r="I86" i="12"/>
  <c r="J86" i="12"/>
  <c r="K86" i="12" s="1"/>
  <c r="I87" i="12"/>
  <c r="J87" i="12"/>
  <c r="K87" i="12" s="1"/>
  <c r="I88" i="12"/>
  <c r="J88" i="12"/>
  <c r="K88" i="12" s="1"/>
  <c r="E82" i="12"/>
  <c r="F82" i="12"/>
  <c r="L82" i="12" s="1"/>
  <c r="E83" i="12"/>
  <c r="F83" i="12"/>
  <c r="E84" i="12"/>
  <c r="F84" i="12"/>
  <c r="E85" i="12"/>
  <c r="F85" i="12"/>
  <c r="L85" i="12" s="1"/>
  <c r="E86" i="12"/>
  <c r="F86" i="12"/>
  <c r="L86" i="12" s="1"/>
  <c r="E87" i="12"/>
  <c r="F87" i="12"/>
  <c r="E88" i="12"/>
  <c r="F88" i="12"/>
  <c r="J81" i="12"/>
  <c r="I81" i="12"/>
  <c r="F81" i="12"/>
  <c r="E81" i="12"/>
  <c r="K81" i="12" s="1"/>
  <c r="K89" i="12" s="1"/>
  <c r="I77" i="12"/>
  <c r="J77" i="12"/>
  <c r="K77" i="12" s="1"/>
  <c r="E77" i="12"/>
  <c r="F77" i="12"/>
  <c r="L77" i="12" s="1"/>
  <c r="J76" i="12"/>
  <c r="I76" i="12"/>
  <c r="F76" i="12"/>
  <c r="L76" i="12" s="1"/>
  <c r="E76" i="12"/>
  <c r="K76" i="12" s="1"/>
  <c r="L70" i="12"/>
  <c r="I66" i="12"/>
  <c r="J66" i="12"/>
  <c r="K66" i="12" s="1"/>
  <c r="I67" i="12"/>
  <c r="J67" i="12"/>
  <c r="K67" i="12" s="1"/>
  <c r="I68" i="12"/>
  <c r="J68" i="12"/>
  <c r="K68" i="12" s="1"/>
  <c r="I69" i="12"/>
  <c r="J69" i="12"/>
  <c r="K69" i="12" s="1"/>
  <c r="I70" i="12"/>
  <c r="J70" i="12"/>
  <c r="K70" i="12" s="1"/>
  <c r="I71" i="12"/>
  <c r="J71" i="12"/>
  <c r="K71" i="12" s="1"/>
  <c r="I72" i="12"/>
  <c r="J72" i="12"/>
  <c r="K72" i="12" s="1"/>
  <c r="J65" i="12"/>
  <c r="I65" i="12"/>
  <c r="E66" i="12"/>
  <c r="F66" i="12"/>
  <c r="L66" i="12" s="1"/>
  <c r="E67" i="12"/>
  <c r="F67" i="12"/>
  <c r="L67" i="12" s="1"/>
  <c r="E68" i="12"/>
  <c r="F68" i="12"/>
  <c r="L68" i="12" s="1"/>
  <c r="E69" i="12"/>
  <c r="F69" i="12"/>
  <c r="L69" i="12" s="1"/>
  <c r="E70" i="12"/>
  <c r="F70" i="12"/>
  <c r="E71" i="12"/>
  <c r="F71" i="12"/>
  <c r="L71" i="12" s="1"/>
  <c r="E72" i="12"/>
  <c r="F72" i="12"/>
  <c r="L72" i="12" s="1"/>
  <c r="F65" i="12"/>
  <c r="L65" i="12" s="1"/>
  <c r="E65" i="12"/>
  <c r="K65" i="12" s="1"/>
  <c r="K73" i="12" s="1"/>
  <c r="E28" i="13"/>
  <c r="E29" i="13"/>
  <c r="E30" i="13"/>
  <c r="E31" i="13"/>
  <c r="E32" i="13"/>
  <c r="C28" i="13"/>
  <c r="C29" i="13"/>
  <c r="C30" i="13"/>
  <c r="C31" i="13"/>
  <c r="C32" i="13"/>
  <c r="H31" i="13"/>
  <c r="H32" i="13"/>
  <c r="G28" i="13"/>
  <c r="H28" i="13" s="1"/>
  <c r="G29" i="13"/>
  <c r="H29" i="13" s="1"/>
  <c r="G30" i="13"/>
  <c r="H30" i="13" s="1"/>
  <c r="G31" i="13"/>
  <c r="G32" i="13"/>
  <c r="G27" i="13"/>
  <c r="G19" i="13"/>
  <c r="G20" i="13"/>
  <c r="G21" i="13"/>
  <c r="H21" i="13" s="1"/>
  <c r="G22" i="13"/>
  <c r="H22" i="13" s="1"/>
  <c r="G23" i="13"/>
  <c r="G18" i="13"/>
  <c r="G11" i="13"/>
  <c r="G12" i="13"/>
  <c r="G13" i="13"/>
  <c r="G14" i="13"/>
  <c r="H27" i="13"/>
  <c r="E27" i="13"/>
  <c r="C27" i="13"/>
  <c r="L126" i="11"/>
  <c r="K127" i="11"/>
  <c r="L129" i="11"/>
  <c r="L130" i="11"/>
  <c r="K131" i="11"/>
  <c r="I124" i="11"/>
  <c r="J124" i="11"/>
  <c r="K124" i="11" s="1"/>
  <c r="I125" i="11"/>
  <c r="J125" i="11"/>
  <c r="K125" i="11" s="1"/>
  <c r="I126" i="11"/>
  <c r="J126" i="11"/>
  <c r="I127" i="11"/>
  <c r="J127" i="11"/>
  <c r="I128" i="11"/>
  <c r="J128" i="11"/>
  <c r="K128" i="11" s="1"/>
  <c r="I129" i="11"/>
  <c r="J129" i="11"/>
  <c r="K129" i="11" s="1"/>
  <c r="I130" i="11"/>
  <c r="J130" i="11"/>
  <c r="I131" i="11"/>
  <c r="J131" i="11"/>
  <c r="E124" i="11"/>
  <c r="F124" i="11"/>
  <c r="L124" i="11" s="1"/>
  <c r="E125" i="11"/>
  <c r="F125" i="11"/>
  <c r="L125" i="11" s="1"/>
  <c r="E126" i="11"/>
  <c r="K126" i="11" s="1"/>
  <c r="F126" i="11"/>
  <c r="E127" i="11"/>
  <c r="F127" i="11"/>
  <c r="L127" i="11" s="1"/>
  <c r="E128" i="11"/>
  <c r="F128" i="11"/>
  <c r="L128" i="11" s="1"/>
  <c r="E129" i="11"/>
  <c r="F129" i="11"/>
  <c r="E130" i="11"/>
  <c r="K130" i="11" s="1"/>
  <c r="F130" i="11"/>
  <c r="E131" i="11"/>
  <c r="F131" i="11"/>
  <c r="L131" i="11" s="1"/>
  <c r="J123" i="11"/>
  <c r="I123" i="11"/>
  <c r="F123" i="11"/>
  <c r="E123" i="11"/>
  <c r="K123" i="11" s="1"/>
  <c r="L113" i="11"/>
  <c r="L114" i="11"/>
  <c r="K115" i="11"/>
  <c r="L118" i="11"/>
  <c r="K119" i="11"/>
  <c r="K111" i="11"/>
  <c r="K120" i="11" s="1"/>
  <c r="I112" i="11"/>
  <c r="J112" i="11"/>
  <c r="K112" i="11" s="1"/>
  <c r="I113" i="11"/>
  <c r="J113" i="11"/>
  <c r="K113" i="11" s="1"/>
  <c r="I114" i="11"/>
  <c r="J114" i="11"/>
  <c r="I115" i="11"/>
  <c r="J115" i="11"/>
  <c r="I116" i="11"/>
  <c r="J116" i="11"/>
  <c r="K116" i="11" s="1"/>
  <c r="I117" i="11"/>
  <c r="J117" i="11"/>
  <c r="K117" i="11" s="1"/>
  <c r="I118" i="11"/>
  <c r="J118" i="11"/>
  <c r="I119" i="11"/>
  <c r="J119" i="11"/>
  <c r="E112" i="11"/>
  <c r="F112" i="11"/>
  <c r="L112" i="11" s="1"/>
  <c r="E113" i="11"/>
  <c r="F113" i="11"/>
  <c r="E114" i="11"/>
  <c r="K114" i="11" s="1"/>
  <c r="F114" i="11"/>
  <c r="E115" i="11"/>
  <c r="F115" i="11"/>
  <c r="L115" i="11" s="1"/>
  <c r="E116" i="11"/>
  <c r="F116" i="11"/>
  <c r="L116" i="11" s="1"/>
  <c r="E117" i="11"/>
  <c r="F117" i="11"/>
  <c r="L117" i="11" s="1"/>
  <c r="E118" i="11"/>
  <c r="K118" i="11" s="1"/>
  <c r="F118" i="11"/>
  <c r="E119" i="11"/>
  <c r="F119" i="11"/>
  <c r="L119" i="11" s="1"/>
  <c r="J111" i="11"/>
  <c r="I111" i="11"/>
  <c r="I107" i="11"/>
  <c r="J107" i="11"/>
  <c r="K107" i="11" s="1"/>
  <c r="F111" i="11"/>
  <c r="L111" i="11" s="1"/>
  <c r="E111" i="11"/>
  <c r="L100" i="11"/>
  <c r="K102" i="11"/>
  <c r="L104" i="11"/>
  <c r="K106" i="11"/>
  <c r="I100" i="11"/>
  <c r="J100" i="11"/>
  <c r="I101" i="11"/>
  <c r="J101" i="11"/>
  <c r="K101" i="11" s="1"/>
  <c r="I102" i="11"/>
  <c r="J102" i="11"/>
  <c r="I103" i="11"/>
  <c r="J103" i="11"/>
  <c r="K103" i="11" s="1"/>
  <c r="I104" i="11"/>
  <c r="J104" i="11"/>
  <c r="I105" i="11"/>
  <c r="J105" i="11"/>
  <c r="K105" i="11" s="1"/>
  <c r="I106" i="11"/>
  <c r="J106" i="11"/>
  <c r="E100" i="11"/>
  <c r="F100" i="11"/>
  <c r="E101" i="11"/>
  <c r="F101" i="11"/>
  <c r="L101" i="11" s="1"/>
  <c r="E102" i="11"/>
  <c r="F102" i="11"/>
  <c r="L102" i="11" s="1"/>
  <c r="E103" i="11"/>
  <c r="F103" i="11"/>
  <c r="E104" i="11"/>
  <c r="F104" i="11"/>
  <c r="E105" i="11"/>
  <c r="F105" i="11"/>
  <c r="L105" i="11" s="1"/>
  <c r="E106" i="11"/>
  <c r="F106" i="11"/>
  <c r="L106" i="11" s="1"/>
  <c r="E107" i="11"/>
  <c r="F107" i="11"/>
  <c r="L107" i="11" s="1"/>
  <c r="L99" i="11"/>
  <c r="J99" i="11"/>
  <c r="I99" i="11"/>
  <c r="F99" i="11"/>
  <c r="E99" i="11"/>
  <c r="K99" i="11" s="1"/>
  <c r="L90" i="11"/>
  <c r="L91" i="11"/>
  <c r="L94" i="11"/>
  <c r="I88" i="11"/>
  <c r="J88" i="11"/>
  <c r="I89" i="11"/>
  <c r="J89" i="11"/>
  <c r="K89" i="11" s="1"/>
  <c r="I90" i="11"/>
  <c r="J90" i="11"/>
  <c r="K90" i="11" s="1"/>
  <c r="I91" i="11"/>
  <c r="J91" i="11"/>
  <c r="K91" i="11" s="1"/>
  <c r="I92" i="11"/>
  <c r="J92" i="11"/>
  <c r="I93" i="11"/>
  <c r="J93" i="11"/>
  <c r="K93" i="11" s="1"/>
  <c r="I94" i="11"/>
  <c r="J94" i="11"/>
  <c r="K94" i="11" s="1"/>
  <c r="I95" i="11"/>
  <c r="J95" i="11"/>
  <c r="K95" i="11" s="1"/>
  <c r="E88" i="11"/>
  <c r="K88" i="11" s="1"/>
  <c r="F88" i="11"/>
  <c r="L88" i="11" s="1"/>
  <c r="E89" i="11"/>
  <c r="F89" i="11"/>
  <c r="L89" i="11" s="1"/>
  <c r="E90" i="11"/>
  <c r="F90" i="11"/>
  <c r="E91" i="11"/>
  <c r="F91" i="11"/>
  <c r="E92" i="11"/>
  <c r="K92" i="11" s="1"/>
  <c r="F92" i="11"/>
  <c r="L92" i="11" s="1"/>
  <c r="E93" i="11"/>
  <c r="F93" i="11"/>
  <c r="L93" i="11" s="1"/>
  <c r="E94" i="11"/>
  <c r="F94" i="11"/>
  <c r="E95" i="11"/>
  <c r="F95" i="11"/>
  <c r="L95" i="11" s="1"/>
  <c r="L87" i="11"/>
  <c r="J87" i="11"/>
  <c r="I87" i="11"/>
  <c r="F87" i="11"/>
  <c r="E87" i="11"/>
  <c r="K87" i="11" s="1"/>
  <c r="J84" i="11"/>
  <c r="K84" i="11" s="1"/>
  <c r="I84" i="11"/>
  <c r="I80" i="11"/>
  <c r="J80" i="11"/>
  <c r="K80" i="11" s="1"/>
  <c r="F84" i="11"/>
  <c r="L84" i="11" s="1"/>
  <c r="E84" i="11"/>
  <c r="L73" i="11"/>
  <c r="L76" i="11"/>
  <c r="K78" i="11"/>
  <c r="L80" i="11"/>
  <c r="K72" i="11"/>
  <c r="I73" i="11"/>
  <c r="J73" i="11"/>
  <c r="I74" i="11"/>
  <c r="J74" i="11"/>
  <c r="I75" i="11"/>
  <c r="J75" i="11"/>
  <c r="K75" i="11" s="1"/>
  <c r="I76" i="11"/>
  <c r="J76" i="11"/>
  <c r="K76" i="11" s="1"/>
  <c r="I77" i="11"/>
  <c r="J77" i="11"/>
  <c r="I78" i="11"/>
  <c r="J78" i="11"/>
  <c r="I79" i="11"/>
  <c r="J79" i="11"/>
  <c r="K79" i="11" s="1"/>
  <c r="E73" i="11"/>
  <c r="K73" i="11" s="1"/>
  <c r="F73" i="11"/>
  <c r="E74" i="11"/>
  <c r="K74" i="11" s="1"/>
  <c r="F74" i="11"/>
  <c r="L74" i="11" s="1"/>
  <c r="E75" i="11"/>
  <c r="F75" i="11"/>
  <c r="L75" i="11" s="1"/>
  <c r="E76" i="11"/>
  <c r="F76" i="11"/>
  <c r="E77" i="11"/>
  <c r="K77" i="11" s="1"/>
  <c r="F77" i="11"/>
  <c r="L77" i="11" s="1"/>
  <c r="E78" i="11"/>
  <c r="F78" i="11"/>
  <c r="L78" i="11" s="1"/>
  <c r="E79" i="11"/>
  <c r="F79" i="11"/>
  <c r="L79" i="11" s="1"/>
  <c r="E80" i="11"/>
  <c r="F80" i="11"/>
  <c r="J72" i="11"/>
  <c r="I72" i="11"/>
  <c r="F72" i="11"/>
  <c r="E72" i="11"/>
  <c r="E19" i="13"/>
  <c r="E20" i="13"/>
  <c r="E21" i="13"/>
  <c r="E22" i="13"/>
  <c r="E23" i="13"/>
  <c r="C19" i="13"/>
  <c r="C20" i="13"/>
  <c r="C21" i="13"/>
  <c r="C22" i="13"/>
  <c r="C23" i="13"/>
  <c r="H19" i="13"/>
  <c r="H20" i="13"/>
  <c r="H23" i="13"/>
  <c r="H18" i="13"/>
  <c r="E18" i="13"/>
  <c r="C18" i="13"/>
  <c r="K130" i="10"/>
  <c r="L130" i="10"/>
  <c r="K133" i="10"/>
  <c r="K134" i="10"/>
  <c r="L134" i="10"/>
  <c r="K137" i="10"/>
  <c r="I129" i="10"/>
  <c r="L129" i="10" s="1"/>
  <c r="J129" i="10"/>
  <c r="K129" i="10" s="1"/>
  <c r="I130" i="10"/>
  <c r="J130" i="10"/>
  <c r="I131" i="10"/>
  <c r="J131" i="10"/>
  <c r="K131" i="10" s="1"/>
  <c r="I132" i="10"/>
  <c r="J132" i="10"/>
  <c r="I133" i="10"/>
  <c r="L133" i="10" s="1"/>
  <c r="J133" i="10"/>
  <c r="I134" i="10"/>
  <c r="J134" i="10"/>
  <c r="I135" i="10"/>
  <c r="J135" i="10"/>
  <c r="K135" i="10" s="1"/>
  <c r="I136" i="10"/>
  <c r="J136" i="10"/>
  <c r="I137" i="10"/>
  <c r="L137" i="10" s="1"/>
  <c r="J137" i="10"/>
  <c r="E129" i="10"/>
  <c r="F129" i="10"/>
  <c r="E130" i="10"/>
  <c r="F130" i="10"/>
  <c r="E131" i="10"/>
  <c r="F131" i="10"/>
  <c r="L131" i="10" s="1"/>
  <c r="E132" i="10"/>
  <c r="K132" i="10" s="1"/>
  <c r="F132" i="10"/>
  <c r="E133" i="10"/>
  <c r="F133" i="10"/>
  <c r="E134" i="10"/>
  <c r="F134" i="10"/>
  <c r="E135" i="10"/>
  <c r="F135" i="10"/>
  <c r="L135" i="10" s="1"/>
  <c r="E136" i="10"/>
  <c r="K136" i="10" s="1"/>
  <c r="F136" i="10"/>
  <c r="E137" i="10"/>
  <c r="F137" i="10"/>
  <c r="J128" i="10"/>
  <c r="K128" i="10" s="1"/>
  <c r="I128" i="10"/>
  <c r="F128" i="10"/>
  <c r="L128" i="10" s="1"/>
  <c r="E128" i="10"/>
  <c r="K123" i="10"/>
  <c r="L123" i="10"/>
  <c r="I121" i="10"/>
  <c r="L121" i="10" s="1"/>
  <c r="J121" i="10"/>
  <c r="I122" i="10"/>
  <c r="J122" i="10"/>
  <c r="I123" i="10"/>
  <c r="J123" i="10"/>
  <c r="I124" i="10"/>
  <c r="J124" i="10"/>
  <c r="K124" i="10" s="1"/>
  <c r="E121" i="10"/>
  <c r="K121" i="10" s="1"/>
  <c r="F121" i="10"/>
  <c r="E122" i="10"/>
  <c r="K122" i="10" s="1"/>
  <c r="F122" i="10"/>
  <c r="E123" i="10"/>
  <c r="F123" i="10"/>
  <c r="E124" i="10"/>
  <c r="F124" i="10"/>
  <c r="L124" i="10" s="1"/>
  <c r="J120" i="10"/>
  <c r="I120" i="10"/>
  <c r="F120" i="10"/>
  <c r="L120" i="10" s="1"/>
  <c r="E120" i="10"/>
  <c r="K111" i="10"/>
  <c r="L111" i="10"/>
  <c r="K114" i="10"/>
  <c r="K115" i="10"/>
  <c r="L115" i="10"/>
  <c r="I109" i="10"/>
  <c r="J109" i="10"/>
  <c r="I110" i="10"/>
  <c r="L110" i="10" s="1"/>
  <c r="J110" i="10"/>
  <c r="K110" i="10" s="1"/>
  <c r="I111" i="10"/>
  <c r="J111" i="10"/>
  <c r="I112" i="10"/>
  <c r="J112" i="10"/>
  <c r="I113" i="10"/>
  <c r="J113" i="10"/>
  <c r="I114" i="10"/>
  <c r="L114" i="10" s="1"/>
  <c r="J114" i="10"/>
  <c r="I115" i="10"/>
  <c r="J115" i="10"/>
  <c r="I116" i="10"/>
  <c r="J116" i="10"/>
  <c r="I117" i="10"/>
  <c r="J117" i="10"/>
  <c r="E109" i="10"/>
  <c r="K109" i="10" s="1"/>
  <c r="F109" i="10"/>
  <c r="E110" i="10"/>
  <c r="F110" i="10"/>
  <c r="E111" i="10"/>
  <c r="F111" i="10"/>
  <c r="E112" i="10"/>
  <c r="F112" i="10"/>
  <c r="L112" i="10" s="1"/>
  <c r="E113" i="10"/>
  <c r="K113" i="10" s="1"/>
  <c r="F113" i="10"/>
  <c r="E114" i="10"/>
  <c r="F114" i="10"/>
  <c r="E115" i="10"/>
  <c r="F115" i="10"/>
  <c r="E116" i="10"/>
  <c r="F116" i="10"/>
  <c r="L116" i="10" s="1"/>
  <c r="E117" i="10"/>
  <c r="K117" i="10" s="1"/>
  <c r="F117" i="10"/>
  <c r="J108" i="10"/>
  <c r="K108" i="10" s="1"/>
  <c r="I108" i="10"/>
  <c r="F108" i="10"/>
  <c r="L108" i="10" s="1"/>
  <c r="E108" i="10"/>
  <c r="K99" i="10"/>
  <c r="L100" i="10"/>
  <c r="K103" i="10"/>
  <c r="L104" i="10"/>
  <c r="I97" i="10"/>
  <c r="J97" i="10"/>
  <c r="I98" i="10"/>
  <c r="L98" i="10" s="1"/>
  <c r="J98" i="10"/>
  <c r="K98" i="10" s="1"/>
  <c r="I99" i="10"/>
  <c r="J99" i="10"/>
  <c r="I100" i="10"/>
  <c r="J100" i="10"/>
  <c r="I101" i="10"/>
  <c r="J101" i="10"/>
  <c r="I102" i="10"/>
  <c r="L102" i="10" s="1"/>
  <c r="J102" i="10"/>
  <c r="K102" i="10" s="1"/>
  <c r="I103" i="10"/>
  <c r="J103" i="10"/>
  <c r="I104" i="10"/>
  <c r="J104" i="10"/>
  <c r="I105" i="10"/>
  <c r="J105" i="10"/>
  <c r="E97" i="10"/>
  <c r="K97" i="10" s="1"/>
  <c r="F97" i="10"/>
  <c r="E98" i="10"/>
  <c r="F98" i="10"/>
  <c r="E99" i="10"/>
  <c r="F99" i="10"/>
  <c r="L99" i="10" s="1"/>
  <c r="E100" i="10"/>
  <c r="K100" i="10" s="1"/>
  <c r="F100" i="10"/>
  <c r="E101" i="10"/>
  <c r="K101" i="10" s="1"/>
  <c r="F101" i="10"/>
  <c r="E102" i="10"/>
  <c r="F102" i="10"/>
  <c r="E103" i="10"/>
  <c r="F103" i="10"/>
  <c r="L103" i="10" s="1"/>
  <c r="E104" i="10"/>
  <c r="K104" i="10" s="1"/>
  <c r="F104" i="10"/>
  <c r="E105" i="10"/>
  <c r="K105" i="10" s="1"/>
  <c r="F105" i="10"/>
  <c r="J96" i="10"/>
  <c r="I96" i="10"/>
  <c r="F96" i="10"/>
  <c r="L96" i="10" s="1"/>
  <c r="E96" i="10"/>
  <c r="K96" i="10" s="1"/>
  <c r="L88" i="10"/>
  <c r="K91" i="10"/>
  <c r="L92" i="10"/>
  <c r="I88" i="10"/>
  <c r="J88" i="10"/>
  <c r="I89" i="10"/>
  <c r="J89" i="10"/>
  <c r="I90" i="10"/>
  <c r="L90" i="10" s="1"/>
  <c r="J90" i="10"/>
  <c r="K90" i="10" s="1"/>
  <c r="I91" i="10"/>
  <c r="J91" i="10"/>
  <c r="I92" i="10"/>
  <c r="J92" i="10"/>
  <c r="E88" i="10"/>
  <c r="K88" i="10" s="1"/>
  <c r="F88" i="10"/>
  <c r="E89" i="10"/>
  <c r="K89" i="10" s="1"/>
  <c r="F89" i="10"/>
  <c r="E90" i="10"/>
  <c r="F90" i="10"/>
  <c r="E91" i="10"/>
  <c r="F91" i="10"/>
  <c r="L91" i="10" s="1"/>
  <c r="E92" i="10"/>
  <c r="K92" i="10" s="1"/>
  <c r="F92" i="10"/>
  <c r="J87" i="10"/>
  <c r="K87" i="10" s="1"/>
  <c r="I87" i="10"/>
  <c r="F87" i="10"/>
  <c r="E87" i="10"/>
  <c r="K77" i="10"/>
  <c r="L77" i="10"/>
  <c r="K81" i="10"/>
  <c r="L81" i="10"/>
  <c r="I76" i="10"/>
  <c r="L76" i="10" s="1"/>
  <c r="J76" i="10"/>
  <c r="K76" i="10" s="1"/>
  <c r="I77" i="10"/>
  <c r="J77" i="10"/>
  <c r="I78" i="10"/>
  <c r="J78" i="10"/>
  <c r="I79" i="10"/>
  <c r="J79" i="10"/>
  <c r="I80" i="10"/>
  <c r="L80" i="10" s="1"/>
  <c r="J80" i="10"/>
  <c r="K80" i="10" s="1"/>
  <c r="I81" i="10"/>
  <c r="J81" i="10"/>
  <c r="I82" i="10"/>
  <c r="J82" i="10"/>
  <c r="I83" i="10"/>
  <c r="J83" i="10"/>
  <c r="I84" i="10"/>
  <c r="L84" i="10" s="1"/>
  <c r="J84" i="10"/>
  <c r="K84" i="10" s="1"/>
  <c r="E76" i="10"/>
  <c r="F76" i="10"/>
  <c r="E77" i="10"/>
  <c r="F77" i="10"/>
  <c r="E78" i="10"/>
  <c r="F78" i="10"/>
  <c r="L78" i="10" s="1"/>
  <c r="E79" i="10"/>
  <c r="K79" i="10" s="1"/>
  <c r="F79" i="10"/>
  <c r="L79" i="10" s="1"/>
  <c r="E80" i="10"/>
  <c r="F80" i="10"/>
  <c r="E81" i="10"/>
  <c r="F81" i="10"/>
  <c r="E82" i="10"/>
  <c r="F82" i="10"/>
  <c r="L82" i="10" s="1"/>
  <c r="E83" i="10"/>
  <c r="K83" i="10" s="1"/>
  <c r="F83" i="10"/>
  <c r="L83" i="10" s="1"/>
  <c r="E84" i="10"/>
  <c r="F84" i="10"/>
  <c r="J75" i="10"/>
  <c r="I75" i="10"/>
  <c r="F75" i="10"/>
  <c r="L75" i="10" s="1"/>
  <c r="E75" i="10"/>
  <c r="H13" i="13"/>
  <c r="H14" i="13"/>
  <c r="E13" i="13"/>
  <c r="E14" i="13"/>
  <c r="C13" i="13"/>
  <c r="C14" i="13"/>
  <c r="K110" i="9"/>
  <c r="K111" i="9"/>
  <c r="L111" i="9"/>
  <c r="K114" i="9"/>
  <c r="K115" i="9"/>
  <c r="K118" i="9"/>
  <c r="I108" i="9"/>
  <c r="J108" i="9"/>
  <c r="K108" i="9" s="1"/>
  <c r="I109" i="9"/>
  <c r="J109" i="9"/>
  <c r="I110" i="9"/>
  <c r="L110" i="9" s="1"/>
  <c r="J110" i="9"/>
  <c r="I111" i="9"/>
  <c r="J111" i="9"/>
  <c r="I112" i="9"/>
  <c r="J112" i="9"/>
  <c r="K112" i="9" s="1"/>
  <c r="I113" i="9"/>
  <c r="J113" i="9"/>
  <c r="I114" i="9"/>
  <c r="L114" i="9" s="1"/>
  <c r="J114" i="9"/>
  <c r="I115" i="9"/>
  <c r="L115" i="9" s="1"/>
  <c r="J115" i="9"/>
  <c r="I116" i="9"/>
  <c r="J116" i="9"/>
  <c r="K116" i="9" s="1"/>
  <c r="I117" i="9"/>
  <c r="J117" i="9"/>
  <c r="I118" i="9"/>
  <c r="L118" i="9" s="1"/>
  <c r="J118" i="9"/>
  <c r="E108" i="9"/>
  <c r="F108" i="9"/>
  <c r="L108" i="9" s="1"/>
  <c r="L119" i="9" s="1"/>
  <c r="E109" i="9"/>
  <c r="K109" i="9" s="1"/>
  <c r="F109" i="9"/>
  <c r="L109" i="9" s="1"/>
  <c r="E110" i="9"/>
  <c r="F110" i="9"/>
  <c r="E111" i="9"/>
  <c r="F111" i="9"/>
  <c r="E112" i="9"/>
  <c r="F112" i="9"/>
  <c r="L112" i="9" s="1"/>
  <c r="E113" i="9"/>
  <c r="K113" i="9" s="1"/>
  <c r="F113" i="9"/>
  <c r="L113" i="9" s="1"/>
  <c r="E114" i="9"/>
  <c r="F114" i="9"/>
  <c r="E115" i="9"/>
  <c r="F115" i="9"/>
  <c r="E116" i="9"/>
  <c r="F116" i="9"/>
  <c r="L116" i="9" s="1"/>
  <c r="E117" i="9"/>
  <c r="K117" i="9" s="1"/>
  <c r="F117" i="9"/>
  <c r="L117" i="9" s="1"/>
  <c r="E118" i="9"/>
  <c r="F118" i="9"/>
  <c r="J107" i="9"/>
  <c r="K107" i="9" s="1"/>
  <c r="K119" i="9" s="1"/>
  <c r="I107" i="9"/>
  <c r="F107" i="9"/>
  <c r="L107" i="9" s="1"/>
  <c r="E107" i="9"/>
  <c r="K98" i="9"/>
  <c r="K102" i="9"/>
  <c r="I96" i="9"/>
  <c r="J96" i="9"/>
  <c r="I97" i="9"/>
  <c r="J97" i="9"/>
  <c r="I98" i="9"/>
  <c r="L98" i="9" s="1"/>
  <c r="J98" i="9"/>
  <c r="I99" i="9"/>
  <c r="J99" i="9"/>
  <c r="I100" i="9"/>
  <c r="J100" i="9"/>
  <c r="I101" i="9"/>
  <c r="J101" i="9"/>
  <c r="I102" i="9"/>
  <c r="J102" i="9"/>
  <c r="I103" i="9"/>
  <c r="J103" i="9"/>
  <c r="E96" i="9"/>
  <c r="K96" i="9" s="1"/>
  <c r="F96" i="9"/>
  <c r="L96" i="9" s="1"/>
  <c r="E97" i="9"/>
  <c r="K97" i="9" s="1"/>
  <c r="F97" i="9"/>
  <c r="L97" i="9" s="1"/>
  <c r="E98" i="9"/>
  <c r="F98" i="9"/>
  <c r="E99" i="9"/>
  <c r="K99" i="9" s="1"/>
  <c r="F99" i="9"/>
  <c r="L99" i="9" s="1"/>
  <c r="E100" i="9"/>
  <c r="K100" i="9" s="1"/>
  <c r="F100" i="9"/>
  <c r="L100" i="9" s="1"/>
  <c r="E101" i="9"/>
  <c r="K101" i="9" s="1"/>
  <c r="F101" i="9"/>
  <c r="L101" i="9" s="1"/>
  <c r="E102" i="9"/>
  <c r="F102" i="9"/>
  <c r="L102" i="9" s="1"/>
  <c r="E103" i="9"/>
  <c r="K103" i="9" s="1"/>
  <c r="F103" i="9"/>
  <c r="L103" i="9" s="1"/>
  <c r="J95" i="9"/>
  <c r="I95" i="9"/>
  <c r="F95" i="9"/>
  <c r="L95" i="9" s="1"/>
  <c r="E95" i="9"/>
  <c r="H12" i="13"/>
  <c r="E12" i="13"/>
  <c r="C12" i="13"/>
  <c r="K86" i="9"/>
  <c r="L88" i="9"/>
  <c r="L89" i="9"/>
  <c r="K90" i="9"/>
  <c r="L92" i="9"/>
  <c r="K84" i="9"/>
  <c r="K93" i="9" s="1"/>
  <c r="I85" i="9"/>
  <c r="L85" i="9" s="1"/>
  <c r="J85" i="9"/>
  <c r="K85" i="9" s="1"/>
  <c r="I86" i="9"/>
  <c r="J86" i="9"/>
  <c r="I87" i="9"/>
  <c r="J87" i="9"/>
  <c r="K87" i="9" s="1"/>
  <c r="I88" i="9"/>
  <c r="J88" i="9"/>
  <c r="K88" i="9" s="1"/>
  <c r="I89" i="9"/>
  <c r="J89" i="9"/>
  <c r="K89" i="9" s="1"/>
  <c r="I90" i="9"/>
  <c r="J90" i="9"/>
  <c r="I91" i="9"/>
  <c r="J91" i="9"/>
  <c r="K91" i="9" s="1"/>
  <c r="I92" i="9"/>
  <c r="J92" i="9"/>
  <c r="K92" i="9" s="1"/>
  <c r="J84" i="9"/>
  <c r="I84" i="9"/>
  <c r="L84" i="9" s="1"/>
  <c r="E85" i="9"/>
  <c r="F85" i="9"/>
  <c r="E86" i="9"/>
  <c r="F86" i="9"/>
  <c r="L86" i="9" s="1"/>
  <c r="E87" i="9"/>
  <c r="F87" i="9"/>
  <c r="L87" i="9" s="1"/>
  <c r="E88" i="9"/>
  <c r="F88" i="9"/>
  <c r="E89" i="9"/>
  <c r="F89" i="9"/>
  <c r="E90" i="9"/>
  <c r="F90" i="9"/>
  <c r="L90" i="9" s="1"/>
  <c r="E91" i="9"/>
  <c r="F91" i="9"/>
  <c r="L91" i="9" s="1"/>
  <c r="E92" i="9"/>
  <c r="F92" i="9"/>
  <c r="F84" i="9"/>
  <c r="E84" i="9"/>
  <c r="H11" i="13"/>
  <c r="E11" i="13"/>
  <c r="C11" i="13"/>
  <c r="L79" i="9"/>
  <c r="I80" i="9"/>
  <c r="J80" i="9"/>
  <c r="K80" i="9" s="1"/>
  <c r="K82" i="9" s="1"/>
  <c r="I81" i="9"/>
  <c r="J81" i="9"/>
  <c r="J79" i="9"/>
  <c r="K79" i="9" s="1"/>
  <c r="I79" i="9"/>
  <c r="E80" i="9"/>
  <c r="F80" i="9"/>
  <c r="E81" i="9"/>
  <c r="K81" i="9" s="1"/>
  <c r="F81" i="9"/>
  <c r="L81" i="9" s="1"/>
  <c r="F79" i="9"/>
  <c r="E79" i="9"/>
  <c r="G10" i="13"/>
  <c r="H10" i="13" s="1"/>
  <c r="E10" i="13"/>
  <c r="C10" i="13"/>
  <c r="K66" i="9"/>
  <c r="L67" i="9"/>
  <c r="L68" i="9"/>
  <c r="L69" i="9"/>
  <c r="K70" i="9"/>
  <c r="L71" i="9"/>
  <c r="L72" i="9"/>
  <c r="K74" i="9"/>
  <c r="L75" i="9"/>
  <c r="L76" i="9"/>
  <c r="I66" i="9"/>
  <c r="J66" i="9"/>
  <c r="I67" i="9"/>
  <c r="J67" i="9"/>
  <c r="I68" i="9"/>
  <c r="J68" i="9"/>
  <c r="K68" i="9" s="1"/>
  <c r="I69" i="9"/>
  <c r="J69" i="9"/>
  <c r="K69" i="9" s="1"/>
  <c r="I70" i="9"/>
  <c r="J70" i="9"/>
  <c r="I71" i="9"/>
  <c r="J71" i="9"/>
  <c r="I72" i="9"/>
  <c r="J72" i="9"/>
  <c r="K72" i="9" s="1"/>
  <c r="I73" i="9"/>
  <c r="J73" i="9"/>
  <c r="K73" i="9" s="1"/>
  <c r="I74" i="9"/>
  <c r="J74" i="9"/>
  <c r="I75" i="9"/>
  <c r="J75" i="9"/>
  <c r="I76" i="9"/>
  <c r="J76" i="9"/>
  <c r="K76" i="9" s="1"/>
  <c r="E66" i="9"/>
  <c r="F66" i="9"/>
  <c r="L66" i="9" s="1"/>
  <c r="E67" i="9"/>
  <c r="F67" i="9"/>
  <c r="E68" i="9"/>
  <c r="F68" i="9"/>
  <c r="E69" i="9"/>
  <c r="F69" i="9"/>
  <c r="E70" i="9"/>
  <c r="F70" i="9"/>
  <c r="L70" i="9" s="1"/>
  <c r="E71" i="9"/>
  <c r="F71" i="9"/>
  <c r="E72" i="9"/>
  <c r="F72" i="9"/>
  <c r="E73" i="9"/>
  <c r="F73" i="9"/>
  <c r="L73" i="9" s="1"/>
  <c r="E74" i="9"/>
  <c r="F74" i="9"/>
  <c r="L74" i="9" s="1"/>
  <c r="E75" i="9"/>
  <c r="F75" i="9"/>
  <c r="E76" i="9"/>
  <c r="F76" i="9"/>
  <c r="J65" i="9"/>
  <c r="I65" i="9"/>
  <c r="F65" i="9"/>
  <c r="L65" i="9" s="1"/>
  <c r="E65" i="9"/>
  <c r="K65" i="9" s="1"/>
  <c r="G3" i="13"/>
  <c r="H3" i="13" s="1"/>
  <c r="G4" i="13"/>
  <c r="H4" i="13"/>
  <c r="G5" i="13"/>
  <c r="H5" i="13"/>
  <c r="G6" i="13"/>
  <c r="H6" i="13"/>
  <c r="G7" i="13"/>
  <c r="H7" i="13" s="1"/>
  <c r="G2" i="13"/>
  <c r="H2" i="13" s="1"/>
  <c r="C7" i="13"/>
  <c r="E7" i="13"/>
  <c r="K240" i="7"/>
  <c r="K244" i="7"/>
  <c r="K248" i="7"/>
  <c r="K252" i="7"/>
  <c r="L252" i="7"/>
  <c r="L256" i="7"/>
  <c r="K264" i="7"/>
  <c r="K268" i="7"/>
  <c r="K272" i="7"/>
  <c r="K276" i="7"/>
  <c r="K280" i="7"/>
  <c r="K284" i="7"/>
  <c r="L284" i="7"/>
  <c r="I240" i="7"/>
  <c r="J240" i="7"/>
  <c r="I241" i="7"/>
  <c r="J241" i="7"/>
  <c r="I242" i="7"/>
  <c r="J242" i="7"/>
  <c r="I243" i="7"/>
  <c r="J243" i="7"/>
  <c r="I244" i="7"/>
  <c r="J244" i="7"/>
  <c r="I245" i="7"/>
  <c r="J245" i="7"/>
  <c r="I246" i="7"/>
  <c r="J246" i="7"/>
  <c r="I247" i="7"/>
  <c r="J247" i="7"/>
  <c r="I248" i="7"/>
  <c r="J248" i="7"/>
  <c r="I249" i="7"/>
  <c r="J249" i="7"/>
  <c r="I250" i="7"/>
  <c r="J250" i="7"/>
  <c r="I251" i="7"/>
  <c r="J251" i="7"/>
  <c r="I252" i="7"/>
  <c r="J252" i="7"/>
  <c r="I253" i="7"/>
  <c r="J253" i="7"/>
  <c r="I254" i="7"/>
  <c r="J254" i="7"/>
  <c r="I255" i="7"/>
  <c r="J255" i="7"/>
  <c r="I256" i="7"/>
  <c r="J256" i="7"/>
  <c r="I257" i="7"/>
  <c r="J257" i="7"/>
  <c r="I258" i="7"/>
  <c r="J258" i="7"/>
  <c r="I259" i="7"/>
  <c r="J259" i="7"/>
  <c r="I260" i="7"/>
  <c r="J260" i="7"/>
  <c r="I261" i="7"/>
  <c r="J261" i="7"/>
  <c r="I262" i="7"/>
  <c r="J262" i="7"/>
  <c r="I263" i="7"/>
  <c r="J263" i="7"/>
  <c r="I264" i="7"/>
  <c r="J264" i="7"/>
  <c r="I265" i="7"/>
  <c r="J265" i="7"/>
  <c r="I266" i="7"/>
  <c r="J266" i="7"/>
  <c r="I267" i="7"/>
  <c r="J267" i="7"/>
  <c r="I268" i="7"/>
  <c r="J268" i="7"/>
  <c r="I269" i="7"/>
  <c r="J269" i="7"/>
  <c r="I270" i="7"/>
  <c r="J270" i="7"/>
  <c r="I271" i="7"/>
  <c r="J271" i="7"/>
  <c r="I272" i="7"/>
  <c r="J272" i="7"/>
  <c r="I273" i="7"/>
  <c r="J273" i="7"/>
  <c r="I274" i="7"/>
  <c r="J274" i="7"/>
  <c r="I275" i="7"/>
  <c r="J275" i="7"/>
  <c r="I276" i="7"/>
  <c r="J276" i="7"/>
  <c r="I277" i="7"/>
  <c r="J277" i="7"/>
  <c r="I278" i="7"/>
  <c r="J278" i="7"/>
  <c r="I279" i="7"/>
  <c r="J279" i="7"/>
  <c r="I280" i="7"/>
  <c r="J280" i="7"/>
  <c r="I281" i="7"/>
  <c r="J281" i="7"/>
  <c r="I282" i="7"/>
  <c r="J282" i="7"/>
  <c r="I283" i="7"/>
  <c r="J283" i="7"/>
  <c r="I284" i="7"/>
  <c r="J284" i="7"/>
  <c r="J239" i="7"/>
  <c r="K239" i="7" s="1"/>
  <c r="I239" i="7"/>
  <c r="E240" i="7"/>
  <c r="F240" i="7"/>
  <c r="L240" i="7" s="1"/>
  <c r="E241" i="7"/>
  <c r="K241" i="7" s="1"/>
  <c r="F241" i="7"/>
  <c r="E242" i="7"/>
  <c r="F242" i="7"/>
  <c r="L242" i="7" s="1"/>
  <c r="E243" i="7"/>
  <c r="K243" i="7" s="1"/>
  <c r="F243" i="7"/>
  <c r="L243" i="7" s="1"/>
  <c r="E244" i="7"/>
  <c r="F244" i="7"/>
  <c r="L244" i="7" s="1"/>
  <c r="E245" i="7"/>
  <c r="K245" i="7" s="1"/>
  <c r="F245" i="7"/>
  <c r="E246" i="7"/>
  <c r="F246" i="7"/>
  <c r="L246" i="7" s="1"/>
  <c r="E247" i="7"/>
  <c r="K247" i="7" s="1"/>
  <c r="F247" i="7"/>
  <c r="L247" i="7" s="1"/>
  <c r="E248" i="7"/>
  <c r="F248" i="7"/>
  <c r="L248" i="7" s="1"/>
  <c r="E249" i="7"/>
  <c r="K249" i="7" s="1"/>
  <c r="F249" i="7"/>
  <c r="E250" i="7"/>
  <c r="F250" i="7"/>
  <c r="L250" i="7" s="1"/>
  <c r="E251" i="7"/>
  <c r="K251" i="7" s="1"/>
  <c r="F251" i="7"/>
  <c r="L251" i="7" s="1"/>
  <c r="E252" i="7"/>
  <c r="F252" i="7"/>
  <c r="E253" i="7"/>
  <c r="K253" i="7" s="1"/>
  <c r="F253" i="7"/>
  <c r="E254" i="7"/>
  <c r="F254" i="7"/>
  <c r="L254" i="7" s="1"/>
  <c r="E255" i="7"/>
  <c r="K255" i="7" s="1"/>
  <c r="F255" i="7"/>
  <c r="L255" i="7" s="1"/>
  <c r="E256" i="7"/>
  <c r="K256" i="7" s="1"/>
  <c r="F256" i="7"/>
  <c r="E257" i="7"/>
  <c r="K257" i="7" s="1"/>
  <c r="F257" i="7"/>
  <c r="E258" i="7"/>
  <c r="F258" i="7"/>
  <c r="L258" i="7" s="1"/>
  <c r="E259" i="7"/>
  <c r="K259" i="7" s="1"/>
  <c r="F259" i="7"/>
  <c r="L259" i="7" s="1"/>
  <c r="E260" i="7"/>
  <c r="K260" i="7" s="1"/>
  <c r="F260" i="7"/>
  <c r="L260" i="7" s="1"/>
  <c r="E261" i="7"/>
  <c r="K261" i="7" s="1"/>
  <c r="F261" i="7"/>
  <c r="E262" i="7"/>
  <c r="F262" i="7"/>
  <c r="L262" i="7" s="1"/>
  <c r="E263" i="7"/>
  <c r="K263" i="7" s="1"/>
  <c r="F263" i="7"/>
  <c r="L263" i="7" s="1"/>
  <c r="E264" i="7"/>
  <c r="F264" i="7"/>
  <c r="L264" i="7" s="1"/>
  <c r="E265" i="7"/>
  <c r="K265" i="7" s="1"/>
  <c r="F265" i="7"/>
  <c r="E266" i="7"/>
  <c r="F266" i="7"/>
  <c r="L266" i="7" s="1"/>
  <c r="E267" i="7"/>
  <c r="K267" i="7" s="1"/>
  <c r="F267" i="7"/>
  <c r="L267" i="7" s="1"/>
  <c r="E268" i="7"/>
  <c r="F268" i="7"/>
  <c r="L268" i="7" s="1"/>
  <c r="E269" i="7"/>
  <c r="K269" i="7" s="1"/>
  <c r="F269" i="7"/>
  <c r="E270" i="7"/>
  <c r="F270" i="7"/>
  <c r="L270" i="7" s="1"/>
  <c r="E271" i="7"/>
  <c r="K271" i="7" s="1"/>
  <c r="F271" i="7"/>
  <c r="L271" i="7" s="1"/>
  <c r="E272" i="7"/>
  <c r="F272" i="7"/>
  <c r="L272" i="7" s="1"/>
  <c r="E273" i="7"/>
  <c r="K273" i="7" s="1"/>
  <c r="F273" i="7"/>
  <c r="E274" i="7"/>
  <c r="F274" i="7"/>
  <c r="L274" i="7" s="1"/>
  <c r="E275" i="7"/>
  <c r="K275" i="7" s="1"/>
  <c r="F275" i="7"/>
  <c r="L275" i="7" s="1"/>
  <c r="E276" i="7"/>
  <c r="F276" i="7"/>
  <c r="L276" i="7" s="1"/>
  <c r="E277" i="7"/>
  <c r="K277" i="7" s="1"/>
  <c r="F277" i="7"/>
  <c r="E278" i="7"/>
  <c r="F278" i="7"/>
  <c r="L278" i="7" s="1"/>
  <c r="E279" i="7"/>
  <c r="K279" i="7" s="1"/>
  <c r="F279" i="7"/>
  <c r="L279" i="7" s="1"/>
  <c r="E280" i="7"/>
  <c r="F280" i="7"/>
  <c r="L280" i="7" s="1"/>
  <c r="E281" i="7"/>
  <c r="K281" i="7" s="1"/>
  <c r="F281" i="7"/>
  <c r="E282" i="7"/>
  <c r="F282" i="7"/>
  <c r="L282" i="7" s="1"/>
  <c r="E283" i="7"/>
  <c r="K283" i="7" s="1"/>
  <c r="F283" i="7"/>
  <c r="L283" i="7" s="1"/>
  <c r="E284" i="7"/>
  <c r="F284" i="7"/>
  <c r="F239" i="7"/>
  <c r="L239" i="7" s="1"/>
  <c r="E239" i="7"/>
  <c r="C6" i="13"/>
  <c r="E6" i="13"/>
  <c r="K110" i="6"/>
  <c r="K114" i="6"/>
  <c r="L114" i="6"/>
  <c r="L116" i="6"/>
  <c r="L118" i="6"/>
  <c r="L122" i="6"/>
  <c r="K126" i="6"/>
  <c r="L126" i="6"/>
  <c r="L109" i="6"/>
  <c r="I110" i="6"/>
  <c r="L110" i="6" s="1"/>
  <c r="J110" i="6"/>
  <c r="I111" i="6"/>
  <c r="J111" i="6"/>
  <c r="I112" i="6"/>
  <c r="L112" i="6" s="1"/>
  <c r="J112" i="6"/>
  <c r="K112" i="6" s="1"/>
  <c r="I113" i="6"/>
  <c r="J113" i="6"/>
  <c r="I114" i="6"/>
  <c r="J114" i="6"/>
  <c r="I115" i="6"/>
  <c r="J115" i="6"/>
  <c r="I116" i="6"/>
  <c r="J116" i="6"/>
  <c r="K116" i="6" s="1"/>
  <c r="I117" i="6"/>
  <c r="J117" i="6"/>
  <c r="I118" i="6"/>
  <c r="J118" i="6"/>
  <c r="K118" i="6" s="1"/>
  <c r="I119" i="6"/>
  <c r="J119" i="6"/>
  <c r="I120" i="6"/>
  <c r="L120" i="6" s="1"/>
  <c r="J120" i="6"/>
  <c r="K120" i="6" s="1"/>
  <c r="I121" i="6"/>
  <c r="J121" i="6"/>
  <c r="I122" i="6"/>
  <c r="J122" i="6"/>
  <c r="I123" i="6"/>
  <c r="J123" i="6"/>
  <c r="I124" i="6"/>
  <c r="L124" i="6" s="1"/>
  <c r="J124" i="6"/>
  <c r="K124" i="6" s="1"/>
  <c r="I125" i="6"/>
  <c r="J125" i="6"/>
  <c r="I126" i="6"/>
  <c r="J126" i="6"/>
  <c r="I127" i="6"/>
  <c r="J127" i="6"/>
  <c r="I128" i="6"/>
  <c r="L128" i="6" s="1"/>
  <c r="J128" i="6"/>
  <c r="K128" i="6" s="1"/>
  <c r="E110" i="6"/>
  <c r="F110" i="6"/>
  <c r="E111" i="6"/>
  <c r="K111" i="6" s="1"/>
  <c r="F111" i="6"/>
  <c r="E112" i="6"/>
  <c r="F112" i="6"/>
  <c r="E113" i="6"/>
  <c r="K113" i="6" s="1"/>
  <c r="F113" i="6"/>
  <c r="L113" i="6" s="1"/>
  <c r="E114" i="6"/>
  <c r="F114" i="6"/>
  <c r="E115" i="6"/>
  <c r="K115" i="6" s="1"/>
  <c r="F115" i="6"/>
  <c r="E116" i="6"/>
  <c r="F116" i="6"/>
  <c r="E117" i="6"/>
  <c r="K117" i="6" s="1"/>
  <c r="F117" i="6"/>
  <c r="L117" i="6" s="1"/>
  <c r="E118" i="6"/>
  <c r="F118" i="6"/>
  <c r="E119" i="6"/>
  <c r="K119" i="6" s="1"/>
  <c r="F119" i="6"/>
  <c r="E120" i="6"/>
  <c r="F120" i="6"/>
  <c r="E121" i="6"/>
  <c r="K121" i="6" s="1"/>
  <c r="F121" i="6"/>
  <c r="L121" i="6" s="1"/>
  <c r="E122" i="6"/>
  <c r="K122" i="6" s="1"/>
  <c r="F122" i="6"/>
  <c r="E123" i="6"/>
  <c r="K123" i="6" s="1"/>
  <c r="F123" i="6"/>
  <c r="E124" i="6"/>
  <c r="F124" i="6"/>
  <c r="E125" i="6"/>
  <c r="K125" i="6" s="1"/>
  <c r="F125" i="6"/>
  <c r="L125" i="6" s="1"/>
  <c r="E126" i="6"/>
  <c r="F126" i="6"/>
  <c r="E127" i="6"/>
  <c r="K127" i="6" s="1"/>
  <c r="F127" i="6"/>
  <c r="E128" i="6"/>
  <c r="F128" i="6"/>
  <c r="J109" i="6"/>
  <c r="K109" i="6" s="1"/>
  <c r="I109" i="6"/>
  <c r="F109" i="6"/>
  <c r="E109" i="6"/>
  <c r="E5" i="13"/>
  <c r="C5" i="13"/>
  <c r="L212" i="5"/>
  <c r="L216" i="5"/>
  <c r="K218" i="5"/>
  <c r="L220" i="5"/>
  <c r="K222" i="5"/>
  <c r="K223" i="5"/>
  <c r="L228" i="5"/>
  <c r="L232" i="5"/>
  <c r="K234" i="5"/>
  <c r="L236" i="5"/>
  <c r="K238" i="5"/>
  <c r="K239" i="5"/>
  <c r="L244" i="5"/>
  <c r="L248" i="5"/>
  <c r="I211" i="5"/>
  <c r="J211" i="5"/>
  <c r="I212" i="5"/>
  <c r="J212" i="5"/>
  <c r="I213" i="5"/>
  <c r="J213" i="5"/>
  <c r="K213" i="5" s="1"/>
  <c r="I214" i="5"/>
  <c r="J214" i="5"/>
  <c r="I215" i="5"/>
  <c r="J215" i="5"/>
  <c r="I216" i="5"/>
  <c r="J216" i="5"/>
  <c r="I217" i="5"/>
  <c r="J217" i="5"/>
  <c r="K217" i="5" s="1"/>
  <c r="I218" i="5"/>
  <c r="J218" i="5"/>
  <c r="I219" i="5"/>
  <c r="J219" i="5"/>
  <c r="K219" i="5" s="1"/>
  <c r="I220" i="5"/>
  <c r="J220" i="5"/>
  <c r="I221" i="5"/>
  <c r="J221" i="5"/>
  <c r="K221" i="5" s="1"/>
  <c r="I222" i="5"/>
  <c r="J222" i="5"/>
  <c r="I223" i="5"/>
  <c r="J223" i="5"/>
  <c r="I224" i="5"/>
  <c r="J224" i="5"/>
  <c r="I225" i="5"/>
  <c r="J225" i="5"/>
  <c r="K225" i="5" s="1"/>
  <c r="I226" i="5"/>
  <c r="J226" i="5"/>
  <c r="I227" i="5"/>
  <c r="J227" i="5"/>
  <c r="I228" i="5"/>
  <c r="J228" i="5"/>
  <c r="I229" i="5"/>
  <c r="J229" i="5"/>
  <c r="K229" i="5" s="1"/>
  <c r="I230" i="5"/>
  <c r="J230" i="5"/>
  <c r="I231" i="5"/>
  <c r="J231" i="5"/>
  <c r="I232" i="5"/>
  <c r="J232" i="5"/>
  <c r="I233" i="5"/>
  <c r="J233" i="5"/>
  <c r="K233" i="5" s="1"/>
  <c r="I234" i="5"/>
  <c r="J234" i="5"/>
  <c r="I235" i="5"/>
  <c r="J235" i="5"/>
  <c r="K235" i="5" s="1"/>
  <c r="I236" i="5"/>
  <c r="J236" i="5"/>
  <c r="I237" i="5"/>
  <c r="J237" i="5"/>
  <c r="K237" i="5" s="1"/>
  <c r="I238" i="5"/>
  <c r="J238" i="5"/>
  <c r="I239" i="5"/>
  <c r="J239" i="5"/>
  <c r="I240" i="5"/>
  <c r="J240" i="5"/>
  <c r="I241" i="5"/>
  <c r="J241" i="5"/>
  <c r="K241" i="5" s="1"/>
  <c r="I242" i="5"/>
  <c r="J242" i="5"/>
  <c r="I243" i="5"/>
  <c r="J243" i="5"/>
  <c r="I244" i="5"/>
  <c r="J244" i="5"/>
  <c r="I245" i="5"/>
  <c r="J245" i="5"/>
  <c r="K245" i="5" s="1"/>
  <c r="I246" i="5"/>
  <c r="J246" i="5"/>
  <c r="I247" i="5"/>
  <c r="J247" i="5"/>
  <c r="I248" i="5"/>
  <c r="J248" i="5"/>
  <c r="I249" i="5"/>
  <c r="J249" i="5"/>
  <c r="K249" i="5" s="1"/>
  <c r="E211" i="5"/>
  <c r="K211" i="5" s="1"/>
  <c r="F211" i="5"/>
  <c r="E212" i="5"/>
  <c r="K212" i="5" s="1"/>
  <c r="F212" i="5"/>
  <c r="E213" i="5"/>
  <c r="F213" i="5"/>
  <c r="L213" i="5" s="1"/>
  <c r="E214" i="5"/>
  <c r="K214" i="5" s="1"/>
  <c r="F214" i="5"/>
  <c r="L214" i="5" s="1"/>
  <c r="E215" i="5"/>
  <c r="K215" i="5" s="1"/>
  <c r="F215" i="5"/>
  <c r="E216" i="5"/>
  <c r="K216" i="5" s="1"/>
  <c r="F216" i="5"/>
  <c r="E217" i="5"/>
  <c r="F217" i="5"/>
  <c r="L217" i="5" s="1"/>
  <c r="E218" i="5"/>
  <c r="F218" i="5"/>
  <c r="L218" i="5" s="1"/>
  <c r="E219" i="5"/>
  <c r="F219" i="5"/>
  <c r="E220" i="5"/>
  <c r="K220" i="5" s="1"/>
  <c r="F220" i="5"/>
  <c r="E221" i="5"/>
  <c r="F221" i="5"/>
  <c r="L221" i="5" s="1"/>
  <c r="E222" i="5"/>
  <c r="F222" i="5"/>
  <c r="L222" i="5" s="1"/>
  <c r="E223" i="5"/>
  <c r="F223" i="5"/>
  <c r="E224" i="5"/>
  <c r="K224" i="5" s="1"/>
  <c r="F224" i="5"/>
  <c r="L224" i="5" s="1"/>
  <c r="E225" i="5"/>
  <c r="F225" i="5"/>
  <c r="L225" i="5" s="1"/>
  <c r="E226" i="5"/>
  <c r="K226" i="5" s="1"/>
  <c r="F226" i="5"/>
  <c r="L226" i="5" s="1"/>
  <c r="E227" i="5"/>
  <c r="K227" i="5" s="1"/>
  <c r="F227" i="5"/>
  <c r="E228" i="5"/>
  <c r="K228" i="5" s="1"/>
  <c r="F228" i="5"/>
  <c r="E229" i="5"/>
  <c r="F229" i="5"/>
  <c r="L229" i="5" s="1"/>
  <c r="E230" i="5"/>
  <c r="K230" i="5" s="1"/>
  <c r="F230" i="5"/>
  <c r="L230" i="5" s="1"/>
  <c r="E231" i="5"/>
  <c r="K231" i="5" s="1"/>
  <c r="F231" i="5"/>
  <c r="E232" i="5"/>
  <c r="K232" i="5" s="1"/>
  <c r="F232" i="5"/>
  <c r="E233" i="5"/>
  <c r="F233" i="5"/>
  <c r="L233" i="5" s="1"/>
  <c r="E234" i="5"/>
  <c r="F234" i="5"/>
  <c r="L234" i="5" s="1"/>
  <c r="E235" i="5"/>
  <c r="F235" i="5"/>
  <c r="E236" i="5"/>
  <c r="K236" i="5" s="1"/>
  <c r="F236" i="5"/>
  <c r="E237" i="5"/>
  <c r="F237" i="5"/>
  <c r="L237" i="5" s="1"/>
  <c r="E238" i="5"/>
  <c r="F238" i="5"/>
  <c r="L238" i="5" s="1"/>
  <c r="E239" i="5"/>
  <c r="F239" i="5"/>
  <c r="E240" i="5"/>
  <c r="K240" i="5" s="1"/>
  <c r="F240" i="5"/>
  <c r="L240" i="5" s="1"/>
  <c r="E241" i="5"/>
  <c r="F241" i="5"/>
  <c r="L241" i="5" s="1"/>
  <c r="E242" i="5"/>
  <c r="K242" i="5" s="1"/>
  <c r="F242" i="5"/>
  <c r="L242" i="5" s="1"/>
  <c r="E243" i="5"/>
  <c r="K243" i="5" s="1"/>
  <c r="F243" i="5"/>
  <c r="E244" i="5"/>
  <c r="K244" i="5" s="1"/>
  <c r="F244" i="5"/>
  <c r="E245" i="5"/>
  <c r="F245" i="5"/>
  <c r="L245" i="5" s="1"/>
  <c r="E246" i="5"/>
  <c r="K246" i="5" s="1"/>
  <c r="F246" i="5"/>
  <c r="L246" i="5" s="1"/>
  <c r="E247" i="5"/>
  <c r="K247" i="5" s="1"/>
  <c r="F247" i="5"/>
  <c r="E248" i="5"/>
  <c r="K248" i="5" s="1"/>
  <c r="F248" i="5"/>
  <c r="E249" i="5"/>
  <c r="F249" i="5"/>
  <c r="L249" i="5" s="1"/>
  <c r="J210" i="5"/>
  <c r="K210" i="5" s="1"/>
  <c r="I210" i="5"/>
  <c r="F210" i="5"/>
  <c r="L210" i="5" s="1"/>
  <c r="E210" i="5"/>
  <c r="E4" i="13"/>
  <c r="C4" i="13"/>
  <c r="K212" i="4"/>
  <c r="L219" i="4"/>
  <c r="L223" i="4"/>
  <c r="K225" i="4"/>
  <c r="K228" i="4"/>
  <c r="L235" i="4"/>
  <c r="L238" i="4"/>
  <c r="K240" i="4"/>
  <c r="L242" i="4"/>
  <c r="K244" i="4"/>
  <c r="L246" i="4"/>
  <c r="K248" i="4"/>
  <c r="I211" i="4"/>
  <c r="J211" i="4"/>
  <c r="K211" i="4" s="1"/>
  <c r="I212" i="4"/>
  <c r="J212" i="4"/>
  <c r="I213" i="4"/>
  <c r="J213" i="4"/>
  <c r="I214" i="4"/>
  <c r="J214" i="4"/>
  <c r="I215" i="4"/>
  <c r="J215" i="4"/>
  <c r="K215" i="4" s="1"/>
  <c r="I216" i="4"/>
  <c r="J216" i="4"/>
  <c r="I217" i="4"/>
  <c r="L217" i="4" s="1"/>
  <c r="J217" i="4"/>
  <c r="I218" i="4"/>
  <c r="J218" i="4"/>
  <c r="I219" i="4"/>
  <c r="J219" i="4"/>
  <c r="K219" i="4" s="1"/>
  <c r="I220" i="4"/>
  <c r="J220" i="4"/>
  <c r="I221" i="4"/>
  <c r="L221" i="4" s="1"/>
  <c r="J221" i="4"/>
  <c r="K221" i="4" s="1"/>
  <c r="I222" i="4"/>
  <c r="J222" i="4"/>
  <c r="I223" i="4"/>
  <c r="J223" i="4"/>
  <c r="K223" i="4" s="1"/>
  <c r="I224" i="4"/>
  <c r="J224" i="4"/>
  <c r="K224" i="4" s="1"/>
  <c r="I225" i="4"/>
  <c r="L225" i="4" s="1"/>
  <c r="J225" i="4"/>
  <c r="I226" i="4"/>
  <c r="J226" i="4"/>
  <c r="K226" i="4" s="1"/>
  <c r="I227" i="4"/>
  <c r="J227" i="4"/>
  <c r="K227" i="4" s="1"/>
  <c r="I228" i="4"/>
  <c r="J228" i="4"/>
  <c r="I229" i="4"/>
  <c r="J229" i="4"/>
  <c r="I230" i="4"/>
  <c r="J230" i="4"/>
  <c r="I231" i="4"/>
  <c r="J231" i="4"/>
  <c r="K231" i="4" s="1"/>
  <c r="I232" i="4"/>
  <c r="J232" i="4"/>
  <c r="I233" i="4"/>
  <c r="L233" i="4" s="1"/>
  <c r="J233" i="4"/>
  <c r="I234" i="4"/>
  <c r="J234" i="4"/>
  <c r="I235" i="4"/>
  <c r="J235" i="4"/>
  <c r="K235" i="4" s="1"/>
  <c r="I236" i="4"/>
  <c r="J236" i="4"/>
  <c r="I237" i="4"/>
  <c r="L237" i="4" s="1"/>
  <c r="J237" i="4"/>
  <c r="K237" i="4" s="1"/>
  <c r="I238" i="4"/>
  <c r="J238" i="4"/>
  <c r="I239" i="4"/>
  <c r="J239" i="4"/>
  <c r="K239" i="4" s="1"/>
  <c r="I240" i="4"/>
  <c r="J240" i="4"/>
  <c r="I241" i="4"/>
  <c r="L241" i="4" s="1"/>
  <c r="J241" i="4"/>
  <c r="K241" i="4" s="1"/>
  <c r="I242" i="4"/>
  <c r="J242" i="4"/>
  <c r="K242" i="4" s="1"/>
  <c r="I243" i="4"/>
  <c r="J243" i="4"/>
  <c r="K243" i="4" s="1"/>
  <c r="I244" i="4"/>
  <c r="J244" i="4"/>
  <c r="I245" i="4"/>
  <c r="L245" i="4" s="1"/>
  <c r="J245" i="4"/>
  <c r="K245" i="4" s="1"/>
  <c r="I246" i="4"/>
  <c r="J246" i="4"/>
  <c r="I247" i="4"/>
  <c r="J247" i="4"/>
  <c r="K247" i="4" s="1"/>
  <c r="I248" i="4"/>
  <c r="J248" i="4"/>
  <c r="I249" i="4"/>
  <c r="L249" i="4" s="1"/>
  <c r="J249" i="4"/>
  <c r="K249" i="4" s="1"/>
  <c r="E211" i="4"/>
  <c r="F211" i="4"/>
  <c r="L211" i="4" s="1"/>
  <c r="E212" i="4"/>
  <c r="F212" i="4"/>
  <c r="L212" i="4" s="1"/>
  <c r="E213" i="4"/>
  <c r="K213" i="4" s="1"/>
  <c r="F213" i="4"/>
  <c r="L213" i="4" s="1"/>
  <c r="E214" i="4"/>
  <c r="K214" i="4" s="1"/>
  <c r="F214" i="4"/>
  <c r="L214" i="4" s="1"/>
  <c r="E215" i="4"/>
  <c r="F215" i="4"/>
  <c r="L215" i="4" s="1"/>
  <c r="E216" i="4"/>
  <c r="K216" i="4" s="1"/>
  <c r="F216" i="4"/>
  <c r="L216" i="4" s="1"/>
  <c r="E217" i="4"/>
  <c r="K217" i="4" s="1"/>
  <c r="F217" i="4"/>
  <c r="E218" i="4"/>
  <c r="K218" i="4" s="1"/>
  <c r="F218" i="4"/>
  <c r="L218" i="4" s="1"/>
  <c r="E219" i="4"/>
  <c r="F219" i="4"/>
  <c r="E220" i="4"/>
  <c r="K220" i="4" s="1"/>
  <c r="F220" i="4"/>
  <c r="L220" i="4" s="1"/>
  <c r="E221" i="4"/>
  <c r="F221" i="4"/>
  <c r="E222" i="4"/>
  <c r="K222" i="4" s="1"/>
  <c r="F222" i="4"/>
  <c r="L222" i="4" s="1"/>
  <c r="E223" i="4"/>
  <c r="F223" i="4"/>
  <c r="E224" i="4"/>
  <c r="F224" i="4"/>
  <c r="L224" i="4" s="1"/>
  <c r="E225" i="4"/>
  <c r="F225" i="4"/>
  <c r="E226" i="4"/>
  <c r="F226" i="4"/>
  <c r="L226" i="4" s="1"/>
  <c r="E227" i="4"/>
  <c r="F227" i="4"/>
  <c r="L227" i="4" s="1"/>
  <c r="E228" i="4"/>
  <c r="F228" i="4"/>
  <c r="L228" i="4" s="1"/>
  <c r="E229" i="4"/>
  <c r="K229" i="4" s="1"/>
  <c r="F229" i="4"/>
  <c r="L229" i="4" s="1"/>
  <c r="E230" i="4"/>
  <c r="K230" i="4" s="1"/>
  <c r="F230" i="4"/>
  <c r="L230" i="4" s="1"/>
  <c r="E231" i="4"/>
  <c r="F231" i="4"/>
  <c r="L231" i="4" s="1"/>
  <c r="E232" i="4"/>
  <c r="K232" i="4" s="1"/>
  <c r="F232" i="4"/>
  <c r="L232" i="4" s="1"/>
  <c r="E233" i="4"/>
  <c r="K233" i="4" s="1"/>
  <c r="F233" i="4"/>
  <c r="E234" i="4"/>
  <c r="K234" i="4" s="1"/>
  <c r="F234" i="4"/>
  <c r="L234" i="4" s="1"/>
  <c r="E235" i="4"/>
  <c r="F235" i="4"/>
  <c r="E236" i="4"/>
  <c r="K236" i="4" s="1"/>
  <c r="F236" i="4"/>
  <c r="L236" i="4" s="1"/>
  <c r="E237" i="4"/>
  <c r="F237" i="4"/>
  <c r="E238" i="4"/>
  <c r="K238" i="4" s="1"/>
  <c r="F238" i="4"/>
  <c r="E239" i="4"/>
  <c r="F239" i="4"/>
  <c r="L239" i="4" s="1"/>
  <c r="E240" i="4"/>
  <c r="F240" i="4"/>
  <c r="L240" i="4" s="1"/>
  <c r="E241" i="4"/>
  <c r="F241" i="4"/>
  <c r="E242" i="4"/>
  <c r="F242" i="4"/>
  <c r="E243" i="4"/>
  <c r="F243" i="4"/>
  <c r="L243" i="4" s="1"/>
  <c r="E244" i="4"/>
  <c r="F244" i="4"/>
  <c r="L244" i="4" s="1"/>
  <c r="E245" i="4"/>
  <c r="F245" i="4"/>
  <c r="E246" i="4"/>
  <c r="K246" i="4" s="1"/>
  <c r="F246" i="4"/>
  <c r="E247" i="4"/>
  <c r="F247" i="4"/>
  <c r="L247" i="4" s="1"/>
  <c r="E248" i="4"/>
  <c r="F248" i="4"/>
  <c r="L248" i="4" s="1"/>
  <c r="E249" i="4"/>
  <c r="F249" i="4"/>
  <c r="J210" i="4"/>
  <c r="K210" i="4" s="1"/>
  <c r="I210" i="4"/>
  <c r="F210" i="4"/>
  <c r="E210" i="4"/>
  <c r="L210" i="4"/>
  <c r="L250" i="4" s="1"/>
  <c r="E3" i="13"/>
  <c r="C3" i="13"/>
  <c r="E2" i="13"/>
  <c r="C2" i="13"/>
  <c r="K82" i="3"/>
  <c r="K83" i="3"/>
  <c r="K84" i="3"/>
  <c r="K86" i="3"/>
  <c r="K87" i="3"/>
  <c r="K88" i="3"/>
  <c r="K90" i="3"/>
  <c r="K91" i="3"/>
  <c r="K92" i="3"/>
  <c r="I81" i="3"/>
  <c r="L81" i="3" s="1"/>
  <c r="J81" i="3"/>
  <c r="K81" i="3" s="1"/>
  <c r="I82" i="3"/>
  <c r="L82" i="3" s="1"/>
  <c r="J82" i="3"/>
  <c r="I83" i="3"/>
  <c r="J83" i="3"/>
  <c r="I84" i="3"/>
  <c r="L84" i="3" s="1"/>
  <c r="J84" i="3"/>
  <c r="I85" i="3"/>
  <c r="L85" i="3" s="1"/>
  <c r="J85" i="3"/>
  <c r="K85" i="3" s="1"/>
  <c r="I86" i="3"/>
  <c r="L86" i="3" s="1"/>
  <c r="J86" i="3"/>
  <c r="I87" i="3"/>
  <c r="J87" i="3"/>
  <c r="I88" i="3"/>
  <c r="L88" i="3" s="1"/>
  <c r="J88" i="3"/>
  <c r="I89" i="3"/>
  <c r="L89" i="3" s="1"/>
  <c r="J89" i="3"/>
  <c r="K89" i="3" s="1"/>
  <c r="I90" i="3"/>
  <c r="L90" i="3" s="1"/>
  <c r="J90" i="3"/>
  <c r="I91" i="3"/>
  <c r="J91" i="3"/>
  <c r="I92" i="3"/>
  <c r="L92" i="3" s="1"/>
  <c r="J92" i="3"/>
  <c r="I93" i="3"/>
  <c r="L93" i="3" s="1"/>
  <c r="J93" i="3"/>
  <c r="K93" i="3" s="1"/>
  <c r="E81" i="3"/>
  <c r="F81" i="3"/>
  <c r="E82" i="3"/>
  <c r="F82" i="3"/>
  <c r="E83" i="3"/>
  <c r="F83" i="3"/>
  <c r="L83" i="3" s="1"/>
  <c r="E84" i="3"/>
  <c r="F84" i="3"/>
  <c r="E85" i="3"/>
  <c r="F85" i="3"/>
  <c r="E86" i="3"/>
  <c r="F86" i="3"/>
  <c r="E87" i="3"/>
  <c r="F87" i="3"/>
  <c r="L87" i="3" s="1"/>
  <c r="E88" i="3"/>
  <c r="F88" i="3"/>
  <c r="E89" i="3"/>
  <c r="F89" i="3"/>
  <c r="E90" i="3"/>
  <c r="F90" i="3"/>
  <c r="E91" i="3"/>
  <c r="F91" i="3"/>
  <c r="L91" i="3" s="1"/>
  <c r="E92" i="3"/>
  <c r="F92" i="3"/>
  <c r="E93" i="3"/>
  <c r="F93" i="3"/>
  <c r="J80" i="3"/>
  <c r="I80" i="3"/>
  <c r="F80" i="3"/>
  <c r="L80" i="3" s="1"/>
  <c r="E80" i="3"/>
  <c r="K80" i="3" s="1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L239" i="2"/>
  <c r="K239" i="2"/>
  <c r="H239" i="2"/>
  <c r="G239" i="2"/>
  <c r="K250" i="5" l="1"/>
  <c r="K96" i="11"/>
  <c r="K250" i="4"/>
  <c r="K106" i="10"/>
  <c r="L129" i="6"/>
  <c r="L120" i="11"/>
  <c r="N283" i="2"/>
  <c r="N279" i="2"/>
  <c r="N275" i="2"/>
  <c r="N271" i="2"/>
  <c r="N267" i="2"/>
  <c r="N263" i="2"/>
  <c r="N259" i="2"/>
  <c r="N255" i="2"/>
  <c r="N251" i="2"/>
  <c r="N247" i="2"/>
  <c r="N243" i="2"/>
  <c r="L247" i="5"/>
  <c r="L243" i="5"/>
  <c r="L239" i="5"/>
  <c r="L235" i="5"/>
  <c r="L231" i="5"/>
  <c r="L227" i="5"/>
  <c r="L223" i="5"/>
  <c r="L219" i="5"/>
  <c r="L215" i="5"/>
  <c r="L211" i="5"/>
  <c r="L250" i="5" s="1"/>
  <c r="K116" i="10"/>
  <c r="K112" i="10"/>
  <c r="K138" i="10"/>
  <c r="L96" i="11"/>
  <c r="K120" i="10"/>
  <c r="K125" i="10" s="1"/>
  <c r="K104" i="11"/>
  <c r="K100" i="11"/>
  <c r="K108" i="11" s="1"/>
  <c r="L81" i="12"/>
  <c r="L89" i="12" s="1"/>
  <c r="K129" i="6"/>
  <c r="L281" i="7"/>
  <c r="L277" i="7"/>
  <c r="L273" i="7"/>
  <c r="L269" i="7"/>
  <c r="L265" i="7"/>
  <c r="L261" i="7"/>
  <c r="L257" i="7"/>
  <c r="L253" i="7"/>
  <c r="L249" i="7"/>
  <c r="L245" i="7"/>
  <c r="L241" i="7"/>
  <c r="L285" i="7" s="1"/>
  <c r="L77" i="9"/>
  <c r="K132" i="11"/>
  <c r="L104" i="9"/>
  <c r="L87" i="10"/>
  <c r="L93" i="10" s="1"/>
  <c r="K118" i="10"/>
  <c r="L136" i="10"/>
  <c r="L132" i="10"/>
  <c r="L123" i="11"/>
  <c r="L132" i="11" s="1"/>
  <c r="L73" i="12"/>
  <c r="N281" i="2"/>
  <c r="N269" i="2"/>
  <c r="N261" i="2"/>
  <c r="N253" i="2"/>
  <c r="N245" i="2"/>
  <c r="M282" i="2"/>
  <c r="M274" i="2"/>
  <c r="M262" i="2"/>
  <c r="M254" i="2"/>
  <c r="M246" i="2"/>
  <c r="K278" i="7"/>
  <c r="K274" i="7"/>
  <c r="K266" i="7"/>
  <c r="K254" i="7"/>
  <c r="K246" i="7"/>
  <c r="L85" i="10"/>
  <c r="L89" i="10"/>
  <c r="L101" i="10"/>
  <c r="L117" i="10"/>
  <c r="L109" i="10"/>
  <c r="L118" i="10" s="1"/>
  <c r="M239" i="2"/>
  <c r="L127" i="6"/>
  <c r="L123" i="6"/>
  <c r="L119" i="6"/>
  <c r="L115" i="6"/>
  <c r="L111" i="6"/>
  <c r="K75" i="9"/>
  <c r="K71" i="9"/>
  <c r="K77" i="9" s="1"/>
  <c r="K67" i="9"/>
  <c r="L80" i="9"/>
  <c r="L82" i="9" s="1"/>
  <c r="L93" i="9"/>
  <c r="K95" i="9"/>
  <c r="K104" i="9" s="1"/>
  <c r="K82" i="10"/>
  <c r="K78" i="10"/>
  <c r="K93" i="10"/>
  <c r="L72" i="11"/>
  <c r="L81" i="11" s="1"/>
  <c r="L103" i="11"/>
  <c r="N277" i="2"/>
  <c r="N273" i="2"/>
  <c r="N265" i="2"/>
  <c r="N257" i="2"/>
  <c r="N249" i="2"/>
  <c r="N241" i="2"/>
  <c r="M278" i="2"/>
  <c r="M270" i="2"/>
  <c r="M266" i="2"/>
  <c r="M258" i="2"/>
  <c r="M250" i="2"/>
  <c r="M242" i="2"/>
  <c r="K282" i="7"/>
  <c r="K270" i="7"/>
  <c r="K262" i="7"/>
  <c r="K285" i="7" s="1"/>
  <c r="K258" i="7"/>
  <c r="K250" i="7"/>
  <c r="K242" i="7"/>
  <c r="L105" i="10"/>
  <c r="L97" i="10"/>
  <c r="L113" i="10"/>
  <c r="K75" i="10"/>
  <c r="K85" i="10" s="1"/>
  <c r="L122" i="10"/>
  <c r="L125" i="10" s="1"/>
  <c r="L138" i="10"/>
  <c r="K81" i="11"/>
  <c r="N282" i="2"/>
  <c r="N278" i="2"/>
  <c r="N274" i="2"/>
  <c r="N270" i="2"/>
  <c r="N266" i="2"/>
  <c r="N262" i="2"/>
  <c r="N258" i="2"/>
  <c r="N256" i="2"/>
  <c r="N252" i="2"/>
  <c r="N250" i="2"/>
  <c r="N248" i="2"/>
  <c r="N246" i="2"/>
  <c r="N244" i="2"/>
  <c r="N242" i="2"/>
  <c r="N240" i="2"/>
  <c r="M283" i="2"/>
  <c r="M281" i="2"/>
  <c r="M279" i="2"/>
  <c r="M277" i="2"/>
  <c r="M275" i="2"/>
  <c r="M273" i="2"/>
  <c r="M271" i="2"/>
  <c r="M269" i="2"/>
  <c r="M267" i="2"/>
  <c r="M265" i="2"/>
  <c r="M263" i="2"/>
  <c r="M261" i="2"/>
  <c r="M259" i="2"/>
  <c r="M257" i="2"/>
  <c r="M255" i="2"/>
  <c r="M253" i="2"/>
  <c r="M251" i="2"/>
  <c r="M249" i="2"/>
  <c r="M247" i="2"/>
  <c r="M245" i="2"/>
  <c r="M243" i="2"/>
  <c r="M241" i="2"/>
  <c r="N284" i="2"/>
  <c r="N280" i="2"/>
  <c r="N276" i="2"/>
  <c r="N272" i="2"/>
  <c r="N268" i="2"/>
  <c r="N264" i="2"/>
  <c r="N260" i="2"/>
  <c r="N254" i="2"/>
  <c r="N239" i="2"/>
  <c r="M284" i="2"/>
  <c r="M280" i="2"/>
  <c r="M276" i="2"/>
  <c r="M272" i="2"/>
  <c r="M268" i="2"/>
  <c r="M264" i="2"/>
  <c r="M260" i="2"/>
  <c r="M256" i="2"/>
  <c r="M252" i="2"/>
  <c r="M248" i="2"/>
  <c r="M244" i="2"/>
  <c r="M240" i="2"/>
  <c r="L16" i="12"/>
  <c r="K16" i="12"/>
  <c r="J16" i="12"/>
  <c r="I16" i="12"/>
  <c r="G16" i="12"/>
  <c r="L15" i="12"/>
  <c r="K15" i="12"/>
  <c r="J15" i="12"/>
  <c r="I15" i="12"/>
  <c r="G15" i="12"/>
  <c r="L16" i="11"/>
  <c r="K16" i="11"/>
  <c r="J16" i="11"/>
  <c r="I16" i="11"/>
  <c r="G16" i="11"/>
  <c r="L12" i="11"/>
  <c r="K12" i="11"/>
  <c r="J12" i="11"/>
  <c r="I12" i="11"/>
  <c r="G12" i="11"/>
  <c r="L11" i="11"/>
  <c r="K11" i="11"/>
  <c r="J11" i="11"/>
  <c r="I11" i="11"/>
  <c r="G11" i="11"/>
  <c r="L10" i="11"/>
  <c r="K10" i="11"/>
  <c r="J10" i="11"/>
  <c r="I10" i="11"/>
  <c r="G10" i="11"/>
  <c r="L9" i="11"/>
  <c r="K9" i="11"/>
  <c r="J9" i="11"/>
  <c r="I9" i="11"/>
  <c r="G9" i="11"/>
  <c r="L8" i="11"/>
  <c r="K8" i="11"/>
  <c r="J8" i="11"/>
  <c r="I8" i="11"/>
  <c r="G8" i="11"/>
  <c r="L7" i="11"/>
  <c r="K7" i="11"/>
  <c r="J7" i="11"/>
  <c r="I7" i="11"/>
  <c r="G7" i="11"/>
  <c r="L6" i="11"/>
  <c r="K6" i="11"/>
  <c r="J6" i="11"/>
  <c r="I6" i="11"/>
  <c r="G6" i="11"/>
  <c r="L5" i="11"/>
  <c r="K5" i="11"/>
  <c r="J5" i="11"/>
  <c r="I5" i="11"/>
  <c r="G5" i="11"/>
  <c r="L4" i="11"/>
  <c r="K4" i="11"/>
  <c r="J4" i="11"/>
  <c r="I4" i="11"/>
  <c r="G4" i="11"/>
  <c r="L22" i="10"/>
  <c r="K22" i="10"/>
  <c r="J22" i="10"/>
  <c r="I22" i="10"/>
  <c r="G22" i="10"/>
  <c r="L21" i="10"/>
  <c r="K21" i="10"/>
  <c r="J21" i="10"/>
  <c r="I21" i="10"/>
  <c r="G21" i="10"/>
  <c r="L20" i="10"/>
  <c r="K20" i="10"/>
  <c r="J20" i="10"/>
  <c r="I20" i="10"/>
  <c r="G20" i="10"/>
  <c r="L19" i="10"/>
  <c r="K19" i="10"/>
  <c r="J19" i="10"/>
  <c r="I19" i="10"/>
  <c r="G19" i="10"/>
  <c r="L18" i="10"/>
  <c r="K18" i="10"/>
  <c r="J18" i="10"/>
  <c r="I18" i="10"/>
  <c r="G18" i="10"/>
  <c r="L17" i="10"/>
  <c r="K17" i="10"/>
  <c r="J17" i="10"/>
  <c r="I17" i="10"/>
  <c r="G17" i="10"/>
  <c r="L13" i="10"/>
  <c r="K13" i="10"/>
  <c r="J13" i="10"/>
  <c r="I13" i="10"/>
  <c r="G13" i="10"/>
  <c r="L12" i="10"/>
  <c r="K12" i="10"/>
  <c r="J12" i="10"/>
  <c r="I12" i="10"/>
  <c r="G12" i="10"/>
  <c r="L11" i="10"/>
  <c r="K11" i="10"/>
  <c r="J11" i="10"/>
  <c r="I11" i="10"/>
  <c r="G11" i="10"/>
  <c r="L10" i="10"/>
  <c r="K10" i="10"/>
  <c r="J10" i="10"/>
  <c r="I10" i="10"/>
  <c r="G10" i="10"/>
  <c r="L9" i="10"/>
  <c r="K9" i="10"/>
  <c r="J9" i="10"/>
  <c r="I9" i="10"/>
  <c r="G9" i="10"/>
  <c r="L8" i="10"/>
  <c r="K8" i="10"/>
  <c r="J8" i="10"/>
  <c r="I8" i="10"/>
  <c r="G8" i="10"/>
  <c r="L7" i="10"/>
  <c r="K7" i="10"/>
  <c r="J7" i="10"/>
  <c r="I7" i="10"/>
  <c r="G7" i="10"/>
  <c r="L6" i="10"/>
  <c r="K6" i="10"/>
  <c r="J6" i="10"/>
  <c r="I6" i="10"/>
  <c r="G6" i="10"/>
  <c r="L5" i="10"/>
  <c r="K5" i="10"/>
  <c r="J5" i="10"/>
  <c r="I5" i="10"/>
  <c r="G5" i="10"/>
  <c r="L4" i="10"/>
  <c r="K4" i="10"/>
  <c r="J4" i="10"/>
  <c r="I4" i="10"/>
  <c r="G4" i="10"/>
  <c r="L32" i="9"/>
  <c r="K32" i="9"/>
  <c r="J32" i="9"/>
  <c r="I32" i="9"/>
  <c r="G32" i="9"/>
  <c r="L31" i="9"/>
  <c r="K31" i="9"/>
  <c r="J31" i="9"/>
  <c r="I31" i="9"/>
  <c r="G31" i="9"/>
  <c r="L30" i="9"/>
  <c r="K30" i="9"/>
  <c r="J30" i="9"/>
  <c r="I30" i="9"/>
  <c r="G30" i="9"/>
  <c r="L29" i="9"/>
  <c r="K29" i="9"/>
  <c r="J29" i="9"/>
  <c r="I29" i="9"/>
  <c r="G29" i="9"/>
  <c r="L28" i="9"/>
  <c r="K28" i="9"/>
  <c r="J28" i="9"/>
  <c r="I28" i="9"/>
  <c r="G28" i="9"/>
  <c r="L27" i="9"/>
  <c r="K27" i="9"/>
  <c r="J27" i="9"/>
  <c r="I27" i="9"/>
  <c r="G27" i="9"/>
  <c r="L26" i="9"/>
  <c r="K26" i="9"/>
  <c r="J26" i="9"/>
  <c r="I26" i="9"/>
  <c r="G26" i="9"/>
  <c r="L25" i="9"/>
  <c r="K25" i="9"/>
  <c r="J25" i="9"/>
  <c r="I25" i="9"/>
  <c r="G25" i="9"/>
  <c r="L24" i="9"/>
  <c r="K24" i="9"/>
  <c r="J24" i="9"/>
  <c r="I24" i="9"/>
  <c r="G24" i="9"/>
  <c r="L20" i="9"/>
  <c r="K20" i="9"/>
  <c r="J20" i="9"/>
  <c r="I20" i="9"/>
  <c r="G20" i="9"/>
  <c r="L19" i="9"/>
  <c r="K19" i="9"/>
  <c r="J19" i="9"/>
  <c r="I19" i="9"/>
  <c r="G19" i="9"/>
  <c r="L18" i="9"/>
  <c r="K18" i="9"/>
  <c r="J18" i="9"/>
  <c r="I18" i="9"/>
  <c r="G18" i="9"/>
  <c r="L15" i="9"/>
  <c r="K15" i="9"/>
  <c r="J15" i="9"/>
  <c r="I15" i="9"/>
  <c r="G15" i="9"/>
  <c r="L14" i="9"/>
  <c r="K14" i="9"/>
  <c r="J14" i="9"/>
  <c r="I14" i="9"/>
  <c r="G14" i="9"/>
  <c r="L13" i="9"/>
  <c r="K13" i="9"/>
  <c r="J13" i="9"/>
  <c r="I13" i="9"/>
  <c r="G13" i="9"/>
  <c r="L12" i="9"/>
  <c r="K12" i="9"/>
  <c r="J12" i="9"/>
  <c r="I12" i="9"/>
  <c r="G12" i="9"/>
  <c r="L11" i="9"/>
  <c r="K11" i="9"/>
  <c r="J11" i="9"/>
  <c r="I11" i="9"/>
  <c r="G11" i="9"/>
  <c r="L10" i="9"/>
  <c r="K10" i="9"/>
  <c r="J10" i="9"/>
  <c r="I10" i="9"/>
  <c r="G10" i="9"/>
  <c r="L9" i="9"/>
  <c r="K9" i="9"/>
  <c r="J9" i="9"/>
  <c r="I9" i="9"/>
  <c r="G9" i="9"/>
  <c r="L8" i="9"/>
  <c r="K8" i="9"/>
  <c r="J8" i="9"/>
  <c r="I8" i="9"/>
  <c r="G8" i="9"/>
  <c r="L7" i="9"/>
  <c r="K7" i="9"/>
  <c r="J7" i="9"/>
  <c r="I7" i="9"/>
  <c r="G7" i="9"/>
  <c r="L6" i="9"/>
  <c r="K6" i="9"/>
  <c r="J6" i="9"/>
  <c r="I6" i="9"/>
  <c r="G6" i="9"/>
  <c r="L5" i="9"/>
  <c r="K5" i="9"/>
  <c r="J5" i="9"/>
  <c r="I5" i="9"/>
  <c r="G5" i="9"/>
  <c r="L4" i="9"/>
  <c r="K4" i="9"/>
  <c r="J4" i="9"/>
  <c r="I4" i="9"/>
  <c r="G4" i="9"/>
  <c r="G5" i="7"/>
  <c r="I5" i="7"/>
  <c r="J5" i="7"/>
  <c r="K5" i="7"/>
  <c r="L5" i="7"/>
  <c r="G6" i="7"/>
  <c r="I6" i="7"/>
  <c r="J6" i="7"/>
  <c r="K6" i="7"/>
  <c r="L6" i="7"/>
  <c r="G7" i="7"/>
  <c r="I7" i="7"/>
  <c r="J7" i="7"/>
  <c r="K7" i="7"/>
  <c r="L7" i="7"/>
  <c r="G8" i="7"/>
  <c r="I8" i="7"/>
  <c r="J8" i="7"/>
  <c r="K8" i="7"/>
  <c r="L8" i="7"/>
  <c r="G9" i="7"/>
  <c r="I9" i="7"/>
  <c r="J9" i="7"/>
  <c r="K9" i="7"/>
  <c r="L9" i="7"/>
  <c r="G10" i="7"/>
  <c r="I10" i="7"/>
  <c r="J10" i="7"/>
  <c r="K10" i="7"/>
  <c r="L10" i="7"/>
  <c r="G11" i="7"/>
  <c r="I11" i="7"/>
  <c r="J11" i="7"/>
  <c r="K11" i="7"/>
  <c r="L11" i="7"/>
  <c r="G12" i="7"/>
  <c r="I12" i="7"/>
  <c r="J12" i="7"/>
  <c r="K12" i="7"/>
  <c r="L12" i="7"/>
  <c r="G13" i="7"/>
  <c r="I13" i="7"/>
  <c r="J13" i="7"/>
  <c r="K13" i="7"/>
  <c r="L13" i="7"/>
  <c r="G14" i="7"/>
  <c r="I14" i="7"/>
  <c r="J14" i="7"/>
  <c r="K14" i="7"/>
  <c r="L14" i="7"/>
  <c r="G15" i="7"/>
  <c r="I15" i="7"/>
  <c r="J15" i="7"/>
  <c r="K15" i="7"/>
  <c r="L15" i="7"/>
  <c r="G16" i="7"/>
  <c r="I16" i="7"/>
  <c r="J16" i="7"/>
  <c r="K16" i="7"/>
  <c r="L16" i="7"/>
  <c r="G17" i="7"/>
  <c r="I17" i="7"/>
  <c r="J17" i="7"/>
  <c r="K17" i="7"/>
  <c r="L17" i="7"/>
  <c r="G18" i="7"/>
  <c r="I18" i="7"/>
  <c r="J18" i="7"/>
  <c r="K18" i="7"/>
  <c r="L18" i="7"/>
  <c r="G19" i="7"/>
  <c r="I19" i="7"/>
  <c r="J19" i="7"/>
  <c r="K19" i="7"/>
  <c r="L19" i="7"/>
  <c r="G20" i="7"/>
  <c r="I20" i="7"/>
  <c r="J20" i="7"/>
  <c r="K20" i="7"/>
  <c r="L20" i="7"/>
  <c r="G21" i="7"/>
  <c r="I21" i="7"/>
  <c r="J21" i="7"/>
  <c r="K21" i="7"/>
  <c r="L21" i="7"/>
  <c r="G22" i="7"/>
  <c r="I22" i="7"/>
  <c r="J22" i="7"/>
  <c r="K22" i="7"/>
  <c r="L22" i="7"/>
  <c r="G23" i="7"/>
  <c r="I23" i="7"/>
  <c r="J23" i="7"/>
  <c r="K23" i="7"/>
  <c r="L23" i="7"/>
  <c r="G24" i="7"/>
  <c r="I24" i="7"/>
  <c r="J24" i="7"/>
  <c r="K24" i="7"/>
  <c r="L24" i="7"/>
  <c r="G25" i="7"/>
  <c r="I25" i="7"/>
  <c r="J25" i="7"/>
  <c r="K25" i="7"/>
  <c r="L25" i="7"/>
  <c r="G26" i="7"/>
  <c r="I26" i="7"/>
  <c r="J26" i="7"/>
  <c r="K26" i="7"/>
  <c r="L26" i="7"/>
  <c r="G27" i="7"/>
  <c r="I27" i="7"/>
  <c r="J27" i="7"/>
  <c r="K27" i="7"/>
  <c r="L27" i="7"/>
  <c r="G28" i="7"/>
  <c r="I28" i="7"/>
  <c r="J28" i="7"/>
  <c r="K28" i="7"/>
  <c r="L28" i="7"/>
  <c r="G29" i="7"/>
  <c r="I29" i="7"/>
  <c r="J29" i="7"/>
  <c r="K29" i="7"/>
  <c r="L29" i="7"/>
  <c r="G30" i="7"/>
  <c r="I30" i="7"/>
  <c r="J30" i="7"/>
  <c r="K30" i="7"/>
  <c r="L30" i="7"/>
  <c r="G31" i="7"/>
  <c r="I31" i="7"/>
  <c r="J31" i="7"/>
  <c r="K31" i="7"/>
  <c r="L31" i="7"/>
  <c r="G32" i="7"/>
  <c r="I32" i="7"/>
  <c r="J32" i="7"/>
  <c r="K32" i="7"/>
  <c r="L32" i="7"/>
  <c r="G33" i="7"/>
  <c r="I33" i="7"/>
  <c r="J33" i="7"/>
  <c r="K33" i="7"/>
  <c r="L33" i="7"/>
  <c r="G34" i="7"/>
  <c r="I34" i="7"/>
  <c r="J34" i="7"/>
  <c r="K34" i="7"/>
  <c r="L34" i="7"/>
  <c r="G35" i="7"/>
  <c r="I35" i="7"/>
  <c r="J35" i="7"/>
  <c r="K35" i="7"/>
  <c r="L35" i="7"/>
  <c r="G36" i="7"/>
  <c r="I36" i="7"/>
  <c r="J36" i="7"/>
  <c r="K36" i="7"/>
  <c r="L36" i="7"/>
  <c r="G37" i="7"/>
  <c r="I37" i="7"/>
  <c r="J37" i="7"/>
  <c r="K37" i="7"/>
  <c r="L37" i="7"/>
  <c r="G38" i="7"/>
  <c r="I38" i="7"/>
  <c r="J38" i="7"/>
  <c r="K38" i="7"/>
  <c r="L38" i="7"/>
  <c r="G39" i="7"/>
  <c r="I39" i="7"/>
  <c r="J39" i="7"/>
  <c r="K39" i="7"/>
  <c r="L39" i="7"/>
  <c r="G40" i="7"/>
  <c r="I40" i="7"/>
  <c r="J40" i="7"/>
  <c r="K40" i="7"/>
  <c r="L40" i="7"/>
  <c r="G41" i="7"/>
  <c r="I41" i="7"/>
  <c r="J41" i="7"/>
  <c r="K41" i="7"/>
  <c r="L41" i="7"/>
  <c r="G42" i="7"/>
  <c r="I42" i="7"/>
  <c r="J42" i="7"/>
  <c r="K42" i="7"/>
  <c r="L42" i="7"/>
  <c r="G43" i="7"/>
  <c r="I43" i="7"/>
  <c r="J43" i="7"/>
  <c r="K43" i="7"/>
  <c r="L43" i="7"/>
  <c r="G44" i="7"/>
  <c r="I44" i="7"/>
  <c r="J44" i="7"/>
  <c r="K44" i="7"/>
  <c r="L44" i="7"/>
  <c r="G45" i="7"/>
  <c r="I45" i="7"/>
  <c r="J45" i="7"/>
  <c r="K45" i="7"/>
  <c r="L45" i="7"/>
  <c r="G46" i="7"/>
  <c r="I46" i="7"/>
  <c r="J46" i="7"/>
  <c r="K46" i="7"/>
  <c r="L46" i="7"/>
  <c r="G47" i="7"/>
  <c r="I47" i="7"/>
  <c r="J47" i="7"/>
  <c r="K47" i="7"/>
  <c r="L47" i="7"/>
  <c r="G48" i="7"/>
  <c r="I48" i="7"/>
  <c r="J48" i="7"/>
  <c r="K48" i="7"/>
  <c r="L48" i="7"/>
  <c r="G49" i="7"/>
  <c r="I49" i="7"/>
  <c r="J49" i="7"/>
  <c r="K49" i="7"/>
  <c r="L49" i="7"/>
  <c r="L4" i="7"/>
  <c r="K4" i="7"/>
  <c r="J4" i="7"/>
  <c r="I4" i="7"/>
  <c r="G4" i="7"/>
  <c r="G5" i="6"/>
  <c r="I5" i="6"/>
  <c r="J5" i="6"/>
  <c r="K5" i="6"/>
  <c r="L5" i="6"/>
  <c r="G6" i="6"/>
  <c r="I6" i="6"/>
  <c r="J6" i="6"/>
  <c r="K6" i="6"/>
  <c r="L6" i="6"/>
  <c r="G7" i="6"/>
  <c r="I7" i="6"/>
  <c r="J7" i="6"/>
  <c r="K7" i="6"/>
  <c r="L7" i="6"/>
  <c r="G8" i="6"/>
  <c r="I8" i="6"/>
  <c r="J8" i="6"/>
  <c r="K8" i="6"/>
  <c r="L8" i="6"/>
  <c r="G9" i="6"/>
  <c r="I9" i="6"/>
  <c r="J9" i="6"/>
  <c r="K9" i="6"/>
  <c r="L9" i="6"/>
  <c r="G10" i="6"/>
  <c r="I10" i="6"/>
  <c r="J10" i="6"/>
  <c r="K10" i="6"/>
  <c r="L10" i="6"/>
  <c r="G11" i="6"/>
  <c r="I11" i="6"/>
  <c r="J11" i="6"/>
  <c r="K11" i="6"/>
  <c r="L11" i="6"/>
  <c r="G12" i="6"/>
  <c r="I12" i="6"/>
  <c r="J12" i="6"/>
  <c r="K12" i="6"/>
  <c r="L12" i="6"/>
  <c r="G13" i="6"/>
  <c r="I13" i="6"/>
  <c r="J13" i="6"/>
  <c r="K13" i="6"/>
  <c r="L13" i="6"/>
  <c r="G14" i="6"/>
  <c r="I14" i="6"/>
  <c r="J14" i="6"/>
  <c r="K14" i="6"/>
  <c r="L14" i="6"/>
  <c r="G15" i="6"/>
  <c r="I15" i="6"/>
  <c r="J15" i="6"/>
  <c r="K15" i="6"/>
  <c r="L15" i="6"/>
  <c r="G16" i="6"/>
  <c r="I16" i="6"/>
  <c r="J16" i="6"/>
  <c r="K16" i="6"/>
  <c r="L16" i="6"/>
  <c r="G17" i="6"/>
  <c r="I17" i="6"/>
  <c r="J17" i="6"/>
  <c r="K17" i="6"/>
  <c r="L17" i="6"/>
  <c r="G18" i="6"/>
  <c r="I18" i="6"/>
  <c r="J18" i="6"/>
  <c r="K18" i="6"/>
  <c r="L18" i="6"/>
  <c r="G19" i="6"/>
  <c r="I19" i="6"/>
  <c r="J19" i="6"/>
  <c r="K19" i="6"/>
  <c r="L19" i="6"/>
  <c r="G20" i="6"/>
  <c r="I20" i="6"/>
  <c r="J20" i="6"/>
  <c r="K20" i="6"/>
  <c r="L20" i="6"/>
  <c r="G21" i="6"/>
  <c r="I21" i="6"/>
  <c r="J21" i="6"/>
  <c r="K21" i="6"/>
  <c r="L21" i="6"/>
  <c r="G22" i="6"/>
  <c r="I22" i="6"/>
  <c r="J22" i="6"/>
  <c r="K22" i="6"/>
  <c r="L22" i="6"/>
  <c r="G23" i="6"/>
  <c r="I23" i="6"/>
  <c r="J23" i="6"/>
  <c r="K23" i="6"/>
  <c r="L23" i="6"/>
  <c r="L4" i="6"/>
  <c r="K4" i="6"/>
  <c r="J4" i="6"/>
  <c r="I4" i="6"/>
  <c r="G4" i="6"/>
  <c r="G5" i="5"/>
  <c r="I5" i="5"/>
  <c r="J5" i="5"/>
  <c r="K5" i="5"/>
  <c r="L5" i="5"/>
  <c r="G6" i="5"/>
  <c r="I6" i="5"/>
  <c r="J6" i="5"/>
  <c r="K6" i="5"/>
  <c r="L6" i="5"/>
  <c r="G7" i="5"/>
  <c r="I7" i="5"/>
  <c r="J7" i="5"/>
  <c r="K7" i="5"/>
  <c r="L7" i="5"/>
  <c r="G8" i="5"/>
  <c r="I8" i="5"/>
  <c r="J8" i="5"/>
  <c r="K8" i="5"/>
  <c r="L8" i="5"/>
  <c r="G9" i="5"/>
  <c r="I9" i="5"/>
  <c r="J9" i="5"/>
  <c r="K9" i="5"/>
  <c r="L9" i="5"/>
  <c r="G10" i="5"/>
  <c r="I10" i="5"/>
  <c r="J10" i="5"/>
  <c r="K10" i="5"/>
  <c r="L10" i="5"/>
  <c r="G11" i="5"/>
  <c r="I11" i="5"/>
  <c r="J11" i="5"/>
  <c r="K11" i="5"/>
  <c r="L11" i="5"/>
  <c r="G12" i="5"/>
  <c r="I12" i="5"/>
  <c r="J12" i="5"/>
  <c r="K12" i="5"/>
  <c r="L12" i="5"/>
  <c r="G13" i="5"/>
  <c r="I13" i="5"/>
  <c r="J13" i="5"/>
  <c r="K13" i="5"/>
  <c r="L13" i="5"/>
  <c r="G14" i="5"/>
  <c r="I14" i="5"/>
  <c r="J14" i="5"/>
  <c r="K14" i="5"/>
  <c r="L14" i="5"/>
  <c r="G15" i="5"/>
  <c r="I15" i="5"/>
  <c r="J15" i="5"/>
  <c r="K15" i="5"/>
  <c r="L15" i="5"/>
  <c r="G16" i="5"/>
  <c r="I16" i="5"/>
  <c r="J16" i="5"/>
  <c r="K16" i="5"/>
  <c r="L16" i="5"/>
  <c r="G17" i="5"/>
  <c r="I17" i="5"/>
  <c r="J17" i="5"/>
  <c r="K17" i="5"/>
  <c r="L17" i="5"/>
  <c r="G18" i="5"/>
  <c r="I18" i="5"/>
  <c r="J18" i="5"/>
  <c r="K18" i="5"/>
  <c r="L18" i="5"/>
  <c r="G19" i="5"/>
  <c r="I19" i="5"/>
  <c r="J19" i="5"/>
  <c r="K19" i="5"/>
  <c r="L19" i="5"/>
  <c r="G20" i="5"/>
  <c r="I20" i="5"/>
  <c r="J20" i="5"/>
  <c r="K20" i="5"/>
  <c r="L20" i="5"/>
  <c r="G21" i="5"/>
  <c r="I21" i="5"/>
  <c r="J21" i="5"/>
  <c r="K21" i="5"/>
  <c r="L21" i="5"/>
  <c r="G22" i="5"/>
  <c r="I22" i="5"/>
  <c r="J22" i="5"/>
  <c r="K22" i="5"/>
  <c r="L22" i="5"/>
  <c r="G23" i="5"/>
  <c r="I23" i="5"/>
  <c r="J23" i="5"/>
  <c r="K23" i="5"/>
  <c r="L23" i="5"/>
  <c r="G24" i="5"/>
  <c r="I24" i="5"/>
  <c r="J24" i="5"/>
  <c r="K24" i="5"/>
  <c r="L24" i="5"/>
  <c r="G25" i="5"/>
  <c r="I25" i="5"/>
  <c r="J25" i="5"/>
  <c r="K25" i="5"/>
  <c r="L25" i="5"/>
  <c r="G26" i="5"/>
  <c r="I26" i="5"/>
  <c r="J26" i="5"/>
  <c r="K26" i="5"/>
  <c r="L26" i="5"/>
  <c r="G27" i="5"/>
  <c r="I27" i="5"/>
  <c r="J27" i="5"/>
  <c r="K27" i="5"/>
  <c r="L27" i="5"/>
  <c r="G28" i="5"/>
  <c r="I28" i="5"/>
  <c r="J28" i="5"/>
  <c r="K28" i="5"/>
  <c r="L28" i="5"/>
  <c r="G29" i="5"/>
  <c r="I29" i="5"/>
  <c r="J29" i="5"/>
  <c r="K29" i="5"/>
  <c r="L29" i="5"/>
  <c r="G30" i="5"/>
  <c r="I30" i="5"/>
  <c r="J30" i="5"/>
  <c r="K30" i="5"/>
  <c r="L30" i="5"/>
  <c r="G31" i="5"/>
  <c r="I31" i="5"/>
  <c r="J31" i="5"/>
  <c r="K31" i="5"/>
  <c r="L31" i="5"/>
  <c r="G32" i="5"/>
  <c r="I32" i="5"/>
  <c r="J32" i="5"/>
  <c r="K32" i="5"/>
  <c r="L32" i="5"/>
  <c r="G33" i="5"/>
  <c r="I33" i="5"/>
  <c r="J33" i="5"/>
  <c r="K33" i="5"/>
  <c r="L33" i="5"/>
  <c r="G34" i="5"/>
  <c r="I34" i="5"/>
  <c r="J34" i="5"/>
  <c r="K34" i="5"/>
  <c r="L34" i="5"/>
  <c r="G35" i="5"/>
  <c r="I35" i="5"/>
  <c r="J35" i="5"/>
  <c r="K35" i="5"/>
  <c r="L35" i="5"/>
  <c r="G36" i="5"/>
  <c r="I36" i="5"/>
  <c r="J36" i="5"/>
  <c r="K36" i="5"/>
  <c r="L36" i="5"/>
  <c r="G37" i="5"/>
  <c r="I37" i="5"/>
  <c r="J37" i="5"/>
  <c r="K37" i="5"/>
  <c r="L37" i="5"/>
  <c r="G38" i="5"/>
  <c r="I38" i="5"/>
  <c r="J38" i="5"/>
  <c r="K38" i="5"/>
  <c r="L38" i="5"/>
  <c r="G39" i="5"/>
  <c r="I39" i="5"/>
  <c r="J39" i="5"/>
  <c r="K39" i="5"/>
  <c r="L39" i="5"/>
  <c r="G40" i="5"/>
  <c r="I40" i="5"/>
  <c r="J40" i="5"/>
  <c r="K40" i="5"/>
  <c r="L40" i="5"/>
  <c r="G41" i="5"/>
  <c r="I41" i="5"/>
  <c r="J41" i="5"/>
  <c r="K41" i="5"/>
  <c r="L41" i="5"/>
  <c r="G42" i="5"/>
  <c r="I42" i="5"/>
  <c r="J42" i="5"/>
  <c r="K42" i="5"/>
  <c r="L42" i="5"/>
  <c r="G43" i="5"/>
  <c r="I43" i="5"/>
  <c r="J43" i="5"/>
  <c r="K43" i="5"/>
  <c r="L43" i="5"/>
  <c r="L4" i="5"/>
  <c r="K4" i="5"/>
  <c r="J4" i="5"/>
  <c r="I4" i="5"/>
  <c r="G4" i="5"/>
  <c r="G5" i="4"/>
  <c r="I5" i="4"/>
  <c r="J5" i="4"/>
  <c r="K5" i="4"/>
  <c r="L5" i="4"/>
  <c r="G6" i="4"/>
  <c r="I6" i="4"/>
  <c r="J6" i="4"/>
  <c r="K6" i="4"/>
  <c r="L6" i="4"/>
  <c r="G7" i="4"/>
  <c r="I7" i="4"/>
  <c r="J7" i="4"/>
  <c r="K7" i="4"/>
  <c r="L7" i="4"/>
  <c r="G8" i="4"/>
  <c r="I8" i="4"/>
  <c r="J8" i="4"/>
  <c r="K8" i="4"/>
  <c r="L8" i="4"/>
  <c r="G9" i="4"/>
  <c r="I9" i="4"/>
  <c r="J9" i="4"/>
  <c r="K9" i="4"/>
  <c r="L9" i="4"/>
  <c r="G10" i="4"/>
  <c r="I10" i="4"/>
  <c r="J10" i="4"/>
  <c r="K10" i="4"/>
  <c r="L10" i="4"/>
  <c r="G11" i="4"/>
  <c r="I11" i="4"/>
  <c r="J11" i="4"/>
  <c r="K11" i="4"/>
  <c r="L11" i="4"/>
  <c r="G12" i="4"/>
  <c r="I12" i="4"/>
  <c r="J12" i="4"/>
  <c r="K12" i="4"/>
  <c r="L12" i="4"/>
  <c r="G13" i="4"/>
  <c r="I13" i="4"/>
  <c r="J13" i="4"/>
  <c r="K13" i="4"/>
  <c r="L13" i="4"/>
  <c r="G14" i="4"/>
  <c r="I14" i="4"/>
  <c r="J14" i="4"/>
  <c r="K14" i="4"/>
  <c r="L14" i="4"/>
  <c r="G15" i="4"/>
  <c r="I15" i="4"/>
  <c r="J15" i="4"/>
  <c r="K15" i="4"/>
  <c r="L15" i="4"/>
  <c r="G16" i="4"/>
  <c r="I16" i="4"/>
  <c r="J16" i="4"/>
  <c r="K16" i="4"/>
  <c r="L16" i="4"/>
  <c r="G17" i="4"/>
  <c r="I17" i="4"/>
  <c r="J17" i="4"/>
  <c r="K17" i="4"/>
  <c r="L17" i="4"/>
  <c r="G18" i="4"/>
  <c r="I18" i="4"/>
  <c r="J18" i="4"/>
  <c r="K18" i="4"/>
  <c r="L18" i="4"/>
  <c r="G19" i="4"/>
  <c r="I19" i="4"/>
  <c r="J19" i="4"/>
  <c r="K19" i="4"/>
  <c r="L19" i="4"/>
  <c r="G20" i="4"/>
  <c r="I20" i="4"/>
  <c r="J20" i="4"/>
  <c r="K20" i="4"/>
  <c r="L20" i="4"/>
  <c r="G21" i="4"/>
  <c r="I21" i="4"/>
  <c r="J21" i="4"/>
  <c r="K21" i="4"/>
  <c r="L21" i="4"/>
  <c r="G22" i="4"/>
  <c r="I22" i="4"/>
  <c r="J22" i="4"/>
  <c r="K22" i="4"/>
  <c r="L22" i="4"/>
  <c r="G23" i="4"/>
  <c r="I23" i="4"/>
  <c r="J23" i="4"/>
  <c r="K23" i="4"/>
  <c r="L23" i="4"/>
  <c r="G24" i="4"/>
  <c r="I24" i="4"/>
  <c r="J24" i="4"/>
  <c r="K24" i="4"/>
  <c r="L24" i="4"/>
  <c r="G25" i="4"/>
  <c r="I25" i="4"/>
  <c r="J25" i="4"/>
  <c r="K25" i="4"/>
  <c r="L25" i="4"/>
  <c r="G26" i="4"/>
  <c r="I26" i="4"/>
  <c r="J26" i="4"/>
  <c r="K26" i="4"/>
  <c r="L26" i="4"/>
  <c r="G27" i="4"/>
  <c r="I27" i="4"/>
  <c r="J27" i="4"/>
  <c r="K27" i="4"/>
  <c r="L27" i="4"/>
  <c r="G28" i="4"/>
  <c r="I28" i="4"/>
  <c r="J28" i="4"/>
  <c r="K28" i="4"/>
  <c r="L28" i="4"/>
  <c r="G29" i="4"/>
  <c r="I29" i="4"/>
  <c r="J29" i="4"/>
  <c r="K29" i="4"/>
  <c r="L29" i="4"/>
  <c r="G30" i="4"/>
  <c r="I30" i="4"/>
  <c r="J30" i="4"/>
  <c r="K30" i="4"/>
  <c r="L30" i="4"/>
  <c r="G31" i="4"/>
  <c r="I31" i="4"/>
  <c r="J31" i="4"/>
  <c r="K31" i="4"/>
  <c r="L31" i="4"/>
  <c r="G32" i="4"/>
  <c r="I32" i="4"/>
  <c r="J32" i="4"/>
  <c r="K32" i="4"/>
  <c r="L32" i="4"/>
  <c r="G33" i="4"/>
  <c r="I33" i="4"/>
  <c r="J33" i="4"/>
  <c r="K33" i="4"/>
  <c r="L33" i="4"/>
  <c r="G34" i="4"/>
  <c r="I34" i="4"/>
  <c r="J34" i="4"/>
  <c r="K34" i="4"/>
  <c r="L34" i="4"/>
  <c r="G35" i="4"/>
  <c r="I35" i="4"/>
  <c r="J35" i="4"/>
  <c r="K35" i="4"/>
  <c r="L35" i="4"/>
  <c r="G36" i="4"/>
  <c r="I36" i="4"/>
  <c r="J36" i="4"/>
  <c r="K36" i="4"/>
  <c r="L36" i="4"/>
  <c r="G37" i="4"/>
  <c r="I37" i="4"/>
  <c r="J37" i="4"/>
  <c r="K37" i="4"/>
  <c r="L37" i="4"/>
  <c r="G38" i="4"/>
  <c r="I38" i="4"/>
  <c r="J38" i="4"/>
  <c r="K38" i="4"/>
  <c r="L38" i="4"/>
  <c r="G39" i="4"/>
  <c r="I39" i="4"/>
  <c r="J39" i="4"/>
  <c r="K39" i="4"/>
  <c r="L39" i="4"/>
  <c r="G40" i="4"/>
  <c r="I40" i="4"/>
  <c r="J40" i="4"/>
  <c r="K40" i="4"/>
  <c r="L40" i="4"/>
  <c r="G41" i="4"/>
  <c r="I41" i="4"/>
  <c r="J41" i="4"/>
  <c r="K41" i="4"/>
  <c r="L41" i="4"/>
  <c r="G42" i="4"/>
  <c r="I42" i="4"/>
  <c r="J42" i="4"/>
  <c r="K42" i="4"/>
  <c r="L42" i="4"/>
  <c r="G43" i="4"/>
  <c r="I43" i="4"/>
  <c r="J43" i="4"/>
  <c r="K43" i="4"/>
  <c r="L43" i="4"/>
  <c r="L4" i="4"/>
  <c r="K4" i="4"/>
  <c r="J4" i="4"/>
  <c r="I4" i="4"/>
  <c r="G4" i="4"/>
  <c r="J5" i="2"/>
  <c r="L5" i="2"/>
  <c r="M5" i="2"/>
  <c r="N5" i="2"/>
  <c r="O5" i="2"/>
  <c r="J6" i="2"/>
  <c r="L6" i="2"/>
  <c r="M6" i="2"/>
  <c r="N6" i="2"/>
  <c r="O6" i="2"/>
  <c r="J7" i="2"/>
  <c r="L7" i="2"/>
  <c r="M7" i="2"/>
  <c r="N7" i="2"/>
  <c r="O7" i="2"/>
  <c r="J8" i="2"/>
  <c r="L8" i="2"/>
  <c r="M8" i="2"/>
  <c r="N8" i="2"/>
  <c r="O8" i="2"/>
  <c r="J9" i="2"/>
  <c r="L9" i="2"/>
  <c r="M9" i="2"/>
  <c r="N9" i="2"/>
  <c r="O9" i="2"/>
  <c r="J10" i="2"/>
  <c r="L10" i="2"/>
  <c r="M10" i="2"/>
  <c r="N10" i="2"/>
  <c r="O10" i="2"/>
  <c r="J11" i="2"/>
  <c r="L11" i="2"/>
  <c r="M11" i="2"/>
  <c r="N11" i="2"/>
  <c r="O11" i="2"/>
  <c r="J12" i="2"/>
  <c r="L12" i="2"/>
  <c r="M12" i="2"/>
  <c r="N12" i="2"/>
  <c r="O12" i="2"/>
  <c r="J13" i="2"/>
  <c r="L13" i="2"/>
  <c r="M13" i="2"/>
  <c r="N13" i="2"/>
  <c r="O13" i="2"/>
  <c r="J14" i="2"/>
  <c r="L14" i="2"/>
  <c r="M14" i="2"/>
  <c r="N14" i="2"/>
  <c r="O14" i="2"/>
  <c r="J15" i="2"/>
  <c r="L15" i="2"/>
  <c r="M15" i="2"/>
  <c r="N15" i="2"/>
  <c r="O15" i="2"/>
  <c r="J16" i="2"/>
  <c r="L16" i="2"/>
  <c r="M16" i="2"/>
  <c r="N16" i="2"/>
  <c r="O16" i="2"/>
  <c r="J17" i="2"/>
  <c r="L17" i="2"/>
  <c r="M17" i="2"/>
  <c r="N17" i="2"/>
  <c r="O17" i="2"/>
  <c r="J18" i="2"/>
  <c r="L18" i="2"/>
  <c r="M18" i="2"/>
  <c r="N18" i="2"/>
  <c r="O18" i="2"/>
  <c r="J19" i="2"/>
  <c r="L19" i="2"/>
  <c r="M19" i="2"/>
  <c r="N19" i="2"/>
  <c r="O19" i="2"/>
  <c r="J20" i="2"/>
  <c r="L20" i="2"/>
  <c r="M20" i="2"/>
  <c r="N20" i="2"/>
  <c r="O20" i="2"/>
  <c r="J21" i="2"/>
  <c r="L21" i="2"/>
  <c r="M21" i="2"/>
  <c r="N21" i="2"/>
  <c r="O21" i="2"/>
  <c r="J22" i="2"/>
  <c r="L22" i="2"/>
  <c r="M22" i="2"/>
  <c r="N22" i="2"/>
  <c r="O22" i="2"/>
  <c r="J23" i="2"/>
  <c r="L23" i="2"/>
  <c r="M23" i="2"/>
  <c r="N23" i="2"/>
  <c r="O23" i="2"/>
  <c r="J24" i="2"/>
  <c r="L24" i="2"/>
  <c r="M24" i="2"/>
  <c r="N24" i="2"/>
  <c r="O24" i="2"/>
  <c r="J25" i="2"/>
  <c r="L25" i="2"/>
  <c r="M25" i="2"/>
  <c r="N25" i="2"/>
  <c r="O25" i="2"/>
  <c r="J26" i="2"/>
  <c r="L26" i="2"/>
  <c r="M26" i="2"/>
  <c r="N26" i="2"/>
  <c r="O26" i="2"/>
  <c r="J27" i="2"/>
  <c r="L27" i="2"/>
  <c r="M27" i="2"/>
  <c r="N27" i="2"/>
  <c r="O27" i="2"/>
  <c r="J28" i="2"/>
  <c r="L28" i="2"/>
  <c r="M28" i="2"/>
  <c r="N28" i="2"/>
  <c r="O28" i="2"/>
  <c r="J29" i="2"/>
  <c r="L29" i="2"/>
  <c r="M29" i="2"/>
  <c r="N29" i="2"/>
  <c r="O29" i="2"/>
  <c r="J30" i="2"/>
  <c r="L30" i="2"/>
  <c r="M30" i="2"/>
  <c r="N30" i="2"/>
  <c r="O30" i="2"/>
  <c r="J31" i="2"/>
  <c r="L31" i="2"/>
  <c r="M31" i="2"/>
  <c r="N31" i="2"/>
  <c r="O31" i="2"/>
  <c r="J32" i="2"/>
  <c r="L32" i="2"/>
  <c r="M32" i="2"/>
  <c r="N32" i="2"/>
  <c r="O32" i="2"/>
  <c r="J33" i="2"/>
  <c r="L33" i="2"/>
  <c r="M33" i="2"/>
  <c r="N33" i="2"/>
  <c r="O33" i="2"/>
  <c r="J34" i="2"/>
  <c r="L34" i="2"/>
  <c r="M34" i="2"/>
  <c r="N34" i="2"/>
  <c r="O34" i="2"/>
  <c r="J35" i="2"/>
  <c r="L35" i="2"/>
  <c r="M35" i="2"/>
  <c r="N35" i="2"/>
  <c r="O35" i="2"/>
  <c r="J36" i="2"/>
  <c r="L36" i="2"/>
  <c r="M36" i="2"/>
  <c r="N36" i="2"/>
  <c r="O36" i="2"/>
  <c r="J37" i="2"/>
  <c r="L37" i="2"/>
  <c r="M37" i="2"/>
  <c r="N37" i="2"/>
  <c r="O37" i="2"/>
  <c r="J38" i="2"/>
  <c r="L38" i="2"/>
  <c r="M38" i="2"/>
  <c r="N38" i="2"/>
  <c r="O38" i="2"/>
  <c r="J39" i="2"/>
  <c r="L39" i="2"/>
  <c r="M39" i="2"/>
  <c r="N39" i="2"/>
  <c r="O39" i="2"/>
  <c r="J40" i="2"/>
  <c r="L40" i="2"/>
  <c r="M40" i="2"/>
  <c r="N40" i="2"/>
  <c r="O40" i="2"/>
  <c r="J41" i="2"/>
  <c r="L41" i="2"/>
  <c r="M41" i="2"/>
  <c r="N41" i="2"/>
  <c r="O41" i="2"/>
  <c r="J42" i="2"/>
  <c r="L42" i="2"/>
  <c r="M42" i="2"/>
  <c r="N42" i="2"/>
  <c r="O42" i="2"/>
  <c r="J43" i="2"/>
  <c r="L43" i="2"/>
  <c r="M43" i="2"/>
  <c r="N43" i="2"/>
  <c r="O43" i="2"/>
  <c r="J44" i="2"/>
  <c r="L44" i="2"/>
  <c r="M44" i="2"/>
  <c r="N44" i="2"/>
  <c r="O44" i="2"/>
  <c r="J45" i="2"/>
  <c r="L45" i="2"/>
  <c r="M45" i="2"/>
  <c r="N45" i="2"/>
  <c r="O45" i="2"/>
  <c r="J46" i="2"/>
  <c r="L46" i="2"/>
  <c r="M46" i="2"/>
  <c r="N46" i="2"/>
  <c r="O46" i="2"/>
  <c r="J47" i="2"/>
  <c r="L47" i="2"/>
  <c r="M47" i="2"/>
  <c r="N47" i="2"/>
  <c r="O47" i="2"/>
  <c r="J48" i="2"/>
  <c r="L48" i="2"/>
  <c r="M48" i="2"/>
  <c r="N48" i="2"/>
  <c r="O48" i="2"/>
  <c r="J49" i="2"/>
  <c r="L49" i="2"/>
  <c r="M49" i="2"/>
  <c r="N49" i="2"/>
  <c r="O49" i="2"/>
  <c r="O4" i="2"/>
  <c r="N4" i="2"/>
  <c r="M4" i="2"/>
  <c r="L4" i="2"/>
  <c r="J4" i="2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L4" i="3"/>
  <c r="K4" i="3"/>
  <c r="J4" i="3"/>
  <c r="G5" i="3"/>
  <c r="I5" i="3"/>
  <c r="G6" i="3"/>
  <c r="I6" i="3"/>
  <c r="G7" i="3"/>
  <c r="I7" i="3"/>
  <c r="G8" i="3"/>
  <c r="I8" i="3"/>
  <c r="G9" i="3"/>
  <c r="I9" i="3"/>
  <c r="G10" i="3"/>
  <c r="I10" i="3"/>
  <c r="G11" i="3"/>
  <c r="I11" i="3"/>
  <c r="G12" i="3"/>
  <c r="I12" i="3"/>
  <c r="G13" i="3"/>
  <c r="I13" i="3"/>
  <c r="G14" i="3"/>
  <c r="I14" i="3"/>
  <c r="G15" i="3"/>
  <c r="I15" i="3"/>
  <c r="G16" i="3"/>
  <c r="I16" i="3"/>
  <c r="G17" i="3"/>
  <c r="I17" i="3"/>
  <c r="I4" i="3"/>
  <c r="G4" i="3"/>
  <c r="L106" i="10" l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42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17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71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2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5" i="1"/>
</calcChain>
</file>

<file path=xl/sharedStrings.xml><?xml version="1.0" encoding="utf-8"?>
<sst xmlns="http://schemas.openxmlformats.org/spreadsheetml/2006/main" count="1758" uniqueCount="150">
  <si>
    <t>120 minutes</t>
  </si>
  <si>
    <t>Reference</t>
  </si>
  <si>
    <t>Kind of IRKO</t>
  </si>
  <si>
    <t>0 minutes/fasting</t>
  </si>
  <si>
    <t>120 minutes/fed</t>
  </si>
  <si>
    <t>Control</t>
  </si>
  <si>
    <t>IRKO</t>
  </si>
  <si>
    <t>mean</t>
  </si>
  <si>
    <t>SEM</t>
  </si>
  <si>
    <t>Sakaguchi et al 2017</t>
  </si>
  <si>
    <t>inducible DO IR and IGF-R</t>
  </si>
  <si>
    <t>BAT-IRKO</t>
  </si>
  <si>
    <t xml:space="preserve">Softic et al </t>
  </si>
  <si>
    <t>FIRKO (12 weeks)</t>
  </si>
  <si>
    <t>FIRKO (52 weeks)</t>
  </si>
  <si>
    <t>Kawamori et al 2009</t>
  </si>
  <si>
    <t>αIRKO (2 months old)</t>
  </si>
  <si>
    <t>αIRKO (5 months old)</t>
  </si>
  <si>
    <t>αIRKO (12 months old)</t>
  </si>
  <si>
    <t>Escribano et al 2009</t>
  </si>
  <si>
    <t>LIRKO (2 months old)</t>
  </si>
  <si>
    <t>LIRKO (4 months old)</t>
  </si>
  <si>
    <t>LIRKO (6 months old)</t>
  </si>
  <si>
    <t>LIRKO (12 months old)</t>
  </si>
  <si>
    <t>Ealey et al 2008</t>
  </si>
  <si>
    <t>MIRKO (7 weeks old)</t>
  </si>
  <si>
    <t>MIRKO (16 weeks old)</t>
  </si>
  <si>
    <t>MIRKO (24 weeks old)</t>
  </si>
  <si>
    <t>MIRKO (40 weeks old)</t>
  </si>
  <si>
    <t>Okada et al 2007</t>
  </si>
  <si>
    <t>βIRKO</t>
  </si>
  <si>
    <t>LIRKO</t>
  </si>
  <si>
    <t>βIRKO-LIRKO</t>
  </si>
  <si>
    <t>βIRKO (chow)</t>
  </si>
  <si>
    <t>βIRKO (HFD)</t>
  </si>
  <si>
    <t>Haas et al 2012</t>
  </si>
  <si>
    <t>Cohen et al 2004</t>
  </si>
  <si>
    <t xml:space="preserve">Otani et al </t>
  </si>
  <si>
    <t>βIRKO-ND</t>
  </si>
  <si>
    <t>βIRKO-D</t>
  </si>
  <si>
    <t>Blueher et al 2002</t>
  </si>
  <si>
    <t>FIRKO (2 months old)</t>
  </si>
  <si>
    <t>FIRKO (10 months old)</t>
  </si>
  <si>
    <t>Guerra et al 2001</t>
  </si>
  <si>
    <t>BATIRKO (male, 3 months old)</t>
  </si>
  <si>
    <t>BATIRKO (male, 6 months old)</t>
  </si>
  <si>
    <t>BATIRKO (male, 12 months old)</t>
  </si>
  <si>
    <t>BATIRKO (female, 3 months old)</t>
  </si>
  <si>
    <t>BATIRKO (female, 6 months old)</t>
  </si>
  <si>
    <t>BATIRKO (female, 12 months old)</t>
  </si>
  <si>
    <t>Lauro et al 1998</t>
  </si>
  <si>
    <t>Ins R</t>
  </si>
  <si>
    <t xml:space="preserve">Ins R-K1030 mutant </t>
  </si>
  <si>
    <t>Bruening et al 1998</t>
  </si>
  <si>
    <t>MIRKO</t>
  </si>
  <si>
    <t xml:space="preserve"> Wojtaszewski et al 1999</t>
  </si>
  <si>
    <t>Micheal et al 2000</t>
  </si>
  <si>
    <t>Mauvais-Jarvis et al 2000</t>
  </si>
  <si>
    <t>βIRKO(2 months old)</t>
  </si>
  <si>
    <t>βIRKO(6 months old)</t>
  </si>
  <si>
    <t>MIRKO(2 months old)</t>
  </si>
  <si>
    <t>MIRKO(6 months old)</t>
  </si>
  <si>
    <t>βIRKO-MIRKO (2 months old)</t>
  </si>
  <si>
    <t>βIRKO-MIRKO (6 months old)</t>
  </si>
  <si>
    <t>15 minutes</t>
  </si>
  <si>
    <t>15 minutes/fed</t>
  </si>
  <si>
    <t xml:space="preserve">mean </t>
  </si>
  <si>
    <t>30 minutes</t>
  </si>
  <si>
    <t>30 minutes/fed</t>
  </si>
  <si>
    <t>βIRKO (4/5 weeks old)</t>
  </si>
  <si>
    <t>LIRKO (4/5 weeks old)</t>
  </si>
  <si>
    <t>βIRKO-LIRKO (4/5 weeks old)</t>
  </si>
  <si>
    <t>βIRKO (chow 20 weeks old)</t>
  </si>
  <si>
    <t>βIRKO (HFD 20 weeks old)</t>
  </si>
  <si>
    <t>60 minutes</t>
  </si>
  <si>
    <t>60 minutes/fed</t>
  </si>
  <si>
    <t>90 minutes</t>
  </si>
  <si>
    <t>90 minutes/fed</t>
  </si>
  <si>
    <t>95% CI</t>
  </si>
  <si>
    <t xml:space="preserve">Sr. no. </t>
  </si>
  <si>
    <t>Sr.no</t>
  </si>
  <si>
    <t>Sr. no.</t>
  </si>
  <si>
    <t>Control 0-CI</t>
  </si>
  <si>
    <t>Control 0</t>
  </si>
  <si>
    <t>Control 0+CI</t>
  </si>
  <si>
    <t>IRKO-Control</t>
  </si>
  <si>
    <t>(IRKO-Control)-CI</t>
  </si>
  <si>
    <t>(IRKO-control)+CI</t>
  </si>
  <si>
    <t xml:space="preserve">Control </t>
  </si>
  <si>
    <t>FIRKO</t>
  </si>
  <si>
    <t>(FIRKO-Control)-CI</t>
  </si>
  <si>
    <t>FIRKO-Control</t>
  </si>
  <si>
    <t>(FIRKO-control)+CI</t>
  </si>
  <si>
    <t>(MIRKO-Control)-CI</t>
  </si>
  <si>
    <t>MIRKO-Control</t>
  </si>
  <si>
    <t>(MIRKO-control)+CI</t>
  </si>
  <si>
    <t>(LIRKO-Control)-CI</t>
  </si>
  <si>
    <t>LIRKO-Control</t>
  </si>
  <si>
    <t>(LIRKO-control)+CI</t>
  </si>
  <si>
    <t>betaIRKO</t>
  </si>
  <si>
    <t>(betaIRKO-Control)-CI</t>
  </si>
  <si>
    <t>betaIRKO-Control</t>
  </si>
  <si>
    <t>(betaIRKO-control)+CI</t>
  </si>
  <si>
    <t xml:space="preserve">Fasting </t>
  </si>
  <si>
    <t xml:space="preserve">30 minutes </t>
  </si>
  <si>
    <t xml:space="preserve">15 minutes </t>
  </si>
  <si>
    <t xml:space="preserve">60 minutes </t>
  </si>
  <si>
    <t xml:space="preserve">90 minutes </t>
  </si>
  <si>
    <t xml:space="preserve">120 minutes </t>
  </si>
  <si>
    <t>iiser</t>
  </si>
  <si>
    <t xml:space="preserve">upper bound </t>
  </si>
  <si>
    <t xml:space="preserve">lower bound </t>
  </si>
  <si>
    <t xml:space="preserve"> IRKO &gt; control</t>
  </si>
  <si>
    <t>IRKO&lt; Control</t>
  </si>
  <si>
    <t xml:space="preserve">IRKO&gt; Control </t>
  </si>
  <si>
    <t xml:space="preserve">IRKO &lt; Control </t>
  </si>
  <si>
    <t xml:space="preserve">Total studies </t>
  </si>
  <si>
    <t>lower bound</t>
  </si>
  <si>
    <t>Significantly diff bet IRKO and Contol</t>
  </si>
  <si>
    <t>Prop of sig diff</t>
  </si>
  <si>
    <t xml:space="preserve">All IRKO combined </t>
  </si>
  <si>
    <t>Fasting</t>
  </si>
  <si>
    <t xml:space="preserve">IRKO&gt; Con </t>
  </si>
  <si>
    <t>IRKO &lt;Con</t>
  </si>
  <si>
    <t>only means compared</t>
  </si>
  <si>
    <t xml:space="preserve">Source paper </t>
  </si>
  <si>
    <t xml:space="preserve">Duration of fasting </t>
  </si>
  <si>
    <t xml:space="preserve">Sakaguchi et al 2017 </t>
  </si>
  <si>
    <t xml:space="preserve">6 hours </t>
  </si>
  <si>
    <t>Softic et al 2016</t>
  </si>
  <si>
    <t>ON</t>
  </si>
  <si>
    <t xml:space="preserve">16 hours </t>
  </si>
  <si>
    <t xml:space="preserve">Ealey et al 2008 </t>
  </si>
  <si>
    <t xml:space="preserve">Okada et al 2007 </t>
  </si>
  <si>
    <t>Otani et al 2004</t>
  </si>
  <si>
    <t>Mauvais Jarvis et al 2000</t>
  </si>
  <si>
    <t xml:space="preserve">4 hours </t>
  </si>
  <si>
    <t xml:space="preserve"> 6 hours </t>
  </si>
  <si>
    <t>Serial no</t>
  </si>
  <si>
    <t>9,9</t>
  </si>
  <si>
    <t>10,10</t>
  </si>
  <si>
    <t>16 hours</t>
  </si>
  <si>
    <t>βIRKO+C4:D49-MIRKO (6 months old)</t>
  </si>
  <si>
    <t>αIRKO</t>
  </si>
  <si>
    <t>Ins R K103R</t>
  </si>
  <si>
    <t>βIRKO-MIRKO</t>
  </si>
  <si>
    <t>fasting duration</t>
  </si>
  <si>
    <t>T&lt;C</t>
  </si>
  <si>
    <t>T&gt;C</t>
  </si>
  <si>
    <t>T=C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</si>
</sst>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3" borderId="1" xfId="0" applyFill="1" applyBorder="1" applyAlignment="1">
      <alignment horizontal="left" vertical="center" wrapText="1"/>
    </xf>
    <xf numFmtId="0" fontId="0" fillId="4" borderId="11" xfId="0" applyFill="1" applyBorder="1" applyAlignment="1">
      <alignment wrapText="1"/>
    </xf>
    <xf numFmtId="0" fontId="0" fillId="0" borderId="2" xfId="0" applyBorder="1"/>
    <xf numFmtId="0" fontId="0" fillId="0" borderId="12" xfId="0" applyBorder="1"/>
    <xf numFmtId="0" fontId="0" fillId="0" borderId="11" xfId="0" applyBorder="1"/>
    <xf numFmtId="0" fontId="0" fillId="0" borderId="10" xfId="0" applyBorder="1"/>
    <xf numFmtId="0" fontId="0" fillId="0" borderId="7" xfId="0" applyBorder="1"/>
    <xf numFmtId="0" fontId="0" fillId="0" borderId="14" xfId="0" applyBorder="1"/>
    <xf numFmtId="0" fontId="0" fillId="0" borderId="0" xfId="0" applyBorder="1"/>
    <xf numFmtId="0" fontId="3" fillId="0" borderId="11" xfId="0" applyFont="1" applyBorder="1"/>
    <xf numFmtId="0" fontId="3" fillId="0" borderId="0" xfId="0" applyFont="1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5" borderId="11" xfId="0" applyFont="1" applyFill="1" applyBorder="1"/>
    <xf numFmtId="0" fontId="3" fillId="5" borderId="0" xfId="0" applyFont="1" applyFill="1" applyBorder="1"/>
    <xf numFmtId="164" fontId="0" fillId="0" borderId="7" xfId="0" applyNumberFormat="1" applyBorder="1"/>
    <xf numFmtId="164" fontId="0" fillId="0" borderId="0" xfId="0" applyNumberFormat="1" applyBorder="1"/>
    <xf numFmtId="0" fontId="3" fillId="5" borderId="13" xfId="0" applyFont="1" applyFill="1" applyBorder="1"/>
    <xf numFmtId="0" fontId="3" fillId="6" borderId="12" xfId="0" applyFont="1" applyFill="1" applyBorder="1"/>
    <xf numFmtId="0" fontId="3" fillId="6" borderId="14" xfId="0" applyFont="1" applyFill="1" applyBorder="1"/>
    <xf numFmtId="0" fontId="3" fillId="6" borderId="10" xfId="0" applyFont="1" applyFill="1" applyBorder="1"/>
    <xf numFmtId="0" fontId="3" fillId="7" borderId="1" xfId="0" applyFont="1" applyFill="1" applyBorder="1"/>
    <xf numFmtId="0" fontId="0" fillId="0" borderId="12" xfId="0" applyFill="1" applyBorder="1"/>
    <xf numFmtId="0" fontId="3" fillId="5" borderId="6" xfId="0" applyFont="1" applyFill="1" applyBorder="1"/>
    <xf numFmtId="0" fontId="0" fillId="0" borderId="7" xfId="0" applyFill="1" applyBorder="1"/>
    <xf numFmtId="0" fontId="0" fillId="0" borderId="14" xfId="0" applyFill="1" applyBorder="1"/>
    <xf numFmtId="0" fontId="0" fillId="0" borderId="0" xfId="0" applyFill="1" applyBorder="1"/>
    <xf numFmtId="0" fontId="3" fillId="7" borderId="6" xfId="0" applyFont="1" applyFill="1" applyBorder="1"/>
    <xf numFmtId="0" fontId="3" fillId="7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15" xfId="0" applyBorder="1" applyAlignment="1">
      <alignment horizontal="center"/>
    </xf>
    <xf numFmtId="0" fontId="3" fillId="5" borderId="15" xfId="0" applyFont="1" applyFill="1" applyBorder="1"/>
    <xf numFmtId="0" fontId="3" fillId="0" borderId="2" xfId="0" applyFont="1" applyFill="1" applyBorder="1"/>
    <xf numFmtId="0" fontId="3" fillId="0" borderId="9" xfId="0" applyFont="1" applyFill="1" applyBorder="1"/>
    <xf numFmtId="0" fontId="3" fillId="6" borderId="3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7" borderId="2" xfId="0" applyFont="1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7" borderId="7" xfId="0" applyFont="1" applyFill="1" applyBorder="1"/>
    <xf numFmtId="0" fontId="3" fillId="6" borderId="7" xfId="0" applyFont="1" applyFill="1" applyBorder="1"/>
    <xf numFmtId="0" fontId="3" fillId="6" borderId="9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3" fillId="5" borderId="3" xfId="0" applyFont="1" applyFill="1" applyBorder="1"/>
    <xf numFmtId="0" fontId="3" fillId="4" borderId="2" xfId="0" applyFont="1" applyFill="1" applyBorder="1"/>
    <xf numFmtId="0" fontId="3" fillId="4" borderId="9" xfId="0" applyFont="1" applyFill="1" applyBorder="1"/>
    <xf numFmtId="0" fontId="0" fillId="0" borderId="0" xfId="0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0" fillId="0" borderId="7" xfId="0" applyFill="1" applyBorder="1" applyAlignment="1"/>
    <xf numFmtId="0" fontId="3" fillId="6" borderId="11" xfId="0" applyFont="1" applyFill="1" applyBorder="1"/>
    <xf numFmtId="0" fontId="3" fillId="6" borderId="0" xfId="0" applyFont="1" applyFill="1" applyBorder="1"/>
    <xf numFmtId="0" fontId="3" fillId="6" borderId="13" xfId="0" applyFont="1" applyFill="1" applyBorder="1"/>
    <xf numFmtId="0" fontId="3" fillId="5" borderId="7" xfId="0" applyFont="1" applyFill="1" applyBorder="1"/>
    <xf numFmtId="0" fontId="3" fillId="7" borderId="9" xfId="0" applyFont="1" applyFill="1" applyBorder="1"/>
    <xf numFmtId="0" fontId="3" fillId="4" borderId="7" xfId="0" applyFont="1" applyFill="1" applyBorder="1"/>
    <xf numFmtId="0" fontId="1" fillId="0" borderId="2" xfId="0" applyFont="1" applyFill="1" applyBorder="1"/>
    <xf numFmtId="0" fontId="1" fillId="0" borderId="12" xfId="0" applyFont="1" applyFill="1" applyBorder="1"/>
    <xf numFmtId="0" fontId="1" fillId="0" borderId="1" xfId="0" applyFont="1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2" xfId="0" applyNumberFormat="1" applyFill="1" applyBorder="1"/>
    <xf numFmtId="164" fontId="0" fillId="0" borderId="12" xfId="0" applyNumberFormat="1" applyFill="1" applyBorder="1"/>
    <xf numFmtId="164" fontId="0" fillId="0" borderId="11" xfId="0" applyNumberFormat="1" applyFill="1" applyBorder="1"/>
    <xf numFmtId="164" fontId="0" fillId="0" borderId="0" xfId="0" applyNumberFormat="1" applyFill="1" applyBorder="1"/>
    <xf numFmtId="164" fontId="0" fillId="0" borderId="14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0" fontId="3" fillId="5" borderId="1" xfId="0" applyFont="1" applyFill="1" applyBorder="1"/>
    <xf numFmtId="0" fontId="3" fillId="5" borderId="8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3" fillId="6" borderId="15" xfId="0" applyFont="1" applyFill="1" applyBorder="1"/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9" xfId="0" applyFill="1" applyBorder="1"/>
    <xf numFmtId="0" fontId="0" fillId="4" borderId="2" xfId="0" applyFill="1" applyBorder="1"/>
    <xf numFmtId="0" fontId="3" fillId="0" borderId="2" xfId="0" applyFont="1" applyBorder="1"/>
    <xf numFmtId="0" fontId="3" fillId="0" borderId="7" xfId="0" applyFont="1" applyBorder="1"/>
    <xf numFmtId="0" fontId="3" fillId="0" borderId="9" xfId="0" applyFont="1" applyBorder="1"/>
    <xf numFmtId="0" fontId="3" fillId="6" borderId="2" xfId="0" applyFont="1" applyFill="1" applyBorder="1"/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3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2" fontId="0" fillId="0" borderId="7" xfId="0" applyNumberFormat="1" applyBorder="1"/>
    <xf numFmtId="2" fontId="0" fillId="0" borderId="14" xfId="0" applyNumberFormat="1" applyBorder="1"/>
    <xf numFmtId="2" fontId="0" fillId="0" borderId="0" xfId="0" applyNumberFormat="1" applyAlignment="1">
      <alignment horizontal="center"/>
    </xf>
    <xf numFmtId="2" fontId="0" fillId="0" borderId="7" xfId="0" applyNumberFormat="1" applyBorder="1" applyAlignment="1"/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4" borderId="0" xfId="0" applyFill="1" applyBorder="1" applyAlignment="1">
      <alignment wrapText="1"/>
    </xf>
    <xf numFmtId="0" fontId="0" fillId="0" borderId="0" xfId="0" applyBorder="1" applyAlignment="1">
      <alignment vertical="center"/>
    </xf>
    <xf numFmtId="0" fontId="0" fillId="4" borderId="7" xfId="0" applyFill="1" applyBorder="1" applyAlignment="1">
      <alignment wrapText="1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/>
    </xf>
    <xf numFmtId="0" fontId="0" fillId="4" borderId="14" xfId="0" applyFill="1" applyBorder="1" applyAlignment="1">
      <alignment wrapText="1"/>
    </xf>
    <xf numFmtId="0" fontId="0" fillId="4" borderId="14" xfId="0" applyFill="1" applyBorder="1"/>
    <xf numFmtId="0" fontId="3" fillId="4" borderId="14" xfId="0" applyFont="1" applyFill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0" xfId="0" applyNumberFormat="1" applyBorder="1" applyAlignment="1"/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Fill="1" applyBorder="1"/>
    <xf numFmtId="0" fontId="3" fillId="7" borderId="0" xfId="0" applyFont="1" applyFill="1" applyBorder="1"/>
    <xf numFmtId="0" fontId="0" fillId="0" borderId="0" xfId="0" applyAlignment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wrapText="1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02882157277139E-2"/>
          <c:y val="8.9973895265613155E-2"/>
          <c:w val="0.89314892886338626"/>
          <c:h val="0.805940514316588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Fasting_all!$L$51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>
                  <a:alpha val="99000"/>
                </a:schemeClr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257-4255-8EE8-384B3B94B3F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257-4255-8EE8-384B3B94B3FB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257-4255-8EE8-384B3B94B3FB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257-4255-8EE8-384B3B94B3FB}"/>
              </c:ext>
            </c:extLst>
          </c:dPt>
          <c:dPt>
            <c:idx val="16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257-4255-8EE8-384B3B94B3FB}"/>
              </c:ext>
            </c:extLst>
          </c:dPt>
          <c:dPt>
            <c:idx val="20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257-4255-8EE8-384B3B94B3FB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257-4255-8EE8-384B3B94B3FB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257-4255-8EE8-384B3B94B3FB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257-4255-8EE8-384B3B94B3FB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257-4255-8EE8-384B3B94B3FB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257-4255-8EE8-384B3B94B3FB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257-4255-8EE8-384B3B94B3FB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257-4255-8EE8-384B3B94B3FB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257-4255-8EE8-384B3B94B3FB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257-4255-8EE8-384B3B94B3FB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257-4255-8EE8-384B3B94B3FB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257-4255-8EE8-384B3B94B3FB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257-4255-8EE8-384B3B94B3FB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257-4255-8EE8-384B3B94B3FB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6257-4255-8EE8-384B3B94B3FB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6257-4255-8EE8-384B3B94B3FB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257-4255-8EE8-384B3B94B3FB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6257-4255-8EE8-384B3B94B3FB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6257-4255-8EE8-384B3B94B3FB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6257-4255-8EE8-384B3B94B3FB}"/>
              </c:ext>
            </c:extLst>
          </c:dPt>
          <c:dPt>
            <c:idx val="10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6257-4255-8EE8-384B3B94B3FB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6257-4255-8EE8-384B3B94B3FB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6257-4255-8EE8-384B3B94B3FB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6257-4255-8EE8-384B3B94B3FB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6257-4255-8EE8-384B3B94B3FB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6257-4255-8EE8-384B3B94B3FB}"/>
              </c:ext>
            </c:extLst>
          </c:dPt>
          <c:dPt>
            <c:idx val="124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6257-4255-8EE8-384B3B94B3FB}"/>
              </c:ext>
            </c:extLst>
          </c:dPt>
          <c:dPt>
            <c:idx val="128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6257-4255-8EE8-384B3B94B3FB}"/>
              </c:ext>
            </c:extLst>
          </c:dPt>
          <c:dPt>
            <c:idx val="132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6257-4255-8EE8-384B3B94B3FB}"/>
              </c:ext>
            </c:extLst>
          </c:dPt>
          <c:dPt>
            <c:idx val="1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6257-4255-8EE8-384B3B94B3FB}"/>
              </c:ext>
            </c:extLst>
          </c:dPt>
          <c:dPt>
            <c:idx val="1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6257-4255-8EE8-384B3B94B3FB}"/>
              </c:ext>
            </c:extLst>
          </c:dPt>
          <c:dPt>
            <c:idx val="1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6257-4255-8EE8-384B3B94B3FB}"/>
              </c:ext>
            </c:extLst>
          </c:dPt>
          <c:dPt>
            <c:idx val="1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6257-4255-8EE8-384B3B94B3FB}"/>
              </c:ext>
            </c:extLst>
          </c:dPt>
          <c:dPt>
            <c:idx val="1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6257-4255-8EE8-384B3B94B3FB}"/>
              </c:ext>
            </c:extLst>
          </c:dPt>
          <c:dPt>
            <c:idx val="1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6257-4255-8EE8-384B3B94B3FB}"/>
              </c:ext>
            </c:extLst>
          </c:dPt>
          <c:dPt>
            <c:idx val="1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6257-4255-8EE8-384B3B94B3FB}"/>
              </c:ext>
            </c:extLst>
          </c:dPt>
          <c:dPt>
            <c:idx val="1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6257-4255-8EE8-384B3B94B3FB}"/>
              </c:ext>
            </c:extLst>
          </c:dPt>
          <c:dPt>
            <c:idx val="1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6257-4255-8EE8-384B3B94B3FB}"/>
              </c:ext>
            </c:extLst>
          </c:dPt>
          <c:dPt>
            <c:idx val="17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6257-4255-8EE8-384B3B94B3FB}"/>
              </c:ext>
            </c:extLst>
          </c:dPt>
          <c:dPt>
            <c:idx val="17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6257-4255-8EE8-384B3B94B3FB}"/>
              </c:ext>
            </c:extLst>
          </c:dPt>
          <c:dPt>
            <c:idx val="18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6257-4255-8EE8-384B3B94B3FB}"/>
              </c:ext>
            </c:extLst>
          </c:dPt>
          <c:xVal>
            <c:numRef>
              <c:f>Fasting_all!$L$52:$L$234</c:f>
              <c:numCache>
                <c:formatCode>General</c:formatCode>
                <c:ptCount val="183"/>
                <c:pt idx="0">
                  <c:v>-20.699669966997536</c:v>
                </c:pt>
                <c:pt idx="1">
                  <c:v>0</c:v>
                </c:pt>
                <c:pt idx="2">
                  <c:v>20.699669966997536</c:v>
                </c:pt>
                <c:pt idx="4">
                  <c:v>-18.226037195996589</c:v>
                </c:pt>
                <c:pt idx="5">
                  <c:v>0</c:v>
                </c:pt>
                <c:pt idx="6">
                  <c:v>18.226037195996589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-4.5794392523365648</c:v>
                </c:pt>
                <c:pt idx="13">
                  <c:v>0</c:v>
                </c:pt>
                <c:pt idx="14">
                  <c:v>4.5794392523365648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-36.083682008368235</c:v>
                </c:pt>
                <c:pt idx="25">
                  <c:v>0</c:v>
                </c:pt>
                <c:pt idx="26">
                  <c:v>36.083682008368235</c:v>
                </c:pt>
                <c:pt idx="28">
                  <c:v>-50.845188284518287</c:v>
                </c:pt>
                <c:pt idx="29">
                  <c:v>0</c:v>
                </c:pt>
                <c:pt idx="30">
                  <c:v>50.845188284518287</c:v>
                </c:pt>
                <c:pt idx="32">
                  <c:v>-62.326359832635319</c:v>
                </c:pt>
                <c:pt idx="33">
                  <c:v>0</c:v>
                </c:pt>
                <c:pt idx="34">
                  <c:v>62.326359832635319</c:v>
                </c:pt>
                <c:pt idx="36">
                  <c:v>-5.8867428289640253</c:v>
                </c:pt>
                <c:pt idx="37">
                  <c:v>0</c:v>
                </c:pt>
                <c:pt idx="38">
                  <c:v>5.8867428289640253</c:v>
                </c:pt>
                <c:pt idx="40">
                  <c:v>-18.930985798521792</c:v>
                </c:pt>
                <c:pt idx="41">
                  <c:v>0</c:v>
                </c:pt>
                <c:pt idx="42">
                  <c:v>18.930985798521792</c:v>
                </c:pt>
                <c:pt idx="44">
                  <c:v>-29.85937499999805</c:v>
                </c:pt>
                <c:pt idx="45">
                  <c:v>0</c:v>
                </c:pt>
                <c:pt idx="46">
                  <c:v>29.85937499999805</c:v>
                </c:pt>
                <c:pt idx="48">
                  <c:v>-28.39055793991508</c:v>
                </c:pt>
                <c:pt idx="49">
                  <c:v>0</c:v>
                </c:pt>
                <c:pt idx="50">
                  <c:v>28.39055793991508</c:v>
                </c:pt>
                <c:pt idx="52">
                  <c:v>-24.04907975459918</c:v>
                </c:pt>
                <c:pt idx="53">
                  <c:v>0</c:v>
                </c:pt>
                <c:pt idx="54">
                  <c:v>24.04907975459918</c:v>
                </c:pt>
                <c:pt idx="56">
                  <c:v>-4.9154206923575074</c:v>
                </c:pt>
                <c:pt idx="57">
                  <c:v>0</c:v>
                </c:pt>
                <c:pt idx="58">
                  <c:v>4.9154206923575074</c:v>
                </c:pt>
                <c:pt idx="60">
                  <c:v>-22.050802820491921</c:v>
                </c:pt>
                <c:pt idx="61">
                  <c:v>0</c:v>
                </c:pt>
                <c:pt idx="62">
                  <c:v>22.050802820491921</c:v>
                </c:pt>
                <c:pt idx="64">
                  <c:v>-18.022988505746973</c:v>
                </c:pt>
                <c:pt idx="65">
                  <c:v>0</c:v>
                </c:pt>
                <c:pt idx="66">
                  <c:v>18.022988505746973</c:v>
                </c:pt>
                <c:pt idx="68">
                  <c:v>-9.2453438418984302</c:v>
                </c:pt>
                <c:pt idx="69">
                  <c:v>0</c:v>
                </c:pt>
                <c:pt idx="70">
                  <c:v>9.2453438418984302</c:v>
                </c:pt>
                <c:pt idx="72">
                  <c:v>-9.2453438418984302</c:v>
                </c:pt>
                <c:pt idx="73">
                  <c:v>0</c:v>
                </c:pt>
                <c:pt idx="74">
                  <c:v>9.2453438418984302</c:v>
                </c:pt>
                <c:pt idx="76">
                  <c:v>-9.2453438418984302</c:v>
                </c:pt>
                <c:pt idx="77">
                  <c:v>0</c:v>
                </c:pt>
                <c:pt idx="78">
                  <c:v>9.2453438418984302</c:v>
                </c:pt>
                <c:pt idx="80">
                  <c:v>-8.7055837563449128</c:v>
                </c:pt>
                <c:pt idx="81">
                  <c:v>0</c:v>
                </c:pt>
                <c:pt idx="82">
                  <c:v>8.7055837563449128</c:v>
                </c:pt>
                <c:pt idx="84">
                  <c:v>-41.040609137055363</c:v>
                </c:pt>
                <c:pt idx="85">
                  <c:v>0</c:v>
                </c:pt>
                <c:pt idx="86">
                  <c:v>41.040609137055363</c:v>
                </c:pt>
                <c:pt idx="88">
                  <c:v>-6.0430168243008655</c:v>
                </c:pt>
                <c:pt idx="89">
                  <c:v>0</c:v>
                </c:pt>
                <c:pt idx="90">
                  <c:v>6.0430168243008655</c:v>
                </c:pt>
                <c:pt idx="92">
                  <c:v>-7.7443902396000004</c:v>
                </c:pt>
                <c:pt idx="93">
                  <c:v>0</c:v>
                </c:pt>
                <c:pt idx="94">
                  <c:v>7.7443902396000004</c:v>
                </c:pt>
                <c:pt idx="96">
                  <c:v>-13.23000000000069</c:v>
                </c:pt>
                <c:pt idx="97">
                  <c:v>0</c:v>
                </c:pt>
                <c:pt idx="98">
                  <c:v>13.23000000000069</c:v>
                </c:pt>
                <c:pt idx="100">
                  <c:v>-13.23000000000069</c:v>
                </c:pt>
                <c:pt idx="101">
                  <c:v>0</c:v>
                </c:pt>
                <c:pt idx="102">
                  <c:v>13.23000000000069</c:v>
                </c:pt>
                <c:pt idx="104">
                  <c:v>-9.9234186183507074</c:v>
                </c:pt>
                <c:pt idx="105">
                  <c:v>0</c:v>
                </c:pt>
                <c:pt idx="106">
                  <c:v>9.9234186183507074</c:v>
                </c:pt>
                <c:pt idx="108">
                  <c:v>-10.363170705894667</c:v>
                </c:pt>
                <c:pt idx="109">
                  <c:v>0</c:v>
                </c:pt>
                <c:pt idx="110">
                  <c:v>10.363170705894667</c:v>
                </c:pt>
                <c:pt idx="112">
                  <c:v>-6.8291736802369982</c:v>
                </c:pt>
                <c:pt idx="113">
                  <c:v>0</c:v>
                </c:pt>
                <c:pt idx="114">
                  <c:v>6.8291736802369982</c:v>
                </c:pt>
                <c:pt idx="116">
                  <c:v>-6.3842130290061627</c:v>
                </c:pt>
                <c:pt idx="117">
                  <c:v>0</c:v>
                </c:pt>
                <c:pt idx="118">
                  <c:v>6.3842130290061627</c:v>
                </c:pt>
                <c:pt idx="120">
                  <c:v>-7.3732073361532171</c:v>
                </c:pt>
                <c:pt idx="121">
                  <c:v>0</c:v>
                </c:pt>
                <c:pt idx="122">
                  <c:v>7.3732073361532171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6">
                  <c:v>-19.180428134557499</c:v>
                </c:pt>
                <c:pt idx="137">
                  <c:v>0</c:v>
                </c:pt>
                <c:pt idx="138">
                  <c:v>19.180428134557499</c:v>
                </c:pt>
                <c:pt idx="140">
                  <c:v>-19.180428134557499</c:v>
                </c:pt>
                <c:pt idx="141">
                  <c:v>0</c:v>
                </c:pt>
                <c:pt idx="142">
                  <c:v>19.180428134557499</c:v>
                </c:pt>
                <c:pt idx="144">
                  <c:v>-10.651944186849056</c:v>
                </c:pt>
                <c:pt idx="145">
                  <c:v>0</c:v>
                </c:pt>
                <c:pt idx="146">
                  <c:v>10.651944186849056</c:v>
                </c:pt>
                <c:pt idx="148">
                  <c:v>-6.7896586179270324</c:v>
                </c:pt>
                <c:pt idx="149">
                  <c:v>0</c:v>
                </c:pt>
                <c:pt idx="150">
                  <c:v>6.7896586179270324</c:v>
                </c:pt>
                <c:pt idx="152">
                  <c:v>-14.36950146627518</c:v>
                </c:pt>
                <c:pt idx="153">
                  <c:v>0</c:v>
                </c:pt>
                <c:pt idx="154">
                  <c:v>14.36950146627518</c:v>
                </c:pt>
                <c:pt idx="156">
                  <c:v>-18.103448275863165</c:v>
                </c:pt>
                <c:pt idx="157">
                  <c:v>0</c:v>
                </c:pt>
                <c:pt idx="158">
                  <c:v>18.103448275863165</c:v>
                </c:pt>
                <c:pt idx="160">
                  <c:v>-11.590538336052468</c:v>
                </c:pt>
                <c:pt idx="161">
                  <c:v>0</c:v>
                </c:pt>
                <c:pt idx="162">
                  <c:v>11.590538336052468</c:v>
                </c:pt>
                <c:pt idx="164">
                  <c:v>-12.368553625877963</c:v>
                </c:pt>
                <c:pt idx="165">
                  <c:v>0</c:v>
                </c:pt>
                <c:pt idx="166">
                  <c:v>12.368553625877963</c:v>
                </c:pt>
                <c:pt idx="168">
                  <c:v>-11.590538336052468</c:v>
                </c:pt>
                <c:pt idx="169">
                  <c:v>0</c:v>
                </c:pt>
                <c:pt idx="170">
                  <c:v>11.590538336052468</c:v>
                </c:pt>
                <c:pt idx="172">
                  <c:v>-12.368553625877963</c:v>
                </c:pt>
                <c:pt idx="173">
                  <c:v>0</c:v>
                </c:pt>
                <c:pt idx="174">
                  <c:v>12.368553625877963</c:v>
                </c:pt>
                <c:pt idx="176">
                  <c:v>-11.590538336052468</c:v>
                </c:pt>
                <c:pt idx="177">
                  <c:v>0</c:v>
                </c:pt>
                <c:pt idx="178">
                  <c:v>11.590538336052468</c:v>
                </c:pt>
                <c:pt idx="180">
                  <c:v>-12.368553625877963</c:v>
                </c:pt>
                <c:pt idx="181">
                  <c:v>0</c:v>
                </c:pt>
                <c:pt idx="182">
                  <c:v>12.368553625877963</c:v>
                </c:pt>
              </c:numCache>
            </c:numRef>
          </c:xVal>
          <c:yVal>
            <c:numRef>
              <c:f>Fasting_all!$N$52:$N$234</c:f>
              <c:numCache>
                <c:formatCode>General</c:formatCode>
                <c:ptCount val="18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4">
                  <c:v>42</c:v>
                </c:pt>
                <c:pt idx="165">
                  <c:v>42</c:v>
                </c:pt>
                <c:pt idx="166">
                  <c:v>42</c:v>
                </c:pt>
                <c:pt idx="168">
                  <c:v>43</c:v>
                </c:pt>
                <c:pt idx="169">
                  <c:v>43</c:v>
                </c:pt>
                <c:pt idx="170">
                  <c:v>43</c:v>
                </c:pt>
                <c:pt idx="172">
                  <c:v>44</c:v>
                </c:pt>
                <c:pt idx="173">
                  <c:v>44</c:v>
                </c:pt>
                <c:pt idx="174">
                  <c:v>44</c:v>
                </c:pt>
                <c:pt idx="176">
                  <c:v>45</c:v>
                </c:pt>
                <c:pt idx="177">
                  <c:v>45</c:v>
                </c:pt>
                <c:pt idx="178">
                  <c:v>45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0D-45A3-B682-3F7023374AB7}"/>
            </c:ext>
          </c:extLst>
        </c:ser>
        <c:ser>
          <c:idx val="1"/>
          <c:order val="1"/>
          <c:tx>
            <c:strRef>
              <c:f>Fasting_all!$M$50</c:f>
              <c:strCache>
                <c:ptCount val="1"/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6257-4255-8EE8-384B3B94B3F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6257-4255-8EE8-384B3B94B3FB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6257-4255-8EE8-384B3B94B3FB}"/>
              </c:ext>
            </c:extLst>
          </c:dPt>
          <c:dPt>
            <c:idx val="13"/>
            <c:marker>
              <c:symbol val="square"/>
              <c:size val="6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6257-4255-8EE8-384B3B94B3FB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6257-4255-8EE8-384B3B94B3FB}"/>
              </c:ext>
            </c:extLst>
          </c:dPt>
          <c:dPt>
            <c:idx val="20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6257-4255-8EE8-384B3B94B3FB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6257-4255-8EE8-384B3B94B3FB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6257-4255-8EE8-384B3B94B3FB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6257-4255-8EE8-384B3B94B3FB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6257-4255-8EE8-384B3B94B3FB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6257-4255-8EE8-384B3B94B3FB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6257-4255-8EE8-384B3B94B3FB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6257-4255-8EE8-384B3B94B3FB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6257-4255-8EE8-384B3B94B3FB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6257-4255-8EE8-384B3B94B3FB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6257-4255-8EE8-384B3B94B3FB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6257-4255-8EE8-384B3B94B3FB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6257-4255-8EE8-384B3B94B3FB}"/>
              </c:ext>
            </c:extLst>
          </c:dPt>
          <c:dPt>
            <c:idx val="73"/>
            <c:marker>
              <c:symbol val="square"/>
              <c:size val="6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6257-4255-8EE8-384B3B94B3FB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6257-4255-8EE8-384B3B94B3FB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6257-4255-8EE8-384B3B94B3FB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6257-4255-8EE8-384B3B94B3FB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6257-4255-8EE8-384B3B94B3FB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6257-4255-8EE8-384B3B94B3FB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6257-4255-8EE8-384B3B94B3FB}"/>
              </c:ext>
            </c:extLst>
          </c:dPt>
          <c:dPt>
            <c:idx val="10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6257-4255-8EE8-384B3B94B3FB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6257-4255-8EE8-384B3B94B3FB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6257-4255-8EE8-384B3B94B3FB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6257-4255-8EE8-384B3B94B3FB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6257-4255-8EE8-384B3B94B3FB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6257-4255-8EE8-384B3B94B3FB}"/>
              </c:ext>
            </c:extLst>
          </c:dPt>
          <c:dPt>
            <c:idx val="1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6257-4255-8EE8-384B3B94B3FB}"/>
              </c:ext>
            </c:extLst>
          </c:dPt>
          <c:dPt>
            <c:idx val="1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6257-4255-8EE8-384B3B94B3FB}"/>
              </c:ext>
            </c:extLst>
          </c:dPt>
          <c:dPt>
            <c:idx val="1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6257-4255-8EE8-384B3B94B3FB}"/>
              </c:ext>
            </c:extLst>
          </c:dPt>
          <c:dPt>
            <c:idx val="1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6257-4255-8EE8-384B3B94B3FB}"/>
              </c:ext>
            </c:extLst>
          </c:dPt>
          <c:dPt>
            <c:idx val="1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6257-4255-8EE8-384B3B94B3FB}"/>
              </c:ext>
            </c:extLst>
          </c:dPt>
          <c:dPt>
            <c:idx val="1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6257-4255-8EE8-384B3B94B3FB}"/>
              </c:ext>
            </c:extLst>
          </c:dPt>
          <c:dPt>
            <c:idx val="1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6257-4255-8EE8-384B3B94B3FB}"/>
              </c:ext>
            </c:extLst>
          </c:dPt>
          <c:dPt>
            <c:idx val="1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6257-4255-8EE8-384B3B94B3FB}"/>
              </c:ext>
            </c:extLst>
          </c:dPt>
          <c:dPt>
            <c:idx val="1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6257-4255-8EE8-384B3B94B3FB}"/>
              </c:ext>
            </c:extLst>
          </c:dPt>
          <c:dPt>
            <c:idx val="160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6257-4255-8EE8-384B3B94B3FB}"/>
              </c:ext>
            </c:extLst>
          </c:dPt>
          <c:dPt>
            <c:idx val="1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6257-4255-8EE8-384B3B94B3FB}"/>
              </c:ext>
            </c:extLst>
          </c:dPt>
          <c:dPt>
            <c:idx val="1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6257-4255-8EE8-384B3B94B3FB}"/>
              </c:ext>
            </c:extLst>
          </c:dPt>
          <c:dPt>
            <c:idx val="172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6257-4255-8EE8-384B3B94B3FB}"/>
              </c:ext>
            </c:extLst>
          </c:dPt>
          <c:dPt>
            <c:idx val="176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6257-4255-8EE8-384B3B94B3FB}"/>
              </c:ext>
            </c:extLst>
          </c:dPt>
          <c:dPt>
            <c:idx val="18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6257-4255-8EE8-384B3B94B3FB}"/>
              </c:ext>
            </c:extLst>
          </c:dPt>
          <c:xVal>
            <c:numRef>
              <c:f>Fasting_all!$M$52:$M$234</c:f>
              <c:numCache>
                <c:formatCode>General</c:formatCode>
                <c:ptCount val="183"/>
                <c:pt idx="0">
                  <c:v>52.066006600661666</c:v>
                </c:pt>
                <c:pt idx="1">
                  <c:v>80.528052805285</c:v>
                </c:pt>
                <c:pt idx="2">
                  <c:v>108.99009900990833</c:v>
                </c:pt>
                <c:pt idx="4">
                  <c:v>45.379113018597018</c:v>
                </c:pt>
                <c:pt idx="5">
                  <c:v>95.851216022890014</c:v>
                </c:pt>
                <c:pt idx="6">
                  <c:v>146.323319027183</c:v>
                </c:pt>
                <c:pt idx="8">
                  <c:v>41.892030848327636</c:v>
                </c:pt>
                <c:pt idx="9">
                  <c:v>66.580976863752511</c:v>
                </c:pt>
                <c:pt idx="10">
                  <c:v>91.269922879177386</c:v>
                </c:pt>
                <c:pt idx="12">
                  <c:v>10.934579439251355</c:v>
                </c:pt>
                <c:pt idx="13">
                  <c:v>31.542056074765796</c:v>
                </c:pt>
                <c:pt idx="14">
                  <c:v>52.149532710280241</c:v>
                </c:pt>
                <c:pt idx="16">
                  <c:v>-22.872843143148639</c:v>
                </c:pt>
                <c:pt idx="17">
                  <c:v>-16.668670714843593</c:v>
                </c:pt>
                <c:pt idx="18">
                  <c:v>-10.464498286538547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-0.87029288702895258</c:v>
                </c:pt>
                <c:pt idx="25">
                  <c:v>38.493723849372302</c:v>
                </c:pt>
                <c:pt idx="26">
                  <c:v>77.857740585773556</c:v>
                </c:pt>
                <c:pt idx="28">
                  <c:v>-41.807531380752692</c:v>
                </c:pt>
                <c:pt idx="29">
                  <c:v>0.83682008368199945</c:v>
                </c:pt>
                <c:pt idx="30">
                  <c:v>43.481171548116691</c:v>
                </c:pt>
                <c:pt idx="32">
                  <c:v>-63.631799163179267</c:v>
                </c:pt>
                <c:pt idx="33">
                  <c:v>-24.267782426778012</c:v>
                </c:pt>
                <c:pt idx="34">
                  <c:v>15.096234309623242</c:v>
                </c:pt>
                <c:pt idx="36">
                  <c:v>-0.39468120427049769</c:v>
                </c:pt>
                <c:pt idx="37">
                  <c:v>10.385287089941002</c:v>
                </c:pt>
                <c:pt idx="38">
                  <c:v>21.165255384152502</c:v>
                </c:pt>
                <c:pt idx="40">
                  <c:v>-19.848517564986622</c:v>
                </c:pt>
                <c:pt idx="41">
                  <c:v>13.278117945504391</c:v>
                </c:pt>
                <c:pt idx="42">
                  <c:v>46.404753455995404</c:v>
                </c:pt>
                <c:pt idx="44">
                  <c:v>-35.421874999999801</c:v>
                </c:pt>
                <c:pt idx="45">
                  <c:v>-10.15625</c:v>
                </c:pt>
                <c:pt idx="46">
                  <c:v>15.109374999999805</c:v>
                </c:pt>
                <c:pt idx="48">
                  <c:v>-54.618025751071073</c:v>
                </c:pt>
                <c:pt idx="49">
                  <c:v>-33.798283261801899</c:v>
                </c:pt>
                <c:pt idx="50">
                  <c:v>-12.978540772532721</c:v>
                </c:pt>
                <c:pt idx="52">
                  <c:v>-14.355828220858429</c:v>
                </c:pt>
                <c:pt idx="53">
                  <c:v>-3.8343558282210068</c:v>
                </c:pt>
                <c:pt idx="54">
                  <c:v>6.6871165644164154</c:v>
                </c:pt>
                <c:pt idx="56">
                  <c:v>-10.786280200332666</c:v>
                </c:pt>
                <c:pt idx="57">
                  <c:v>13.790823261452701</c:v>
                </c:pt>
                <c:pt idx="58">
                  <c:v>38.367926723238071</c:v>
                </c:pt>
                <c:pt idx="60">
                  <c:v>-15.807857082174859</c:v>
                </c:pt>
                <c:pt idx="61">
                  <c:v>6.2429457383156972</c:v>
                </c:pt>
                <c:pt idx="62">
                  <c:v>28.293748558806254</c:v>
                </c:pt>
                <c:pt idx="64">
                  <c:v>-33.999999999999545</c:v>
                </c:pt>
                <c:pt idx="65">
                  <c:v>-10.344827586206804</c:v>
                </c:pt>
                <c:pt idx="66">
                  <c:v>13.31034482758594</c:v>
                </c:pt>
                <c:pt idx="68">
                  <c:v>11.434037486102493</c:v>
                </c:pt>
                <c:pt idx="69">
                  <c:v>16.9812437912409</c:v>
                </c:pt>
                <c:pt idx="70">
                  <c:v>22.528450096379306</c:v>
                </c:pt>
                <c:pt idx="72">
                  <c:v>-37.283264146103662</c:v>
                </c:pt>
                <c:pt idx="73">
                  <c:v>-15.094438925547507</c:v>
                </c:pt>
                <c:pt idx="74">
                  <c:v>7.0943862950086505</c:v>
                </c:pt>
                <c:pt idx="76">
                  <c:v>113.66112510936944</c:v>
                </c:pt>
                <c:pt idx="77">
                  <c:v>135.84995032992691</c:v>
                </c:pt>
                <c:pt idx="78">
                  <c:v>158.03877555048439</c:v>
                </c:pt>
                <c:pt idx="80">
                  <c:v>-3.6802030456850297</c:v>
                </c:pt>
                <c:pt idx="81">
                  <c:v>2.5380710659898966</c:v>
                </c:pt>
                <c:pt idx="82">
                  <c:v>8.7563451776648229</c:v>
                </c:pt>
                <c:pt idx="84">
                  <c:v>49.416243654822765</c:v>
                </c:pt>
                <c:pt idx="85">
                  <c:v>76.776649746192987</c:v>
                </c:pt>
                <c:pt idx="86">
                  <c:v>104.13705583756321</c:v>
                </c:pt>
                <c:pt idx="88">
                  <c:v>-29.808978093758881</c:v>
                </c:pt>
                <c:pt idx="89">
                  <c:v>-14.673138867856707</c:v>
                </c:pt>
                <c:pt idx="90">
                  <c:v>0.46270035804546872</c:v>
                </c:pt>
                <c:pt idx="92">
                  <c:v>-20.20939529772803</c:v>
                </c:pt>
                <c:pt idx="93">
                  <c:v>8.9484488150414307</c:v>
                </c:pt>
                <c:pt idx="94">
                  <c:v>38.106292927810891</c:v>
                </c:pt>
                <c:pt idx="96">
                  <c:v>-32.083143564357144</c:v>
                </c:pt>
                <c:pt idx="97">
                  <c:v>-5.6231435643564538</c:v>
                </c:pt>
                <c:pt idx="98">
                  <c:v>20.836856435644236</c:v>
                </c:pt>
                <c:pt idx="100">
                  <c:v>52.243143564351257</c:v>
                </c:pt>
                <c:pt idx="101">
                  <c:v>131.62314356435482</c:v>
                </c:pt>
                <c:pt idx="102">
                  <c:v>211.00314356435837</c:v>
                </c:pt>
                <c:pt idx="104">
                  <c:v>-18.581095065993459</c:v>
                </c:pt>
                <c:pt idx="105">
                  <c:v>-11.138531102230601</c:v>
                </c:pt>
                <c:pt idx="106">
                  <c:v>-3.6959671384677453</c:v>
                </c:pt>
                <c:pt idx="108">
                  <c:v>-28.56513916816602</c:v>
                </c:pt>
                <c:pt idx="109">
                  <c:v>-21.159911101703806</c:v>
                </c:pt>
                <c:pt idx="110">
                  <c:v>-13.754683035241593</c:v>
                </c:pt>
                <c:pt idx="112">
                  <c:v>-12.387218331567485</c:v>
                </c:pt>
                <c:pt idx="113">
                  <c:v>-4.1922099152829873</c:v>
                </c:pt>
                <c:pt idx="114">
                  <c:v>4.0027985010015108</c:v>
                </c:pt>
                <c:pt idx="116">
                  <c:v>59.36966238706642</c:v>
                </c:pt>
                <c:pt idx="117">
                  <c:v>95.121255349500302</c:v>
                </c:pt>
                <c:pt idx="118">
                  <c:v>130.87284831193418</c:v>
                </c:pt>
                <c:pt idx="120">
                  <c:v>66.780689218879132</c:v>
                </c:pt>
                <c:pt idx="121">
                  <c:v>82.755971780547199</c:v>
                </c:pt>
                <c:pt idx="122">
                  <c:v>98.731254342215266</c:v>
                </c:pt>
                <c:pt idx="124">
                  <c:v>14.712802225791886</c:v>
                </c:pt>
                <c:pt idx="125">
                  <c:v>22.500881695990898</c:v>
                </c:pt>
                <c:pt idx="126">
                  <c:v>30.28896116618991</c:v>
                </c:pt>
                <c:pt idx="128">
                  <c:v>21.040419651418926</c:v>
                </c:pt>
                <c:pt idx="129">
                  <c:v>48.196739804838998</c:v>
                </c:pt>
                <c:pt idx="130">
                  <c:v>75.353059958259067</c:v>
                </c:pt>
                <c:pt idx="132">
                  <c:v>12.469463990965451</c:v>
                </c:pt>
                <c:pt idx="133">
                  <c:v>24.456606724003095</c:v>
                </c:pt>
                <c:pt idx="134">
                  <c:v>36.443749457040738</c:v>
                </c:pt>
                <c:pt idx="136">
                  <c:v>9.1743119266050535</c:v>
                </c:pt>
                <c:pt idx="137">
                  <c:v>39.143730886849994</c:v>
                </c:pt>
                <c:pt idx="138">
                  <c:v>69.113149847094931</c:v>
                </c:pt>
                <c:pt idx="140">
                  <c:v>-41.051059415603177</c:v>
                </c:pt>
                <c:pt idx="141">
                  <c:v>-1.9301281943670006</c:v>
                </c:pt>
                <c:pt idx="142">
                  <c:v>37.190803026869176</c:v>
                </c:pt>
                <c:pt idx="144">
                  <c:v>2.8803726627703083</c:v>
                </c:pt>
                <c:pt idx="145">
                  <c:v>10.869330802907101</c:v>
                </c:pt>
                <c:pt idx="146">
                  <c:v>18.858288943043892</c:v>
                </c:pt>
                <c:pt idx="148">
                  <c:v>-35.098378120842796</c:v>
                </c:pt>
                <c:pt idx="149">
                  <c:v>-23.555958470364814</c:v>
                </c:pt>
                <c:pt idx="150">
                  <c:v>-12.013538819886829</c:v>
                </c:pt>
                <c:pt idx="152">
                  <c:v>1.8768328445757092</c:v>
                </c:pt>
                <c:pt idx="153">
                  <c:v>21.994134897360993</c:v>
                </c:pt>
                <c:pt idx="154">
                  <c:v>42.111436950146278</c:v>
                </c:pt>
                <c:pt idx="156">
                  <c:v>-36.428571428572639</c:v>
                </c:pt>
                <c:pt idx="157">
                  <c:v>-11.083743842364996</c:v>
                </c:pt>
                <c:pt idx="158">
                  <c:v>14.261083743842651</c:v>
                </c:pt>
                <c:pt idx="160">
                  <c:v>-4.2859261456325086</c:v>
                </c:pt>
                <c:pt idx="161">
                  <c:v>-4.2859261456325086</c:v>
                </c:pt>
                <c:pt idx="162">
                  <c:v>-4.2859261456325086</c:v>
                </c:pt>
                <c:pt idx="164">
                  <c:v>11.908667230953204</c:v>
                </c:pt>
                <c:pt idx="165">
                  <c:v>24.27722085683061</c:v>
                </c:pt>
                <c:pt idx="166">
                  <c:v>36.645774482708013</c:v>
                </c:pt>
                <c:pt idx="168">
                  <c:v>-6.3651193830637487</c:v>
                </c:pt>
                <c:pt idx="169">
                  <c:v>-2.1503781699539033</c:v>
                </c:pt>
                <c:pt idx="170">
                  <c:v>2.0643630431559421</c:v>
                </c:pt>
                <c:pt idx="172">
                  <c:v>-8.731477987742096</c:v>
                </c:pt>
                <c:pt idx="173">
                  <c:v>-8.731477987742096</c:v>
                </c:pt>
                <c:pt idx="174">
                  <c:v>-8.731477987742096</c:v>
                </c:pt>
                <c:pt idx="176">
                  <c:v>-12.902269019724208</c:v>
                </c:pt>
                <c:pt idx="177">
                  <c:v>-12.902269019724208</c:v>
                </c:pt>
                <c:pt idx="178">
                  <c:v>-12.902269019724208</c:v>
                </c:pt>
                <c:pt idx="180">
                  <c:v>-20.147421450350826</c:v>
                </c:pt>
                <c:pt idx="181">
                  <c:v>-7.7728714345444985</c:v>
                </c:pt>
                <c:pt idx="182">
                  <c:v>4.6016785812618295</c:v>
                </c:pt>
              </c:numCache>
            </c:numRef>
          </c:xVal>
          <c:yVal>
            <c:numRef>
              <c:f>Fasting_all!$N$52:$N$234</c:f>
              <c:numCache>
                <c:formatCode>General</c:formatCode>
                <c:ptCount val="18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4">
                  <c:v>42</c:v>
                </c:pt>
                <c:pt idx="165">
                  <c:v>42</c:v>
                </c:pt>
                <c:pt idx="166">
                  <c:v>42</c:v>
                </c:pt>
                <c:pt idx="168">
                  <c:v>43</c:v>
                </c:pt>
                <c:pt idx="169">
                  <c:v>43</c:v>
                </c:pt>
                <c:pt idx="170">
                  <c:v>43</c:v>
                </c:pt>
                <c:pt idx="172">
                  <c:v>44</c:v>
                </c:pt>
                <c:pt idx="173">
                  <c:v>44</c:v>
                </c:pt>
                <c:pt idx="174">
                  <c:v>44</c:v>
                </c:pt>
                <c:pt idx="176">
                  <c:v>45</c:v>
                </c:pt>
                <c:pt idx="177">
                  <c:v>45</c:v>
                </c:pt>
                <c:pt idx="178">
                  <c:v>45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0D-45A3-B682-3F7023374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329216"/>
        <c:axId val="412330200"/>
      </c:scatterChart>
      <c:valAx>
        <c:axId val="412329216"/>
        <c:scaling>
          <c:orientation val="minMax"/>
          <c:max val="6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330200"/>
        <c:crosses val="autoZero"/>
        <c:crossBetween val="midCat"/>
      </c:valAx>
      <c:valAx>
        <c:axId val="412330200"/>
        <c:scaling>
          <c:orientation val="minMax"/>
          <c:max val="46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1232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9.2592592592592587E-2"/>
          <c:w val="0.89302099737532803"/>
          <c:h val="0.805648148148148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FIRKO!$AX$3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B9B-4D98-B528-2F765A0B0B44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B9B-4D98-B528-2F765A0B0B44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B9B-4D98-B528-2F765A0B0B44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B9B-4D98-B528-2F765A0B0B44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B9B-4D98-B528-2F765A0B0B44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B9B-4D98-B528-2F765A0B0B44}"/>
              </c:ext>
            </c:extLst>
          </c:dPt>
          <c:dPt>
            <c:idx val="24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B9B-4D98-B528-2F765A0B0B44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B9B-4D98-B528-2F765A0B0B44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B9B-4D98-B528-2F765A0B0B44}"/>
              </c:ext>
            </c:extLst>
          </c:dPt>
          <c:xVal>
            <c:numRef>
              <c:f>FIRKO!$AX$4:$AX$38</c:f>
              <c:numCache>
                <c:formatCode>General</c:formatCode>
                <c:ptCount val="35"/>
                <c:pt idx="0">
                  <c:v>-25.87458745874742</c:v>
                </c:pt>
                <c:pt idx="1">
                  <c:v>0</c:v>
                </c:pt>
                <c:pt idx="2">
                  <c:v>25.87458745874742</c:v>
                </c:pt>
                <c:pt idx="4">
                  <c:v>-7.4425639637630088</c:v>
                </c:pt>
                <c:pt idx="5">
                  <c:v>0</c:v>
                </c:pt>
                <c:pt idx="6">
                  <c:v>7.4425639637630088</c:v>
                </c:pt>
                <c:pt idx="8">
                  <c:v>-9.379955550852884</c:v>
                </c:pt>
                <c:pt idx="9">
                  <c:v>0</c:v>
                </c:pt>
                <c:pt idx="10">
                  <c:v>9.379955550852884</c:v>
                </c:pt>
                <c:pt idx="12">
                  <c:v>-9.5608431523331685</c:v>
                </c:pt>
                <c:pt idx="13">
                  <c:v>0</c:v>
                </c:pt>
                <c:pt idx="14">
                  <c:v>9.5608431523331685</c:v>
                </c:pt>
                <c:pt idx="16">
                  <c:v>-8.9378982406089449</c:v>
                </c:pt>
                <c:pt idx="17">
                  <c:v>0</c:v>
                </c:pt>
                <c:pt idx="18">
                  <c:v>8.9378982406089449</c:v>
                </c:pt>
                <c:pt idx="20">
                  <c:v>-13.517546782947147</c:v>
                </c:pt>
                <c:pt idx="21">
                  <c:v>0</c:v>
                </c:pt>
                <c:pt idx="22">
                  <c:v>13.517546782947147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-15.353646567769157</c:v>
                </c:pt>
                <c:pt idx="29">
                  <c:v>0</c:v>
                </c:pt>
                <c:pt idx="30">
                  <c:v>15.353646567769157</c:v>
                </c:pt>
                <c:pt idx="32">
                  <c:v>-7.1922856398237833</c:v>
                </c:pt>
                <c:pt idx="33">
                  <c:v>0</c:v>
                </c:pt>
                <c:pt idx="34">
                  <c:v>7.1922856398237833</c:v>
                </c:pt>
              </c:numCache>
            </c:numRef>
          </c:xVal>
          <c:yVal>
            <c:numRef>
              <c:f>FIRKO!$AZ$4:$AZ$38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 formatCode="0">
                  <c:v>2</c:v>
                </c:pt>
                <c:pt idx="5" formatCode="0">
                  <c:v>2</c:v>
                </c:pt>
                <c:pt idx="6" formatCode="0">
                  <c:v>2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A5-4548-8F0D-7B4BDDDC7D94}"/>
            </c:ext>
          </c:extLst>
        </c:ser>
        <c:ser>
          <c:idx val="1"/>
          <c:order val="1"/>
          <c:tx>
            <c:strRef>
              <c:f>FIRKO!$AY$3</c:f>
              <c:strCache>
                <c:ptCount val="1"/>
                <c:pt idx="0">
                  <c:v>FIRKO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B9B-4D98-B528-2F765A0B0B44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B9B-4D98-B528-2F765A0B0B44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B9B-4D98-B528-2F765A0B0B44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B9B-4D98-B528-2F765A0B0B44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B9B-4D98-B528-2F765A0B0B44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B9B-4D98-B528-2F765A0B0B44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B9B-4D98-B528-2F765A0B0B44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B9B-4D98-B528-2F765A0B0B44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B9B-4D98-B528-2F765A0B0B44}"/>
              </c:ext>
            </c:extLst>
          </c:dPt>
          <c:xVal>
            <c:numRef>
              <c:f>FIRKO!$AY$4:$AY$38</c:f>
              <c:numCache>
                <c:formatCode>General</c:formatCode>
                <c:ptCount val="35"/>
                <c:pt idx="0">
                  <c:v>178.55906194849499</c:v>
                </c:pt>
                <c:pt idx="1">
                  <c:v>227.72077812011</c:v>
                </c:pt>
                <c:pt idx="2">
                  <c:v>276.88249429172504</c:v>
                </c:pt>
                <c:pt idx="4">
                  <c:v>-22.530210638602391</c:v>
                </c:pt>
                <c:pt idx="5">
                  <c:v>-10.125937365663987</c:v>
                </c:pt>
                <c:pt idx="6">
                  <c:v>2.2783359072744176</c:v>
                </c:pt>
                <c:pt idx="8">
                  <c:v>-76.863244787806948</c:v>
                </c:pt>
                <c:pt idx="9">
                  <c:v>-66.495925494760982</c:v>
                </c:pt>
                <c:pt idx="10">
                  <c:v>-56.128606201715016</c:v>
                </c:pt>
                <c:pt idx="12">
                  <c:v>3.2668204456825514</c:v>
                </c:pt>
                <c:pt idx="13">
                  <c:v>26.486010958486986</c:v>
                </c:pt>
                <c:pt idx="14">
                  <c:v>49.705201471291417</c:v>
                </c:pt>
                <c:pt idx="16">
                  <c:v>67.063813599618058</c:v>
                </c:pt>
                <c:pt idx="17">
                  <c:v>97.708036138848996</c:v>
                </c:pt>
                <c:pt idx="18">
                  <c:v>128.35225867807992</c:v>
                </c:pt>
                <c:pt idx="20">
                  <c:v>0.82760490507901352</c:v>
                </c:pt>
                <c:pt idx="21">
                  <c:v>102.82363972187201</c:v>
                </c:pt>
                <c:pt idx="22">
                  <c:v>204.81967453866503</c:v>
                </c:pt>
                <c:pt idx="24">
                  <c:v>31.429653722063332</c:v>
                </c:pt>
                <c:pt idx="25">
                  <c:v>57.389918622726015</c:v>
                </c:pt>
                <c:pt idx="26">
                  <c:v>83.350183523388694</c:v>
                </c:pt>
                <c:pt idx="28">
                  <c:v>18.703096621356892</c:v>
                </c:pt>
                <c:pt idx="29">
                  <c:v>49.401545490439005</c:v>
                </c:pt>
                <c:pt idx="30">
                  <c:v>80.099994359521119</c:v>
                </c:pt>
                <c:pt idx="32">
                  <c:v>58.950221527233424</c:v>
                </c:pt>
                <c:pt idx="33">
                  <c:v>70.937364260273014</c:v>
                </c:pt>
                <c:pt idx="34">
                  <c:v>82.924506993312605</c:v>
                </c:pt>
              </c:numCache>
            </c:numRef>
          </c:xVal>
          <c:yVal>
            <c:numRef>
              <c:f>FIRKO!$AZ$4:$AZ$38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 formatCode="0">
                  <c:v>2</c:v>
                </c:pt>
                <c:pt idx="5" formatCode="0">
                  <c:v>2</c:v>
                </c:pt>
                <c:pt idx="6" formatCode="0">
                  <c:v>2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A5-4548-8F0D-7B4BDDDC7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993688"/>
        <c:axId val="457999264"/>
      </c:scatterChart>
      <c:valAx>
        <c:axId val="457993688"/>
        <c:scaling>
          <c:orientation val="minMax"/>
          <c:max val="5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999264"/>
        <c:crosses val="autoZero"/>
        <c:crossBetween val="midCat"/>
      </c:valAx>
      <c:valAx>
        <c:axId val="457999264"/>
        <c:scaling>
          <c:orientation val="minMax"/>
          <c:max val="9"/>
        </c:scaling>
        <c:delete val="1"/>
        <c:axPos val="l"/>
        <c:numFmt formatCode="General" sourceLinked="1"/>
        <c:majorTickMark val="none"/>
        <c:minorTickMark val="none"/>
        <c:tickLblPos val="nextTo"/>
        <c:crossAx val="457993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9.7222222222222224E-2"/>
          <c:w val="0.90692366579177608"/>
          <c:h val="0.801018518518518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FIRKO!$BI$3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530-4D19-8C04-82683F57999A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530-4D19-8C04-82683F57999A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530-4D19-8C04-82683F57999A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530-4D19-8C04-82683F57999A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530-4D19-8C04-82683F57999A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530-4D19-8C04-82683F57999A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530-4D19-8C04-82683F57999A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530-4D19-8C04-82683F57999A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530-4D19-8C04-82683F57999A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530-4D19-8C04-82683F57999A}"/>
              </c:ext>
            </c:extLst>
          </c:dPt>
          <c:dPt>
            <c:idx val="40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530-4D19-8C04-82683F57999A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530-4D19-8C04-82683F57999A}"/>
              </c:ext>
            </c:extLst>
          </c:dPt>
          <c:xVal>
            <c:numRef>
              <c:f>FIRKO!$BI$4:$BI$50</c:f>
              <c:numCache>
                <c:formatCode>General</c:formatCode>
                <c:ptCount val="47"/>
                <c:pt idx="0">
                  <c:v>-27.168316831685377</c:v>
                </c:pt>
                <c:pt idx="1">
                  <c:v>0</c:v>
                </c:pt>
                <c:pt idx="2">
                  <c:v>27.168316831685377</c:v>
                </c:pt>
                <c:pt idx="4">
                  <c:v>-5.6080114449223233</c:v>
                </c:pt>
                <c:pt idx="5">
                  <c:v>0</c:v>
                </c:pt>
                <c:pt idx="6">
                  <c:v>5.6080114449223233</c:v>
                </c:pt>
                <c:pt idx="8">
                  <c:v>-10.580976863752147</c:v>
                </c:pt>
                <c:pt idx="9">
                  <c:v>0</c:v>
                </c:pt>
                <c:pt idx="10">
                  <c:v>10.580976863752147</c:v>
                </c:pt>
                <c:pt idx="12">
                  <c:v>-6.8691588785041642</c:v>
                </c:pt>
                <c:pt idx="13">
                  <c:v>0</c:v>
                </c:pt>
                <c:pt idx="14">
                  <c:v>6.8691588785041642</c:v>
                </c:pt>
                <c:pt idx="16">
                  <c:v>-5.9582119335337627</c:v>
                </c:pt>
                <c:pt idx="17">
                  <c:v>0</c:v>
                </c:pt>
                <c:pt idx="18">
                  <c:v>5.9582119335337627</c:v>
                </c:pt>
                <c:pt idx="20">
                  <c:v>-6.4178643242677476</c:v>
                </c:pt>
                <c:pt idx="21">
                  <c:v>0</c:v>
                </c:pt>
                <c:pt idx="22">
                  <c:v>6.4178643242677476</c:v>
                </c:pt>
                <c:pt idx="24">
                  <c:v>-6.8291736802365808</c:v>
                </c:pt>
                <c:pt idx="25">
                  <c:v>0</c:v>
                </c:pt>
                <c:pt idx="26">
                  <c:v>6.8291736802365808</c:v>
                </c:pt>
                <c:pt idx="28">
                  <c:v>-12.768426058011126</c:v>
                </c:pt>
                <c:pt idx="29">
                  <c:v>0</c:v>
                </c:pt>
                <c:pt idx="30">
                  <c:v>12.768426058011126</c:v>
                </c:pt>
                <c:pt idx="32">
                  <c:v>-15.975282561666111</c:v>
                </c:pt>
                <c:pt idx="33">
                  <c:v>0</c:v>
                </c:pt>
                <c:pt idx="34">
                  <c:v>15.975282561666111</c:v>
                </c:pt>
                <c:pt idx="36">
                  <c:v>-3.8940397350985587</c:v>
                </c:pt>
                <c:pt idx="37">
                  <c:v>0</c:v>
                </c:pt>
                <c:pt idx="38">
                  <c:v>3.8940397350985587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-5.9935713665197961</c:v>
                </c:pt>
                <c:pt idx="45">
                  <c:v>0</c:v>
                </c:pt>
                <c:pt idx="46">
                  <c:v>5.9935713665197961</c:v>
                </c:pt>
              </c:numCache>
            </c:numRef>
          </c:xVal>
          <c:yVal>
            <c:numRef>
              <c:f>FIRKO!$BK$4:$BK$50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B1-4B20-9D62-6827B67A8C13}"/>
            </c:ext>
          </c:extLst>
        </c:ser>
        <c:ser>
          <c:idx val="1"/>
          <c:order val="1"/>
          <c:tx>
            <c:strRef>
              <c:f>FIRKO!$BJ$3</c:f>
              <c:strCache>
                <c:ptCount val="1"/>
                <c:pt idx="0">
                  <c:v>FIRKO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7530-4D19-8C04-82683F57999A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7530-4D19-8C04-82683F57999A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7530-4D19-8C04-82683F57999A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7530-4D19-8C04-82683F57999A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7530-4D19-8C04-82683F57999A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7530-4D19-8C04-82683F57999A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7530-4D19-8C04-82683F57999A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7530-4D19-8C04-82683F57999A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530-4D19-8C04-82683F57999A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7530-4D19-8C04-82683F57999A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530-4D19-8C04-82683F57999A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530-4D19-8C04-82683F57999A}"/>
              </c:ext>
            </c:extLst>
          </c:dPt>
          <c:xVal>
            <c:numRef>
              <c:f>FIRKO!$BJ$4:$BJ$50</c:f>
              <c:numCache>
                <c:formatCode>General</c:formatCode>
                <c:ptCount val="47"/>
                <c:pt idx="0">
                  <c:v>30.46665270757245</c:v>
                </c:pt>
                <c:pt idx="1">
                  <c:v>100.32803884618701</c:v>
                </c:pt>
                <c:pt idx="2">
                  <c:v>170.18942498480158</c:v>
                </c:pt>
                <c:pt idx="4">
                  <c:v>247.18168812589326</c:v>
                </c:pt>
                <c:pt idx="5">
                  <c:v>301.85979971387701</c:v>
                </c:pt>
                <c:pt idx="6">
                  <c:v>356.53791130186073</c:v>
                </c:pt>
                <c:pt idx="8">
                  <c:v>342.76606683804636</c:v>
                </c:pt>
                <c:pt idx="9">
                  <c:v>385.08997429305896</c:v>
                </c:pt>
                <c:pt idx="10">
                  <c:v>427.41388174807156</c:v>
                </c:pt>
                <c:pt idx="12">
                  <c:v>18.224299065421214</c:v>
                </c:pt>
                <c:pt idx="13">
                  <c:v>52.570093457943983</c:v>
                </c:pt>
                <c:pt idx="14">
                  <c:v>86.91588785046676</c:v>
                </c:pt>
                <c:pt idx="16">
                  <c:v>-18.585340742037943</c:v>
                </c:pt>
                <c:pt idx="17">
                  <c:v>-11.142776778274907</c:v>
                </c:pt>
                <c:pt idx="18">
                  <c:v>-3.70021281451187</c:v>
                </c:pt>
                <c:pt idx="20">
                  <c:v>-84.973732670123312</c:v>
                </c:pt>
                <c:pt idx="21">
                  <c:v>-77.074822732563803</c:v>
                </c:pt>
                <c:pt idx="22">
                  <c:v>-69.175912795004294</c:v>
                </c:pt>
                <c:pt idx="24">
                  <c:v>-19.065937948091054</c:v>
                </c:pt>
                <c:pt idx="25">
                  <c:v>2.7874178286679978</c:v>
                </c:pt>
                <c:pt idx="26">
                  <c:v>24.64077360542705</c:v>
                </c:pt>
                <c:pt idx="28">
                  <c:v>47.112886352829307</c:v>
                </c:pt>
                <c:pt idx="29">
                  <c:v>57.327627199238989</c:v>
                </c:pt>
                <c:pt idx="30">
                  <c:v>67.542368045648672</c:v>
                </c:pt>
                <c:pt idx="32">
                  <c:v>39.850430126356599</c:v>
                </c:pt>
                <c:pt idx="33">
                  <c:v>87.776277811354987</c:v>
                </c:pt>
                <c:pt idx="34">
                  <c:v>135.70212549635337</c:v>
                </c:pt>
                <c:pt idx="36">
                  <c:v>-36.038925245243007</c:v>
                </c:pt>
                <c:pt idx="37">
                  <c:v>-28.250845775043999</c:v>
                </c:pt>
                <c:pt idx="38">
                  <c:v>-20.462766304844987</c:v>
                </c:pt>
                <c:pt idx="40">
                  <c:v>2.8147329234601131</c:v>
                </c:pt>
                <c:pt idx="41">
                  <c:v>22.886795645552198</c:v>
                </c:pt>
                <c:pt idx="42">
                  <c:v>42.958858367644282</c:v>
                </c:pt>
                <c:pt idx="44">
                  <c:v>-6.9301363912783529</c:v>
                </c:pt>
                <c:pt idx="45">
                  <c:v>13.448006254887005</c:v>
                </c:pt>
                <c:pt idx="46">
                  <c:v>33.826148901052363</c:v>
                </c:pt>
              </c:numCache>
            </c:numRef>
          </c:xVal>
          <c:yVal>
            <c:numRef>
              <c:f>FIRKO!$BK$4:$BK$50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B1-4B20-9D62-6827B67A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3704"/>
        <c:axId val="458028784"/>
      </c:scatterChart>
      <c:valAx>
        <c:axId val="45803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8028784"/>
        <c:crosses val="autoZero"/>
        <c:crossBetween val="midCat"/>
      </c:valAx>
      <c:valAx>
        <c:axId val="458028784"/>
        <c:scaling>
          <c:orientation val="minMax"/>
          <c:max val="12"/>
        </c:scaling>
        <c:delete val="1"/>
        <c:axPos val="l"/>
        <c:numFmt formatCode="General" sourceLinked="1"/>
        <c:majorTickMark val="none"/>
        <c:minorTickMark val="none"/>
        <c:tickLblPos val="nextTo"/>
        <c:crossAx val="458033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MIRKO!$N$3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6EA-4F21-9C26-B37F921C2A9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6EA-4F21-9C26-B37F921C2A9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6EA-4F21-9C26-B37F921C2A9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6EA-4F21-9C26-B37F921C2A9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6EA-4F21-9C26-B37F921C2A9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6EA-4F21-9C26-B37F921C2A9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6EA-4F21-9C26-B37F921C2A9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6EA-4F21-9C26-B37F921C2A9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6EA-4F21-9C26-B37F921C2A9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6EA-4F21-9C26-B37F921C2A90}"/>
              </c:ext>
            </c:extLst>
          </c:dPt>
          <c:xVal>
            <c:numRef>
              <c:f>MIRKO!$N$4:$N$42</c:f>
              <c:numCache>
                <c:formatCode>General</c:formatCode>
                <c:ptCount val="39"/>
                <c:pt idx="0">
                  <c:v>-24.04907975459918</c:v>
                </c:pt>
                <c:pt idx="1">
                  <c:v>0</c:v>
                </c:pt>
                <c:pt idx="2">
                  <c:v>24.04907975459918</c:v>
                </c:pt>
                <c:pt idx="4">
                  <c:v>-4.9154206923575074</c:v>
                </c:pt>
                <c:pt idx="5">
                  <c:v>0</c:v>
                </c:pt>
                <c:pt idx="6">
                  <c:v>4.9154206923575074</c:v>
                </c:pt>
                <c:pt idx="8">
                  <c:v>-22.050802820491921</c:v>
                </c:pt>
                <c:pt idx="9">
                  <c:v>0</c:v>
                </c:pt>
                <c:pt idx="10">
                  <c:v>22.050802820491921</c:v>
                </c:pt>
                <c:pt idx="12">
                  <c:v>-18.022988505746973</c:v>
                </c:pt>
                <c:pt idx="13">
                  <c:v>0</c:v>
                </c:pt>
                <c:pt idx="14">
                  <c:v>18.022988505746973</c:v>
                </c:pt>
                <c:pt idx="16">
                  <c:v>-10.651944186849056</c:v>
                </c:pt>
                <c:pt idx="17">
                  <c:v>0</c:v>
                </c:pt>
                <c:pt idx="18">
                  <c:v>10.651944186849056</c:v>
                </c:pt>
                <c:pt idx="20">
                  <c:v>-6.7896586179270324</c:v>
                </c:pt>
                <c:pt idx="21">
                  <c:v>0</c:v>
                </c:pt>
                <c:pt idx="22">
                  <c:v>6.7896586179270324</c:v>
                </c:pt>
                <c:pt idx="24">
                  <c:v>-11.590538336052468</c:v>
                </c:pt>
                <c:pt idx="25">
                  <c:v>0</c:v>
                </c:pt>
                <c:pt idx="26">
                  <c:v>11.590538336052468</c:v>
                </c:pt>
                <c:pt idx="28">
                  <c:v>-12.368553625877963</c:v>
                </c:pt>
                <c:pt idx="29">
                  <c:v>0</c:v>
                </c:pt>
                <c:pt idx="30">
                  <c:v>12.368553625877963</c:v>
                </c:pt>
                <c:pt idx="32">
                  <c:v>-11.590538336052468</c:v>
                </c:pt>
                <c:pt idx="33">
                  <c:v>0</c:v>
                </c:pt>
                <c:pt idx="34">
                  <c:v>11.590538336052468</c:v>
                </c:pt>
                <c:pt idx="36">
                  <c:v>-12.368553625877963</c:v>
                </c:pt>
                <c:pt idx="37">
                  <c:v>0</c:v>
                </c:pt>
                <c:pt idx="38">
                  <c:v>12.368553625877963</c:v>
                </c:pt>
              </c:numCache>
            </c:numRef>
          </c:xVal>
          <c:yVal>
            <c:numRef>
              <c:f>MIRKO!$P$4:$P$42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44-48FF-832A-AE762C6436FA}"/>
            </c:ext>
          </c:extLst>
        </c:ser>
        <c:ser>
          <c:idx val="1"/>
          <c:order val="1"/>
          <c:tx>
            <c:strRef>
              <c:f>MIRKO!$O$3</c:f>
              <c:strCache>
                <c:ptCount val="1"/>
                <c:pt idx="0">
                  <c:v>MIRKO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6EA-4F21-9C26-B37F921C2A9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6EA-4F21-9C26-B37F921C2A9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96EA-4F21-9C26-B37F921C2A9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6EA-4F21-9C26-B37F921C2A9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96EA-4F21-9C26-B37F921C2A9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96EA-4F21-9C26-B37F921C2A9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96EA-4F21-9C26-B37F921C2A90}"/>
              </c:ext>
            </c:extLst>
          </c:dPt>
          <c:dPt>
            <c:idx val="2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96EA-4F21-9C26-B37F921C2A90}"/>
              </c:ext>
            </c:extLst>
          </c:dPt>
          <c:dPt>
            <c:idx val="32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96EA-4F21-9C26-B37F921C2A9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96EA-4F21-9C26-B37F921C2A90}"/>
              </c:ext>
            </c:extLst>
          </c:dPt>
          <c:xVal>
            <c:numRef>
              <c:f>MIRKO!$O$4:$O$42</c:f>
              <c:numCache>
                <c:formatCode>General</c:formatCode>
                <c:ptCount val="39"/>
                <c:pt idx="0">
                  <c:v>-14.355828220858429</c:v>
                </c:pt>
                <c:pt idx="1">
                  <c:v>-3.8343558282210068</c:v>
                </c:pt>
                <c:pt idx="2">
                  <c:v>6.6871165644164154</c:v>
                </c:pt>
                <c:pt idx="4">
                  <c:v>-10.786280200332666</c:v>
                </c:pt>
                <c:pt idx="5">
                  <c:v>13.790823261452701</c:v>
                </c:pt>
                <c:pt idx="6">
                  <c:v>38.367926723238071</c:v>
                </c:pt>
                <c:pt idx="8">
                  <c:v>-15.807857082174859</c:v>
                </c:pt>
                <c:pt idx="9">
                  <c:v>6.2429457383156972</c:v>
                </c:pt>
                <c:pt idx="10">
                  <c:v>28.293748558806254</c:v>
                </c:pt>
                <c:pt idx="12">
                  <c:v>-33.999999999999545</c:v>
                </c:pt>
                <c:pt idx="13">
                  <c:v>-10.344827586206804</c:v>
                </c:pt>
                <c:pt idx="14">
                  <c:v>13.31034482758594</c:v>
                </c:pt>
                <c:pt idx="16">
                  <c:v>2.8803726627703083</c:v>
                </c:pt>
                <c:pt idx="17">
                  <c:v>10.869330802907101</c:v>
                </c:pt>
                <c:pt idx="18">
                  <c:v>18.858288943043892</c:v>
                </c:pt>
                <c:pt idx="20">
                  <c:v>-35.098378120842796</c:v>
                </c:pt>
                <c:pt idx="21">
                  <c:v>-23.555958470364814</c:v>
                </c:pt>
                <c:pt idx="22">
                  <c:v>-12.013538819886829</c:v>
                </c:pt>
                <c:pt idx="24">
                  <c:v>-6.3651193830637487</c:v>
                </c:pt>
                <c:pt idx="25">
                  <c:v>-2.1503781699539033</c:v>
                </c:pt>
                <c:pt idx="26">
                  <c:v>2.0643630431559421</c:v>
                </c:pt>
                <c:pt idx="28">
                  <c:v>-8.731477987742096</c:v>
                </c:pt>
                <c:pt idx="29">
                  <c:v>-8.731477987742096</c:v>
                </c:pt>
                <c:pt idx="30">
                  <c:v>-8.731477987742096</c:v>
                </c:pt>
                <c:pt idx="32">
                  <c:v>-12.902269019724208</c:v>
                </c:pt>
                <c:pt idx="33">
                  <c:v>-12.902269019724208</c:v>
                </c:pt>
                <c:pt idx="34">
                  <c:v>-12.902269019724208</c:v>
                </c:pt>
                <c:pt idx="36">
                  <c:v>-20.147421450350826</c:v>
                </c:pt>
                <c:pt idx="37">
                  <c:v>-7.7728714345444985</c:v>
                </c:pt>
                <c:pt idx="38">
                  <c:v>4.6016785812618295</c:v>
                </c:pt>
              </c:numCache>
            </c:numRef>
          </c:xVal>
          <c:yVal>
            <c:numRef>
              <c:f>MIRKO!$P$4:$P$42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44-48FF-832A-AE762C643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00816"/>
        <c:axId val="362804096"/>
      </c:scatterChart>
      <c:valAx>
        <c:axId val="362800816"/>
        <c:scaling>
          <c:orientation val="minMax"/>
          <c:max val="2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2804096"/>
        <c:crosses val="autoZero"/>
        <c:crossBetween val="midCat"/>
        <c:majorUnit val="100"/>
      </c:valAx>
      <c:valAx>
        <c:axId val="362804096"/>
        <c:scaling>
          <c:orientation val="minMax"/>
          <c:max val="10"/>
        </c:scaling>
        <c:delete val="1"/>
        <c:axPos val="l"/>
        <c:numFmt formatCode="General" sourceLinked="1"/>
        <c:majorTickMark val="none"/>
        <c:minorTickMark val="none"/>
        <c:tickLblPos val="nextTo"/>
        <c:crossAx val="36280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MIRKO!$AA$3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1BA-4D11-B3F1-30BFB723B56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1BA-4D11-B3F1-30BFB723B56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1BA-4D11-B3F1-30BFB723B56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1BA-4D11-B3F1-30BFB723B567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1BA-4D11-B3F1-30BFB723B567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1BA-4D11-B3F1-30BFB723B567}"/>
              </c:ext>
            </c:extLst>
          </c:dPt>
          <c:xVal>
            <c:numRef>
              <c:f>MIRKO!$AA$4:$AA$26</c:f>
              <c:numCache>
                <c:formatCode>0.00</c:formatCode>
                <c:ptCount val="23"/>
                <c:pt idx="0">
                  <c:v>-37.281804653970497</c:v>
                </c:pt>
                <c:pt idx="1">
                  <c:v>0</c:v>
                </c:pt>
                <c:pt idx="2">
                  <c:v>37.281804653970497</c:v>
                </c:pt>
                <c:pt idx="4">
                  <c:v>-10.863453788685403</c:v>
                </c:pt>
                <c:pt idx="5">
                  <c:v>0</c:v>
                </c:pt>
                <c:pt idx="6">
                  <c:v>10.863453788685403</c:v>
                </c:pt>
                <c:pt idx="8">
                  <c:v>-13.697908942607969</c:v>
                </c:pt>
                <c:pt idx="9">
                  <c:v>0</c:v>
                </c:pt>
                <c:pt idx="10">
                  <c:v>13.697908942607969</c:v>
                </c:pt>
                <c:pt idx="12">
                  <c:v>-10.465699221897905</c:v>
                </c:pt>
                <c:pt idx="13">
                  <c:v>0</c:v>
                </c:pt>
                <c:pt idx="14">
                  <c:v>10.465699221897905</c:v>
                </c:pt>
                <c:pt idx="16">
                  <c:v>-13.697908942607969</c:v>
                </c:pt>
                <c:pt idx="17">
                  <c:v>0</c:v>
                </c:pt>
                <c:pt idx="18">
                  <c:v>13.697908942607969</c:v>
                </c:pt>
                <c:pt idx="20">
                  <c:v>-10.465699221897905</c:v>
                </c:pt>
                <c:pt idx="21">
                  <c:v>0</c:v>
                </c:pt>
                <c:pt idx="22">
                  <c:v>10.465699221897905</c:v>
                </c:pt>
              </c:numCache>
            </c:numRef>
          </c:xVal>
          <c:yVal>
            <c:numRef>
              <c:f>MIRKO!$AC$4:$AC$26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23-4661-A646-9C1F59BED349}"/>
            </c:ext>
          </c:extLst>
        </c:ser>
        <c:ser>
          <c:idx val="1"/>
          <c:order val="1"/>
          <c:tx>
            <c:strRef>
              <c:f>MIRKO!$AB$3</c:f>
              <c:strCache>
                <c:ptCount val="1"/>
                <c:pt idx="0">
                  <c:v>MIRKO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1BA-4D11-B3F1-30BFB723B56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1BA-4D11-B3F1-30BFB723B56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1BA-4D11-B3F1-30BFB723B56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1BA-4D11-B3F1-30BFB723B567}"/>
              </c:ext>
            </c:extLst>
          </c:dPt>
          <c:dPt>
            <c:idx val="16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1BA-4D11-B3F1-30BFB723B567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1BA-4D11-B3F1-30BFB723B567}"/>
              </c:ext>
            </c:extLst>
          </c:dPt>
          <c:xVal>
            <c:numRef>
              <c:f>MIRKO!$AB$4:$AB$26</c:f>
              <c:numCache>
                <c:formatCode>0.00</c:formatCode>
                <c:ptCount val="23"/>
                <c:pt idx="0">
                  <c:v>10.69809571049548</c:v>
                </c:pt>
                <c:pt idx="1">
                  <c:v>35.330716642585003</c:v>
                </c:pt>
                <c:pt idx="2">
                  <c:v>59.963337574674526</c:v>
                </c:pt>
                <c:pt idx="4">
                  <c:v>-20.392718417692933</c:v>
                </c:pt>
                <c:pt idx="5">
                  <c:v>-1.381674287492018</c:v>
                </c:pt>
                <c:pt idx="6">
                  <c:v>17.629369842708897</c:v>
                </c:pt>
                <c:pt idx="8">
                  <c:v>-27.137772504818983</c:v>
                </c:pt>
                <c:pt idx="9">
                  <c:v>-13.43986356221302</c:v>
                </c:pt>
                <c:pt idx="10">
                  <c:v>0.258045380392943</c:v>
                </c:pt>
                <c:pt idx="12">
                  <c:v>-25.927655799061807</c:v>
                </c:pt>
                <c:pt idx="13">
                  <c:v>-11.656247769201002</c:v>
                </c:pt>
                <c:pt idx="14">
                  <c:v>2.6151602606598026</c:v>
                </c:pt>
                <c:pt idx="16">
                  <c:v>15.582826635028994</c:v>
                </c:pt>
                <c:pt idx="17">
                  <c:v>15.582826635028994</c:v>
                </c:pt>
                <c:pt idx="18">
                  <c:v>15.582826635028994</c:v>
                </c:pt>
                <c:pt idx="20">
                  <c:v>-0.31067010677155338</c:v>
                </c:pt>
                <c:pt idx="21">
                  <c:v>32.037854760908999</c:v>
                </c:pt>
                <c:pt idx="22">
                  <c:v>64.386379628589552</c:v>
                </c:pt>
              </c:numCache>
            </c:numRef>
          </c:xVal>
          <c:yVal>
            <c:numRef>
              <c:f>MIRKO!$AC$4:$AC$26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23-4661-A646-9C1F59BED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37224"/>
        <c:axId val="362837880"/>
      </c:scatterChart>
      <c:valAx>
        <c:axId val="362837224"/>
        <c:scaling>
          <c:orientation val="minMax"/>
          <c:max val="200"/>
          <c:min val="-2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2837880"/>
        <c:crosses val="autoZero"/>
        <c:crossBetween val="midCat"/>
        <c:majorUnit val="100"/>
      </c:valAx>
      <c:valAx>
        <c:axId val="362837880"/>
        <c:scaling>
          <c:orientation val="minMax"/>
          <c:max val="6"/>
        </c:scaling>
        <c:delete val="1"/>
        <c:axPos val="l"/>
        <c:numFmt formatCode="General" sourceLinked="1"/>
        <c:majorTickMark val="none"/>
        <c:minorTickMark val="none"/>
        <c:tickLblPos val="nextTo"/>
        <c:crossAx val="36283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14561149363017E-2"/>
          <c:y val="6.0185185185185182E-2"/>
          <c:w val="0.9063561290419121"/>
          <c:h val="0.847314814814814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MIRKO!$AN$3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9F4-42B5-86A0-67107B14294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9F4-42B5-86A0-67107B14294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9F4-42B5-86A0-67107B14294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9F4-42B5-86A0-67107B14294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9F4-42B5-86A0-67107B14294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9F4-42B5-86A0-67107B14294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9F4-42B5-86A0-67107B14294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9F4-42B5-86A0-67107B14294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9F4-42B5-86A0-67107B14294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9F4-42B5-86A0-67107B142940}"/>
              </c:ext>
            </c:extLst>
          </c:dPt>
          <c:xVal>
            <c:numRef>
              <c:f>MIRKO!$AN$4:$AN$42</c:f>
              <c:numCache>
                <c:formatCode>General</c:formatCode>
                <c:ptCount val="39"/>
                <c:pt idx="0">
                  <c:v>-12.034216277416471</c:v>
                </c:pt>
                <c:pt idx="1">
                  <c:v>0</c:v>
                </c:pt>
                <c:pt idx="2">
                  <c:v>12.034216277416471</c:v>
                </c:pt>
                <c:pt idx="4">
                  <c:v>-29.49252415414627</c:v>
                </c:pt>
                <c:pt idx="5">
                  <c:v>0</c:v>
                </c:pt>
                <c:pt idx="6">
                  <c:v>29.49252415414627</c:v>
                </c:pt>
                <c:pt idx="8">
                  <c:v>-41.651516438705343</c:v>
                </c:pt>
                <c:pt idx="9">
                  <c:v>0</c:v>
                </c:pt>
                <c:pt idx="10">
                  <c:v>41.651516438705343</c:v>
                </c:pt>
                <c:pt idx="12">
                  <c:v>-37.172413793104766</c:v>
                </c:pt>
                <c:pt idx="13">
                  <c:v>0</c:v>
                </c:pt>
                <c:pt idx="14">
                  <c:v>37.172413793104766</c:v>
                </c:pt>
                <c:pt idx="16">
                  <c:v>-38.61329767732726</c:v>
                </c:pt>
                <c:pt idx="17">
                  <c:v>0</c:v>
                </c:pt>
                <c:pt idx="18">
                  <c:v>38.61329767732726</c:v>
                </c:pt>
                <c:pt idx="20">
                  <c:v>-25.137300573712615</c:v>
                </c:pt>
                <c:pt idx="21">
                  <c:v>0</c:v>
                </c:pt>
                <c:pt idx="22">
                  <c:v>25.137300573712615</c:v>
                </c:pt>
                <c:pt idx="24">
                  <c:v>-7.3757971229412442</c:v>
                </c:pt>
                <c:pt idx="25">
                  <c:v>0</c:v>
                </c:pt>
                <c:pt idx="26">
                  <c:v>7.3757971229412442</c:v>
                </c:pt>
                <c:pt idx="28">
                  <c:v>-14.271408029858799</c:v>
                </c:pt>
                <c:pt idx="29">
                  <c:v>0</c:v>
                </c:pt>
                <c:pt idx="30">
                  <c:v>14.271408029858799</c:v>
                </c:pt>
                <c:pt idx="32">
                  <c:v>-7.3757971229412442</c:v>
                </c:pt>
                <c:pt idx="33">
                  <c:v>0</c:v>
                </c:pt>
                <c:pt idx="34">
                  <c:v>7.3757971229412442</c:v>
                </c:pt>
                <c:pt idx="36">
                  <c:v>-14.271408029858799</c:v>
                </c:pt>
                <c:pt idx="37">
                  <c:v>0</c:v>
                </c:pt>
                <c:pt idx="38">
                  <c:v>14.271408029858799</c:v>
                </c:pt>
              </c:numCache>
            </c:numRef>
          </c:xVal>
          <c:yVal>
            <c:numRef>
              <c:f>MIRKO!$AP$4:$AP$42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55-4B55-B1AA-BF775AEEBAF1}"/>
            </c:ext>
          </c:extLst>
        </c:ser>
        <c:ser>
          <c:idx val="1"/>
          <c:order val="1"/>
          <c:tx>
            <c:strRef>
              <c:f>MIRKO!$AO$3</c:f>
              <c:strCache>
                <c:ptCount val="1"/>
                <c:pt idx="0">
                  <c:v>MIRKO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79F4-42B5-86A0-67107B14294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79F4-42B5-86A0-67107B14294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79F4-42B5-86A0-67107B14294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79F4-42B5-86A0-67107B14294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9F4-42B5-86A0-67107B14294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79F4-42B5-86A0-67107B14294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9F4-42B5-86A0-67107B14294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9F4-42B5-86A0-67107B14294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9F4-42B5-86A0-67107B14294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9F4-42B5-86A0-67107B142940}"/>
              </c:ext>
            </c:extLst>
          </c:dPt>
          <c:xVal>
            <c:numRef>
              <c:f>MIRKO!$AO$4:$AO$42</c:f>
              <c:numCache>
                <c:formatCode>General</c:formatCode>
                <c:ptCount val="39"/>
                <c:pt idx="0">
                  <c:v>-36.165644171779888</c:v>
                </c:pt>
                <c:pt idx="1">
                  <c:v>-4.6012269938649979</c:v>
                </c:pt>
                <c:pt idx="2">
                  <c:v>26.963190184049889</c:v>
                </c:pt>
                <c:pt idx="4">
                  <c:v>-28.792770287646647</c:v>
                </c:pt>
                <c:pt idx="5">
                  <c:v>4.3863193857679903</c:v>
                </c:pt>
                <c:pt idx="6">
                  <c:v>37.565409059182628</c:v>
                </c:pt>
                <c:pt idx="8">
                  <c:v>-24.154520188842341</c:v>
                </c:pt>
                <c:pt idx="9">
                  <c:v>17.496996249863003</c:v>
                </c:pt>
                <c:pt idx="10">
                  <c:v>59.148512688568346</c:v>
                </c:pt>
                <c:pt idx="12">
                  <c:v>22.022988505748103</c:v>
                </c:pt>
                <c:pt idx="13">
                  <c:v>59.195402298850979</c:v>
                </c:pt>
                <c:pt idx="14">
                  <c:v>96.367816091953856</c:v>
                </c:pt>
                <c:pt idx="16">
                  <c:v>-26.621665336754038</c:v>
                </c:pt>
                <c:pt idx="17">
                  <c:v>0.67394164204500839</c:v>
                </c:pt>
                <c:pt idx="18">
                  <c:v>27.969548620844055</c:v>
                </c:pt>
                <c:pt idx="20">
                  <c:v>-4.1687654263811638</c:v>
                </c:pt>
                <c:pt idx="21">
                  <c:v>28.42159593967699</c:v>
                </c:pt>
                <c:pt idx="22">
                  <c:v>61.011957305735145</c:v>
                </c:pt>
                <c:pt idx="24">
                  <c:v>18.605961738100056</c:v>
                </c:pt>
                <c:pt idx="25">
                  <c:v>48.109150229868987</c:v>
                </c:pt>
                <c:pt idx="26">
                  <c:v>77.612338721637911</c:v>
                </c:pt>
                <c:pt idx="28">
                  <c:v>-2.4720627377396553</c:v>
                </c:pt>
                <c:pt idx="29">
                  <c:v>19.410762908045001</c:v>
                </c:pt>
                <c:pt idx="30">
                  <c:v>41.293588553829657</c:v>
                </c:pt>
                <c:pt idx="32">
                  <c:v>71.935340352959344</c:v>
                </c:pt>
                <c:pt idx="33">
                  <c:v>80.364822779179008</c:v>
                </c:pt>
                <c:pt idx="34">
                  <c:v>88.794305205398672</c:v>
                </c:pt>
                <c:pt idx="36">
                  <c:v>19.152347056363944</c:v>
                </c:pt>
                <c:pt idx="37">
                  <c:v>54.361149919946001</c:v>
                </c:pt>
                <c:pt idx="38">
                  <c:v>89.569952783528066</c:v>
                </c:pt>
              </c:numCache>
            </c:numRef>
          </c:xVal>
          <c:yVal>
            <c:numRef>
              <c:f>MIRKO!$AP$4:$AP$42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55-4B55-B1AA-BF775AEEB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870880"/>
        <c:axId val="566255856"/>
      </c:scatterChart>
      <c:valAx>
        <c:axId val="379870880"/>
        <c:scaling>
          <c:orientation val="minMax"/>
          <c:max val="2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255856"/>
        <c:crosses val="autoZero"/>
        <c:crossBetween val="midCat"/>
        <c:majorUnit val="100"/>
      </c:valAx>
      <c:valAx>
        <c:axId val="566255856"/>
        <c:scaling>
          <c:orientation val="minMax"/>
          <c:max val="10"/>
        </c:scaling>
        <c:delete val="1"/>
        <c:axPos val="l"/>
        <c:numFmt formatCode="General" sourceLinked="1"/>
        <c:majorTickMark val="none"/>
        <c:minorTickMark val="none"/>
        <c:tickLblPos val="nextTo"/>
        <c:crossAx val="37987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MIRKO!$AZ$3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08A-4376-9FFB-BFFCE43E20FD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08A-4376-9FFB-BFFCE43E20FD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08A-4376-9FFB-BFFCE43E20FD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08A-4376-9FFB-BFFCE43E20FD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08A-4376-9FFB-BFFCE43E20FD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08A-4376-9FFB-BFFCE43E20FD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08A-4376-9FFB-BFFCE43E20FD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08A-4376-9FFB-BFFCE43E20FD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08A-4376-9FFB-BFFCE43E20FD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08A-4376-9FFB-BFFCE43E20FD}"/>
              </c:ext>
            </c:extLst>
          </c:dPt>
          <c:xVal>
            <c:numRef>
              <c:f>MIRKO!$AZ$4:$AZ$42</c:f>
              <c:numCache>
                <c:formatCode>General</c:formatCode>
                <c:ptCount val="39"/>
                <c:pt idx="0">
                  <c:v>-73.630953948234222</c:v>
                </c:pt>
                <c:pt idx="1">
                  <c:v>0</c:v>
                </c:pt>
                <c:pt idx="2">
                  <c:v>73.630953948234222</c:v>
                </c:pt>
                <c:pt idx="4">
                  <c:v>-62.671613827560911</c:v>
                </c:pt>
                <c:pt idx="5">
                  <c:v>0</c:v>
                </c:pt>
                <c:pt idx="6">
                  <c:v>62.671613827560911</c:v>
                </c:pt>
                <c:pt idx="8">
                  <c:v>-50.226828646674065</c:v>
                </c:pt>
                <c:pt idx="9">
                  <c:v>0</c:v>
                </c:pt>
                <c:pt idx="10">
                  <c:v>50.226828646674065</c:v>
                </c:pt>
                <c:pt idx="12">
                  <c:v>-39.425287356320574</c:v>
                </c:pt>
                <c:pt idx="13">
                  <c:v>0</c:v>
                </c:pt>
                <c:pt idx="14">
                  <c:v>39.425287356320574</c:v>
                </c:pt>
                <c:pt idx="16">
                  <c:v>-31.290086048867224</c:v>
                </c:pt>
                <c:pt idx="17">
                  <c:v>0</c:v>
                </c:pt>
                <c:pt idx="18">
                  <c:v>31.290086048867224</c:v>
                </c:pt>
                <c:pt idx="20">
                  <c:v>-33.269327227851157</c:v>
                </c:pt>
                <c:pt idx="21">
                  <c:v>0</c:v>
                </c:pt>
                <c:pt idx="22">
                  <c:v>33.269327227851157</c:v>
                </c:pt>
                <c:pt idx="24">
                  <c:v>-23.181076672104101</c:v>
                </c:pt>
                <c:pt idx="25">
                  <c:v>0</c:v>
                </c:pt>
                <c:pt idx="26">
                  <c:v>23.181076672104101</c:v>
                </c:pt>
                <c:pt idx="28">
                  <c:v>-23.785680049766022</c:v>
                </c:pt>
                <c:pt idx="29">
                  <c:v>0</c:v>
                </c:pt>
                <c:pt idx="30">
                  <c:v>23.785680049766022</c:v>
                </c:pt>
                <c:pt idx="32">
                  <c:v>-23.181076672104101</c:v>
                </c:pt>
                <c:pt idx="33">
                  <c:v>0</c:v>
                </c:pt>
                <c:pt idx="34">
                  <c:v>23.181076672104101</c:v>
                </c:pt>
                <c:pt idx="36">
                  <c:v>-23.785680049766022</c:v>
                </c:pt>
                <c:pt idx="37">
                  <c:v>0</c:v>
                </c:pt>
                <c:pt idx="38">
                  <c:v>23.785680049766022</c:v>
                </c:pt>
              </c:numCache>
            </c:numRef>
          </c:xVal>
          <c:yVal>
            <c:numRef>
              <c:f>MIRKO!$BB$4:$BB$42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30-4E8D-BF23-6B797639B732}"/>
            </c:ext>
          </c:extLst>
        </c:ser>
        <c:ser>
          <c:idx val="1"/>
          <c:order val="1"/>
          <c:tx>
            <c:strRef>
              <c:f>MIRKO!$BA$3</c:f>
              <c:strCache>
                <c:ptCount val="1"/>
                <c:pt idx="0">
                  <c:v>MIRKO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08A-4376-9FFB-BFFCE43E20FD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08A-4376-9FFB-BFFCE43E20FD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08A-4376-9FFB-BFFCE43E20FD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08A-4376-9FFB-BFFCE43E20FD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08A-4376-9FFB-BFFCE43E20FD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08A-4376-9FFB-BFFCE43E20FD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08A-4376-9FFB-BFFCE43E20FD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08A-4376-9FFB-BFFCE43E20FD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08A-4376-9FFB-BFFCE43E20FD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08A-4376-9FFB-BFFCE43E20FD}"/>
              </c:ext>
            </c:extLst>
          </c:dPt>
          <c:xVal>
            <c:numRef>
              <c:f>MIRKO!$BA$4:$BA$42</c:f>
              <c:numCache>
                <c:formatCode>General</c:formatCode>
                <c:ptCount val="39"/>
                <c:pt idx="0">
                  <c:v>-99.580426024909684</c:v>
                </c:pt>
                <c:pt idx="1">
                  <c:v>-55.991468969693017</c:v>
                </c:pt>
                <c:pt idx="2">
                  <c:v>-12.402511914476342</c:v>
                </c:pt>
                <c:pt idx="4">
                  <c:v>-51.144239129104733</c:v>
                </c:pt>
                <c:pt idx="5">
                  <c:v>25.063982464518006</c:v>
                </c:pt>
                <c:pt idx="6">
                  <c:v>101.27220405814074</c:v>
                </c:pt>
                <c:pt idx="8">
                  <c:v>-38.944136315642844</c:v>
                </c:pt>
                <c:pt idx="9">
                  <c:v>12.507736932170019</c:v>
                </c:pt>
                <c:pt idx="10">
                  <c:v>63.959610179982882</c:v>
                </c:pt>
                <c:pt idx="12">
                  <c:v>77.977011494254299</c:v>
                </c:pt>
                <c:pt idx="13">
                  <c:v>125.28735632183901</c:v>
                </c:pt>
                <c:pt idx="14">
                  <c:v>172.59770114942373</c:v>
                </c:pt>
                <c:pt idx="16">
                  <c:v>0.63576958743914247</c:v>
                </c:pt>
                <c:pt idx="17">
                  <c:v>31.260109124629992</c:v>
                </c:pt>
                <c:pt idx="18">
                  <c:v>61.884448661820841</c:v>
                </c:pt>
                <c:pt idx="20">
                  <c:v>24.292374984283249</c:v>
                </c:pt>
                <c:pt idx="21">
                  <c:v>60.960422442942985</c:v>
                </c:pt>
                <c:pt idx="22">
                  <c:v>97.628469901602728</c:v>
                </c:pt>
                <c:pt idx="24">
                  <c:v>-25.000000000000469</c:v>
                </c:pt>
                <c:pt idx="25">
                  <c:v>1.342132581936994</c:v>
                </c:pt>
                <c:pt idx="26">
                  <c:v>27.684265163874457</c:v>
                </c:pt>
                <c:pt idx="28">
                  <c:v>-0.47212392539277204</c:v>
                </c:pt>
                <c:pt idx="29">
                  <c:v>24.264983326363989</c:v>
                </c:pt>
                <c:pt idx="30">
                  <c:v>49.00209057812075</c:v>
                </c:pt>
                <c:pt idx="32">
                  <c:v>38.379059765680907</c:v>
                </c:pt>
                <c:pt idx="33">
                  <c:v>61.560136437787008</c:v>
                </c:pt>
                <c:pt idx="34">
                  <c:v>84.74121310989311</c:v>
                </c:pt>
                <c:pt idx="36">
                  <c:v>41.49987252572376</c:v>
                </c:pt>
                <c:pt idx="37">
                  <c:v>76.696682609449027</c:v>
                </c:pt>
                <c:pt idx="38">
                  <c:v>111.8934926931743</c:v>
                </c:pt>
              </c:numCache>
            </c:numRef>
          </c:xVal>
          <c:yVal>
            <c:numRef>
              <c:f>MIRKO!$BB$4:$BB$42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30-4E8D-BF23-6B797639B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458432"/>
        <c:axId val="379459416"/>
      </c:scatterChart>
      <c:valAx>
        <c:axId val="379458432"/>
        <c:scaling>
          <c:orientation val="minMax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459416"/>
        <c:crosses val="autoZero"/>
        <c:crossBetween val="midCat"/>
        <c:majorUnit val="100"/>
      </c:valAx>
      <c:valAx>
        <c:axId val="379459416"/>
        <c:scaling>
          <c:orientation val="minMax"/>
          <c:max val="10"/>
        </c:scaling>
        <c:delete val="1"/>
        <c:axPos val="l"/>
        <c:numFmt formatCode="General" sourceLinked="1"/>
        <c:majorTickMark val="none"/>
        <c:minorTickMark val="none"/>
        <c:tickLblPos val="nextTo"/>
        <c:crossAx val="37945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MIRKO!$BL$3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99B-4FE3-98D2-AEBBAD42F788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99B-4FE3-98D2-AEBBAD42F788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99B-4FE3-98D2-AEBBAD42F788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99B-4FE3-98D2-AEBBAD42F788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99B-4FE3-98D2-AEBBAD42F788}"/>
              </c:ext>
            </c:extLst>
          </c:dPt>
          <c:xVal>
            <c:numRef>
              <c:f>MIRKO!$BL$4:$BL$22</c:f>
              <c:numCache>
                <c:formatCode>General</c:formatCode>
                <c:ptCount val="19"/>
                <c:pt idx="0">
                  <c:v>-46.595092024541181</c:v>
                </c:pt>
                <c:pt idx="1">
                  <c:v>0</c:v>
                </c:pt>
                <c:pt idx="2">
                  <c:v>46.595092024541181</c:v>
                </c:pt>
                <c:pt idx="4">
                  <c:v>-61.442758654470765</c:v>
                </c:pt>
                <c:pt idx="5">
                  <c:v>0</c:v>
                </c:pt>
                <c:pt idx="6">
                  <c:v>61.442758654470765</c:v>
                </c:pt>
                <c:pt idx="8">
                  <c:v>-126.17959391725472</c:v>
                </c:pt>
                <c:pt idx="9">
                  <c:v>0</c:v>
                </c:pt>
                <c:pt idx="10">
                  <c:v>126.17959391725472</c:v>
                </c:pt>
                <c:pt idx="12">
                  <c:v>-40.551724137929504</c:v>
                </c:pt>
                <c:pt idx="13">
                  <c:v>0</c:v>
                </c:pt>
                <c:pt idx="14">
                  <c:v>40.551724137929504</c:v>
                </c:pt>
                <c:pt idx="16">
                  <c:v>-35.996863440552268</c:v>
                </c:pt>
                <c:pt idx="17">
                  <c:v>0</c:v>
                </c:pt>
                <c:pt idx="18">
                  <c:v>35.996863440552268</c:v>
                </c:pt>
              </c:numCache>
            </c:numRef>
          </c:xVal>
          <c:yVal>
            <c:numRef>
              <c:f>MIRKO!$BN$4:$BN$22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9D-43B9-8425-FBD1E6E10EC2}"/>
            </c:ext>
          </c:extLst>
        </c:ser>
        <c:ser>
          <c:idx val="1"/>
          <c:order val="1"/>
          <c:tx>
            <c:strRef>
              <c:f>MIRKO!$BM$3</c:f>
              <c:strCache>
                <c:ptCount val="1"/>
                <c:pt idx="0">
                  <c:v>MIRKO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99B-4FE3-98D2-AEBBAD42F788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99B-4FE3-98D2-AEBBAD42F788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99B-4FE3-98D2-AEBBAD42F788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99B-4FE3-98D2-AEBBAD42F788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99B-4FE3-98D2-AEBBAD42F788}"/>
              </c:ext>
            </c:extLst>
          </c:dPt>
          <c:xVal>
            <c:numRef>
              <c:f>MIRKO!$BM$4:$BM$22</c:f>
              <c:numCache>
                <c:formatCode>General</c:formatCode>
                <c:ptCount val="19"/>
                <c:pt idx="0">
                  <c:v>-100.79260907343607</c:v>
                </c:pt>
                <c:pt idx="1">
                  <c:v>-42.172977171594994</c:v>
                </c:pt>
                <c:pt idx="2">
                  <c:v>16.446654730246081</c:v>
                </c:pt>
                <c:pt idx="4">
                  <c:v>-54.215201498845062</c:v>
                </c:pt>
                <c:pt idx="5">
                  <c:v>23.202674405789992</c:v>
                </c:pt>
                <c:pt idx="6">
                  <c:v>100.62055031042505</c:v>
                </c:pt>
                <c:pt idx="8">
                  <c:v>-77.295532604339613</c:v>
                </c:pt>
                <c:pt idx="9">
                  <c:v>-36.869060766774965</c:v>
                </c:pt>
                <c:pt idx="10">
                  <c:v>3.5574110707896835</c:v>
                </c:pt>
                <c:pt idx="12">
                  <c:v>17.241379310344271</c:v>
                </c:pt>
                <c:pt idx="13">
                  <c:v>73.563218390803996</c:v>
                </c:pt>
                <c:pt idx="14">
                  <c:v>129.88505747126374</c:v>
                </c:pt>
                <c:pt idx="16">
                  <c:v>25.052534062107476</c:v>
                </c:pt>
                <c:pt idx="17">
                  <c:v>64.436444967938996</c:v>
                </c:pt>
                <c:pt idx="18">
                  <c:v>103.82035587377052</c:v>
                </c:pt>
              </c:numCache>
            </c:numRef>
          </c:xVal>
          <c:yVal>
            <c:numRef>
              <c:f>MIRKO!$BN$4:$BN$22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9D-43B9-8425-FBD1E6E10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869544"/>
        <c:axId val="570868232"/>
      </c:scatterChart>
      <c:valAx>
        <c:axId val="570869544"/>
        <c:scaling>
          <c:orientation val="minMax"/>
          <c:max val="2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868232"/>
        <c:crosses val="autoZero"/>
        <c:crossBetween val="midCat"/>
        <c:majorUnit val="100"/>
      </c:valAx>
      <c:valAx>
        <c:axId val="570868232"/>
        <c:scaling>
          <c:orientation val="minMax"/>
          <c:max val="5"/>
        </c:scaling>
        <c:delete val="1"/>
        <c:axPos val="l"/>
        <c:numFmt formatCode="General" sourceLinked="1"/>
        <c:majorTickMark val="none"/>
        <c:minorTickMark val="none"/>
        <c:tickLblPos val="nextTo"/>
        <c:crossAx val="57086954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MIRKO!$BX$3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8C7-473F-8C7F-57204C6929EA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8C7-473F-8C7F-57204C6929EA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8C7-473F-8C7F-57204C6929EA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8C7-473F-8C7F-57204C6929EA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8C7-473F-8C7F-57204C6929EA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8C7-473F-8C7F-57204C6929EA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8C7-473F-8C7F-57204C6929EA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8C7-473F-8C7F-57204C6929EA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8C7-473F-8C7F-57204C6929EA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8C7-473F-8C7F-57204C6929EA}"/>
              </c:ext>
            </c:extLst>
          </c:dPt>
          <c:xVal>
            <c:numRef>
              <c:f>MIRKO!$BX$4:$BX$42</c:f>
              <c:numCache>
                <c:formatCode>General</c:formatCode>
                <c:ptCount val="39"/>
                <c:pt idx="0">
                  <c:v>-67.638036809816469</c:v>
                </c:pt>
                <c:pt idx="1">
                  <c:v>0</c:v>
                </c:pt>
                <c:pt idx="2">
                  <c:v>67.638036809816469</c:v>
                </c:pt>
                <c:pt idx="4">
                  <c:v>-6.144275865446871</c:v>
                </c:pt>
                <c:pt idx="5">
                  <c:v>0</c:v>
                </c:pt>
                <c:pt idx="6">
                  <c:v>6.144275865446871</c:v>
                </c:pt>
                <c:pt idx="8">
                  <c:v>-86.978166680824756</c:v>
                </c:pt>
                <c:pt idx="9">
                  <c:v>0</c:v>
                </c:pt>
                <c:pt idx="10">
                  <c:v>86.978166680824756</c:v>
                </c:pt>
                <c:pt idx="12">
                  <c:v>-6.758620689655233</c:v>
                </c:pt>
                <c:pt idx="13">
                  <c:v>0</c:v>
                </c:pt>
                <c:pt idx="14">
                  <c:v>6.758620689655233</c:v>
                </c:pt>
                <c:pt idx="16">
                  <c:v>-25.29836744376593</c:v>
                </c:pt>
                <c:pt idx="17">
                  <c:v>0</c:v>
                </c:pt>
                <c:pt idx="18">
                  <c:v>25.29836744376593</c:v>
                </c:pt>
                <c:pt idx="20">
                  <c:v>-29.203313900780913</c:v>
                </c:pt>
                <c:pt idx="21">
                  <c:v>0</c:v>
                </c:pt>
                <c:pt idx="22">
                  <c:v>29.203313900780913</c:v>
                </c:pt>
                <c:pt idx="24">
                  <c:v>-4.2074744179145975</c:v>
                </c:pt>
                <c:pt idx="25">
                  <c:v>0</c:v>
                </c:pt>
                <c:pt idx="26">
                  <c:v>4.2074744179145975</c:v>
                </c:pt>
                <c:pt idx="28">
                  <c:v>-15.222835231849539</c:v>
                </c:pt>
                <c:pt idx="29">
                  <c:v>0</c:v>
                </c:pt>
                <c:pt idx="30">
                  <c:v>15.222835231849539</c:v>
                </c:pt>
                <c:pt idx="32">
                  <c:v>-4.2074744179145975</c:v>
                </c:pt>
                <c:pt idx="33">
                  <c:v>0</c:v>
                </c:pt>
                <c:pt idx="34">
                  <c:v>4.2074744179145975</c:v>
                </c:pt>
                <c:pt idx="36">
                  <c:v>-15.222835231849539</c:v>
                </c:pt>
                <c:pt idx="37">
                  <c:v>0</c:v>
                </c:pt>
                <c:pt idx="38">
                  <c:v>15.222835231849539</c:v>
                </c:pt>
              </c:numCache>
            </c:numRef>
          </c:xVal>
          <c:yVal>
            <c:numRef>
              <c:f>MIRKO!$BZ$4:$BZ$42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CC-4337-BC82-AC8E632AA56B}"/>
            </c:ext>
          </c:extLst>
        </c:ser>
        <c:ser>
          <c:idx val="1"/>
          <c:order val="1"/>
          <c:tx>
            <c:strRef>
              <c:f>MIRKO!$BY$3</c:f>
              <c:strCache>
                <c:ptCount val="1"/>
                <c:pt idx="0">
                  <c:v>MIRKO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48C7-473F-8C7F-57204C6929EA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8C7-473F-8C7F-57204C6929EA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48C7-473F-8C7F-57204C6929EA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8C7-473F-8C7F-57204C6929EA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48C7-473F-8C7F-57204C6929EA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8C7-473F-8C7F-57204C6929EA}"/>
              </c:ext>
            </c:extLst>
          </c:dPt>
          <c:dPt>
            <c:idx val="24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8C7-473F-8C7F-57204C6929EA}"/>
              </c:ext>
            </c:extLst>
          </c:dPt>
          <c:dPt>
            <c:idx val="2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8C7-473F-8C7F-57204C6929EA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8C7-473F-8C7F-57204C6929EA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8C7-473F-8C7F-57204C6929EA}"/>
              </c:ext>
            </c:extLst>
          </c:dPt>
          <c:xVal>
            <c:numRef>
              <c:f>MIRKO!$BY$4:$BY$42</c:f>
              <c:numCache>
                <c:formatCode>General</c:formatCode>
                <c:ptCount val="39"/>
                <c:pt idx="0">
                  <c:v>-94.789818057347546</c:v>
                </c:pt>
                <c:pt idx="1">
                  <c:v>-79.739790410490002</c:v>
                </c:pt>
                <c:pt idx="2">
                  <c:v>-64.689762763632459</c:v>
                </c:pt>
                <c:pt idx="4">
                  <c:v>17.778430868325469</c:v>
                </c:pt>
                <c:pt idx="5">
                  <c:v>28.842927641649013</c:v>
                </c:pt>
                <c:pt idx="6">
                  <c:v>39.907424414972553</c:v>
                </c:pt>
                <c:pt idx="8">
                  <c:v>-66.102406641018135</c:v>
                </c:pt>
                <c:pt idx="9">
                  <c:v>-58.752139034187991</c:v>
                </c:pt>
                <c:pt idx="10">
                  <c:v>-51.401871427357854</c:v>
                </c:pt>
                <c:pt idx="12">
                  <c:v>-16.873563218391951</c:v>
                </c:pt>
                <c:pt idx="13">
                  <c:v>1.1494252873559958</c:v>
                </c:pt>
                <c:pt idx="14">
                  <c:v>19.172413793103942</c:v>
                </c:pt>
                <c:pt idx="16">
                  <c:v>-22.706118311803227</c:v>
                </c:pt>
                <c:pt idx="17">
                  <c:v>-4.0652159848170015</c:v>
                </c:pt>
                <c:pt idx="18">
                  <c:v>14.575686342169224</c:v>
                </c:pt>
                <c:pt idx="20">
                  <c:v>4.9922909456643367</c:v>
                </c:pt>
                <c:pt idx="21">
                  <c:v>45.730242653238008</c:v>
                </c:pt>
                <c:pt idx="22">
                  <c:v>86.46819436081168</c:v>
                </c:pt>
                <c:pt idx="24">
                  <c:v>5.383360522022997</c:v>
                </c:pt>
                <c:pt idx="25">
                  <c:v>5.383360522022997</c:v>
                </c:pt>
                <c:pt idx="26">
                  <c:v>5.383360522022997</c:v>
                </c:pt>
                <c:pt idx="28">
                  <c:v>-10.67928492030299</c:v>
                </c:pt>
                <c:pt idx="29">
                  <c:v>-10.67928492030299</c:v>
                </c:pt>
                <c:pt idx="30">
                  <c:v>-10.67928492030299</c:v>
                </c:pt>
                <c:pt idx="32">
                  <c:v>24.005190567994735</c:v>
                </c:pt>
                <c:pt idx="33">
                  <c:v>41.932374314103001</c:v>
                </c:pt>
                <c:pt idx="34">
                  <c:v>59.85955806021127</c:v>
                </c:pt>
                <c:pt idx="36">
                  <c:v>13.171947500994754</c:v>
                </c:pt>
                <c:pt idx="37">
                  <c:v>40.76933274865101</c:v>
                </c:pt>
                <c:pt idx="38">
                  <c:v>68.366717996307273</c:v>
                </c:pt>
              </c:numCache>
            </c:numRef>
          </c:xVal>
          <c:yVal>
            <c:numRef>
              <c:f>MIRKO!$BZ$4:$BZ$42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CC-4337-BC82-AC8E632AA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66256"/>
        <c:axId val="383369536"/>
      </c:scatterChart>
      <c:valAx>
        <c:axId val="38336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3369536"/>
        <c:crosses val="autoZero"/>
        <c:crossBetween val="midCat"/>
      </c:valAx>
      <c:valAx>
        <c:axId val="383369536"/>
        <c:scaling>
          <c:orientation val="minMax"/>
          <c:max val="10"/>
        </c:scaling>
        <c:delete val="1"/>
        <c:axPos val="l"/>
        <c:numFmt formatCode="General" sourceLinked="1"/>
        <c:majorTickMark val="none"/>
        <c:minorTickMark val="none"/>
        <c:tickLblPos val="nextTo"/>
        <c:crossAx val="38336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LIRKO!$N$3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6350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F82-4DD5-9BF8-3C2635804F63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F82-4DD5-9BF8-3C2635804F63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F82-4DD5-9BF8-3C2635804F63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F82-4DD5-9BF8-3C2635804F63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F82-4DD5-9BF8-3C2635804F63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F82-4DD5-9BF8-3C2635804F63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F82-4DD5-9BF8-3C2635804F63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F82-4DD5-9BF8-3C2635804F63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63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F82-4DD5-9BF8-3C2635804F63}"/>
              </c:ext>
            </c:extLst>
          </c:dPt>
          <c:xVal>
            <c:numRef>
              <c:f>LIRKO!$N$4:$N$38</c:f>
              <c:numCache>
                <c:formatCode>General</c:formatCode>
                <c:ptCount val="35"/>
                <c:pt idx="0">
                  <c:v>-5.8867428289640253</c:v>
                </c:pt>
                <c:pt idx="1">
                  <c:v>0</c:v>
                </c:pt>
                <c:pt idx="2">
                  <c:v>5.8867428289640253</c:v>
                </c:pt>
                <c:pt idx="4">
                  <c:v>-18.930985798521792</c:v>
                </c:pt>
                <c:pt idx="5">
                  <c:v>0</c:v>
                </c:pt>
                <c:pt idx="6">
                  <c:v>18.930985798521792</c:v>
                </c:pt>
                <c:pt idx="8">
                  <c:v>-29.85937499999805</c:v>
                </c:pt>
                <c:pt idx="9">
                  <c:v>0</c:v>
                </c:pt>
                <c:pt idx="10">
                  <c:v>29.85937499999805</c:v>
                </c:pt>
                <c:pt idx="12">
                  <c:v>-28.39055793991508</c:v>
                </c:pt>
                <c:pt idx="13">
                  <c:v>0</c:v>
                </c:pt>
                <c:pt idx="14">
                  <c:v>28.39055793991508</c:v>
                </c:pt>
                <c:pt idx="16">
                  <c:v>-9.2453438418984302</c:v>
                </c:pt>
                <c:pt idx="17">
                  <c:v>0</c:v>
                </c:pt>
                <c:pt idx="18">
                  <c:v>9.2453438418984302</c:v>
                </c:pt>
                <c:pt idx="20">
                  <c:v>-6.0430168243008655</c:v>
                </c:pt>
                <c:pt idx="21">
                  <c:v>0</c:v>
                </c:pt>
                <c:pt idx="22">
                  <c:v>6.0430168243008655</c:v>
                </c:pt>
                <c:pt idx="24">
                  <c:v>-7.7443902396000004</c:v>
                </c:pt>
                <c:pt idx="25">
                  <c:v>0</c:v>
                </c:pt>
                <c:pt idx="26">
                  <c:v>7.7443902396000004</c:v>
                </c:pt>
                <c:pt idx="28">
                  <c:v>-14.36950146627518</c:v>
                </c:pt>
                <c:pt idx="29">
                  <c:v>0</c:v>
                </c:pt>
                <c:pt idx="30">
                  <c:v>14.36950146627518</c:v>
                </c:pt>
                <c:pt idx="32">
                  <c:v>-18.103448275863165</c:v>
                </c:pt>
                <c:pt idx="33">
                  <c:v>0</c:v>
                </c:pt>
                <c:pt idx="34">
                  <c:v>18.103448275863165</c:v>
                </c:pt>
              </c:numCache>
            </c:numRef>
          </c:xVal>
          <c:yVal>
            <c:numRef>
              <c:f>LIRKO!$P$4:$P$38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3B-4A92-9D69-924B6AF850E5}"/>
            </c:ext>
          </c:extLst>
        </c:ser>
        <c:ser>
          <c:idx val="1"/>
          <c:order val="1"/>
          <c:tx>
            <c:strRef>
              <c:f>LIRKO!$O$3</c:f>
              <c:strCache>
                <c:ptCount val="1"/>
                <c:pt idx="0">
                  <c:v>LIRKO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>
                  <a:alpha val="99000"/>
                </a:srgbClr>
              </a:solidFill>
              <a:ln w="6350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F82-4DD5-9BF8-3C2635804F63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F82-4DD5-9BF8-3C2635804F63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F82-4DD5-9BF8-3C2635804F63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F82-4DD5-9BF8-3C2635804F63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F82-4DD5-9BF8-3C2635804F63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F82-4DD5-9BF8-3C2635804F63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F82-4DD5-9BF8-3C2635804F63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F82-4DD5-9BF8-3C2635804F63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>
                    <a:alpha val="99000"/>
                  </a:srgbClr>
                </a:solidFill>
                <a:ln w="63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F82-4DD5-9BF8-3C2635804F63}"/>
              </c:ext>
            </c:extLst>
          </c:dPt>
          <c:xVal>
            <c:numRef>
              <c:f>LIRKO!$O$4:$O$38</c:f>
              <c:numCache>
                <c:formatCode>General</c:formatCode>
                <c:ptCount val="35"/>
                <c:pt idx="0">
                  <c:v>-0.39468120427049769</c:v>
                </c:pt>
                <c:pt idx="1">
                  <c:v>10.385287089941002</c:v>
                </c:pt>
                <c:pt idx="2">
                  <c:v>21.165255384152502</c:v>
                </c:pt>
                <c:pt idx="4">
                  <c:v>-19.848517564986622</c:v>
                </c:pt>
                <c:pt idx="5">
                  <c:v>13.278117945504391</c:v>
                </c:pt>
                <c:pt idx="6">
                  <c:v>46.404753455995404</c:v>
                </c:pt>
                <c:pt idx="8">
                  <c:v>-35.421874999999801</c:v>
                </c:pt>
                <c:pt idx="9">
                  <c:v>-10.15625</c:v>
                </c:pt>
                <c:pt idx="10">
                  <c:v>15.109374999999805</c:v>
                </c:pt>
                <c:pt idx="12">
                  <c:v>-54.618025751071073</c:v>
                </c:pt>
                <c:pt idx="13">
                  <c:v>-33.798283261801899</c:v>
                </c:pt>
                <c:pt idx="14">
                  <c:v>-12.978540772532721</c:v>
                </c:pt>
                <c:pt idx="16">
                  <c:v>-37.283264146103662</c:v>
                </c:pt>
                <c:pt idx="17">
                  <c:v>-15.094438925547507</c:v>
                </c:pt>
                <c:pt idx="18">
                  <c:v>7.0943862950086505</c:v>
                </c:pt>
                <c:pt idx="20">
                  <c:v>-29.808978093758881</c:v>
                </c:pt>
                <c:pt idx="21">
                  <c:v>-14.673138867856707</c:v>
                </c:pt>
                <c:pt idx="22">
                  <c:v>0.46270035804546872</c:v>
                </c:pt>
                <c:pt idx="24">
                  <c:v>-20.20939529772803</c:v>
                </c:pt>
                <c:pt idx="25">
                  <c:v>8.9484488150414307</c:v>
                </c:pt>
                <c:pt idx="26">
                  <c:v>38.106292927810891</c:v>
                </c:pt>
                <c:pt idx="28">
                  <c:v>1.8768328445757092</c:v>
                </c:pt>
                <c:pt idx="29">
                  <c:v>21.994134897360993</c:v>
                </c:pt>
                <c:pt idx="30">
                  <c:v>42.111436950146278</c:v>
                </c:pt>
                <c:pt idx="32">
                  <c:v>-36.428571428572639</c:v>
                </c:pt>
                <c:pt idx="33">
                  <c:v>-11.083743842364996</c:v>
                </c:pt>
                <c:pt idx="34">
                  <c:v>14.261083743842651</c:v>
                </c:pt>
              </c:numCache>
            </c:numRef>
          </c:xVal>
          <c:yVal>
            <c:numRef>
              <c:f>LIRKO!$P$4:$P$38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3B-4A92-9D69-924B6AF8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857992"/>
        <c:axId val="375859960"/>
      </c:scatterChart>
      <c:valAx>
        <c:axId val="375857992"/>
        <c:scaling>
          <c:orientation val="minMax"/>
          <c:max val="400"/>
          <c:min val="-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859960"/>
        <c:crosses val="autoZero"/>
        <c:crossBetween val="midCat"/>
      </c:valAx>
      <c:valAx>
        <c:axId val="375859960"/>
        <c:scaling>
          <c:orientation val="minMax"/>
          <c:max val="9"/>
        </c:scaling>
        <c:delete val="1"/>
        <c:axPos val="l"/>
        <c:numFmt formatCode="General" sourceLinked="1"/>
        <c:majorTickMark val="none"/>
        <c:minorTickMark val="none"/>
        <c:tickLblPos val="nextTo"/>
        <c:crossAx val="3758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LIRKO!$Y$3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DD3-4884-B963-B7A1EA48B044}"/>
              </c:ext>
            </c:extLst>
          </c:dPt>
          <c:xVal>
            <c:numRef>
              <c:f>LIRKO!$Y$4:$Y$6</c:f>
              <c:numCache>
                <c:formatCode>0.00</c:formatCode>
                <c:ptCount val="3"/>
                <c:pt idx="0">
                  <c:v>-17.398040373189534</c:v>
                </c:pt>
                <c:pt idx="1">
                  <c:v>0</c:v>
                </c:pt>
                <c:pt idx="2">
                  <c:v>17.398040373189534</c:v>
                </c:pt>
              </c:numCache>
            </c:numRef>
          </c:xVal>
          <c:yVal>
            <c:numRef>
              <c:f>LIRKO!$AA$4:$AA$6</c:f>
              <c:numCache>
                <c:formatCode>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71-4517-9271-E34DD7A8E977}"/>
            </c:ext>
          </c:extLst>
        </c:ser>
        <c:ser>
          <c:idx val="1"/>
          <c:order val="1"/>
          <c:tx>
            <c:strRef>
              <c:f>LIRKO!$Z$3</c:f>
              <c:strCache>
                <c:ptCount val="1"/>
                <c:pt idx="0">
                  <c:v>LIRKO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DD3-4884-B963-B7A1EA48B044}"/>
              </c:ext>
            </c:extLst>
          </c:dPt>
          <c:xVal>
            <c:numRef>
              <c:f>LIRKO!$Z$4:$Z$6</c:f>
              <c:numCache>
                <c:formatCode>0.00</c:formatCode>
                <c:ptCount val="3"/>
                <c:pt idx="0">
                  <c:v>14.25320508707334</c:v>
                </c:pt>
                <c:pt idx="1">
                  <c:v>31.641813071879</c:v>
                </c:pt>
                <c:pt idx="2">
                  <c:v>49.030421056684659</c:v>
                </c:pt>
              </c:numCache>
            </c:numRef>
          </c:xVal>
          <c:yVal>
            <c:numRef>
              <c:f>LIRKO!$AA$4:$AA$6</c:f>
              <c:numCache>
                <c:formatCode>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71-4517-9271-E34DD7A8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262456"/>
        <c:axId val="463268360"/>
      </c:scatterChart>
      <c:valAx>
        <c:axId val="463262456"/>
        <c:scaling>
          <c:orientation val="minMax"/>
          <c:max val="400"/>
          <c:min val="-1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268360"/>
        <c:crosses val="autoZero"/>
        <c:crossBetween val="midCat"/>
      </c:valAx>
      <c:valAx>
        <c:axId val="46326836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63262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58683049234229E-2"/>
          <c:y val="7.8703703703703706E-2"/>
          <c:w val="0.89419659081076408"/>
          <c:h val="0.819537037037037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'15 min_all'!$I$20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4EA-4582-9DE2-D42C517B8BB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4EA-4582-9DE2-D42C517B8BBB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4EA-4582-9DE2-D42C517B8BBB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4EA-4582-9DE2-D42C517B8BBB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4EA-4582-9DE2-D42C517B8BBB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4EA-4582-9DE2-D42C517B8BBB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4EA-4582-9DE2-D42C517B8BBB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4EA-4582-9DE2-D42C517B8BBB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4EA-4582-9DE2-D42C517B8BBB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4EA-4582-9DE2-D42C517B8BBB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4EA-4582-9DE2-D42C517B8BBB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4EA-4582-9DE2-D42C517B8BBB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4EA-4582-9DE2-D42C517B8BBB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4EA-4582-9DE2-D42C517B8BBB}"/>
              </c:ext>
            </c:extLst>
          </c:dPt>
          <c:xVal>
            <c:numRef>
              <c:f>'15 min_all'!$I$21:$I$75</c:f>
              <c:numCache>
                <c:formatCode>0.00</c:formatCode>
                <c:ptCount val="55"/>
                <c:pt idx="0">
                  <c:v>-18.116119769076835</c:v>
                </c:pt>
                <c:pt idx="1">
                  <c:v>0</c:v>
                </c:pt>
                <c:pt idx="2">
                  <c:v>18.116119769076835</c:v>
                </c:pt>
                <c:pt idx="4">
                  <c:v>-21.776468466301932</c:v>
                </c:pt>
                <c:pt idx="5">
                  <c:v>0</c:v>
                </c:pt>
                <c:pt idx="6">
                  <c:v>21.776468466301932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-17.398040373189534</c:v>
                </c:pt>
                <c:pt idx="13">
                  <c:v>0</c:v>
                </c:pt>
                <c:pt idx="14">
                  <c:v>17.398040373189534</c:v>
                </c:pt>
                <c:pt idx="16">
                  <c:v>-9.923418618350734</c:v>
                </c:pt>
                <c:pt idx="17">
                  <c:v>0</c:v>
                </c:pt>
                <c:pt idx="18">
                  <c:v>9.923418618350734</c:v>
                </c:pt>
                <c:pt idx="20">
                  <c:v>-7.3948565985806853</c:v>
                </c:pt>
                <c:pt idx="21">
                  <c:v>0</c:v>
                </c:pt>
                <c:pt idx="22">
                  <c:v>7.3948565985806853</c:v>
                </c:pt>
                <c:pt idx="24">
                  <c:v>-37.281804653970497</c:v>
                </c:pt>
                <c:pt idx="25">
                  <c:v>0</c:v>
                </c:pt>
                <c:pt idx="26">
                  <c:v>37.281804653970497</c:v>
                </c:pt>
                <c:pt idx="28">
                  <c:v>-10.863453788685403</c:v>
                </c:pt>
                <c:pt idx="29">
                  <c:v>0</c:v>
                </c:pt>
                <c:pt idx="30">
                  <c:v>10.863453788685403</c:v>
                </c:pt>
                <c:pt idx="32">
                  <c:v>-13.697908942607969</c:v>
                </c:pt>
                <c:pt idx="33">
                  <c:v>0</c:v>
                </c:pt>
                <c:pt idx="34">
                  <c:v>13.697908942607969</c:v>
                </c:pt>
                <c:pt idx="36">
                  <c:v>-10.465699221897905</c:v>
                </c:pt>
                <c:pt idx="37">
                  <c:v>0</c:v>
                </c:pt>
                <c:pt idx="38">
                  <c:v>10.465699221897905</c:v>
                </c:pt>
                <c:pt idx="40">
                  <c:v>-13.697908942607969</c:v>
                </c:pt>
                <c:pt idx="41">
                  <c:v>0</c:v>
                </c:pt>
                <c:pt idx="42">
                  <c:v>13.697908942607969</c:v>
                </c:pt>
                <c:pt idx="44">
                  <c:v>-10.465699221897905</c:v>
                </c:pt>
                <c:pt idx="45">
                  <c:v>0</c:v>
                </c:pt>
                <c:pt idx="46">
                  <c:v>10.465699221897905</c:v>
                </c:pt>
                <c:pt idx="48">
                  <c:v>-13.697908942607969</c:v>
                </c:pt>
                <c:pt idx="49">
                  <c:v>0</c:v>
                </c:pt>
                <c:pt idx="50">
                  <c:v>13.697908942607969</c:v>
                </c:pt>
                <c:pt idx="52">
                  <c:v>-10.465699221897905</c:v>
                </c:pt>
                <c:pt idx="53">
                  <c:v>0</c:v>
                </c:pt>
                <c:pt idx="54">
                  <c:v>10.465699221897905</c:v>
                </c:pt>
              </c:numCache>
            </c:numRef>
          </c:xVal>
          <c:yVal>
            <c:numRef>
              <c:f>'15 min_all'!$K$21:$K$75</c:f>
              <c:numCache>
                <c:formatCode>0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 formatCode="General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 formatCode="General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DA-429F-A0B8-E0F029B8DABF}"/>
            </c:ext>
          </c:extLst>
        </c:ser>
        <c:ser>
          <c:idx val="1"/>
          <c:order val="1"/>
          <c:tx>
            <c:strRef>
              <c:f>'15 min_all'!$J$20</c:f>
              <c:strCache>
                <c:ptCount val="1"/>
                <c:pt idx="0">
                  <c:v>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4EA-4582-9DE2-D42C517B8BB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4EA-4582-9DE2-D42C517B8BBB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4EA-4582-9DE2-D42C517B8BBB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4EA-4582-9DE2-D42C517B8BBB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4EA-4582-9DE2-D42C517B8BBB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4EA-4582-9DE2-D42C517B8BBB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4EA-4582-9DE2-D42C517B8BBB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4EA-4582-9DE2-D42C517B8BBB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4EA-4582-9DE2-D42C517B8BBB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4EA-4582-9DE2-D42C517B8BBB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F4EA-4582-9DE2-D42C517B8BBB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4EA-4582-9DE2-D42C517B8BBB}"/>
              </c:ext>
            </c:extLst>
          </c:dPt>
          <c:dPt>
            <c:idx val="4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F4EA-4582-9DE2-D42C517B8BBB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4EA-4582-9DE2-D42C517B8BBB}"/>
              </c:ext>
            </c:extLst>
          </c:dPt>
          <c:xVal>
            <c:numRef>
              <c:f>'15 min_all'!$J$21:$J$75</c:f>
              <c:numCache>
                <c:formatCode>0.00</c:formatCode>
                <c:ptCount val="55"/>
                <c:pt idx="0">
                  <c:v>67.143908348537025</c:v>
                </c:pt>
                <c:pt idx="1">
                  <c:v>122.77427138484001</c:v>
                </c:pt>
                <c:pt idx="2">
                  <c:v>178.40463442114299</c:v>
                </c:pt>
                <c:pt idx="4">
                  <c:v>-63.831419467325865</c:v>
                </c:pt>
                <c:pt idx="5">
                  <c:v>-3.1684001683399856</c:v>
                </c:pt>
                <c:pt idx="6">
                  <c:v>57.494619130645894</c:v>
                </c:pt>
                <c:pt idx="8">
                  <c:v>-31.77455326910399</c:v>
                </c:pt>
                <c:pt idx="9">
                  <c:v>-31.77455326910399</c:v>
                </c:pt>
                <c:pt idx="10">
                  <c:v>-31.77455326910399</c:v>
                </c:pt>
                <c:pt idx="12">
                  <c:v>14.25320508707334</c:v>
                </c:pt>
                <c:pt idx="13">
                  <c:v>31.641813071879</c:v>
                </c:pt>
                <c:pt idx="14">
                  <c:v>49.030421056684659</c:v>
                </c:pt>
                <c:pt idx="16">
                  <c:v>-9.9841742425457163</c:v>
                </c:pt>
                <c:pt idx="17">
                  <c:v>-3.0377812096990056</c:v>
                </c:pt>
                <c:pt idx="18">
                  <c:v>3.9086118231477061</c:v>
                </c:pt>
                <c:pt idx="20">
                  <c:v>-45.211387448408736</c:v>
                </c:pt>
                <c:pt idx="21">
                  <c:v>-38.793523124140989</c:v>
                </c:pt>
                <c:pt idx="22">
                  <c:v>-32.375658799873243</c:v>
                </c:pt>
                <c:pt idx="24">
                  <c:v>10.69809571049548</c:v>
                </c:pt>
                <c:pt idx="25">
                  <c:v>35.330716642585003</c:v>
                </c:pt>
                <c:pt idx="26">
                  <c:v>59.963337574674526</c:v>
                </c:pt>
                <c:pt idx="28">
                  <c:v>-20.392718417692933</c:v>
                </c:pt>
                <c:pt idx="29">
                  <c:v>-1.381674287492018</c:v>
                </c:pt>
                <c:pt idx="30">
                  <c:v>17.629369842708897</c:v>
                </c:pt>
                <c:pt idx="32">
                  <c:v>21.045528696424629</c:v>
                </c:pt>
                <c:pt idx="33">
                  <c:v>24.206584606257991</c:v>
                </c:pt>
                <c:pt idx="34">
                  <c:v>27.367640516091353</c:v>
                </c:pt>
                <c:pt idx="36">
                  <c:v>65.603524408773026</c:v>
                </c:pt>
                <c:pt idx="37">
                  <c:v>93.194913266501999</c:v>
                </c:pt>
                <c:pt idx="38">
                  <c:v>120.78630212423097</c:v>
                </c:pt>
                <c:pt idx="40">
                  <c:v>-27.137772504818983</c:v>
                </c:pt>
                <c:pt idx="41">
                  <c:v>-13.43986356221302</c:v>
                </c:pt>
                <c:pt idx="42">
                  <c:v>0.258045380392943</c:v>
                </c:pt>
                <c:pt idx="44">
                  <c:v>-25.927655799061807</c:v>
                </c:pt>
                <c:pt idx="45">
                  <c:v>-11.656247769201002</c:v>
                </c:pt>
                <c:pt idx="46">
                  <c:v>2.6151602606598026</c:v>
                </c:pt>
                <c:pt idx="48">
                  <c:v>15.582826635028994</c:v>
                </c:pt>
                <c:pt idx="49">
                  <c:v>15.582826635028994</c:v>
                </c:pt>
                <c:pt idx="50">
                  <c:v>15.582826635028994</c:v>
                </c:pt>
                <c:pt idx="52">
                  <c:v>-0.31067010677155338</c:v>
                </c:pt>
                <c:pt idx="53">
                  <c:v>32.037854760908999</c:v>
                </c:pt>
                <c:pt idx="54">
                  <c:v>64.386379628589552</c:v>
                </c:pt>
              </c:numCache>
            </c:numRef>
          </c:xVal>
          <c:yVal>
            <c:numRef>
              <c:f>'15 min_all'!$K$21:$K$75</c:f>
              <c:numCache>
                <c:formatCode>0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 formatCode="General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 formatCode="General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DA-429F-A0B8-E0F029B8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310848"/>
        <c:axId val="412314456"/>
      </c:scatterChart>
      <c:valAx>
        <c:axId val="412310848"/>
        <c:scaling>
          <c:orientation val="minMax"/>
          <c:max val="600"/>
          <c:min val="-2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314456"/>
        <c:crosses val="autoZero"/>
        <c:crossBetween val="midCat"/>
      </c:valAx>
      <c:valAx>
        <c:axId val="412314456"/>
        <c:scaling>
          <c:orientation val="minMax"/>
          <c:max val="14"/>
        </c:scaling>
        <c:delete val="1"/>
        <c:axPos val="l"/>
        <c:numFmt formatCode="0" sourceLinked="1"/>
        <c:majorTickMark val="none"/>
        <c:minorTickMark val="none"/>
        <c:tickLblPos val="nextTo"/>
        <c:crossAx val="41231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LIRKO!$AJ$3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733-4D34-B23D-F644049179C3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733-4D34-B23D-F644049179C3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733-4D34-B23D-F644049179C3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733-4D34-B23D-F644049179C3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733-4D34-B23D-F644049179C3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733-4D34-B23D-F644049179C3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733-4D34-B23D-F644049179C3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733-4D34-B23D-F644049179C3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733-4D34-B23D-F644049179C3}"/>
              </c:ext>
            </c:extLst>
          </c:dPt>
          <c:xVal>
            <c:numRef>
              <c:f>LIRKO!$AJ$4:$AJ$38</c:f>
              <c:numCache>
                <c:formatCode>General</c:formatCode>
                <c:ptCount val="35"/>
                <c:pt idx="0">
                  <c:v>-48.281416947479556</c:v>
                </c:pt>
                <c:pt idx="1">
                  <c:v>0</c:v>
                </c:pt>
                <c:pt idx="2">
                  <c:v>48.281416947479556</c:v>
                </c:pt>
                <c:pt idx="4">
                  <c:v>-26.028070758242809</c:v>
                </c:pt>
                <c:pt idx="5">
                  <c:v>0</c:v>
                </c:pt>
                <c:pt idx="6">
                  <c:v>26.028070758242809</c:v>
                </c:pt>
                <c:pt idx="8">
                  <c:v>-34.453124999998053</c:v>
                </c:pt>
                <c:pt idx="9">
                  <c:v>0</c:v>
                </c:pt>
                <c:pt idx="10">
                  <c:v>34.453124999998053</c:v>
                </c:pt>
                <c:pt idx="12">
                  <c:v>-42.585836909871674</c:v>
                </c:pt>
                <c:pt idx="13">
                  <c:v>0</c:v>
                </c:pt>
                <c:pt idx="14">
                  <c:v>42.585836909871674</c:v>
                </c:pt>
                <c:pt idx="16">
                  <c:v>-12.943481378656921</c:v>
                </c:pt>
                <c:pt idx="17">
                  <c:v>0</c:v>
                </c:pt>
                <c:pt idx="18">
                  <c:v>12.943481378656921</c:v>
                </c:pt>
                <c:pt idx="20">
                  <c:v>-41.579540058774199</c:v>
                </c:pt>
                <c:pt idx="21">
                  <c:v>0</c:v>
                </c:pt>
                <c:pt idx="22">
                  <c:v>41.579540058774199</c:v>
                </c:pt>
                <c:pt idx="24">
                  <c:v>-24.52390243128</c:v>
                </c:pt>
                <c:pt idx="25">
                  <c:v>0</c:v>
                </c:pt>
                <c:pt idx="26">
                  <c:v>24.52390243128</c:v>
                </c:pt>
                <c:pt idx="28">
                  <c:v>-22.991202346040311</c:v>
                </c:pt>
                <c:pt idx="29">
                  <c:v>0</c:v>
                </c:pt>
                <c:pt idx="30">
                  <c:v>22.991202346040311</c:v>
                </c:pt>
                <c:pt idx="32">
                  <c:v>-25.344827586205639</c:v>
                </c:pt>
                <c:pt idx="33">
                  <c:v>0</c:v>
                </c:pt>
                <c:pt idx="34">
                  <c:v>25.344827586205639</c:v>
                </c:pt>
              </c:numCache>
            </c:numRef>
          </c:xVal>
          <c:yVal>
            <c:numRef>
              <c:f>LIRKO!$AL$4:$AL$38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4B-45EE-8BFD-A13D30AEC58F}"/>
            </c:ext>
          </c:extLst>
        </c:ser>
        <c:ser>
          <c:idx val="1"/>
          <c:order val="1"/>
          <c:tx>
            <c:strRef>
              <c:f>LIRKO!$AK$3</c:f>
              <c:strCache>
                <c:ptCount val="1"/>
                <c:pt idx="0">
                  <c:v>LIRKO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E733-4D34-B23D-F644049179C3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733-4D34-B23D-F644049179C3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733-4D34-B23D-F644049179C3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733-4D34-B23D-F644049179C3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733-4D34-B23D-F644049179C3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733-4D34-B23D-F644049179C3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733-4D34-B23D-F644049179C3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733-4D34-B23D-F644049179C3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733-4D34-B23D-F644049179C3}"/>
              </c:ext>
            </c:extLst>
          </c:dPt>
          <c:xVal>
            <c:numRef>
              <c:f>LIRKO!$AK$4:$AK$38</c:f>
              <c:numCache>
                <c:formatCode>General</c:formatCode>
                <c:ptCount val="35"/>
                <c:pt idx="0">
                  <c:v>64.076365519627643</c:v>
                </c:pt>
                <c:pt idx="1">
                  <c:v>106.21624157881601</c:v>
                </c:pt>
                <c:pt idx="2">
                  <c:v>148.35611763800438</c:v>
                </c:pt>
                <c:pt idx="4">
                  <c:v>60.814157688501922</c:v>
                </c:pt>
                <c:pt idx="5">
                  <c:v>102.61681678507503</c:v>
                </c:pt>
                <c:pt idx="6">
                  <c:v>144.41947588164814</c:v>
                </c:pt>
                <c:pt idx="8">
                  <c:v>66.205068675925375</c:v>
                </c:pt>
                <c:pt idx="9">
                  <c:v>155.93873054590898</c:v>
                </c:pt>
                <c:pt idx="10">
                  <c:v>245.6723924158926</c:v>
                </c:pt>
                <c:pt idx="12">
                  <c:v>123.56556369934944</c:v>
                </c:pt>
                <c:pt idx="13">
                  <c:v>168.99045640321199</c:v>
                </c:pt>
                <c:pt idx="14">
                  <c:v>214.41534910707455</c:v>
                </c:pt>
                <c:pt idx="16">
                  <c:v>28.675486668026569</c:v>
                </c:pt>
                <c:pt idx="17">
                  <c:v>47.166174351821979</c:v>
                </c:pt>
                <c:pt idx="18">
                  <c:v>65.656862035617394</c:v>
                </c:pt>
                <c:pt idx="20">
                  <c:v>-19.286667607763647</c:v>
                </c:pt>
                <c:pt idx="21">
                  <c:v>18.521489162378998</c:v>
                </c:pt>
                <c:pt idx="22">
                  <c:v>56.329645932521643</c:v>
                </c:pt>
                <c:pt idx="24">
                  <c:v>79.389458781589866</c:v>
                </c:pt>
                <c:pt idx="25">
                  <c:v>127.29163125256918</c:v>
                </c:pt>
                <c:pt idx="26">
                  <c:v>175.19380372354848</c:v>
                </c:pt>
                <c:pt idx="28">
                  <c:v>-36.862170087976423</c:v>
                </c:pt>
                <c:pt idx="29">
                  <c:v>24.926686217008978</c:v>
                </c:pt>
                <c:pt idx="30">
                  <c:v>86.715542521994379</c:v>
                </c:pt>
                <c:pt idx="32">
                  <c:v>-52.88177339901425</c:v>
                </c:pt>
                <c:pt idx="33">
                  <c:v>11.083743842363958</c:v>
                </c:pt>
                <c:pt idx="34">
                  <c:v>75.049261083742167</c:v>
                </c:pt>
              </c:numCache>
            </c:numRef>
          </c:xVal>
          <c:yVal>
            <c:numRef>
              <c:f>LIRKO!$AL$4:$AL$38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4B-45EE-8BFD-A13D30AEC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310344"/>
        <c:axId val="463312968"/>
      </c:scatterChart>
      <c:valAx>
        <c:axId val="463310344"/>
        <c:scaling>
          <c:orientation val="minMax"/>
          <c:max val="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12968"/>
        <c:crosses val="autoZero"/>
        <c:crossBetween val="midCat"/>
      </c:valAx>
      <c:valAx>
        <c:axId val="463312968"/>
        <c:scaling>
          <c:orientation val="minMax"/>
          <c:max val="9"/>
        </c:scaling>
        <c:delete val="1"/>
        <c:axPos val="l"/>
        <c:numFmt formatCode="General" sourceLinked="1"/>
        <c:majorTickMark val="none"/>
        <c:minorTickMark val="none"/>
        <c:tickLblPos val="nextTo"/>
        <c:crossAx val="463310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LIRKO!$AV$3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15E-4F08-94F9-8891A797926E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15E-4F08-94F9-8891A797926E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15E-4F08-94F9-8891A797926E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15E-4F08-94F9-8891A797926E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15E-4F08-94F9-8891A797926E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15E-4F08-94F9-8891A797926E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15E-4F08-94F9-8891A797926E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15E-4F08-94F9-8891A797926E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15E-4F08-94F9-8891A797926E}"/>
              </c:ext>
            </c:extLst>
          </c:dPt>
          <c:xVal>
            <c:numRef>
              <c:f>LIRKO!$AV$4:$AV$38</c:f>
              <c:numCache>
                <c:formatCode>General</c:formatCode>
                <c:ptCount val="35"/>
                <c:pt idx="0">
                  <c:v>-26.589298923318836</c:v>
                </c:pt>
                <c:pt idx="1">
                  <c:v>0</c:v>
                </c:pt>
                <c:pt idx="2">
                  <c:v>26.589298923318836</c:v>
                </c:pt>
                <c:pt idx="4">
                  <c:v>-23.654483544858049</c:v>
                </c:pt>
                <c:pt idx="5">
                  <c:v>0</c:v>
                </c:pt>
                <c:pt idx="6">
                  <c:v>23.654483544858049</c:v>
                </c:pt>
                <c:pt idx="8">
                  <c:v>-43.640624999998046</c:v>
                </c:pt>
                <c:pt idx="9">
                  <c:v>0</c:v>
                </c:pt>
                <c:pt idx="10">
                  <c:v>43.640624999998046</c:v>
                </c:pt>
                <c:pt idx="12">
                  <c:v>-40.691251631841709</c:v>
                </c:pt>
                <c:pt idx="13">
                  <c:v>0</c:v>
                </c:pt>
                <c:pt idx="14">
                  <c:v>40.691251631841709</c:v>
                </c:pt>
                <c:pt idx="16">
                  <c:v>-25.886962757315793</c:v>
                </c:pt>
                <c:pt idx="17">
                  <c:v>0</c:v>
                </c:pt>
                <c:pt idx="18">
                  <c:v>25.886962757315793</c:v>
                </c:pt>
                <c:pt idx="20">
                  <c:v>-28.734199145310676</c:v>
                </c:pt>
                <c:pt idx="21">
                  <c:v>0</c:v>
                </c:pt>
                <c:pt idx="22">
                  <c:v>28.734199145310676</c:v>
                </c:pt>
                <c:pt idx="24">
                  <c:v>-16.779512191679999</c:v>
                </c:pt>
                <c:pt idx="25">
                  <c:v>0</c:v>
                </c:pt>
                <c:pt idx="26">
                  <c:v>16.779512191679999</c:v>
                </c:pt>
                <c:pt idx="28">
                  <c:v>-35.923753665689901</c:v>
                </c:pt>
                <c:pt idx="29">
                  <c:v>0</c:v>
                </c:pt>
                <c:pt idx="30">
                  <c:v>35.923753665689901</c:v>
                </c:pt>
                <c:pt idx="32">
                  <c:v>-10.862068965516734</c:v>
                </c:pt>
                <c:pt idx="33">
                  <c:v>0</c:v>
                </c:pt>
                <c:pt idx="34">
                  <c:v>10.862068965516734</c:v>
                </c:pt>
              </c:numCache>
            </c:numRef>
          </c:xVal>
          <c:yVal>
            <c:numRef>
              <c:f>LIRKO!$AX$4:$AX$38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F3-4FD4-8755-E9F7E00BA88F}"/>
            </c:ext>
          </c:extLst>
        </c:ser>
        <c:ser>
          <c:idx val="1"/>
          <c:order val="1"/>
          <c:tx>
            <c:strRef>
              <c:f>LIRKO!$AW$3</c:f>
              <c:strCache>
                <c:ptCount val="1"/>
                <c:pt idx="0">
                  <c:v>LIRKO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15E-4F08-94F9-8891A797926E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15E-4F08-94F9-8891A797926E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15E-4F08-94F9-8891A797926E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15E-4F08-94F9-8891A797926E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15E-4F08-94F9-8891A797926E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15E-4F08-94F9-8891A797926E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15E-4F08-94F9-8891A797926E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15E-4F08-94F9-8891A797926E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15E-4F08-94F9-8891A797926E}"/>
              </c:ext>
            </c:extLst>
          </c:dPt>
          <c:xVal>
            <c:numRef>
              <c:f>LIRKO!$AW$4:$AW$38</c:f>
              <c:numCache>
                <c:formatCode>General</c:formatCode>
                <c:ptCount val="35"/>
                <c:pt idx="0">
                  <c:v>36.68957525921109</c:v>
                </c:pt>
                <c:pt idx="1">
                  <c:v>74.909462847775984</c:v>
                </c:pt>
                <c:pt idx="2">
                  <c:v>113.12935043634087</c:v>
                </c:pt>
                <c:pt idx="4">
                  <c:v>43.773229345190124</c:v>
                </c:pt>
                <c:pt idx="5">
                  <c:v>98.195559112426025</c:v>
                </c:pt>
                <c:pt idx="6">
                  <c:v>152.61788887966193</c:v>
                </c:pt>
                <c:pt idx="8">
                  <c:v>132.07716656072026</c:v>
                </c:pt>
                <c:pt idx="9">
                  <c:v>138.36362858258099</c:v>
                </c:pt>
                <c:pt idx="10">
                  <c:v>144.65009060444171</c:v>
                </c:pt>
                <c:pt idx="12">
                  <c:v>119.48757668580659</c:v>
                </c:pt>
                <c:pt idx="13">
                  <c:v>201.820194711559</c:v>
                </c:pt>
                <c:pt idx="14">
                  <c:v>284.15281273731142</c:v>
                </c:pt>
                <c:pt idx="16">
                  <c:v>102.83086518029464</c:v>
                </c:pt>
                <c:pt idx="17">
                  <c:v>149.05758438978199</c:v>
                </c:pt>
                <c:pt idx="18">
                  <c:v>195.28430359926935</c:v>
                </c:pt>
                <c:pt idx="20">
                  <c:v>5.8316543254251769</c:v>
                </c:pt>
                <c:pt idx="21">
                  <c:v>27.004222116704995</c:v>
                </c:pt>
                <c:pt idx="22">
                  <c:v>48.176789907984812</c:v>
                </c:pt>
                <c:pt idx="24">
                  <c:v>179.66294948902086</c:v>
                </c:pt>
                <c:pt idx="25">
                  <c:v>221.3170125072624</c:v>
                </c:pt>
                <c:pt idx="26">
                  <c:v>262.97107552550398</c:v>
                </c:pt>
                <c:pt idx="28">
                  <c:v>53.782991202345393</c:v>
                </c:pt>
                <c:pt idx="29">
                  <c:v>102.63929618768299</c:v>
                </c:pt>
                <c:pt idx="30">
                  <c:v>151.49560117302059</c:v>
                </c:pt>
                <c:pt idx="32">
                  <c:v>-44.359605911326973</c:v>
                </c:pt>
                <c:pt idx="33">
                  <c:v>14.778325123152968</c:v>
                </c:pt>
                <c:pt idx="34">
                  <c:v>73.916256157632915</c:v>
                </c:pt>
              </c:numCache>
            </c:numRef>
          </c:xVal>
          <c:yVal>
            <c:numRef>
              <c:f>LIRKO!$AX$4:$AX$38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F3-4FD4-8755-E9F7E00BA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319528"/>
        <c:axId val="463321824"/>
      </c:scatterChart>
      <c:valAx>
        <c:axId val="463319528"/>
        <c:scaling>
          <c:orientation val="minMax"/>
          <c:max val="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21824"/>
        <c:crosses val="autoZero"/>
        <c:crossBetween val="midCat"/>
      </c:valAx>
      <c:valAx>
        <c:axId val="463321824"/>
        <c:scaling>
          <c:orientation val="minMax"/>
          <c:max val="9"/>
        </c:scaling>
        <c:delete val="1"/>
        <c:axPos val="l"/>
        <c:numFmt formatCode="General" sourceLinked="1"/>
        <c:majorTickMark val="out"/>
        <c:minorTickMark val="none"/>
        <c:tickLblPos val="nextTo"/>
        <c:crossAx val="463319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LIRKO!$BH$3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923-42E9-A788-BC5625FF00B1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923-42E9-A788-BC5625FF00B1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923-42E9-A788-BC5625FF00B1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23-42E9-A788-BC5625FF00B1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23-42E9-A788-BC5625FF00B1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23-42E9-A788-BC5625FF00B1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23-42E9-A788-BC5625FF00B1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23-42E9-A788-BC5625FF00B1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23-42E9-A788-BC5625FF00B1}"/>
              </c:ext>
            </c:extLst>
          </c:dPt>
          <c:xVal>
            <c:numRef>
              <c:f>LIRKO!$BH$4:$BH$38</c:f>
              <c:numCache>
                <c:formatCode>General</c:formatCode>
                <c:ptCount val="35"/>
                <c:pt idx="0">
                  <c:v>-31.518698117860833</c:v>
                </c:pt>
                <c:pt idx="1">
                  <c:v>0</c:v>
                </c:pt>
                <c:pt idx="2">
                  <c:v>31.518698117860833</c:v>
                </c:pt>
                <c:pt idx="4">
                  <c:v>-16.558878377664243</c:v>
                </c:pt>
                <c:pt idx="5">
                  <c:v>0</c:v>
                </c:pt>
                <c:pt idx="6">
                  <c:v>16.558878377664243</c:v>
                </c:pt>
                <c:pt idx="8">
                  <c:v>-32.156249999998053</c:v>
                </c:pt>
                <c:pt idx="9">
                  <c:v>0</c:v>
                </c:pt>
                <c:pt idx="10">
                  <c:v>32.156249999998053</c:v>
                </c:pt>
                <c:pt idx="12">
                  <c:v>-35.016902874597839</c:v>
                </c:pt>
                <c:pt idx="13">
                  <c:v>0</c:v>
                </c:pt>
                <c:pt idx="14">
                  <c:v>35.016902874597839</c:v>
                </c:pt>
                <c:pt idx="16">
                  <c:v>-14.79255014703703</c:v>
                </c:pt>
                <c:pt idx="17">
                  <c:v>0</c:v>
                </c:pt>
                <c:pt idx="18">
                  <c:v>14.79255014703703</c:v>
                </c:pt>
                <c:pt idx="20">
                  <c:v>-17.391752114265142</c:v>
                </c:pt>
                <c:pt idx="21">
                  <c:v>0</c:v>
                </c:pt>
                <c:pt idx="22">
                  <c:v>17.391752114265142</c:v>
                </c:pt>
                <c:pt idx="24">
                  <c:v>-23.2331707188</c:v>
                </c:pt>
                <c:pt idx="25">
                  <c:v>0</c:v>
                </c:pt>
                <c:pt idx="26">
                  <c:v>23.2331707188</c:v>
                </c:pt>
                <c:pt idx="28">
                  <c:v>-33.049853372432928</c:v>
                </c:pt>
                <c:pt idx="29">
                  <c:v>0</c:v>
                </c:pt>
                <c:pt idx="30">
                  <c:v>33.049853372432928</c:v>
                </c:pt>
                <c:pt idx="32">
                  <c:v>-14.48275862068896</c:v>
                </c:pt>
                <c:pt idx="33">
                  <c:v>0</c:v>
                </c:pt>
                <c:pt idx="34">
                  <c:v>14.48275862068896</c:v>
                </c:pt>
              </c:numCache>
            </c:numRef>
          </c:xVal>
          <c:yVal>
            <c:numRef>
              <c:f>LIRKO!$BJ$4:$BJ$38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9B-407D-8CD8-9202E26973B0}"/>
            </c:ext>
          </c:extLst>
        </c:ser>
        <c:ser>
          <c:idx val="1"/>
          <c:order val="1"/>
          <c:tx>
            <c:strRef>
              <c:f>LIRKO!$BI$3</c:f>
              <c:strCache>
                <c:ptCount val="1"/>
                <c:pt idx="0">
                  <c:v>LIRKO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923-42E9-A788-BC5625FF00B1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923-42E9-A788-BC5625FF00B1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923-42E9-A788-BC5625FF00B1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923-42E9-A788-BC5625FF00B1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923-42E9-A788-BC5625FF00B1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923-42E9-A788-BC5625FF00B1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923-42E9-A788-BC5625FF00B1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23-42E9-A788-BC5625FF00B1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923-42E9-A788-BC5625FF00B1}"/>
              </c:ext>
            </c:extLst>
          </c:dPt>
          <c:xVal>
            <c:numRef>
              <c:f>LIRKO!$BI$4:$BI$38</c:f>
              <c:numCache>
                <c:formatCode>General</c:formatCode>
                <c:ptCount val="35"/>
                <c:pt idx="0">
                  <c:v>2.3263733582000938</c:v>
                </c:pt>
                <c:pt idx="1">
                  <c:v>40.546260946764988</c:v>
                </c:pt>
                <c:pt idx="2">
                  <c:v>78.766148535329876</c:v>
                </c:pt>
                <c:pt idx="4">
                  <c:v>4.4134661119959944</c:v>
                </c:pt>
                <c:pt idx="5">
                  <c:v>62.779442963813011</c:v>
                </c:pt>
                <c:pt idx="6">
                  <c:v>121.14541981563002</c:v>
                </c:pt>
                <c:pt idx="8">
                  <c:v>89.354285632769134</c:v>
                </c:pt>
                <c:pt idx="9">
                  <c:v>89.937047511069977</c:v>
                </c:pt>
                <c:pt idx="10">
                  <c:v>90.51980938937082</c:v>
                </c:pt>
                <c:pt idx="12">
                  <c:v>75.297813974519215</c:v>
                </c:pt>
                <c:pt idx="13">
                  <c:v>145.32973830834698</c:v>
                </c:pt>
                <c:pt idx="14">
                  <c:v>215.36166264217474</c:v>
                </c:pt>
                <c:pt idx="16">
                  <c:v>191.92184364782236</c:v>
                </c:pt>
                <c:pt idx="17">
                  <c:v>258.488319309487</c:v>
                </c:pt>
                <c:pt idx="18">
                  <c:v>325.05479497115164</c:v>
                </c:pt>
                <c:pt idx="20">
                  <c:v>-11.012570101251221</c:v>
                </c:pt>
                <c:pt idx="21">
                  <c:v>16.965465908653997</c:v>
                </c:pt>
                <c:pt idx="22">
                  <c:v>44.943501918559214</c:v>
                </c:pt>
                <c:pt idx="24">
                  <c:v>294.62734176411283</c:v>
                </c:pt>
                <c:pt idx="25">
                  <c:v>334.19870163144185</c:v>
                </c:pt>
                <c:pt idx="26">
                  <c:v>373.77006149877087</c:v>
                </c:pt>
                <c:pt idx="28">
                  <c:v>144.60410557184886</c:v>
                </c:pt>
                <c:pt idx="29">
                  <c:v>189.149560117302</c:v>
                </c:pt>
                <c:pt idx="30">
                  <c:v>233.69501466275514</c:v>
                </c:pt>
                <c:pt idx="32">
                  <c:v>-28.645320197042054</c:v>
                </c:pt>
                <c:pt idx="33">
                  <c:v>16.009852216748982</c:v>
                </c:pt>
                <c:pt idx="34">
                  <c:v>60.665024630540017</c:v>
                </c:pt>
              </c:numCache>
            </c:numRef>
          </c:xVal>
          <c:yVal>
            <c:numRef>
              <c:f>LIRKO!$BJ$4:$BJ$38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9B-407D-8CD8-9202E2697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290008"/>
        <c:axId val="463287712"/>
      </c:scatterChart>
      <c:valAx>
        <c:axId val="46329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287712"/>
        <c:crosses val="autoZero"/>
        <c:crossBetween val="midCat"/>
        <c:majorUnit val="100"/>
      </c:valAx>
      <c:valAx>
        <c:axId val="463287712"/>
        <c:scaling>
          <c:orientation val="minMax"/>
          <c:max val="9"/>
        </c:scaling>
        <c:delete val="1"/>
        <c:axPos val="l"/>
        <c:numFmt formatCode="General" sourceLinked="1"/>
        <c:majorTickMark val="none"/>
        <c:minorTickMark val="none"/>
        <c:tickLblPos val="nextTo"/>
        <c:crossAx val="463290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LIRKO!$BT$3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D6E-4A32-9062-4744276D07A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D6E-4A32-9062-4744276D07A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D6E-4A32-9062-4744276D07A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D6E-4A32-9062-4744276D07A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D6E-4A32-9062-4744276D07A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D6E-4A32-9062-4744276D07AC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D6E-4A32-9062-4744276D07A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D6E-4A32-9062-4744276D07AC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D6E-4A32-9062-4744276D07AC}"/>
              </c:ext>
            </c:extLst>
          </c:dPt>
          <c:xVal>
            <c:numRef>
              <c:f>LIRKO!$BT$4:$BT$38</c:f>
              <c:numCache>
                <c:formatCode>General</c:formatCode>
                <c:ptCount val="35"/>
                <c:pt idx="0">
                  <c:v>-32.339904882632801</c:v>
                </c:pt>
                <c:pt idx="1">
                  <c:v>0</c:v>
                </c:pt>
                <c:pt idx="2">
                  <c:v>32.339904882632801</c:v>
                </c:pt>
                <c:pt idx="4">
                  <c:v>-14.985858921412964</c:v>
                </c:pt>
                <c:pt idx="5">
                  <c:v>0</c:v>
                </c:pt>
                <c:pt idx="6">
                  <c:v>14.985858921412964</c:v>
                </c:pt>
                <c:pt idx="8">
                  <c:v>-26.03124999999805</c:v>
                </c:pt>
                <c:pt idx="9">
                  <c:v>0</c:v>
                </c:pt>
                <c:pt idx="10">
                  <c:v>26.03124999999805</c:v>
                </c:pt>
                <c:pt idx="12">
                  <c:v>-36.907725321889757</c:v>
                </c:pt>
                <c:pt idx="13">
                  <c:v>0</c:v>
                </c:pt>
                <c:pt idx="14">
                  <c:v>36.907725321889757</c:v>
                </c:pt>
                <c:pt idx="16">
                  <c:v>-33.283237830832746</c:v>
                </c:pt>
                <c:pt idx="17">
                  <c:v>0</c:v>
                </c:pt>
                <c:pt idx="18">
                  <c:v>33.283237830832746</c:v>
                </c:pt>
                <c:pt idx="20">
                  <c:v>-24.19722033289235</c:v>
                </c:pt>
                <c:pt idx="21">
                  <c:v>0</c:v>
                </c:pt>
                <c:pt idx="22">
                  <c:v>24.19722033289235</c:v>
                </c:pt>
                <c:pt idx="24">
                  <c:v>-14.198048766719999</c:v>
                </c:pt>
                <c:pt idx="25">
                  <c:v>0</c:v>
                </c:pt>
                <c:pt idx="26">
                  <c:v>14.198048766719999</c:v>
                </c:pt>
                <c:pt idx="28">
                  <c:v>-8.6217008797651307</c:v>
                </c:pt>
                <c:pt idx="29">
                  <c:v>0</c:v>
                </c:pt>
                <c:pt idx="30">
                  <c:v>8.6217008797651307</c:v>
                </c:pt>
                <c:pt idx="32">
                  <c:v>-10.862068965516734</c:v>
                </c:pt>
                <c:pt idx="33">
                  <c:v>0</c:v>
                </c:pt>
                <c:pt idx="34">
                  <c:v>10.862068965516734</c:v>
                </c:pt>
              </c:numCache>
            </c:numRef>
          </c:xVal>
          <c:yVal>
            <c:numRef>
              <c:f>LIRKO!$BV$4:$BV$38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08-428B-B22C-627CAEC3320B}"/>
            </c:ext>
          </c:extLst>
        </c:ser>
        <c:ser>
          <c:idx val="1"/>
          <c:order val="1"/>
          <c:tx>
            <c:strRef>
              <c:f>LIRKO!$BU$3</c:f>
              <c:strCache>
                <c:ptCount val="1"/>
                <c:pt idx="0">
                  <c:v>LIRKO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D6E-4A32-9062-4744276D07A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D6E-4A32-9062-4744276D07A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D6E-4A32-9062-4744276D07A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D6E-4A32-9062-4744276D07A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D6E-4A32-9062-4744276D07A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D6E-4A32-9062-4744276D07AC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D6E-4A32-9062-4744276D07A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D6E-4A32-9062-4744276D07AC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D6E-4A32-9062-4744276D07AC}"/>
              </c:ext>
            </c:extLst>
          </c:dPt>
          <c:xVal>
            <c:numRef>
              <c:f>LIRKO!$BU$4:$BU$38</c:f>
              <c:numCache>
                <c:formatCode>General</c:formatCode>
                <c:ptCount val="35"/>
                <c:pt idx="0">
                  <c:v>-38.929497106090103</c:v>
                </c:pt>
                <c:pt idx="1">
                  <c:v>-25.153874520405992</c:v>
                </c:pt>
                <c:pt idx="2">
                  <c:v>-11.378251934721879</c:v>
                </c:pt>
                <c:pt idx="4">
                  <c:v>-10.977070765792497</c:v>
                </c:pt>
                <c:pt idx="5">
                  <c:v>42.656529584526012</c:v>
                </c:pt>
                <c:pt idx="6">
                  <c:v>96.290129934844515</c:v>
                </c:pt>
                <c:pt idx="8">
                  <c:v>-13.046874999998046</c:v>
                </c:pt>
                <c:pt idx="9">
                  <c:v>36.71875</c:v>
                </c:pt>
                <c:pt idx="10">
                  <c:v>86.484374999998039</c:v>
                </c:pt>
                <c:pt idx="12">
                  <c:v>47.606336231536261</c:v>
                </c:pt>
                <c:pt idx="13">
                  <c:v>85.460413484756998</c:v>
                </c:pt>
                <c:pt idx="14">
                  <c:v>123.31449073797774</c:v>
                </c:pt>
                <c:pt idx="16">
                  <c:v>217.65786201588082</c:v>
                </c:pt>
                <c:pt idx="17">
                  <c:v>250.9410998467132</c:v>
                </c:pt>
                <c:pt idx="18">
                  <c:v>284.22433767754558</c:v>
                </c:pt>
                <c:pt idx="20">
                  <c:v>-21.595998614018093</c:v>
                </c:pt>
                <c:pt idx="21">
                  <c:v>17.737060944777994</c:v>
                </c:pt>
                <c:pt idx="22">
                  <c:v>57.070120503574081</c:v>
                </c:pt>
                <c:pt idx="24">
                  <c:v>144.37874611344901</c:v>
                </c:pt>
                <c:pt idx="25">
                  <c:v>196.43738624611922</c:v>
                </c:pt>
                <c:pt idx="26">
                  <c:v>248.49602637878942</c:v>
                </c:pt>
                <c:pt idx="28">
                  <c:v>166.6275659824064</c:v>
                </c:pt>
                <c:pt idx="29">
                  <c:v>212.60997067448702</c:v>
                </c:pt>
                <c:pt idx="30">
                  <c:v>258.59237536656764</c:v>
                </c:pt>
                <c:pt idx="32">
                  <c:v>-47.266009852217472</c:v>
                </c:pt>
                <c:pt idx="33">
                  <c:v>-9.8522167487689956</c:v>
                </c:pt>
                <c:pt idx="34">
                  <c:v>27.561576354679481</c:v>
                </c:pt>
              </c:numCache>
            </c:numRef>
          </c:xVal>
          <c:yVal>
            <c:numRef>
              <c:f>LIRKO!$BV$4:$BV$38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08-428B-B22C-627CAEC33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303128"/>
        <c:axId val="463299520"/>
      </c:scatterChart>
      <c:valAx>
        <c:axId val="463303128"/>
        <c:scaling>
          <c:orientation val="minMax"/>
          <c:max val="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299520"/>
        <c:crosses val="autoZero"/>
        <c:crossBetween val="midCat"/>
      </c:valAx>
      <c:valAx>
        <c:axId val="463299520"/>
        <c:scaling>
          <c:orientation val="minMax"/>
          <c:max val="9"/>
        </c:scaling>
        <c:delete val="1"/>
        <c:axPos val="l"/>
        <c:numFmt formatCode="General" sourceLinked="1"/>
        <c:majorTickMark val="none"/>
        <c:minorTickMark val="none"/>
        <c:tickLblPos val="nextTo"/>
        <c:crossAx val="463303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9.7222222222222224E-2"/>
          <c:w val="0.90692366579177608"/>
          <c:h val="0.801018518518518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betaIRKO!$N$3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5D4-4D46-9D07-001E347E99F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5D4-4D46-9D07-001E347E99F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5D4-4D46-9D07-001E347E99F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5D4-4D46-9D07-001E347E99F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5D4-4D46-9D07-001E347E99F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5D4-4D46-9D07-001E347E99FC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5D4-4D46-9D07-001E347E99F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5D4-4D46-9D07-001E347E99FC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5D4-4D46-9D07-001E347E99FC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5D4-4D46-9D07-001E347E99FC}"/>
              </c:ext>
            </c:extLst>
          </c:dPt>
          <c:xVal>
            <c:numRef>
              <c:f>betaIRKO!$N$4:$N$42</c:f>
              <c:numCache>
                <c:formatCode>General</c:formatCode>
                <c:ptCount val="39"/>
                <c:pt idx="0">
                  <c:v>-9.2453438418984302</c:v>
                </c:pt>
                <c:pt idx="1">
                  <c:v>0</c:v>
                </c:pt>
                <c:pt idx="2">
                  <c:v>9.2453438418984302</c:v>
                </c:pt>
                <c:pt idx="4">
                  <c:v>-9.2453438418984302</c:v>
                </c:pt>
                <c:pt idx="5">
                  <c:v>0</c:v>
                </c:pt>
                <c:pt idx="6">
                  <c:v>9.2453438418984302</c:v>
                </c:pt>
                <c:pt idx="8">
                  <c:v>-8.7055837563449128</c:v>
                </c:pt>
                <c:pt idx="9">
                  <c:v>0</c:v>
                </c:pt>
                <c:pt idx="10">
                  <c:v>8.7055837563449128</c:v>
                </c:pt>
                <c:pt idx="12">
                  <c:v>-41.040609137055363</c:v>
                </c:pt>
                <c:pt idx="13">
                  <c:v>0</c:v>
                </c:pt>
                <c:pt idx="14">
                  <c:v>41.040609137055363</c:v>
                </c:pt>
                <c:pt idx="16">
                  <c:v>-13.23000000000069</c:v>
                </c:pt>
                <c:pt idx="17">
                  <c:v>0</c:v>
                </c:pt>
                <c:pt idx="18">
                  <c:v>13.23000000000069</c:v>
                </c:pt>
                <c:pt idx="20">
                  <c:v>-13.23000000000069</c:v>
                </c:pt>
                <c:pt idx="21">
                  <c:v>0</c:v>
                </c:pt>
                <c:pt idx="22">
                  <c:v>13.23000000000069</c:v>
                </c:pt>
                <c:pt idx="24">
                  <c:v>-11.590538336052468</c:v>
                </c:pt>
                <c:pt idx="25">
                  <c:v>0</c:v>
                </c:pt>
                <c:pt idx="26">
                  <c:v>11.590538336052468</c:v>
                </c:pt>
                <c:pt idx="28">
                  <c:v>-12.368553625877963</c:v>
                </c:pt>
                <c:pt idx="29">
                  <c:v>0</c:v>
                </c:pt>
                <c:pt idx="30">
                  <c:v>12.368553625877963</c:v>
                </c:pt>
                <c:pt idx="32">
                  <c:v>-11.590538336052468</c:v>
                </c:pt>
                <c:pt idx="33">
                  <c:v>0</c:v>
                </c:pt>
                <c:pt idx="34">
                  <c:v>11.590538336052468</c:v>
                </c:pt>
                <c:pt idx="36">
                  <c:v>-12.368553625877963</c:v>
                </c:pt>
                <c:pt idx="37">
                  <c:v>0</c:v>
                </c:pt>
                <c:pt idx="38">
                  <c:v>12.368553625877963</c:v>
                </c:pt>
              </c:numCache>
            </c:numRef>
          </c:xVal>
          <c:yVal>
            <c:numRef>
              <c:f>betaIRKO!$P$4:$P$42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8D-4BBD-AA14-295AC2291390}"/>
            </c:ext>
          </c:extLst>
        </c:ser>
        <c:ser>
          <c:idx val="1"/>
          <c:order val="1"/>
          <c:tx>
            <c:strRef>
              <c:f>betaIRKO!$O$3</c:f>
              <c:strCache>
                <c:ptCount val="1"/>
                <c:pt idx="0">
                  <c:v>betaIRKO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A5D4-4D46-9D07-001E347E99F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A5D4-4D46-9D07-001E347E99F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A5D4-4D46-9D07-001E347E99F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A5D4-4D46-9D07-001E347E99F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5D4-4D46-9D07-001E347E99F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5D4-4D46-9D07-001E347E99FC}"/>
              </c:ext>
            </c:extLst>
          </c:dPt>
          <c:dPt>
            <c:idx val="24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A5D4-4D46-9D07-001E347E99F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5D4-4D46-9D07-001E347E99FC}"/>
              </c:ext>
            </c:extLst>
          </c:dPt>
          <c:dPt>
            <c:idx val="32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5D4-4D46-9D07-001E347E99FC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5D4-4D46-9D07-001E347E99FC}"/>
              </c:ext>
            </c:extLst>
          </c:dPt>
          <c:xVal>
            <c:numRef>
              <c:f>betaIRKO!$O$4:$O$42</c:f>
              <c:numCache>
                <c:formatCode>General</c:formatCode>
                <c:ptCount val="39"/>
                <c:pt idx="0">
                  <c:v>11.434037486102493</c:v>
                </c:pt>
                <c:pt idx="1">
                  <c:v>16.9812437912409</c:v>
                </c:pt>
                <c:pt idx="2">
                  <c:v>22.528450096379306</c:v>
                </c:pt>
                <c:pt idx="4">
                  <c:v>113.66112510936944</c:v>
                </c:pt>
                <c:pt idx="5">
                  <c:v>135.84995032992691</c:v>
                </c:pt>
                <c:pt idx="6">
                  <c:v>158.03877555048439</c:v>
                </c:pt>
                <c:pt idx="8">
                  <c:v>-3.6802030456850297</c:v>
                </c:pt>
                <c:pt idx="9">
                  <c:v>2.5380710659898966</c:v>
                </c:pt>
                <c:pt idx="10">
                  <c:v>8.7563451776648229</c:v>
                </c:pt>
                <c:pt idx="12">
                  <c:v>49.416243654822765</c:v>
                </c:pt>
                <c:pt idx="13">
                  <c:v>76.776649746192987</c:v>
                </c:pt>
                <c:pt idx="14">
                  <c:v>104.13705583756321</c:v>
                </c:pt>
                <c:pt idx="16">
                  <c:v>-32.083143564357144</c:v>
                </c:pt>
                <c:pt idx="17">
                  <c:v>-5.6231435643564538</c:v>
                </c:pt>
                <c:pt idx="18">
                  <c:v>20.836856435644236</c:v>
                </c:pt>
                <c:pt idx="20">
                  <c:v>52.243143564351257</c:v>
                </c:pt>
                <c:pt idx="21">
                  <c:v>131.62314356435482</c:v>
                </c:pt>
                <c:pt idx="22">
                  <c:v>211.00314356435837</c:v>
                </c:pt>
                <c:pt idx="24">
                  <c:v>-4.2859261456325086</c:v>
                </c:pt>
                <c:pt idx="25">
                  <c:v>-4.2859261456325086</c:v>
                </c:pt>
                <c:pt idx="26">
                  <c:v>-4.2859261456325086</c:v>
                </c:pt>
                <c:pt idx="28">
                  <c:v>11.908667230953204</c:v>
                </c:pt>
                <c:pt idx="29">
                  <c:v>24.27722085683061</c:v>
                </c:pt>
                <c:pt idx="30">
                  <c:v>36.645774482708013</c:v>
                </c:pt>
                <c:pt idx="32">
                  <c:v>-12.902269019724208</c:v>
                </c:pt>
                <c:pt idx="33">
                  <c:v>-12.902269019724208</c:v>
                </c:pt>
                <c:pt idx="34">
                  <c:v>-12.902269019724208</c:v>
                </c:pt>
                <c:pt idx="36">
                  <c:v>-20.147421450350826</c:v>
                </c:pt>
                <c:pt idx="37">
                  <c:v>-7.7728714345444985</c:v>
                </c:pt>
                <c:pt idx="38">
                  <c:v>4.6016785812618295</c:v>
                </c:pt>
              </c:numCache>
            </c:numRef>
          </c:xVal>
          <c:yVal>
            <c:numRef>
              <c:f>betaIRKO!$P$4:$P$42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8D-4BBD-AA14-295AC2291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10232"/>
        <c:axId val="377613840"/>
      </c:scatterChart>
      <c:valAx>
        <c:axId val="377610232"/>
        <c:scaling>
          <c:orientation val="minMax"/>
          <c:max val="6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7613840"/>
        <c:crosses val="autoZero"/>
        <c:crossBetween val="midCat"/>
        <c:majorUnit val="200"/>
      </c:valAx>
      <c:valAx>
        <c:axId val="377613840"/>
        <c:scaling>
          <c:orientation val="minMax"/>
          <c:max val="10"/>
        </c:scaling>
        <c:delete val="1"/>
        <c:axPos val="l"/>
        <c:numFmt formatCode="General" sourceLinked="1"/>
        <c:majorTickMark val="none"/>
        <c:minorTickMark val="none"/>
        <c:tickLblPos val="nextTo"/>
        <c:crossAx val="37761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0.10648148148148148"/>
          <c:w val="0.90692366579177608"/>
          <c:h val="0.791759259259259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betaIRKO!$Z$3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747-4367-BD0F-4E241DFA689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747-4367-BD0F-4E241DFA689B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747-4367-BD0F-4E241DFA689B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747-4367-BD0F-4E241DFA689B}"/>
              </c:ext>
            </c:extLst>
          </c:dPt>
          <c:xVal>
            <c:numRef>
              <c:f>betaIRKO!$Z$4:$Z$18</c:f>
              <c:numCache>
                <c:formatCode>0.00</c:formatCode>
                <c:ptCount val="15"/>
                <c:pt idx="0">
                  <c:v>-13.697908942607969</c:v>
                </c:pt>
                <c:pt idx="1">
                  <c:v>0</c:v>
                </c:pt>
                <c:pt idx="2">
                  <c:v>13.697908942607969</c:v>
                </c:pt>
                <c:pt idx="4">
                  <c:v>-10.465699221897905</c:v>
                </c:pt>
                <c:pt idx="5">
                  <c:v>0</c:v>
                </c:pt>
                <c:pt idx="6">
                  <c:v>10.465699221897905</c:v>
                </c:pt>
                <c:pt idx="8">
                  <c:v>-13.697908942607969</c:v>
                </c:pt>
                <c:pt idx="9">
                  <c:v>0</c:v>
                </c:pt>
                <c:pt idx="10">
                  <c:v>13.697908942607969</c:v>
                </c:pt>
                <c:pt idx="12">
                  <c:v>-10.465699221897905</c:v>
                </c:pt>
                <c:pt idx="13">
                  <c:v>0</c:v>
                </c:pt>
                <c:pt idx="14">
                  <c:v>10.465699221897905</c:v>
                </c:pt>
              </c:numCache>
            </c:numRef>
          </c:xVal>
          <c:yVal>
            <c:numRef>
              <c:f>betaIRKO!$AB$4:$AB$18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 formatCode="General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0F-4469-8603-59D241D369D3}"/>
            </c:ext>
          </c:extLst>
        </c:ser>
        <c:ser>
          <c:idx val="1"/>
          <c:order val="1"/>
          <c:tx>
            <c:strRef>
              <c:f>betaIRKO!$AA$3</c:f>
              <c:strCache>
                <c:ptCount val="1"/>
                <c:pt idx="0">
                  <c:v>betaIRKO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747-4367-BD0F-4E241DFA689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747-4367-BD0F-4E241DFA689B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747-4367-BD0F-4E241DFA689B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747-4367-BD0F-4E241DFA689B}"/>
              </c:ext>
            </c:extLst>
          </c:dPt>
          <c:xVal>
            <c:numRef>
              <c:f>betaIRKO!$AA$4:$AA$18</c:f>
              <c:numCache>
                <c:formatCode>0.00</c:formatCode>
                <c:ptCount val="15"/>
                <c:pt idx="0">
                  <c:v>21.045528696424629</c:v>
                </c:pt>
                <c:pt idx="1">
                  <c:v>24.206584606257991</c:v>
                </c:pt>
                <c:pt idx="2">
                  <c:v>27.367640516091353</c:v>
                </c:pt>
                <c:pt idx="4">
                  <c:v>65.603524408773026</c:v>
                </c:pt>
                <c:pt idx="5">
                  <c:v>93.194913266501999</c:v>
                </c:pt>
                <c:pt idx="6">
                  <c:v>120.78630212423097</c:v>
                </c:pt>
                <c:pt idx="8">
                  <c:v>15.582826635028994</c:v>
                </c:pt>
                <c:pt idx="9">
                  <c:v>15.582826635028994</c:v>
                </c:pt>
                <c:pt idx="10">
                  <c:v>15.582826635028994</c:v>
                </c:pt>
                <c:pt idx="12">
                  <c:v>-0.31067010677155338</c:v>
                </c:pt>
                <c:pt idx="13">
                  <c:v>32.037854760908999</c:v>
                </c:pt>
                <c:pt idx="14">
                  <c:v>64.386379628589552</c:v>
                </c:pt>
              </c:numCache>
            </c:numRef>
          </c:xVal>
          <c:yVal>
            <c:numRef>
              <c:f>betaIRKO!$AB$4:$AB$18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 formatCode="General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0F-4469-8603-59D241D36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98312"/>
        <c:axId val="477400936"/>
      </c:scatterChart>
      <c:valAx>
        <c:axId val="477398312"/>
        <c:scaling>
          <c:orientation val="minMax"/>
          <c:max val="600"/>
          <c:min val="-2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400936"/>
        <c:crosses val="autoZero"/>
        <c:crossBetween val="midCat"/>
        <c:majorUnit val="200"/>
      </c:valAx>
      <c:valAx>
        <c:axId val="477400936"/>
        <c:scaling>
          <c:orientation val="minMax"/>
          <c:max val="4"/>
        </c:scaling>
        <c:delete val="1"/>
        <c:axPos val="l"/>
        <c:numFmt formatCode="0" sourceLinked="1"/>
        <c:majorTickMark val="none"/>
        <c:minorTickMark val="none"/>
        <c:tickLblPos val="nextTo"/>
        <c:crossAx val="4773983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9.7222222222222224E-2"/>
          <c:w val="0.90692366579177608"/>
          <c:h val="0.801018518518518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betaIRKO!$AL$3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B33-4F33-B6CA-BDB99A1F4876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B33-4F33-B6CA-BDB99A1F4876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B33-4F33-B6CA-BDB99A1F4876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B33-4F33-B6CA-BDB99A1F4876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B33-4F33-B6CA-BDB99A1F4876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B33-4F33-B6CA-BDB99A1F4876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B33-4F33-B6CA-BDB99A1F4876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B33-4F33-B6CA-BDB99A1F4876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B33-4F33-B6CA-BDB99A1F4876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B33-4F33-B6CA-BDB99A1F4876}"/>
              </c:ext>
            </c:extLst>
          </c:dPt>
          <c:xVal>
            <c:numRef>
              <c:f>betaIRKO!$AL$4:$AL$42</c:f>
              <c:numCache>
                <c:formatCode>General</c:formatCode>
                <c:ptCount val="39"/>
                <c:pt idx="0">
                  <c:v>-12.943481378656921</c:v>
                </c:pt>
                <c:pt idx="1">
                  <c:v>0</c:v>
                </c:pt>
                <c:pt idx="2">
                  <c:v>12.943481378656921</c:v>
                </c:pt>
                <c:pt idx="4">
                  <c:v>-12.943481378656921</c:v>
                </c:pt>
                <c:pt idx="5">
                  <c:v>0</c:v>
                </c:pt>
                <c:pt idx="6">
                  <c:v>12.943481378656921</c:v>
                </c:pt>
                <c:pt idx="8">
                  <c:v>-34.822335025380823</c:v>
                </c:pt>
                <c:pt idx="9">
                  <c:v>0</c:v>
                </c:pt>
                <c:pt idx="10">
                  <c:v>34.822335025380823</c:v>
                </c:pt>
                <c:pt idx="12">
                  <c:v>-48.502538071068024</c:v>
                </c:pt>
                <c:pt idx="13">
                  <c:v>0</c:v>
                </c:pt>
                <c:pt idx="14">
                  <c:v>48.502538071068024</c:v>
                </c:pt>
                <c:pt idx="16">
                  <c:v>-41.894999999999996</c:v>
                </c:pt>
                <c:pt idx="17">
                  <c:v>0</c:v>
                </c:pt>
                <c:pt idx="18">
                  <c:v>41.894999999999996</c:v>
                </c:pt>
                <c:pt idx="20">
                  <c:v>-41.894999999999996</c:v>
                </c:pt>
                <c:pt idx="21">
                  <c:v>0</c:v>
                </c:pt>
                <c:pt idx="22">
                  <c:v>41.894999999999996</c:v>
                </c:pt>
                <c:pt idx="24">
                  <c:v>-7.3757971229412442</c:v>
                </c:pt>
                <c:pt idx="25">
                  <c:v>0</c:v>
                </c:pt>
                <c:pt idx="26">
                  <c:v>7.3757971229412442</c:v>
                </c:pt>
                <c:pt idx="28">
                  <c:v>-14.271408029858799</c:v>
                </c:pt>
                <c:pt idx="29">
                  <c:v>0</c:v>
                </c:pt>
                <c:pt idx="30">
                  <c:v>14.271408029858799</c:v>
                </c:pt>
                <c:pt idx="32">
                  <c:v>-7.3757971229412442</c:v>
                </c:pt>
                <c:pt idx="33">
                  <c:v>0</c:v>
                </c:pt>
                <c:pt idx="34">
                  <c:v>7.3757971229412442</c:v>
                </c:pt>
                <c:pt idx="36">
                  <c:v>-14.271408029858799</c:v>
                </c:pt>
                <c:pt idx="37">
                  <c:v>0</c:v>
                </c:pt>
                <c:pt idx="38">
                  <c:v>14.271408029858799</c:v>
                </c:pt>
              </c:numCache>
            </c:numRef>
          </c:xVal>
          <c:yVal>
            <c:numRef>
              <c:f>betaIRKO!$AN$4:$AN$42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 formatCode="General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 formatCode="General">
                  <c:v>5</c:v>
                </c:pt>
                <c:pt idx="17" formatCode="General">
                  <c:v>5</c:v>
                </c:pt>
                <c:pt idx="18" formatCode="General">
                  <c:v>5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8" formatCode="General">
                  <c:v>8</c:v>
                </c:pt>
                <c:pt idx="29" formatCode="General">
                  <c:v>8</c:v>
                </c:pt>
                <c:pt idx="30" formatCode="General">
                  <c:v>8</c:v>
                </c:pt>
                <c:pt idx="32" formatCode="General">
                  <c:v>9</c:v>
                </c:pt>
                <c:pt idx="33" formatCode="General">
                  <c:v>9</c:v>
                </c:pt>
                <c:pt idx="34" formatCode="General">
                  <c:v>9</c:v>
                </c:pt>
                <c:pt idx="36" formatCode="General">
                  <c:v>10</c:v>
                </c:pt>
                <c:pt idx="37" formatCode="General">
                  <c:v>10</c:v>
                </c:pt>
                <c:pt idx="38" formatCode="General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C4-4EE6-8066-AB985472EC39}"/>
            </c:ext>
          </c:extLst>
        </c:ser>
        <c:ser>
          <c:idx val="1"/>
          <c:order val="1"/>
          <c:tx>
            <c:strRef>
              <c:f>betaIRKO!$AM$3</c:f>
              <c:strCache>
                <c:ptCount val="1"/>
                <c:pt idx="0">
                  <c:v>betaIRKO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B33-4F33-B6CA-BDB99A1F4876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B33-4F33-B6CA-BDB99A1F4876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B33-4F33-B6CA-BDB99A1F4876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B33-4F33-B6CA-BDB99A1F4876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B33-4F33-B6CA-BDB99A1F4876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B33-4F33-B6CA-BDB99A1F4876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B33-4F33-B6CA-BDB99A1F4876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B33-4F33-B6CA-BDB99A1F4876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B33-4F33-B6CA-BDB99A1F4876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1B33-4F33-B6CA-BDB99A1F4876}"/>
              </c:ext>
            </c:extLst>
          </c:dPt>
          <c:xVal>
            <c:numRef>
              <c:f>betaIRKO!$AM$4:$AM$42</c:f>
              <c:numCache>
                <c:formatCode>General</c:formatCode>
                <c:ptCount val="39"/>
                <c:pt idx="0">
                  <c:v>-81.400709196533512</c:v>
                </c:pt>
                <c:pt idx="1">
                  <c:v>-1.8907521562079808</c:v>
                </c:pt>
                <c:pt idx="2">
                  <c:v>77.619204884117551</c:v>
                </c:pt>
                <c:pt idx="4">
                  <c:v>124.48743774793962</c:v>
                </c:pt>
                <c:pt idx="5">
                  <c:v>215.09180739853801</c:v>
                </c:pt>
                <c:pt idx="6">
                  <c:v>305.69617704913639</c:v>
                </c:pt>
                <c:pt idx="8">
                  <c:v>103.60406091370575</c:v>
                </c:pt>
                <c:pt idx="9">
                  <c:v>143.40101522842699</c:v>
                </c:pt>
                <c:pt idx="10">
                  <c:v>183.19796954314822</c:v>
                </c:pt>
                <c:pt idx="12">
                  <c:v>59.974619289341199</c:v>
                </c:pt>
                <c:pt idx="13">
                  <c:v>107.23350253807104</c:v>
                </c:pt>
                <c:pt idx="14">
                  <c:v>154.49238578680087</c:v>
                </c:pt>
                <c:pt idx="16">
                  <c:v>-0.7880198019815623</c:v>
                </c:pt>
                <c:pt idx="17">
                  <c:v>14.632425742573787</c:v>
                </c:pt>
                <c:pt idx="18">
                  <c:v>30.052871287129136</c:v>
                </c:pt>
                <c:pt idx="20">
                  <c:v>152.14499999999987</c:v>
                </c:pt>
                <c:pt idx="21">
                  <c:v>275.625</c:v>
                </c:pt>
                <c:pt idx="22">
                  <c:v>399.10500000000013</c:v>
                </c:pt>
                <c:pt idx="24">
                  <c:v>89.038261901232659</c:v>
                </c:pt>
                <c:pt idx="25">
                  <c:v>92.19931781106402</c:v>
                </c:pt>
                <c:pt idx="26">
                  <c:v>95.360373720895382</c:v>
                </c:pt>
                <c:pt idx="28">
                  <c:v>90.993626286214095</c:v>
                </c:pt>
                <c:pt idx="29">
                  <c:v>125.24500555787802</c:v>
                </c:pt>
                <c:pt idx="30">
                  <c:v>159.49638482954194</c:v>
                </c:pt>
                <c:pt idx="32">
                  <c:v>71.935340352959344</c:v>
                </c:pt>
                <c:pt idx="33">
                  <c:v>80.364822779179008</c:v>
                </c:pt>
                <c:pt idx="34">
                  <c:v>88.794305205398672</c:v>
                </c:pt>
                <c:pt idx="36">
                  <c:v>19.152347056363944</c:v>
                </c:pt>
                <c:pt idx="37">
                  <c:v>54.361149919946001</c:v>
                </c:pt>
                <c:pt idx="38">
                  <c:v>89.569952783528066</c:v>
                </c:pt>
              </c:numCache>
            </c:numRef>
          </c:xVal>
          <c:yVal>
            <c:numRef>
              <c:f>betaIRKO!$AN$4:$AN$42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 formatCode="General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 formatCode="General">
                  <c:v>5</c:v>
                </c:pt>
                <c:pt idx="17" formatCode="General">
                  <c:v>5</c:v>
                </c:pt>
                <c:pt idx="18" formatCode="General">
                  <c:v>5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8" formatCode="General">
                  <c:v>8</c:v>
                </c:pt>
                <c:pt idx="29" formatCode="General">
                  <c:v>8</c:v>
                </c:pt>
                <c:pt idx="30" formatCode="General">
                  <c:v>8</c:v>
                </c:pt>
                <c:pt idx="32" formatCode="General">
                  <c:v>9</c:v>
                </c:pt>
                <c:pt idx="33" formatCode="General">
                  <c:v>9</c:v>
                </c:pt>
                <c:pt idx="34" formatCode="General">
                  <c:v>9</c:v>
                </c:pt>
                <c:pt idx="36" formatCode="General">
                  <c:v>10</c:v>
                </c:pt>
                <c:pt idx="37" formatCode="General">
                  <c:v>10</c:v>
                </c:pt>
                <c:pt idx="38" formatCode="General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C4-4EE6-8066-AB985472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433080"/>
        <c:axId val="477433408"/>
      </c:scatterChart>
      <c:valAx>
        <c:axId val="477433080"/>
        <c:scaling>
          <c:orientation val="minMax"/>
          <c:max val="6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433408"/>
        <c:crosses val="autoZero"/>
        <c:crossBetween val="midCat"/>
        <c:majorUnit val="200"/>
      </c:valAx>
      <c:valAx>
        <c:axId val="477433408"/>
        <c:scaling>
          <c:orientation val="minMax"/>
          <c:max val="10"/>
        </c:scaling>
        <c:delete val="1"/>
        <c:axPos val="l"/>
        <c:numFmt formatCode="0" sourceLinked="1"/>
        <c:majorTickMark val="none"/>
        <c:minorTickMark val="none"/>
        <c:tickLblPos val="nextTo"/>
        <c:crossAx val="477433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11315313073906E-2"/>
          <c:y val="8.7962962962962965E-2"/>
          <c:w val="0.90712811799919901"/>
          <c:h val="0.810277777777777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betaIRKO!$AX$3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E12-4079-B470-3319E4CE025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E12-4079-B470-3319E4CE025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E12-4079-B470-3319E4CE025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E12-4079-B470-3319E4CE025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E12-4079-B470-3319E4CE025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E12-4079-B470-3319E4CE025C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E12-4079-B470-3319E4CE025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E12-4079-B470-3319E4CE025C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E12-4079-B470-3319E4CE025C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E12-4079-B470-3319E4CE025C}"/>
              </c:ext>
            </c:extLst>
          </c:dPt>
          <c:xVal>
            <c:numRef>
              <c:f>betaIRKO!$AX$4:$AX$42</c:f>
              <c:numCache>
                <c:formatCode>General</c:formatCode>
                <c:ptCount val="39"/>
                <c:pt idx="0">
                  <c:v>-25.886962757315793</c:v>
                </c:pt>
                <c:pt idx="1">
                  <c:v>0</c:v>
                </c:pt>
                <c:pt idx="2">
                  <c:v>25.886962757315793</c:v>
                </c:pt>
                <c:pt idx="4">
                  <c:v>-25.886962757315793</c:v>
                </c:pt>
                <c:pt idx="5">
                  <c:v>0</c:v>
                </c:pt>
                <c:pt idx="6">
                  <c:v>25.886962757315793</c:v>
                </c:pt>
                <c:pt idx="8">
                  <c:v>-39.796954314719294</c:v>
                </c:pt>
                <c:pt idx="9">
                  <c:v>0</c:v>
                </c:pt>
                <c:pt idx="10">
                  <c:v>39.796954314719294</c:v>
                </c:pt>
                <c:pt idx="12">
                  <c:v>-34.82233502538088</c:v>
                </c:pt>
                <c:pt idx="13">
                  <c:v>0</c:v>
                </c:pt>
                <c:pt idx="14">
                  <c:v>34.82233502538088</c:v>
                </c:pt>
                <c:pt idx="16">
                  <c:v>-33.07500000000357</c:v>
                </c:pt>
                <c:pt idx="17">
                  <c:v>0</c:v>
                </c:pt>
                <c:pt idx="18">
                  <c:v>33.07500000000357</c:v>
                </c:pt>
                <c:pt idx="20">
                  <c:v>-33.07500000000357</c:v>
                </c:pt>
                <c:pt idx="21">
                  <c:v>0</c:v>
                </c:pt>
                <c:pt idx="22">
                  <c:v>33.07500000000357</c:v>
                </c:pt>
                <c:pt idx="24">
                  <c:v>-23.181076672104101</c:v>
                </c:pt>
                <c:pt idx="25">
                  <c:v>0</c:v>
                </c:pt>
                <c:pt idx="26">
                  <c:v>23.181076672104101</c:v>
                </c:pt>
                <c:pt idx="28">
                  <c:v>-23.785680049766022</c:v>
                </c:pt>
                <c:pt idx="29">
                  <c:v>0</c:v>
                </c:pt>
                <c:pt idx="30">
                  <c:v>23.785680049766022</c:v>
                </c:pt>
                <c:pt idx="32">
                  <c:v>-23.181076672104101</c:v>
                </c:pt>
                <c:pt idx="33">
                  <c:v>0</c:v>
                </c:pt>
                <c:pt idx="34">
                  <c:v>23.181076672104101</c:v>
                </c:pt>
                <c:pt idx="36">
                  <c:v>-23.785680049766022</c:v>
                </c:pt>
                <c:pt idx="37">
                  <c:v>0</c:v>
                </c:pt>
                <c:pt idx="38">
                  <c:v>23.785680049766022</c:v>
                </c:pt>
              </c:numCache>
            </c:numRef>
          </c:xVal>
          <c:yVal>
            <c:numRef>
              <c:f>betaIRKO!$AZ$4:$AZ$42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 formatCode="General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 formatCode="General">
                  <c:v>5</c:v>
                </c:pt>
                <c:pt idx="17" formatCode="General">
                  <c:v>5</c:v>
                </c:pt>
                <c:pt idx="18" formatCode="General">
                  <c:v>5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8" formatCode="General">
                  <c:v>8</c:v>
                </c:pt>
                <c:pt idx="29" formatCode="General">
                  <c:v>8</c:v>
                </c:pt>
                <c:pt idx="30" formatCode="General">
                  <c:v>8</c:v>
                </c:pt>
                <c:pt idx="32" formatCode="General">
                  <c:v>9</c:v>
                </c:pt>
                <c:pt idx="33" formatCode="General">
                  <c:v>9</c:v>
                </c:pt>
                <c:pt idx="34" formatCode="General">
                  <c:v>9</c:v>
                </c:pt>
                <c:pt idx="36" formatCode="General">
                  <c:v>10</c:v>
                </c:pt>
                <c:pt idx="37" formatCode="General">
                  <c:v>10</c:v>
                </c:pt>
                <c:pt idx="38" formatCode="General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20-4198-A2DC-9FA2642B58D9}"/>
            </c:ext>
          </c:extLst>
        </c:ser>
        <c:ser>
          <c:idx val="1"/>
          <c:order val="1"/>
          <c:tx>
            <c:strRef>
              <c:f>betaIRKO!$AY$3</c:f>
              <c:strCache>
                <c:ptCount val="1"/>
                <c:pt idx="0">
                  <c:v>betaIRKO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E12-4079-B470-3319E4CE025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E12-4079-B470-3319E4CE025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E12-4079-B470-3319E4CE025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E12-4079-B470-3319E4CE025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E12-4079-B470-3319E4CE025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E12-4079-B470-3319E4CE025C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E12-4079-B470-3319E4CE025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E12-4079-B470-3319E4CE025C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E12-4079-B470-3319E4CE025C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E12-4079-B470-3319E4CE025C}"/>
              </c:ext>
            </c:extLst>
          </c:dPt>
          <c:xVal>
            <c:numRef>
              <c:f>betaIRKO!$AY$4:$AY$42</c:f>
              <c:numCache>
                <c:formatCode>General</c:formatCode>
                <c:ptCount val="39"/>
                <c:pt idx="0">
                  <c:v>40.838351874631897</c:v>
                </c:pt>
                <c:pt idx="1">
                  <c:v>100.00855246278002</c:v>
                </c:pt>
                <c:pt idx="2">
                  <c:v>159.17875305092815</c:v>
                </c:pt>
                <c:pt idx="4">
                  <c:v>174.75981395104134</c:v>
                </c:pt>
                <c:pt idx="5">
                  <c:v>324.53438418978595</c:v>
                </c:pt>
                <c:pt idx="6">
                  <c:v>474.30895442853057</c:v>
                </c:pt>
                <c:pt idx="8">
                  <c:v>129.61928934009828</c:v>
                </c:pt>
                <c:pt idx="9">
                  <c:v>200.507614213198</c:v>
                </c:pt>
                <c:pt idx="10">
                  <c:v>271.39593908629774</c:v>
                </c:pt>
                <c:pt idx="12">
                  <c:v>210.27918781725947</c:v>
                </c:pt>
                <c:pt idx="13">
                  <c:v>253.807106598985</c:v>
                </c:pt>
                <c:pt idx="14">
                  <c:v>297.33502538071053</c:v>
                </c:pt>
                <c:pt idx="16">
                  <c:v>-36.405000000003568</c:v>
                </c:pt>
                <c:pt idx="17">
                  <c:v>-1.125</c:v>
                </c:pt>
                <c:pt idx="18">
                  <c:v>34.155000000003568</c:v>
                </c:pt>
                <c:pt idx="20">
                  <c:v>249.97871287128785</c:v>
                </c:pt>
                <c:pt idx="21">
                  <c:v>316.12871287128786</c:v>
                </c:pt>
                <c:pt idx="22">
                  <c:v>382.27871287128789</c:v>
                </c:pt>
                <c:pt idx="24">
                  <c:v>25.483167729497264</c:v>
                </c:pt>
                <c:pt idx="25">
                  <c:v>50.793415393742009</c:v>
                </c:pt>
                <c:pt idx="26">
                  <c:v>76.103663057986751</c:v>
                </c:pt>
                <c:pt idx="28">
                  <c:v>94.010422296780789</c:v>
                </c:pt>
                <c:pt idx="29">
                  <c:v>133.97036478038703</c:v>
                </c:pt>
                <c:pt idx="30">
                  <c:v>173.93030726399326</c:v>
                </c:pt>
                <c:pt idx="32">
                  <c:v>38.379059765680907</c:v>
                </c:pt>
                <c:pt idx="33">
                  <c:v>61.560136437787008</c:v>
                </c:pt>
                <c:pt idx="34">
                  <c:v>84.74121310989311</c:v>
                </c:pt>
                <c:pt idx="36">
                  <c:v>41.49987252572376</c:v>
                </c:pt>
                <c:pt idx="37">
                  <c:v>76.696682609449027</c:v>
                </c:pt>
                <c:pt idx="38">
                  <c:v>111.8934926931743</c:v>
                </c:pt>
              </c:numCache>
            </c:numRef>
          </c:xVal>
          <c:yVal>
            <c:numRef>
              <c:f>betaIRKO!$AZ$4:$AZ$42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 formatCode="General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 formatCode="General">
                  <c:v>5</c:v>
                </c:pt>
                <c:pt idx="17" formatCode="General">
                  <c:v>5</c:v>
                </c:pt>
                <c:pt idx="18" formatCode="General">
                  <c:v>5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8" formatCode="General">
                  <c:v>8</c:v>
                </c:pt>
                <c:pt idx="29" formatCode="General">
                  <c:v>8</c:v>
                </c:pt>
                <c:pt idx="30" formatCode="General">
                  <c:v>8</c:v>
                </c:pt>
                <c:pt idx="32" formatCode="General">
                  <c:v>9</c:v>
                </c:pt>
                <c:pt idx="33" formatCode="General">
                  <c:v>9</c:v>
                </c:pt>
                <c:pt idx="34" formatCode="General">
                  <c:v>9</c:v>
                </c:pt>
                <c:pt idx="36" formatCode="General">
                  <c:v>10</c:v>
                </c:pt>
                <c:pt idx="37" formatCode="General">
                  <c:v>10</c:v>
                </c:pt>
                <c:pt idx="38" formatCode="General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20-4198-A2DC-9FA2642B5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806328"/>
        <c:axId val="374812232"/>
      </c:scatterChart>
      <c:valAx>
        <c:axId val="37480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812232"/>
        <c:crosses val="autoZero"/>
        <c:crossBetween val="midCat"/>
        <c:majorUnit val="200"/>
      </c:valAx>
      <c:valAx>
        <c:axId val="374812232"/>
        <c:scaling>
          <c:orientation val="minMax"/>
          <c:max val="10"/>
        </c:scaling>
        <c:delete val="1"/>
        <c:axPos val="l"/>
        <c:numFmt formatCode="0" sourceLinked="1"/>
        <c:majorTickMark val="none"/>
        <c:minorTickMark val="none"/>
        <c:tickLblPos val="nextTo"/>
        <c:crossAx val="374806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betaIRKO!$BJ$3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F75-4150-AF22-A07128E8D7C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F75-4150-AF22-A07128E8D7C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F75-4150-AF22-A07128E8D7C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F75-4150-AF22-A07128E8D7C7}"/>
              </c:ext>
            </c:extLst>
          </c:dPt>
          <c:xVal>
            <c:numRef>
              <c:f>betaIRKO!$BJ$4:$BJ$18</c:f>
              <c:numCache>
                <c:formatCode>General</c:formatCode>
                <c:ptCount val="15"/>
                <c:pt idx="0">
                  <c:v>-14.79255014703703</c:v>
                </c:pt>
                <c:pt idx="1">
                  <c:v>0</c:v>
                </c:pt>
                <c:pt idx="2">
                  <c:v>14.79255014703703</c:v>
                </c:pt>
                <c:pt idx="4">
                  <c:v>-14.79255014703703</c:v>
                </c:pt>
                <c:pt idx="5">
                  <c:v>0</c:v>
                </c:pt>
                <c:pt idx="6">
                  <c:v>14.79255014703703</c:v>
                </c:pt>
                <c:pt idx="8">
                  <c:v>-18.654822335023553</c:v>
                </c:pt>
                <c:pt idx="9">
                  <c:v>0</c:v>
                </c:pt>
                <c:pt idx="10">
                  <c:v>18.654822335023553</c:v>
                </c:pt>
                <c:pt idx="12">
                  <c:v>-60.939086294416988</c:v>
                </c:pt>
                <c:pt idx="13">
                  <c:v>0</c:v>
                </c:pt>
                <c:pt idx="14">
                  <c:v>60.939086294416988</c:v>
                </c:pt>
              </c:numCache>
            </c:numRef>
          </c:xVal>
          <c:yVal>
            <c:numRef>
              <c:f>betaIRKO!$BL$4:$BL$18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58-49E4-96F5-9121E0AE6631}"/>
            </c:ext>
          </c:extLst>
        </c:ser>
        <c:ser>
          <c:idx val="1"/>
          <c:order val="1"/>
          <c:tx>
            <c:strRef>
              <c:f>betaIRKO!$BK$3</c:f>
              <c:strCache>
                <c:ptCount val="1"/>
                <c:pt idx="0">
                  <c:v>betaIRKO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F75-4150-AF22-A07128E8D7C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F75-4150-AF22-A07128E8D7C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F75-4150-AF22-A07128E8D7C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F75-4150-AF22-A07128E8D7C7}"/>
              </c:ext>
            </c:extLst>
          </c:dPt>
          <c:xVal>
            <c:numRef>
              <c:f>betaIRKO!$BK$4:$BK$18</c:f>
              <c:numCache>
                <c:formatCode>General</c:formatCode>
                <c:ptCount val="15"/>
                <c:pt idx="0">
                  <c:v>36.637803201248289</c:v>
                </c:pt>
                <c:pt idx="1">
                  <c:v>75.468247337223005</c:v>
                </c:pt>
                <c:pt idx="2">
                  <c:v>114.29869147319772</c:v>
                </c:pt>
                <c:pt idx="4">
                  <c:v>338.06593290921751</c:v>
                </c:pt>
                <c:pt idx="5">
                  <c:v>447.16485858831697</c:v>
                </c:pt>
                <c:pt idx="6">
                  <c:v>556.26378426741644</c:v>
                </c:pt>
                <c:pt idx="8">
                  <c:v>196.70050761421095</c:v>
                </c:pt>
                <c:pt idx="9">
                  <c:v>258.883248730964</c:v>
                </c:pt>
                <c:pt idx="10">
                  <c:v>321.06598984771705</c:v>
                </c:pt>
                <c:pt idx="12">
                  <c:v>212.96954314720787</c:v>
                </c:pt>
                <c:pt idx="13">
                  <c:v>263.95939086294402</c:v>
                </c:pt>
                <c:pt idx="14">
                  <c:v>314.94923857868014</c:v>
                </c:pt>
              </c:numCache>
            </c:numRef>
          </c:xVal>
          <c:yVal>
            <c:numRef>
              <c:f>betaIRKO!$BL$4:$BL$18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58-49E4-96F5-9121E0AE6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600120"/>
        <c:axId val="386610944"/>
      </c:scatterChart>
      <c:valAx>
        <c:axId val="386600120"/>
        <c:scaling>
          <c:orientation val="minMax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6610944"/>
        <c:crosses val="autoZero"/>
        <c:crossBetween val="midCat"/>
        <c:majorUnit val="200"/>
      </c:valAx>
      <c:valAx>
        <c:axId val="386610944"/>
        <c:scaling>
          <c:orientation val="minMax"/>
          <c:max val="4"/>
        </c:scaling>
        <c:delete val="1"/>
        <c:axPos val="l"/>
        <c:numFmt formatCode="General" sourceLinked="1"/>
        <c:majorTickMark val="none"/>
        <c:minorTickMark val="none"/>
        <c:tickLblPos val="nextTo"/>
        <c:crossAx val="3866001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8.7962962962962965E-2"/>
          <c:w val="0.90692366579177608"/>
          <c:h val="0.810277777777777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betaIRKO!$BU$3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0D4-4016-82EE-D5A8505ED95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0D4-4016-82EE-D5A8505ED95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0D4-4016-82EE-D5A8505ED95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0D4-4016-82EE-D5A8505ED95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0D4-4016-82EE-D5A8505ED95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0D4-4016-82EE-D5A8505ED95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0D4-4016-82EE-D5A8505ED95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0D4-4016-82EE-D5A8505ED95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0D4-4016-82EE-D5A8505ED95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0D4-4016-82EE-D5A8505ED950}"/>
              </c:ext>
            </c:extLst>
          </c:dPt>
          <c:xVal>
            <c:numRef>
              <c:f>betaIRKO!$BU$4:$BU$42</c:f>
              <c:numCache>
                <c:formatCode>General</c:formatCode>
                <c:ptCount val="39"/>
                <c:pt idx="0">
                  <c:v>-33.283237830832746</c:v>
                </c:pt>
                <c:pt idx="1">
                  <c:v>0</c:v>
                </c:pt>
                <c:pt idx="2">
                  <c:v>33.283237830832746</c:v>
                </c:pt>
                <c:pt idx="4">
                  <c:v>-33.283237830832746</c:v>
                </c:pt>
                <c:pt idx="5">
                  <c:v>0</c:v>
                </c:pt>
                <c:pt idx="6">
                  <c:v>33.283237830832746</c:v>
                </c:pt>
                <c:pt idx="8">
                  <c:v>-36.065989847712991</c:v>
                </c:pt>
                <c:pt idx="9">
                  <c:v>0</c:v>
                </c:pt>
                <c:pt idx="10">
                  <c:v>36.065989847712991</c:v>
                </c:pt>
                <c:pt idx="12">
                  <c:v>-48.50253807106602</c:v>
                </c:pt>
                <c:pt idx="13">
                  <c:v>0</c:v>
                </c:pt>
                <c:pt idx="14">
                  <c:v>48.50253807106602</c:v>
                </c:pt>
                <c:pt idx="16">
                  <c:v>-33.075000000001062</c:v>
                </c:pt>
                <c:pt idx="17">
                  <c:v>0</c:v>
                </c:pt>
                <c:pt idx="18">
                  <c:v>33.075000000001062</c:v>
                </c:pt>
                <c:pt idx="20">
                  <c:v>-33.075000000001062</c:v>
                </c:pt>
                <c:pt idx="21">
                  <c:v>0</c:v>
                </c:pt>
                <c:pt idx="22">
                  <c:v>33.075000000001062</c:v>
                </c:pt>
                <c:pt idx="24">
                  <c:v>-4.2074744179145975</c:v>
                </c:pt>
                <c:pt idx="25">
                  <c:v>0</c:v>
                </c:pt>
                <c:pt idx="26">
                  <c:v>4.2074744179145975</c:v>
                </c:pt>
                <c:pt idx="28">
                  <c:v>-15.222835231849539</c:v>
                </c:pt>
                <c:pt idx="29">
                  <c:v>0</c:v>
                </c:pt>
                <c:pt idx="30">
                  <c:v>15.222835231849539</c:v>
                </c:pt>
                <c:pt idx="32">
                  <c:v>-4.2074744179145975</c:v>
                </c:pt>
                <c:pt idx="33">
                  <c:v>0</c:v>
                </c:pt>
                <c:pt idx="34">
                  <c:v>4.2074744179145975</c:v>
                </c:pt>
                <c:pt idx="36">
                  <c:v>-15.222835231849539</c:v>
                </c:pt>
                <c:pt idx="37">
                  <c:v>0</c:v>
                </c:pt>
                <c:pt idx="38">
                  <c:v>15.222835231849539</c:v>
                </c:pt>
              </c:numCache>
            </c:numRef>
          </c:xVal>
          <c:yVal>
            <c:numRef>
              <c:f>betaIRKO!$BW$4:$BW$42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67-4954-B02B-D729A0F41E53}"/>
            </c:ext>
          </c:extLst>
        </c:ser>
        <c:ser>
          <c:idx val="1"/>
          <c:order val="1"/>
          <c:tx>
            <c:strRef>
              <c:f>betaIRKO!$BV$3</c:f>
              <c:strCache>
                <c:ptCount val="1"/>
                <c:pt idx="0">
                  <c:v>betaIRKO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0D4-4016-82EE-D5A8505ED95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0D4-4016-82EE-D5A8505ED95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0D4-4016-82EE-D5A8505ED95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0D4-4016-82EE-D5A8505ED95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0D4-4016-82EE-D5A8505ED95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0D4-4016-82EE-D5A8505ED95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0D4-4016-82EE-D5A8505ED95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0D4-4016-82EE-D5A8505ED95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0D4-4016-82EE-D5A8505ED95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0D4-4016-82EE-D5A8505ED950}"/>
              </c:ext>
            </c:extLst>
          </c:dPt>
          <c:xVal>
            <c:numRef>
              <c:f>betaIRKO!$BV$4:$BV$42</c:f>
              <c:numCache>
                <c:formatCode>General</c:formatCode>
                <c:ptCount val="39"/>
                <c:pt idx="0">
                  <c:v>103.90326506713683</c:v>
                </c:pt>
                <c:pt idx="1">
                  <c:v>109.4504713722752</c:v>
                </c:pt>
                <c:pt idx="2">
                  <c:v>114.99767767741358</c:v>
                </c:pt>
                <c:pt idx="4">
                  <c:v>412.95006019617955</c:v>
                </c:pt>
                <c:pt idx="5">
                  <c:v>492.46001723650119</c:v>
                </c:pt>
                <c:pt idx="6">
                  <c:v>571.96997427682277</c:v>
                </c:pt>
                <c:pt idx="8">
                  <c:v>81.167512690352737</c:v>
                </c:pt>
                <c:pt idx="9">
                  <c:v>171.95431472081202</c:v>
                </c:pt>
                <c:pt idx="10">
                  <c:v>262.74111675127131</c:v>
                </c:pt>
                <c:pt idx="12">
                  <c:v>122.9949238578663</c:v>
                </c:pt>
                <c:pt idx="13">
                  <c:v>180.20304568527899</c:v>
                </c:pt>
                <c:pt idx="14">
                  <c:v>237.41116751269169</c:v>
                </c:pt>
                <c:pt idx="16">
                  <c:v>-34.155000000001067</c:v>
                </c:pt>
                <c:pt idx="17">
                  <c:v>1.125</c:v>
                </c:pt>
                <c:pt idx="18">
                  <c:v>36.405000000001067</c:v>
                </c:pt>
                <c:pt idx="20">
                  <c:v>211.96099009900763</c:v>
                </c:pt>
                <c:pt idx="21">
                  <c:v>289.12871287128706</c:v>
                </c:pt>
                <c:pt idx="22">
                  <c:v>366.2964356435665</c:v>
                </c:pt>
                <c:pt idx="24">
                  <c:v>39.839833901824043</c:v>
                </c:pt>
                <c:pt idx="25">
                  <c:v>41.947204508378988</c:v>
                </c:pt>
                <c:pt idx="26">
                  <c:v>44.054575114933932</c:v>
                </c:pt>
                <c:pt idx="28">
                  <c:v>64.981123609255818</c:v>
                </c:pt>
                <c:pt idx="29">
                  <c:v>108.74677490082502</c:v>
                </c:pt>
                <c:pt idx="30">
                  <c:v>152.51242619239423</c:v>
                </c:pt>
                <c:pt idx="32">
                  <c:v>24.005190567994735</c:v>
                </c:pt>
                <c:pt idx="33">
                  <c:v>41.932374314103001</c:v>
                </c:pt>
                <c:pt idx="34">
                  <c:v>59.85955806021127</c:v>
                </c:pt>
                <c:pt idx="36">
                  <c:v>13.171947500994754</c:v>
                </c:pt>
                <c:pt idx="37">
                  <c:v>40.76933274865101</c:v>
                </c:pt>
                <c:pt idx="38">
                  <c:v>68.366717996307273</c:v>
                </c:pt>
              </c:numCache>
            </c:numRef>
          </c:xVal>
          <c:yVal>
            <c:numRef>
              <c:f>betaIRKO!$BW$4:$BW$42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C67-4954-B02B-D729A0F41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48192"/>
        <c:axId val="482149504"/>
      </c:scatterChart>
      <c:valAx>
        <c:axId val="482148192"/>
        <c:scaling>
          <c:orientation val="minMax"/>
          <c:max val="6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2149504"/>
        <c:crosses val="autoZero"/>
        <c:crossBetween val="midCat"/>
      </c:valAx>
      <c:valAx>
        <c:axId val="482149504"/>
        <c:scaling>
          <c:orientation val="minMax"/>
          <c:max val="10"/>
        </c:scaling>
        <c:delete val="1"/>
        <c:axPos val="l"/>
        <c:numFmt formatCode="General" sourceLinked="1"/>
        <c:majorTickMark val="none"/>
        <c:minorTickMark val="none"/>
        <c:tickLblPos val="nextTo"/>
        <c:crossAx val="48214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69954420251332E-2"/>
          <c:y val="6.9444444444444448E-2"/>
          <c:w val="0.89205723278643378"/>
          <c:h val="0.8287962962962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'30 min_all'!$I$46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C4B9-4B98-A169-C16521B0333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C4B9-4B98-A169-C16521B03330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C4B9-4B98-A169-C16521B0333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C4B9-4B98-A169-C16521B0333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C4B9-4B98-A169-C16521B0333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C4B9-4B98-A169-C16521B0333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C4B9-4B98-A169-C16521B0333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C4B9-4B98-A169-C16521B0333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C4B9-4B98-A169-C16521B0333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C4B9-4B98-A169-C16521B0333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4B9-4B98-A169-C16521B0333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4B9-4B98-A169-C16521B03330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4B9-4B98-A169-C16521B03330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4B9-4B98-A169-C16521B03330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C4B9-4B98-A169-C16521B03330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4B9-4B98-A169-C16521B03330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C4B9-4B98-A169-C16521B03330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4B9-4B98-A169-C16521B03330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C4B9-4B98-A169-C16521B03330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4B9-4B98-A169-C16521B03330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4B9-4B98-A169-C16521B03330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4B9-4B98-A169-C16521B03330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4B9-4B98-A169-C16521B03330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4B9-4B98-A169-C16521B03330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4B9-4B98-A169-C16521B03330}"/>
              </c:ext>
            </c:extLst>
          </c:dPt>
          <c:dPt>
            <c:idx val="10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4B9-4B98-A169-C16521B03330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4B9-4B98-A169-C16521B03330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4B9-4B98-A169-C16521B03330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4B9-4B98-A169-C16521B03330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4B9-4B98-A169-C16521B03330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4B9-4B98-A169-C16521B03330}"/>
              </c:ext>
            </c:extLst>
          </c:dPt>
          <c:dPt>
            <c:idx val="1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4B9-4B98-A169-C16521B03330}"/>
              </c:ext>
            </c:extLst>
          </c:dPt>
          <c:dPt>
            <c:idx val="1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4B9-4B98-A169-C16521B03330}"/>
              </c:ext>
            </c:extLst>
          </c:dPt>
          <c:dPt>
            <c:idx val="1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4B9-4B98-A169-C16521B03330}"/>
              </c:ext>
            </c:extLst>
          </c:dPt>
          <c:dPt>
            <c:idx val="1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4B9-4B98-A169-C16521B03330}"/>
              </c:ext>
            </c:extLst>
          </c:dPt>
          <c:dPt>
            <c:idx val="1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4B9-4B98-A169-C16521B03330}"/>
              </c:ext>
            </c:extLst>
          </c:dPt>
          <c:dPt>
            <c:idx val="1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4B9-4B98-A169-C16521B03330}"/>
              </c:ext>
            </c:extLst>
          </c:dPt>
          <c:dPt>
            <c:idx val="1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4B9-4B98-A169-C16521B03330}"/>
              </c:ext>
            </c:extLst>
          </c:dPt>
          <c:dPt>
            <c:idx val="1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4B9-4B98-A169-C16521B03330}"/>
              </c:ext>
            </c:extLst>
          </c:dPt>
          <c:dPt>
            <c:idx val="1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4B9-4B98-A169-C16521B03330}"/>
              </c:ext>
            </c:extLst>
          </c:dPt>
          <c:xVal>
            <c:numRef>
              <c:f>'30 min_all'!$I$47:$I$205</c:f>
              <c:numCache>
                <c:formatCode>General</c:formatCode>
                <c:ptCount val="159"/>
                <c:pt idx="0">
                  <c:v>-23.283220164918234</c:v>
                </c:pt>
                <c:pt idx="1">
                  <c:v>0</c:v>
                </c:pt>
                <c:pt idx="2">
                  <c:v>23.283220164918234</c:v>
                </c:pt>
                <c:pt idx="4">
                  <c:v>-23.331930499611129</c:v>
                </c:pt>
                <c:pt idx="5">
                  <c:v>0</c:v>
                </c:pt>
                <c:pt idx="6">
                  <c:v>23.331930499611129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-48.281416947479556</c:v>
                </c:pt>
                <c:pt idx="13">
                  <c:v>0</c:v>
                </c:pt>
                <c:pt idx="14">
                  <c:v>48.281416947479556</c:v>
                </c:pt>
                <c:pt idx="16">
                  <c:v>-26.028070758242809</c:v>
                </c:pt>
                <c:pt idx="17">
                  <c:v>0</c:v>
                </c:pt>
                <c:pt idx="18">
                  <c:v>26.028070758242809</c:v>
                </c:pt>
                <c:pt idx="20">
                  <c:v>-34.453124999998053</c:v>
                </c:pt>
                <c:pt idx="21">
                  <c:v>0</c:v>
                </c:pt>
                <c:pt idx="22">
                  <c:v>34.453124999998053</c:v>
                </c:pt>
                <c:pt idx="24">
                  <c:v>-42.585836909871674</c:v>
                </c:pt>
                <c:pt idx="25">
                  <c:v>0</c:v>
                </c:pt>
                <c:pt idx="26">
                  <c:v>42.585836909871674</c:v>
                </c:pt>
                <c:pt idx="28">
                  <c:v>-12.034216277416471</c:v>
                </c:pt>
                <c:pt idx="29">
                  <c:v>0</c:v>
                </c:pt>
                <c:pt idx="30">
                  <c:v>12.034216277416471</c:v>
                </c:pt>
                <c:pt idx="32">
                  <c:v>-12.034216277416471</c:v>
                </c:pt>
                <c:pt idx="33">
                  <c:v>0</c:v>
                </c:pt>
                <c:pt idx="34">
                  <c:v>12.034216277416471</c:v>
                </c:pt>
                <c:pt idx="36">
                  <c:v>-41.651516438705343</c:v>
                </c:pt>
                <c:pt idx="37">
                  <c:v>0</c:v>
                </c:pt>
                <c:pt idx="38">
                  <c:v>41.651516438705343</c:v>
                </c:pt>
                <c:pt idx="40">
                  <c:v>-37.172413793104766</c:v>
                </c:pt>
                <c:pt idx="41">
                  <c:v>0</c:v>
                </c:pt>
                <c:pt idx="42">
                  <c:v>37.172413793104766</c:v>
                </c:pt>
                <c:pt idx="44">
                  <c:v>-12.943481378656921</c:v>
                </c:pt>
                <c:pt idx="45">
                  <c:v>0</c:v>
                </c:pt>
                <c:pt idx="46">
                  <c:v>12.943481378656921</c:v>
                </c:pt>
                <c:pt idx="48">
                  <c:v>-12.943481378656921</c:v>
                </c:pt>
                <c:pt idx="49">
                  <c:v>0</c:v>
                </c:pt>
                <c:pt idx="50">
                  <c:v>12.943481378656921</c:v>
                </c:pt>
                <c:pt idx="52">
                  <c:v>-12.943481378656921</c:v>
                </c:pt>
                <c:pt idx="53">
                  <c:v>0</c:v>
                </c:pt>
                <c:pt idx="54">
                  <c:v>12.943481378656921</c:v>
                </c:pt>
                <c:pt idx="56">
                  <c:v>-34.822335025380823</c:v>
                </c:pt>
                <c:pt idx="57">
                  <c:v>0</c:v>
                </c:pt>
                <c:pt idx="58">
                  <c:v>34.822335025380823</c:v>
                </c:pt>
                <c:pt idx="60">
                  <c:v>-48.502538071068024</c:v>
                </c:pt>
                <c:pt idx="61">
                  <c:v>0</c:v>
                </c:pt>
                <c:pt idx="62">
                  <c:v>48.502538071068024</c:v>
                </c:pt>
                <c:pt idx="64">
                  <c:v>-41.579540058774199</c:v>
                </c:pt>
                <c:pt idx="65">
                  <c:v>0</c:v>
                </c:pt>
                <c:pt idx="66">
                  <c:v>41.579540058774199</c:v>
                </c:pt>
                <c:pt idx="68">
                  <c:v>-24.52390243128</c:v>
                </c:pt>
                <c:pt idx="69">
                  <c:v>0</c:v>
                </c:pt>
                <c:pt idx="70">
                  <c:v>24.52390243128</c:v>
                </c:pt>
                <c:pt idx="72">
                  <c:v>-41.894999999999996</c:v>
                </c:pt>
                <c:pt idx="73">
                  <c:v>0</c:v>
                </c:pt>
                <c:pt idx="74">
                  <c:v>41.894999999999996</c:v>
                </c:pt>
                <c:pt idx="76">
                  <c:v>-41.894999999999996</c:v>
                </c:pt>
                <c:pt idx="77">
                  <c:v>0</c:v>
                </c:pt>
                <c:pt idx="78">
                  <c:v>41.894999999999996</c:v>
                </c:pt>
                <c:pt idx="80">
                  <c:v>-15.877469789360786</c:v>
                </c:pt>
                <c:pt idx="81">
                  <c:v>0</c:v>
                </c:pt>
                <c:pt idx="82">
                  <c:v>15.877469789360786</c:v>
                </c:pt>
                <c:pt idx="84">
                  <c:v>-16.297724626944309</c:v>
                </c:pt>
                <c:pt idx="85">
                  <c:v>0</c:v>
                </c:pt>
                <c:pt idx="86">
                  <c:v>16.297724626944309</c:v>
                </c:pt>
                <c:pt idx="88">
                  <c:v>-8.1950084162839421</c:v>
                </c:pt>
                <c:pt idx="89">
                  <c:v>0</c:v>
                </c:pt>
                <c:pt idx="90">
                  <c:v>8.1950084162839421</c:v>
                </c:pt>
                <c:pt idx="92">
                  <c:v>-29.367379933428307</c:v>
                </c:pt>
                <c:pt idx="93">
                  <c:v>0</c:v>
                </c:pt>
                <c:pt idx="94">
                  <c:v>29.367379933428307</c:v>
                </c:pt>
                <c:pt idx="96">
                  <c:v>-11.059811004230243</c:v>
                </c:pt>
                <c:pt idx="97">
                  <c:v>0</c:v>
                </c:pt>
                <c:pt idx="98">
                  <c:v>11.059811004230243</c:v>
                </c:pt>
                <c:pt idx="100">
                  <c:v>-15.576158940398022</c:v>
                </c:pt>
                <c:pt idx="101">
                  <c:v>0</c:v>
                </c:pt>
                <c:pt idx="102">
                  <c:v>15.576158940398022</c:v>
                </c:pt>
                <c:pt idx="104">
                  <c:v>-11.80709571887801</c:v>
                </c:pt>
                <c:pt idx="105">
                  <c:v>0</c:v>
                </c:pt>
                <c:pt idx="106">
                  <c:v>11.80709571887801</c:v>
                </c:pt>
                <c:pt idx="108">
                  <c:v>-10.788428459735634</c:v>
                </c:pt>
                <c:pt idx="109">
                  <c:v>0</c:v>
                </c:pt>
                <c:pt idx="110">
                  <c:v>10.788428459735634</c:v>
                </c:pt>
                <c:pt idx="112">
                  <c:v>-33.565749235476112</c:v>
                </c:pt>
                <c:pt idx="113">
                  <c:v>0</c:v>
                </c:pt>
                <c:pt idx="114">
                  <c:v>33.565749235476112</c:v>
                </c:pt>
                <c:pt idx="116">
                  <c:v>-33.565749235476112</c:v>
                </c:pt>
                <c:pt idx="117">
                  <c:v>0</c:v>
                </c:pt>
                <c:pt idx="118">
                  <c:v>33.565749235476112</c:v>
                </c:pt>
                <c:pt idx="120">
                  <c:v>-38.61329767732726</c:v>
                </c:pt>
                <c:pt idx="121">
                  <c:v>0</c:v>
                </c:pt>
                <c:pt idx="122">
                  <c:v>38.61329767732726</c:v>
                </c:pt>
                <c:pt idx="124">
                  <c:v>-25.137300573712615</c:v>
                </c:pt>
                <c:pt idx="125">
                  <c:v>0</c:v>
                </c:pt>
                <c:pt idx="126">
                  <c:v>25.137300573712615</c:v>
                </c:pt>
                <c:pt idx="128">
                  <c:v>-22.991202346040311</c:v>
                </c:pt>
                <c:pt idx="129">
                  <c:v>0</c:v>
                </c:pt>
                <c:pt idx="130">
                  <c:v>22.991202346040311</c:v>
                </c:pt>
                <c:pt idx="132">
                  <c:v>-25.344827586205639</c:v>
                </c:pt>
                <c:pt idx="133">
                  <c:v>0</c:v>
                </c:pt>
                <c:pt idx="134">
                  <c:v>25.344827586205639</c:v>
                </c:pt>
                <c:pt idx="136">
                  <c:v>-7.3757971229412442</c:v>
                </c:pt>
                <c:pt idx="137">
                  <c:v>0</c:v>
                </c:pt>
                <c:pt idx="138">
                  <c:v>7.3757971229412442</c:v>
                </c:pt>
                <c:pt idx="140">
                  <c:v>-14.271408029858799</c:v>
                </c:pt>
                <c:pt idx="141">
                  <c:v>0</c:v>
                </c:pt>
                <c:pt idx="142">
                  <c:v>14.271408029858799</c:v>
                </c:pt>
                <c:pt idx="144">
                  <c:v>-7.3757971229412442</c:v>
                </c:pt>
                <c:pt idx="145">
                  <c:v>0</c:v>
                </c:pt>
                <c:pt idx="146">
                  <c:v>7.3757971229412442</c:v>
                </c:pt>
                <c:pt idx="148">
                  <c:v>-14.271408029858799</c:v>
                </c:pt>
                <c:pt idx="149">
                  <c:v>0</c:v>
                </c:pt>
                <c:pt idx="150">
                  <c:v>14.271408029858799</c:v>
                </c:pt>
                <c:pt idx="152">
                  <c:v>-7.3757971229412442</c:v>
                </c:pt>
                <c:pt idx="153">
                  <c:v>0</c:v>
                </c:pt>
                <c:pt idx="154">
                  <c:v>7.3757971229412442</c:v>
                </c:pt>
                <c:pt idx="156">
                  <c:v>-14.271408029858799</c:v>
                </c:pt>
                <c:pt idx="157">
                  <c:v>0</c:v>
                </c:pt>
                <c:pt idx="158">
                  <c:v>14.271408029858799</c:v>
                </c:pt>
              </c:numCache>
            </c:numRef>
          </c:xVal>
          <c:yVal>
            <c:numRef>
              <c:f>'30 min_all'!$K$47:$K$205</c:f>
              <c:numCache>
                <c:formatCode>General</c:formatCode>
                <c:ptCount val="1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93-444C-A7FB-0425DFE4927B}"/>
            </c:ext>
          </c:extLst>
        </c:ser>
        <c:ser>
          <c:idx val="1"/>
          <c:order val="1"/>
          <c:tx>
            <c:strRef>
              <c:f>'30 min_all'!$J$46</c:f>
              <c:strCache>
                <c:ptCount val="1"/>
                <c:pt idx="0">
                  <c:v>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C4B9-4B98-A169-C16521B0333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C4B9-4B98-A169-C16521B0333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C4B9-4B98-A169-C16521B0333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C4B9-4B98-A169-C16521B0333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C4B9-4B98-A169-C16521B0333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C4B9-4B98-A169-C16521B0333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C4B9-4B98-A169-C16521B0333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C4B9-4B98-A169-C16521B0333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C4B9-4B98-A169-C16521B0333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C4B9-4B98-A169-C16521B0333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C4B9-4B98-A169-C16521B0333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C4B9-4B98-A169-C16521B03330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C4B9-4B98-A169-C16521B03330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C4B9-4B98-A169-C16521B03330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C4B9-4B98-A169-C16521B03330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C4B9-4B98-A169-C16521B03330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C4B9-4B98-A169-C16521B03330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C4B9-4B98-A169-C16521B03330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C4B9-4B98-A169-C16521B03330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C4B9-4B98-A169-C16521B03330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C4B9-4B98-A169-C16521B03330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C4B9-4B98-A169-C16521B03330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C4B9-4B98-A169-C16521B03330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C4B9-4B98-A169-C16521B03330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C4B9-4B98-A169-C16521B03330}"/>
              </c:ext>
            </c:extLst>
          </c:dPt>
          <c:dPt>
            <c:idx val="10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C4B9-4B98-A169-C16521B03330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C4B9-4B98-A169-C16521B03330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C4B9-4B98-A169-C16521B03330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C4B9-4B98-A169-C16521B03330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C4B9-4B98-A169-C16521B03330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C4B9-4B98-A169-C16521B03330}"/>
              </c:ext>
            </c:extLst>
          </c:dPt>
          <c:xVal>
            <c:numRef>
              <c:f>'30 min_all'!$J$47:$J$205</c:f>
              <c:numCache>
                <c:formatCode>General</c:formatCode>
                <c:ptCount val="159"/>
                <c:pt idx="0">
                  <c:v>214.81379557895119</c:v>
                </c:pt>
                <c:pt idx="1">
                  <c:v>261.38414445673897</c:v>
                </c:pt>
                <c:pt idx="2">
                  <c:v>307.95449333452677</c:v>
                </c:pt>
                <c:pt idx="4">
                  <c:v>3.255816749832789</c:v>
                </c:pt>
                <c:pt idx="5">
                  <c:v>84.133950580171984</c:v>
                </c:pt>
                <c:pt idx="6">
                  <c:v>165.01208441051119</c:v>
                </c:pt>
                <c:pt idx="8">
                  <c:v>1.9669703563910588</c:v>
                </c:pt>
                <c:pt idx="9">
                  <c:v>37.380021490035006</c:v>
                </c:pt>
                <c:pt idx="10">
                  <c:v>72.793072623678952</c:v>
                </c:pt>
                <c:pt idx="12">
                  <c:v>64.076365519627643</c:v>
                </c:pt>
                <c:pt idx="13">
                  <c:v>106.21624157881601</c:v>
                </c:pt>
                <c:pt idx="14">
                  <c:v>148.35611763800438</c:v>
                </c:pt>
                <c:pt idx="16">
                  <c:v>60.814157688501922</c:v>
                </c:pt>
                <c:pt idx="17">
                  <c:v>102.61681678507503</c:v>
                </c:pt>
                <c:pt idx="18">
                  <c:v>144.41947588164814</c:v>
                </c:pt>
                <c:pt idx="20">
                  <c:v>66.205068675925375</c:v>
                </c:pt>
                <c:pt idx="21">
                  <c:v>155.93873054590898</c:v>
                </c:pt>
                <c:pt idx="22">
                  <c:v>245.6723924158926</c:v>
                </c:pt>
                <c:pt idx="24">
                  <c:v>123.56556369934944</c:v>
                </c:pt>
                <c:pt idx="25">
                  <c:v>168.99045640321199</c:v>
                </c:pt>
                <c:pt idx="26">
                  <c:v>214.41534910707455</c:v>
                </c:pt>
                <c:pt idx="28">
                  <c:v>-36.165644171779888</c:v>
                </c:pt>
                <c:pt idx="29">
                  <c:v>-4.6012269938649979</c:v>
                </c:pt>
                <c:pt idx="30">
                  <c:v>26.963190184049889</c:v>
                </c:pt>
                <c:pt idx="32">
                  <c:v>-28.792770287646647</c:v>
                </c:pt>
                <c:pt idx="33">
                  <c:v>4.3863193857679903</c:v>
                </c:pt>
                <c:pt idx="34">
                  <c:v>37.565409059182628</c:v>
                </c:pt>
                <c:pt idx="36">
                  <c:v>-24.154520188842341</c:v>
                </c:pt>
                <c:pt idx="37">
                  <c:v>17.496996249863003</c:v>
                </c:pt>
                <c:pt idx="38">
                  <c:v>59.148512688568346</c:v>
                </c:pt>
                <c:pt idx="40">
                  <c:v>22.022988505748103</c:v>
                </c:pt>
                <c:pt idx="41">
                  <c:v>59.195402298850979</c:v>
                </c:pt>
                <c:pt idx="42">
                  <c:v>96.367816091953856</c:v>
                </c:pt>
                <c:pt idx="44">
                  <c:v>-81.400709196533512</c:v>
                </c:pt>
                <c:pt idx="45">
                  <c:v>-1.8907521562079808</c:v>
                </c:pt>
                <c:pt idx="46">
                  <c:v>77.619204884117551</c:v>
                </c:pt>
                <c:pt idx="48">
                  <c:v>28.675486668026569</c:v>
                </c:pt>
                <c:pt idx="49">
                  <c:v>47.166174351821979</c:v>
                </c:pt>
                <c:pt idx="50">
                  <c:v>65.656862035617394</c:v>
                </c:pt>
                <c:pt idx="52">
                  <c:v>124.48743774793962</c:v>
                </c:pt>
                <c:pt idx="53">
                  <c:v>215.09180739853801</c:v>
                </c:pt>
                <c:pt idx="54">
                  <c:v>305.69617704913639</c:v>
                </c:pt>
                <c:pt idx="56">
                  <c:v>103.60406091370575</c:v>
                </c:pt>
                <c:pt idx="57">
                  <c:v>143.40101522842699</c:v>
                </c:pt>
                <c:pt idx="58">
                  <c:v>183.19796954314822</c:v>
                </c:pt>
                <c:pt idx="60">
                  <c:v>59.974619289341199</c:v>
                </c:pt>
                <c:pt idx="61">
                  <c:v>107.23350253807104</c:v>
                </c:pt>
                <c:pt idx="62">
                  <c:v>154.49238578680087</c:v>
                </c:pt>
                <c:pt idx="64">
                  <c:v>-19.286667607763647</c:v>
                </c:pt>
                <c:pt idx="65">
                  <c:v>18.521489162378998</c:v>
                </c:pt>
                <c:pt idx="66">
                  <c:v>56.329645932521643</c:v>
                </c:pt>
                <c:pt idx="68">
                  <c:v>79.389458781589866</c:v>
                </c:pt>
                <c:pt idx="69">
                  <c:v>127.29163125256918</c:v>
                </c:pt>
                <c:pt idx="70">
                  <c:v>175.19380372354848</c:v>
                </c:pt>
                <c:pt idx="72">
                  <c:v>-0.7880198019815623</c:v>
                </c:pt>
                <c:pt idx="73">
                  <c:v>14.632425742573787</c:v>
                </c:pt>
                <c:pt idx="74">
                  <c:v>30.052871287129136</c:v>
                </c:pt>
                <c:pt idx="76">
                  <c:v>152.14499999999987</c:v>
                </c:pt>
                <c:pt idx="77">
                  <c:v>275.625</c:v>
                </c:pt>
                <c:pt idx="78">
                  <c:v>399.10500000000013</c:v>
                </c:pt>
                <c:pt idx="80">
                  <c:v>-23.172390368683054</c:v>
                </c:pt>
                <c:pt idx="81">
                  <c:v>-17.218339197673004</c:v>
                </c:pt>
                <c:pt idx="82">
                  <c:v>-11.264288026662953</c:v>
                </c:pt>
                <c:pt idx="84">
                  <c:v>-51.338681341942063</c:v>
                </c:pt>
                <c:pt idx="85">
                  <c:v>-49.363953857551991</c:v>
                </c:pt>
                <c:pt idx="86">
                  <c:v>-47.389226373161918</c:v>
                </c:pt>
                <c:pt idx="88">
                  <c:v>4.8947722061746717</c:v>
                </c:pt>
                <c:pt idx="89">
                  <c:v>40.406475343404992</c:v>
                </c:pt>
                <c:pt idx="90">
                  <c:v>75.918178480635305</c:v>
                </c:pt>
                <c:pt idx="92">
                  <c:v>87.649643366618108</c:v>
                </c:pt>
                <c:pt idx="93">
                  <c:v>105.525439847836</c:v>
                </c:pt>
                <c:pt idx="94">
                  <c:v>123.40123632905389</c:v>
                </c:pt>
                <c:pt idx="96">
                  <c:v>104.73415762450578</c:v>
                </c:pt>
                <c:pt idx="97">
                  <c:v>136.68472274783801</c:v>
                </c:pt>
                <c:pt idx="98">
                  <c:v>168.63528787117022</c:v>
                </c:pt>
                <c:pt idx="100">
                  <c:v>25.642018365401835</c:v>
                </c:pt>
                <c:pt idx="101">
                  <c:v>47.708243530964012</c:v>
                </c:pt>
                <c:pt idx="102">
                  <c:v>69.774468696526185</c:v>
                </c:pt>
                <c:pt idx="104">
                  <c:v>43.25703649387988</c:v>
                </c:pt>
                <c:pt idx="105">
                  <c:v>96.388967228833991</c:v>
                </c:pt>
                <c:pt idx="106">
                  <c:v>149.52089796378812</c:v>
                </c:pt>
                <c:pt idx="108">
                  <c:v>56.11244896186156</c:v>
                </c:pt>
                <c:pt idx="109">
                  <c:v>108.85587698722998</c:v>
                </c:pt>
                <c:pt idx="110">
                  <c:v>161.59930501259839</c:v>
                </c:pt>
                <c:pt idx="112">
                  <c:v>10.715596330273655</c:v>
                </c:pt>
                <c:pt idx="113">
                  <c:v>56.269113149846987</c:v>
                </c:pt>
                <c:pt idx="114">
                  <c:v>101.82262996942032</c:v>
                </c:pt>
                <c:pt idx="116">
                  <c:v>-16.056819623869728</c:v>
                </c:pt>
                <c:pt idx="117">
                  <c:v>17.605377008354992</c:v>
                </c:pt>
                <c:pt idx="118">
                  <c:v>51.267573640579712</c:v>
                </c:pt>
                <c:pt idx="120">
                  <c:v>-26.621665336754038</c:v>
                </c:pt>
                <c:pt idx="121">
                  <c:v>0.67394164204500839</c:v>
                </c:pt>
                <c:pt idx="122">
                  <c:v>27.969548620844055</c:v>
                </c:pt>
                <c:pt idx="124">
                  <c:v>-4.1687654263811638</c:v>
                </c:pt>
                <c:pt idx="125">
                  <c:v>28.42159593967699</c:v>
                </c:pt>
                <c:pt idx="126">
                  <c:v>61.011957305735145</c:v>
                </c:pt>
                <c:pt idx="128">
                  <c:v>-36.862170087976423</c:v>
                </c:pt>
                <c:pt idx="129">
                  <c:v>24.926686217008978</c:v>
                </c:pt>
                <c:pt idx="130">
                  <c:v>86.715542521994379</c:v>
                </c:pt>
                <c:pt idx="132">
                  <c:v>-52.88177339901425</c:v>
                </c:pt>
                <c:pt idx="133">
                  <c:v>11.083743842363958</c:v>
                </c:pt>
                <c:pt idx="134">
                  <c:v>75.049261083742167</c:v>
                </c:pt>
                <c:pt idx="136">
                  <c:v>89.038261901232659</c:v>
                </c:pt>
                <c:pt idx="137">
                  <c:v>92.19931781106402</c:v>
                </c:pt>
                <c:pt idx="138">
                  <c:v>95.360373720895382</c:v>
                </c:pt>
                <c:pt idx="140">
                  <c:v>90.993626286214095</c:v>
                </c:pt>
                <c:pt idx="141">
                  <c:v>125.24500555787802</c:v>
                </c:pt>
                <c:pt idx="142">
                  <c:v>159.49638482954194</c:v>
                </c:pt>
                <c:pt idx="144">
                  <c:v>18.605961738100056</c:v>
                </c:pt>
                <c:pt idx="145">
                  <c:v>48.109150229868987</c:v>
                </c:pt>
                <c:pt idx="146">
                  <c:v>77.612338721637911</c:v>
                </c:pt>
                <c:pt idx="148">
                  <c:v>-2.4720627377396553</c:v>
                </c:pt>
                <c:pt idx="149">
                  <c:v>19.410762908045001</c:v>
                </c:pt>
                <c:pt idx="150">
                  <c:v>41.293588553829657</c:v>
                </c:pt>
                <c:pt idx="152">
                  <c:v>71.935340352959344</c:v>
                </c:pt>
                <c:pt idx="153">
                  <c:v>80.364822779179008</c:v>
                </c:pt>
                <c:pt idx="154">
                  <c:v>88.794305205398672</c:v>
                </c:pt>
                <c:pt idx="156">
                  <c:v>19.152347056363944</c:v>
                </c:pt>
                <c:pt idx="157">
                  <c:v>54.361149919946001</c:v>
                </c:pt>
                <c:pt idx="158">
                  <c:v>89.569952783528066</c:v>
                </c:pt>
              </c:numCache>
            </c:numRef>
          </c:xVal>
          <c:yVal>
            <c:numRef>
              <c:f>'30 min_all'!$K$47:$K$205</c:f>
              <c:numCache>
                <c:formatCode>General</c:formatCode>
                <c:ptCount val="1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93-444C-A7FB-0425DFE49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310848"/>
        <c:axId val="88670712"/>
      </c:scatterChart>
      <c:valAx>
        <c:axId val="412310848"/>
        <c:scaling>
          <c:orientation val="minMax"/>
          <c:max val="6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670712"/>
        <c:crosses val="autoZero"/>
        <c:crossBetween val="midCat"/>
      </c:valAx>
      <c:valAx>
        <c:axId val="88670712"/>
        <c:scaling>
          <c:orientation val="minMax"/>
          <c:max val="40"/>
        </c:scaling>
        <c:delete val="1"/>
        <c:axPos val="l"/>
        <c:numFmt formatCode="General" sourceLinked="1"/>
        <c:majorTickMark val="none"/>
        <c:minorTickMark val="none"/>
        <c:tickLblPos val="nextTo"/>
        <c:crossAx val="41231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7.407407407407407E-2"/>
          <c:w val="0.89302099737532803"/>
          <c:h val="0.82416666666666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'60 min_all'!$I$46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FFB0-4202-87D6-B930867E8D54}"/>
              </c:ext>
            </c:extLst>
          </c:dPt>
          <c:dPt>
            <c:idx val="4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FFB0-4202-87D6-B930867E8D54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FFB0-4202-87D6-B930867E8D54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FFB0-4202-87D6-B930867E8D54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FFB0-4202-87D6-B930867E8D54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FFB0-4202-87D6-B930867E8D54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FFB0-4202-87D6-B930867E8D54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FFB0-4202-87D6-B930867E8D54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FFB0-4202-87D6-B930867E8D54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FFB0-4202-87D6-B930867E8D54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FFB0-4202-87D6-B930867E8D54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FFB0-4202-87D6-B930867E8D54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FB0-4202-87D6-B930867E8D54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FFB0-4202-87D6-B930867E8D54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FB0-4202-87D6-B930867E8D54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FFB0-4202-87D6-B930867E8D54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FB0-4202-87D6-B930867E8D54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FB0-4202-87D6-B930867E8D54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FB0-4202-87D6-B930867E8D54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FB0-4202-87D6-B930867E8D54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FB0-4202-87D6-B930867E8D54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FB0-4202-87D6-B930867E8D54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FB0-4202-87D6-B930867E8D54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FB0-4202-87D6-B930867E8D54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FB0-4202-87D6-B930867E8D54}"/>
              </c:ext>
            </c:extLst>
          </c:dPt>
          <c:dPt>
            <c:idx val="100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FB0-4202-87D6-B930867E8D54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FB0-4202-87D6-B930867E8D54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FB0-4202-87D6-B930867E8D54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FB0-4202-87D6-B930867E8D54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FB0-4202-87D6-B930867E8D54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FB0-4202-87D6-B930867E8D54}"/>
              </c:ext>
            </c:extLst>
          </c:dPt>
          <c:dPt>
            <c:idx val="1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FB0-4202-87D6-B930867E8D54}"/>
              </c:ext>
            </c:extLst>
          </c:dPt>
          <c:dPt>
            <c:idx val="1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FB0-4202-87D6-B930867E8D54}"/>
              </c:ext>
            </c:extLst>
          </c:dPt>
          <c:dPt>
            <c:idx val="1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FB0-4202-87D6-B930867E8D54}"/>
              </c:ext>
            </c:extLst>
          </c:dPt>
          <c:dPt>
            <c:idx val="1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FB0-4202-87D6-B930867E8D54}"/>
              </c:ext>
            </c:extLst>
          </c:dPt>
          <c:dPt>
            <c:idx val="1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FB0-4202-87D6-B930867E8D54}"/>
              </c:ext>
            </c:extLst>
          </c:dPt>
          <c:dPt>
            <c:idx val="1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FB0-4202-87D6-B930867E8D54}"/>
              </c:ext>
            </c:extLst>
          </c:dPt>
          <c:dPt>
            <c:idx val="1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FB0-4202-87D6-B930867E8D54}"/>
              </c:ext>
            </c:extLst>
          </c:dPt>
          <c:dPt>
            <c:idx val="1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FB0-4202-87D6-B930867E8D54}"/>
              </c:ext>
            </c:extLst>
          </c:dPt>
          <c:dPt>
            <c:idx val="1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FB0-4202-87D6-B930867E8D54}"/>
              </c:ext>
            </c:extLst>
          </c:dPt>
          <c:xVal>
            <c:numRef>
              <c:f>'60 min_all'!$I$47:$I$205</c:f>
              <c:numCache>
                <c:formatCode>General</c:formatCode>
                <c:ptCount val="159"/>
                <c:pt idx="0">
                  <c:v>-25.87458745874742</c:v>
                </c:pt>
                <c:pt idx="1">
                  <c:v>0</c:v>
                </c:pt>
                <c:pt idx="2">
                  <c:v>25.87458745874742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-26.589298923318836</c:v>
                </c:pt>
                <c:pt idx="13">
                  <c:v>0</c:v>
                </c:pt>
                <c:pt idx="14">
                  <c:v>26.589298923318836</c:v>
                </c:pt>
                <c:pt idx="16">
                  <c:v>-23.654483544858049</c:v>
                </c:pt>
                <c:pt idx="17">
                  <c:v>0</c:v>
                </c:pt>
                <c:pt idx="18">
                  <c:v>23.654483544858049</c:v>
                </c:pt>
                <c:pt idx="20">
                  <c:v>-43.640624999998046</c:v>
                </c:pt>
                <c:pt idx="21">
                  <c:v>0</c:v>
                </c:pt>
                <c:pt idx="22">
                  <c:v>43.640624999998046</c:v>
                </c:pt>
                <c:pt idx="24">
                  <c:v>-40.691251631841709</c:v>
                </c:pt>
                <c:pt idx="25">
                  <c:v>0</c:v>
                </c:pt>
                <c:pt idx="26">
                  <c:v>40.691251631841709</c:v>
                </c:pt>
                <c:pt idx="28">
                  <c:v>-73.630953948234222</c:v>
                </c:pt>
                <c:pt idx="29">
                  <c:v>0</c:v>
                </c:pt>
                <c:pt idx="30">
                  <c:v>73.630953948234222</c:v>
                </c:pt>
                <c:pt idx="32">
                  <c:v>-62.671613827560911</c:v>
                </c:pt>
                <c:pt idx="33">
                  <c:v>0</c:v>
                </c:pt>
                <c:pt idx="34">
                  <c:v>62.671613827560911</c:v>
                </c:pt>
                <c:pt idx="36">
                  <c:v>-50.226828646674065</c:v>
                </c:pt>
                <c:pt idx="37">
                  <c:v>0</c:v>
                </c:pt>
                <c:pt idx="38">
                  <c:v>50.226828646674065</c:v>
                </c:pt>
                <c:pt idx="40">
                  <c:v>-39.425287356320574</c:v>
                </c:pt>
                <c:pt idx="41">
                  <c:v>0</c:v>
                </c:pt>
                <c:pt idx="42">
                  <c:v>39.425287356320574</c:v>
                </c:pt>
                <c:pt idx="44">
                  <c:v>-25.886962757315793</c:v>
                </c:pt>
                <c:pt idx="45">
                  <c:v>0</c:v>
                </c:pt>
                <c:pt idx="46">
                  <c:v>25.886962757315793</c:v>
                </c:pt>
                <c:pt idx="48">
                  <c:v>-25.886962757315793</c:v>
                </c:pt>
                <c:pt idx="49">
                  <c:v>0</c:v>
                </c:pt>
                <c:pt idx="50">
                  <c:v>25.886962757315793</c:v>
                </c:pt>
                <c:pt idx="52">
                  <c:v>-25.886962757315793</c:v>
                </c:pt>
                <c:pt idx="53">
                  <c:v>0</c:v>
                </c:pt>
                <c:pt idx="54">
                  <c:v>25.886962757315793</c:v>
                </c:pt>
                <c:pt idx="56">
                  <c:v>-39.796954314719294</c:v>
                </c:pt>
                <c:pt idx="57">
                  <c:v>0</c:v>
                </c:pt>
                <c:pt idx="58">
                  <c:v>39.796954314719294</c:v>
                </c:pt>
                <c:pt idx="60">
                  <c:v>-34.82233502538088</c:v>
                </c:pt>
                <c:pt idx="61">
                  <c:v>0</c:v>
                </c:pt>
                <c:pt idx="62">
                  <c:v>34.82233502538088</c:v>
                </c:pt>
                <c:pt idx="64">
                  <c:v>-28.734199145310676</c:v>
                </c:pt>
                <c:pt idx="65">
                  <c:v>0</c:v>
                </c:pt>
                <c:pt idx="66">
                  <c:v>28.734199145310676</c:v>
                </c:pt>
                <c:pt idx="68">
                  <c:v>-16.779512191679999</c:v>
                </c:pt>
                <c:pt idx="69">
                  <c:v>0</c:v>
                </c:pt>
                <c:pt idx="70">
                  <c:v>16.779512191679999</c:v>
                </c:pt>
                <c:pt idx="72">
                  <c:v>-33.07500000000357</c:v>
                </c:pt>
                <c:pt idx="73">
                  <c:v>0</c:v>
                </c:pt>
                <c:pt idx="74">
                  <c:v>33.07500000000357</c:v>
                </c:pt>
                <c:pt idx="76">
                  <c:v>-33.07500000000357</c:v>
                </c:pt>
                <c:pt idx="77">
                  <c:v>0</c:v>
                </c:pt>
                <c:pt idx="78">
                  <c:v>33.07500000000357</c:v>
                </c:pt>
                <c:pt idx="80">
                  <c:v>-7.4425639637630088</c:v>
                </c:pt>
                <c:pt idx="81">
                  <c:v>0</c:v>
                </c:pt>
                <c:pt idx="82">
                  <c:v>7.4425639637630088</c:v>
                </c:pt>
                <c:pt idx="84">
                  <c:v>-9.379955550852884</c:v>
                </c:pt>
                <c:pt idx="85">
                  <c:v>0</c:v>
                </c:pt>
                <c:pt idx="86">
                  <c:v>9.379955550852884</c:v>
                </c:pt>
                <c:pt idx="88">
                  <c:v>-9.5608431523331685</c:v>
                </c:pt>
                <c:pt idx="89">
                  <c:v>0</c:v>
                </c:pt>
                <c:pt idx="90">
                  <c:v>9.5608431523331685</c:v>
                </c:pt>
                <c:pt idx="92">
                  <c:v>-8.9378982406089449</c:v>
                </c:pt>
                <c:pt idx="93">
                  <c:v>0</c:v>
                </c:pt>
                <c:pt idx="94">
                  <c:v>8.9378982406089449</c:v>
                </c:pt>
                <c:pt idx="96">
                  <c:v>-13.517546782947147</c:v>
                </c:pt>
                <c:pt idx="97">
                  <c:v>0</c:v>
                </c:pt>
                <c:pt idx="98">
                  <c:v>13.517546782947147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4">
                  <c:v>-15.353646567769157</c:v>
                </c:pt>
                <c:pt idx="105">
                  <c:v>0</c:v>
                </c:pt>
                <c:pt idx="106">
                  <c:v>15.353646567769157</c:v>
                </c:pt>
                <c:pt idx="108">
                  <c:v>-7.1922856398237833</c:v>
                </c:pt>
                <c:pt idx="109">
                  <c:v>0</c:v>
                </c:pt>
                <c:pt idx="110">
                  <c:v>7.1922856398237833</c:v>
                </c:pt>
                <c:pt idx="112">
                  <c:v>-28.770642201835273</c:v>
                </c:pt>
                <c:pt idx="113">
                  <c:v>0</c:v>
                </c:pt>
                <c:pt idx="114">
                  <c:v>28.770642201835273</c:v>
                </c:pt>
                <c:pt idx="116">
                  <c:v>-28.770642201835273</c:v>
                </c:pt>
                <c:pt idx="117">
                  <c:v>0</c:v>
                </c:pt>
                <c:pt idx="118">
                  <c:v>28.770642201835273</c:v>
                </c:pt>
                <c:pt idx="120">
                  <c:v>-31.290086048867224</c:v>
                </c:pt>
                <c:pt idx="121">
                  <c:v>0</c:v>
                </c:pt>
                <c:pt idx="122">
                  <c:v>31.290086048867224</c:v>
                </c:pt>
                <c:pt idx="124">
                  <c:v>-33.269327227851157</c:v>
                </c:pt>
                <c:pt idx="125">
                  <c:v>0</c:v>
                </c:pt>
                <c:pt idx="126">
                  <c:v>33.269327227851157</c:v>
                </c:pt>
                <c:pt idx="128">
                  <c:v>-35.923753665689901</c:v>
                </c:pt>
                <c:pt idx="129">
                  <c:v>0</c:v>
                </c:pt>
                <c:pt idx="130">
                  <c:v>35.923753665689901</c:v>
                </c:pt>
                <c:pt idx="132">
                  <c:v>-10.862068965516734</c:v>
                </c:pt>
                <c:pt idx="133">
                  <c:v>0</c:v>
                </c:pt>
                <c:pt idx="134">
                  <c:v>10.862068965516734</c:v>
                </c:pt>
                <c:pt idx="136">
                  <c:v>-23.181076672104101</c:v>
                </c:pt>
                <c:pt idx="137">
                  <c:v>0</c:v>
                </c:pt>
                <c:pt idx="138">
                  <c:v>23.181076672104101</c:v>
                </c:pt>
                <c:pt idx="140">
                  <c:v>-23.785680049766022</c:v>
                </c:pt>
                <c:pt idx="141">
                  <c:v>0</c:v>
                </c:pt>
                <c:pt idx="142">
                  <c:v>23.785680049766022</c:v>
                </c:pt>
                <c:pt idx="144">
                  <c:v>-23.181076672104101</c:v>
                </c:pt>
                <c:pt idx="145">
                  <c:v>0</c:v>
                </c:pt>
                <c:pt idx="146">
                  <c:v>23.181076672104101</c:v>
                </c:pt>
                <c:pt idx="148">
                  <c:v>-23.785680049766022</c:v>
                </c:pt>
                <c:pt idx="149">
                  <c:v>0</c:v>
                </c:pt>
                <c:pt idx="150">
                  <c:v>23.785680049766022</c:v>
                </c:pt>
                <c:pt idx="152">
                  <c:v>-23.181076672104101</c:v>
                </c:pt>
                <c:pt idx="153">
                  <c:v>0</c:v>
                </c:pt>
                <c:pt idx="154">
                  <c:v>23.181076672104101</c:v>
                </c:pt>
                <c:pt idx="156">
                  <c:v>-23.785680049766022</c:v>
                </c:pt>
                <c:pt idx="157">
                  <c:v>0</c:v>
                </c:pt>
                <c:pt idx="158">
                  <c:v>23.785680049766022</c:v>
                </c:pt>
              </c:numCache>
            </c:numRef>
          </c:xVal>
          <c:yVal>
            <c:numRef>
              <c:f>'60 min_all'!$K$47:$K$205</c:f>
              <c:numCache>
                <c:formatCode>General</c:formatCode>
                <c:ptCount val="1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E2-403B-95AA-8470F3020FA2}"/>
            </c:ext>
          </c:extLst>
        </c:ser>
        <c:ser>
          <c:idx val="1"/>
          <c:order val="1"/>
          <c:tx>
            <c:strRef>
              <c:f>'60 min_all'!$J$46</c:f>
              <c:strCache>
                <c:ptCount val="1"/>
                <c:pt idx="0">
                  <c:v>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FFB0-4202-87D6-B930867E8D54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FFB0-4202-87D6-B930867E8D54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FFB0-4202-87D6-B930867E8D54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FFB0-4202-87D6-B930867E8D54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FFB0-4202-87D6-B930867E8D54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FFB0-4202-87D6-B930867E8D54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FFB0-4202-87D6-B930867E8D54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FFB0-4202-87D6-B930867E8D54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FFB0-4202-87D6-B930867E8D54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FFB0-4202-87D6-B930867E8D54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FFB0-4202-87D6-B930867E8D54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FFB0-4202-87D6-B930867E8D54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FFB0-4202-87D6-B930867E8D54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FFB0-4202-87D6-B930867E8D54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FFB0-4202-87D6-B930867E8D54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FFB0-4202-87D6-B930867E8D54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FFB0-4202-87D6-B930867E8D54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FFB0-4202-87D6-B930867E8D54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FB0-4202-87D6-B930867E8D54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FFB0-4202-87D6-B930867E8D54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FFB0-4202-87D6-B930867E8D54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FB0-4202-87D6-B930867E8D54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FB0-4202-87D6-B930867E8D54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FB0-4202-87D6-B930867E8D54}"/>
              </c:ext>
            </c:extLst>
          </c:dPt>
          <c:dPt>
            <c:idx val="10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FFB0-4202-87D6-B930867E8D54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FFB0-4202-87D6-B930867E8D54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FFB0-4202-87D6-B930867E8D54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FFB0-4202-87D6-B930867E8D54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FFB0-4202-87D6-B930867E8D54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FFB0-4202-87D6-B930867E8D54}"/>
              </c:ext>
            </c:extLst>
          </c:dPt>
          <c:dPt>
            <c:idx val="1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FFB0-4202-87D6-B930867E8D54}"/>
              </c:ext>
            </c:extLst>
          </c:dPt>
          <c:dPt>
            <c:idx val="1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FFB0-4202-87D6-B930867E8D54}"/>
              </c:ext>
            </c:extLst>
          </c:dPt>
          <c:dPt>
            <c:idx val="1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FFB0-4202-87D6-B930867E8D54}"/>
              </c:ext>
            </c:extLst>
          </c:dPt>
          <c:dPt>
            <c:idx val="1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FFB0-4202-87D6-B930867E8D54}"/>
              </c:ext>
            </c:extLst>
          </c:dPt>
          <c:dPt>
            <c:idx val="1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FFB0-4202-87D6-B930867E8D54}"/>
              </c:ext>
            </c:extLst>
          </c:dPt>
          <c:dPt>
            <c:idx val="1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FFB0-4202-87D6-B930867E8D54}"/>
              </c:ext>
            </c:extLst>
          </c:dPt>
          <c:dPt>
            <c:idx val="1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FFB0-4202-87D6-B930867E8D54}"/>
              </c:ext>
            </c:extLst>
          </c:dPt>
          <c:dPt>
            <c:idx val="1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FFB0-4202-87D6-B930867E8D54}"/>
              </c:ext>
            </c:extLst>
          </c:dPt>
          <c:dPt>
            <c:idx val="1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FFB0-4202-87D6-B930867E8D54}"/>
              </c:ext>
            </c:extLst>
          </c:dPt>
          <c:xVal>
            <c:numRef>
              <c:f>'60 min_all'!$J$47:$J$205</c:f>
              <c:numCache>
                <c:formatCode>General</c:formatCode>
                <c:ptCount val="159"/>
                <c:pt idx="0">
                  <c:v>178.55906194849499</c:v>
                </c:pt>
                <c:pt idx="1">
                  <c:v>227.72077812011</c:v>
                </c:pt>
                <c:pt idx="2">
                  <c:v>276.88249429172504</c:v>
                </c:pt>
                <c:pt idx="4">
                  <c:v>9.9041664161567269</c:v>
                </c:pt>
                <c:pt idx="5">
                  <c:v>106.34281248121201</c:v>
                </c:pt>
                <c:pt idx="6">
                  <c:v>202.78145854626729</c:v>
                </c:pt>
                <c:pt idx="8">
                  <c:v>16.020803799581124</c:v>
                </c:pt>
                <c:pt idx="9">
                  <c:v>68.533350188261977</c:v>
                </c:pt>
                <c:pt idx="10">
                  <c:v>121.04589657694282</c:v>
                </c:pt>
                <c:pt idx="12">
                  <c:v>36.68957525921109</c:v>
                </c:pt>
                <c:pt idx="13">
                  <c:v>74.909462847775984</c:v>
                </c:pt>
                <c:pt idx="14">
                  <c:v>113.12935043634087</c:v>
                </c:pt>
                <c:pt idx="16">
                  <c:v>43.773229345190124</c:v>
                </c:pt>
                <c:pt idx="17">
                  <c:v>98.195559112426025</c:v>
                </c:pt>
                <c:pt idx="18">
                  <c:v>152.61788887966193</c:v>
                </c:pt>
                <c:pt idx="20">
                  <c:v>132.07716656072026</c:v>
                </c:pt>
                <c:pt idx="21">
                  <c:v>138.36362858258099</c:v>
                </c:pt>
                <c:pt idx="22">
                  <c:v>144.65009060444171</c:v>
                </c:pt>
                <c:pt idx="24">
                  <c:v>119.48757668580659</c:v>
                </c:pt>
                <c:pt idx="25">
                  <c:v>201.820194711559</c:v>
                </c:pt>
                <c:pt idx="26">
                  <c:v>284.15281273731142</c:v>
                </c:pt>
                <c:pt idx="28">
                  <c:v>-99.580426024909684</c:v>
                </c:pt>
                <c:pt idx="29">
                  <c:v>-55.991468969693017</c:v>
                </c:pt>
                <c:pt idx="30">
                  <c:v>-12.402511914476342</c:v>
                </c:pt>
                <c:pt idx="32">
                  <c:v>-51.144239129104733</c:v>
                </c:pt>
                <c:pt idx="33">
                  <c:v>25.063982464518006</c:v>
                </c:pt>
                <c:pt idx="34">
                  <c:v>101.27220405814074</c:v>
                </c:pt>
                <c:pt idx="36">
                  <c:v>-38.944136315642844</c:v>
                </c:pt>
                <c:pt idx="37">
                  <c:v>12.507736932170019</c:v>
                </c:pt>
                <c:pt idx="38">
                  <c:v>63.959610179982882</c:v>
                </c:pt>
                <c:pt idx="40">
                  <c:v>77.977011494254299</c:v>
                </c:pt>
                <c:pt idx="41">
                  <c:v>125.28735632183901</c:v>
                </c:pt>
                <c:pt idx="42">
                  <c:v>172.59770114942373</c:v>
                </c:pt>
                <c:pt idx="44">
                  <c:v>40.838351874631897</c:v>
                </c:pt>
                <c:pt idx="45">
                  <c:v>100.00855246278002</c:v>
                </c:pt>
                <c:pt idx="46">
                  <c:v>159.17875305092815</c:v>
                </c:pt>
                <c:pt idx="48">
                  <c:v>102.83086518029464</c:v>
                </c:pt>
                <c:pt idx="49">
                  <c:v>149.05758438978199</c:v>
                </c:pt>
                <c:pt idx="50">
                  <c:v>195.28430359926935</c:v>
                </c:pt>
                <c:pt idx="52">
                  <c:v>174.75981395104134</c:v>
                </c:pt>
                <c:pt idx="53">
                  <c:v>324.53438418978595</c:v>
                </c:pt>
                <c:pt idx="54">
                  <c:v>474.30895442853057</c:v>
                </c:pt>
                <c:pt idx="56">
                  <c:v>129.61928934009828</c:v>
                </c:pt>
                <c:pt idx="57">
                  <c:v>200.507614213198</c:v>
                </c:pt>
                <c:pt idx="58">
                  <c:v>271.39593908629774</c:v>
                </c:pt>
                <c:pt idx="60">
                  <c:v>210.27918781725947</c:v>
                </c:pt>
                <c:pt idx="61">
                  <c:v>253.807106598985</c:v>
                </c:pt>
                <c:pt idx="62">
                  <c:v>297.33502538071053</c:v>
                </c:pt>
                <c:pt idx="64">
                  <c:v>5.8316543254251769</c:v>
                </c:pt>
                <c:pt idx="65">
                  <c:v>27.004222116704995</c:v>
                </c:pt>
                <c:pt idx="66">
                  <c:v>48.176789907984812</c:v>
                </c:pt>
                <c:pt idx="68">
                  <c:v>179.66294948902086</c:v>
                </c:pt>
                <c:pt idx="69">
                  <c:v>221.3170125072624</c:v>
                </c:pt>
                <c:pt idx="70">
                  <c:v>262.97107552550398</c:v>
                </c:pt>
                <c:pt idx="72">
                  <c:v>-36.405000000003568</c:v>
                </c:pt>
                <c:pt idx="73">
                  <c:v>-1.125</c:v>
                </c:pt>
                <c:pt idx="74">
                  <c:v>34.155000000003568</c:v>
                </c:pt>
                <c:pt idx="76">
                  <c:v>249.97871287128785</c:v>
                </c:pt>
                <c:pt idx="77">
                  <c:v>316.12871287128786</c:v>
                </c:pt>
                <c:pt idx="78">
                  <c:v>382.27871287128789</c:v>
                </c:pt>
                <c:pt idx="80">
                  <c:v>-22.530210638602391</c:v>
                </c:pt>
                <c:pt idx="81">
                  <c:v>-10.125937365663987</c:v>
                </c:pt>
                <c:pt idx="82">
                  <c:v>2.2783359072744176</c:v>
                </c:pt>
                <c:pt idx="84">
                  <c:v>-76.863244787806948</c:v>
                </c:pt>
                <c:pt idx="85">
                  <c:v>-66.495925494760982</c:v>
                </c:pt>
                <c:pt idx="86">
                  <c:v>-56.128606201715016</c:v>
                </c:pt>
                <c:pt idx="88">
                  <c:v>3.2668204456825514</c:v>
                </c:pt>
                <c:pt idx="89">
                  <c:v>26.486010958486986</c:v>
                </c:pt>
                <c:pt idx="90">
                  <c:v>49.705201471291417</c:v>
                </c:pt>
                <c:pt idx="92">
                  <c:v>67.063813599618058</c:v>
                </c:pt>
                <c:pt idx="93">
                  <c:v>97.708036138848996</c:v>
                </c:pt>
                <c:pt idx="94">
                  <c:v>128.35225867807992</c:v>
                </c:pt>
                <c:pt idx="96">
                  <c:v>0.82760490507901352</c:v>
                </c:pt>
                <c:pt idx="97">
                  <c:v>102.82363972187201</c:v>
                </c:pt>
                <c:pt idx="98">
                  <c:v>204.81967453866503</c:v>
                </c:pt>
                <c:pt idx="100">
                  <c:v>31.429653722063332</c:v>
                </c:pt>
                <c:pt idx="101">
                  <c:v>57.389918622726015</c:v>
                </c:pt>
                <c:pt idx="102">
                  <c:v>83.350183523388694</c:v>
                </c:pt>
                <c:pt idx="104">
                  <c:v>18.703096621356892</c:v>
                </c:pt>
                <c:pt idx="105">
                  <c:v>49.401545490439005</c:v>
                </c:pt>
                <c:pt idx="106">
                  <c:v>80.099994359521119</c:v>
                </c:pt>
                <c:pt idx="108">
                  <c:v>58.950221527233424</c:v>
                </c:pt>
                <c:pt idx="109">
                  <c:v>70.937364260273014</c:v>
                </c:pt>
                <c:pt idx="110">
                  <c:v>82.924506993312605</c:v>
                </c:pt>
                <c:pt idx="112">
                  <c:v>-1.4923547400620549</c:v>
                </c:pt>
                <c:pt idx="113">
                  <c:v>45.259938837920998</c:v>
                </c:pt>
                <c:pt idx="114">
                  <c:v>92.012232415904052</c:v>
                </c:pt>
                <c:pt idx="116">
                  <c:v>-26.530981553530417</c:v>
                </c:pt>
                <c:pt idx="117">
                  <c:v>11.673820575820997</c:v>
                </c:pt>
                <c:pt idx="118">
                  <c:v>49.878622705172411</c:v>
                </c:pt>
                <c:pt idx="120">
                  <c:v>0.63576958743914247</c:v>
                </c:pt>
                <c:pt idx="121">
                  <c:v>31.260109124629992</c:v>
                </c:pt>
                <c:pt idx="122">
                  <c:v>61.884448661820841</c:v>
                </c:pt>
                <c:pt idx="124">
                  <c:v>24.292374984283249</c:v>
                </c:pt>
                <c:pt idx="125">
                  <c:v>60.960422442942985</c:v>
                </c:pt>
                <c:pt idx="126">
                  <c:v>97.628469901602728</c:v>
                </c:pt>
                <c:pt idx="128">
                  <c:v>53.782991202345393</c:v>
                </c:pt>
                <c:pt idx="129">
                  <c:v>102.63929618768299</c:v>
                </c:pt>
                <c:pt idx="130">
                  <c:v>151.49560117302059</c:v>
                </c:pt>
                <c:pt idx="132">
                  <c:v>-44.359605911326973</c:v>
                </c:pt>
                <c:pt idx="133">
                  <c:v>14.778325123152968</c:v>
                </c:pt>
                <c:pt idx="134">
                  <c:v>73.916256157632915</c:v>
                </c:pt>
                <c:pt idx="136">
                  <c:v>25.483167729497264</c:v>
                </c:pt>
                <c:pt idx="137">
                  <c:v>50.793415393742009</c:v>
                </c:pt>
                <c:pt idx="138">
                  <c:v>76.103663057986751</c:v>
                </c:pt>
                <c:pt idx="140">
                  <c:v>94.010422296780789</c:v>
                </c:pt>
                <c:pt idx="141">
                  <c:v>133.97036478038703</c:v>
                </c:pt>
                <c:pt idx="142">
                  <c:v>173.93030726399326</c:v>
                </c:pt>
                <c:pt idx="144">
                  <c:v>-25.000000000000469</c:v>
                </c:pt>
                <c:pt idx="145">
                  <c:v>1.342132581936994</c:v>
                </c:pt>
                <c:pt idx="146">
                  <c:v>27.684265163874457</c:v>
                </c:pt>
                <c:pt idx="148">
                  <c:v>-0.47212392539277204</c:v>
                </c:pt>
                <c:pt idx="149">
                  <c:v>24.264983326363989</c:v>
                </c:pt>
                <c:pt idx="150">
                  <c:v>49.00209057812075</c:v>
                </c:pt>
                <c:pt idx="152">
                  <c:v>38.379059765680907</c:v>
                </c:pt>
                <c:pt idx="153">
                  <c:v>61.560136437787008</c:v>
                </c:pt>
                <c:pt idx="154">
                  <c:v>84.74121310989311</c:v>
                </c:pt>
                <c:pt idx="156">
                  <c:v>41.49987252572376</c:v>
                </c:pt>
                <c:pt idx="157">
                  <c:v>76.696682609449027</c:v>
                </c:pt>
                <c:pt idx="158">
                  <c:v>111.8934926931743</c:v>
                </c:pt>
              </c:numCache>
            </c:numRef>
          </c:xVal>
          <c:yVal>
            <c:numRef>
              <c:f>'60 min_all'!$K$47:$K$205</c:f>
              <c:numCache>
                <c:formatCode>General</c:formatCode>
                <c:ptCount val="1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E2-403B-95AA-8470F3020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54320"/>
        <c:axId val="426955960"/>
      </c:scatterChart>
      <c:valAx>
        <c:axId val="42695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955960"/>
        <c:crosses val="autoZero"/>
        <c:crossBetween val="midCat"/>
      </c:valAx>
      <c:valAx>
        <c:axId val="426955960"/>
        <c:scaling>
          <c:orientation val="minMax"/>
          <c:max val="40"/>
        </c:scaling>
        <c:delete val="1"/>
        <c:axPos val="l"/>
        <c:numFmt formatCode="General" sourceLinked="1"/>
        <c:majorTickMark val="none"/>
        <c:minorTickMark val="none"/>
        <c:tickLblPos val="nextTo"/>
        <c:crossAx val="42695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7.8703703703703706E-2"/>
          <c:w val="0.89302099737532803"/>
          <c:h val="0.819537037037037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'90min_all'!$I$25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964-403A-A4B0-02A48E55F5C1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964-403A-A4B0-02A48E55F5C1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964-403A-A4B0-02A48E55F5C1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964-403A-A4B0-02A48E55F5C1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964-403A-A4B0-02A48E55F5C1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964-403A-A4B0-02A48E55F5C1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964-403A-A4B0-02A48E55F5C1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964-403A-A4B0-02A48E55F5C1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964-403A-A4B0-02A48E55F5C1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964-403A-A4B0-02A48E55F5C1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964-403A-A4B0-02A48E55F5C1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964-403A-A4B0-02A48E55F5C1}"/>
              </c:ext>
            </c:extLst>
          </c:dPt>
          <c:dPt>
            <c:idx val="49"/>
            <c:marker>
              <c:symbol val="square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964-403A-A4B0-02A48E55F5C1}"/>
              </c:ext>
            </c:extLst>
          </c:dPt>
          <c:dPt>
            <c:idx val="53"/>
            <c:marker>
              <c:symbol val="square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964-403A-A4B0-02A48E55F5C1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964-403A-A4B0-02A48E55F5C1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964-403A-A4B0-02A48E55F5C1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964-403A-A4B0-02A48E55F5C1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64-403A-A4B0-02A48E55F5C1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964-403A-A4B0-02A48E55F5C1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964-403A-A4B0-02A48E55F5C1}"/>
              </c:ext>
            </c:extLst>
          </c:dPt>
          <c:xVal>
            <c:numRef>
              <c:f>'90min_all'!$I$26:$I$104</c:f>
              <c:numCache>
                <c:formatCode>General</c:formatCode>
                <c:ptCount val="79"/>
                <c:pt idx="0">
                  <c:v>-31.518698117860833</c:v>
                </c:pt>
                <c:pt idx="1">
                  <c:v>0</c:v>
                </c:pt>
                <c:pt idx="2">
                  <c:v>31.518698117860833</c:v>
                </c:pt>
                <c:pt idx="4">
                  <c:v>-16.558878377664243</c:v>
                </c:pt>
                <c:pt idx="5">
                  <c:v>0</c:v>
                </c:pt>
                <c:pt idx="6">
                  <c:v>16.558878377664243</c:v>
                </c:pt>
                <c:pt idx="8">
                  <c:v>-32.156249999998053</c:v>
                </c:pt>
                <c:pt idx="9">
                  <c:v>0</c:v>
                </c:pt>
                <c:pt idx="10">
                  <c:v>32.156249999998053</c:v>
                </c:pt>
                <c:pt idx="12">
                  <c:v>-35.016902874597839</c:v>
                </c:pt>
                <c:pt idx="13">
                  <c:v>0</c:v>
                </c:pt>
                <c:pt idx="14">
                  <c:v>35.016902874597839</c:v>
                </c:pt>
                <c:pt idx="16">
                  <c:v>-46.595092024541181</c:v>
                </c:pt>
                <c:pt idx="17">
                  <c:v>0</c:v>
                </c:pt>
                <c:pt idx="18">
                  <c:v>46.595092024541181</c:v>
                </c:pt>
                <c:pt idx="20">
                  <c:v>-61.442758654470765</c:v>
                </c:pt>
                <c:pt idx="21">
                  <c:v>0</c:v>
                </c:pt>
                <c:pt idx="22">
                  <c:v>61.442758654470765</c:v>
                </c:pt>
                <c:pt idx="24">
                  <c:v>-126.17959391725472</c:v>
                </c:pt>
                <c:pt idx="25">
                  <c:v>0</c:v>
                </c:pt>
                <c:pt idx="26">
                  <c:v>126.17959391725472</c:v>
                </c:pt>
                <c:pt idx="28">
                  <c:v>-40.551724137929504</c:v>
                </c:pt>
                <c:pt idx="29">
                  <c:v>0</c:v>
                </c:pt>
                <c:pt idx="30">
                  <c:v>40.551724137929504</c:v>
                </c:pt>
                <c:pt idx="32">
                  <c:v>-14.79255014703703</c:v>
                </c:pt>
                <c:pt idx="33">
                  <c:v>0</c:v>
                </c:pt>
                <c:pt idx="34">
                  <c:v>14.79255014703703</c:v>
                </c:pt>
                <c:pt idx="36">
                  <c:v>-14.79255014703703</c:v>
                </c:pt>
                <c:pt idx="37">
                  <c:v>0</c:v>
                </c:pt>
                <c:pt idx="38">
                  <c:v>14.79255014703703</c:v>
                </c:pt>
                <c:pt idx="40">
                  <c:v>-14.79255014703703</c:v>
                </c:pt>
                <c:pt idx="41">
                  <c:v>0</c:v>
                </c:pt>
                <c:pt idx="42">
                  <c:v>14.79255014703703</c:v>
                </c:pt>
                <c:pt idx="44">
                  <c:v>-18.654822335023553</c:v>
                </c:pt>
                <c:pt idx="45">
                  <c:v>0</c:v>
                </c:pt>
                <c:pt idx="46">
                  <c:v>18.654822335023553</c:v>
                </c:pt>
                <c:pt idx="48">
                  <c:v>-60.939086294416988</c:v>
                </c:pt>
                <c:pt idx="49">
                  <c:v>0</c:v>
                </c:pt>
                <c:pt idx="50">
                  <c:v>60.939086294416988</c:v>
                </c:pt>
                <c:pt idx="52">
                  <c:v>-17.391752114265142</c:v>
                </c:pt>
                <c:pt idx="53">
                  <c:v>0</c:v>
                </c:pt>
                <c:pt idx="54">
                  <c:v>17.391752114265142</c:v>
                </c:pt>
                <c:pt idx="56">
                  <c:v>-23.2331707188</c:v>
                </c:pt>
                <c:pt idx="57">
                  <c:v>0</c:v>
                </c:pt>
                <c:pt idx="58">
                  <c:v>23.2331707188</c:v>
                </c:pt>
                <c:pt idx="60">
                  <c:v>-23.97553516819633</c:v>
                </c:pt>
                <c:pt idx="61">
                  <c:v>0</c:v>
                </c:pt>
                <c:pt idx="62">
                  <c:v>23.97553516819633</c:v>
                </c:pt>
                <c:pt idx="64">
                  <c:v>-23.97553516819633</c:v>
                </c:pt>
                <c:pt idx="65">
                  <c:v>0</c:v>
                </c:pt>
                <c:pt idx="66">
                  <c:v>23.97553516819633</c:v>
                </c:pt>
                <c:pt idx="68">
                  <c:v>-35.996863440552268</c:v>
                </c:pt>
                <c:pt idx="69">
                  <c:v>0</c:v>
                </c:pt>
                <c:pt idx="70">
                  <c:v>35.996863440552268</c:v>
                </c:pt>
                <c:pt idx="72">
                  <c:v>-33.049853372432928</c:v>
                </c:pt>
                <c:pt idx="73">
                  <c:v>0</c:v>
                </c:pt>
                <c:pt idx="74">
                  <c:v>33.049853372432928</c:v>
                </c:pt>
                <c:pt idx="76">
                  <c:v>-14.48275862068896</c:v>
                </c:pt>
                <c:pt idx="77">
                  <c:v>0</c:v>
                </c:pt>
                <c:pt idx="78">
                  <c:v>14.48275862068896</c:v>
                </c:pt>
              </c:numCache>
            </c:numRef>
          </c:xVal>
          <c:yVal>
            <c:numRef>
              <c:f>'90min_all'!$K$26:$K$104</c:f>
              <c:numCache>
                <c:formatCode>General</c:formatCode>
                <c:ptCount val="7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78-48D2-8867-472855545DBB}"/>
            </c:ext>
          </c:extLst>
        </c:ser>
        <c:ser>
          <c:idx val="1"/>
          <c:order val="1"/>
          <c:tx>
            <c:strRef>
              <c:f>'90min_all'!$J$25</c:f>
              <c:strCache>
                <c:ptCount val="1"/>
                <c:pt idx="0">
                  <c:v>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F964-403A-A4B0-02A48E55F5C1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F964-403A-A4B0-02A48E55F5C1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F964-403A-A4B0-02A48E55F5C1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F964-403A-A4B0-02A48E55F5C1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F964-403A-A4B0-02A48E55F5C1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F964-403A-A4B0-02A48E55F5C1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F964-403A-A4B0-02A48E55F5C1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F964-403A-A4B0-02A48E55F5C1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F964-403A-A4B0-02A48E55F5C1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F964-403A-A4B0-02A48E55F5C1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F964-403A-A4B0-02A48E55F5C1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F964-403A-A4B0-02A48E55F5C1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F964-403A-A4B0-02A48E55F5C1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964-403A-A4B0-02A48E55F5C1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964-403A-A4B0-02A48E55F5C1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F964-403A-A4B0-02A48E55F5C1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964-403A-A4B0-02A48E55F5C1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964-403A-A4B0-02A48E55F5C1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964-403A-A4B0-02A48E55F5C1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964-403A-A4B0-02A48E55F5C1}"/>
              </c:ext>
            </c:extLst>
          </c:dPt>
          <c:xVal>
            <c:numRef>
              <c:f>'90min_all'!$J$26:$J$104</c:f>
              <c:numCache>
                <c:formatCode>General</c:formatCode>
                <c:ptCount val="79"/>
                <c:pt idx="0">
                  <c:v>2.3263733582000938</c:v>
                </c:pt>
                <c:pt idx="1">
                  <c:v>40.546260946764988</c:v>
                </c:pt>
                <c:pt idx="2">
                  <c:v>78.766148535329876</c:v>
                </c:pt>
                <c:pt idx="4">
                  <c:v>4.4134661119959944</c:v>
                </c:pt>
                <c:pt idx="5">
                  <c:v>62.779442963813011</c:v>
                </c:pt>
                <c:pt idx="6">
                  <c:v>121.14541981563002</c:v>
                </c:pt>
                <c:pt idx="8">
                  <c:v>89.354285632769134</c:v>
                </c:pt>
                <c:pt idx="9">
                  <c:v>89.937047511069977</c:v>
                </c:pt>
                <c:pt idx="10">
                  <c:v>90.51980938937082</c:v>
                </c:pt>
                <c:pt idx="12">
                  <c:v>75.297813974519215</c:v>
                </c:pt>
                <c:pt idx="13">
                  <c:v>145.32973830834698</c:v>
                </c:pt>
                <c:pt idx="14">
                  <c:v>215.36166264217474</c:v>
                </c:pt>
                <c:pt idx="16">
                  <c:v>-100.79260907343607</c:v>
                </c:pt>
                <c:pt idx="17">
                  <c:v>-42.172977171594994</c:v>
                </c:pt>
                <c:pt idx="18">
                  <c:v>16.446654730246081</c:v>
                </c:pt>
                <c:pt idx="20">
                  <c:v>-54.215201498845062</c:v>
                </c:pt>
                <c:pt idx="21">
                  <c:v>23.202674405789992</c:v>
                </c:pt>
                <c:pt idx="22">
                  <c:v>100.62055031042505</c:v>
                </c:pt>
                <c:pt idx="24">
                  <c:v>-77.295532604339613</c:v>
                </c:pt>
                <c:pt idx="25">
                  <c:v>-36.869060766774965</c:v>
                </c:pt>
                <c:pt idx="26">
                  <c:v>3.5574110707896835</c:v>
                </c:pt>
                <c:pt idx="28">
                  <c:v>17.241379310344271</c:v>
                </c:pt>
                <c:pt idx="29">
                  <c:v>73.563218390803996</c:v>
                </c:pt>
                <c:pt idx="30">
                  <c:v>129.88505747126374</c:v>
                </c:pt>
                <c:pt idx="32">
                  <c:v>36.637803201248289</c:v>
                </c:pt>
                <c:pt idx="33">
                  <c:v>75.468247337223005</c:v>
                </c:pt>
                <c:pt idx="34">
                  <c:v>114.29869147319772</c:v>
                </c:pt>
                <c:pt idx="36">
                  <c:v>191.92184364782236</c:v>
                </c:pt>
                <c:pt idx="37">
                  <c:v>258.488319309487</c:v>
                </c:pt>
                <c:pt idx="38">
                  <c:v>325.05479497115164</c:v>
                </c:pt>
                <c:pt idx="40">
                  <c:v>338.06593290921751</c:v>
                </c:pt>
                <c:pt idx="41">
                  <c:v>447.16485858831697</c:v>
                </c:pt>
                <c:pt idx="42">
                  <c:v>556.26378426741644</c:v>
                </c:pt>
                <c:pt idx="44">
                  <c:v>196.70050761421095</c:v>
                </c:pt>
                <c:pt idx="45">
                  <c:v>258.883248730964</c:v>
                </c:pt>
                <c:pt idx="46">
                  <c:v>321.06598984771705</c:v>
                </c:pt>
                <c:pt idx="48">
                  <c:v>212.96954314720787</c:v>
                </c:pt>
                <c:pt idx="49">
                  <c:v>263.95939086294402</c:v>
                </c:pt>
                <c:pt idx="50">
                  <c:v>314.94923857868014</c:v>
                </c:pt>
                <c:pt idx="52">
                  <c:v>-11.012570101251221</c:v>
                </c:pt>
                <c:pt idx="53">
                  <c:v>16.965465908653997</c:v>
                </c:pt>
                <c:pt idx="54">
                  <c:v>44.943501918559214</c:v>
                </c:pt>
                <c:pt idx="56">
                  <c:v>294.62734176411283</c:v>
                </c:pt>
                <c:pt idx="57">
                  <c:v>334.19870163144185</c:v>
                </c:pt>
                <c:pt idx="58">
                  <c:v>373.77006149877087</c:v>
                </c:pt>
                <c:pt idx="60">
                  <c:v>16.611620795106155</c:v>
                </c:pt>
                <c:pt idx="61">
                  <c:v>51.376146788989985</c:v>
                </c:pt>
                <c:pt idx="62">
                  <c:v>86.140672782873821</c:v>
                </c:pt>
                <c:pt idx="64">
                  <c:v>0.40818466898502592</c:v>
                </c:pt>
                <c:pt idx="65">
                  <c:v>31.341014006704995</c:v>
                </c:pt>
                <c:pt idx="66">
                  <c:v>62.273843344424961</c:v>
                </c:pt>
                <c:pt idx="68">
                  <c:v>25.052534062107476</c:v>
                </c:pt>
                <c:pt idx="69">
                  <c:v>64.436444967938996</c:v>
                </c:pt>
                <c:pt idx="70">
                  <c:v>103.82035587377052</c:v>
                </c:pt>
                <c:pt idx="72">
                  <c:v>144.60410557184886</c:v>
                </c:pt>
                <c:pt idx="73">
                  <c:v>189.149560117302</c:v>
                </c:pt>
                <c:pt idx="74">
                  <c:v>233.69501466275514</c:v>
                </c:pt>
                <c:pt idx="76">
                  <c:v>-28.645320197042054</c:v>
                </c:pt>
                <c:pt idx="77">
                  <c:v>16.009852216748982</c:v>
                </c:pt>
                <c:pt idx="78">
                  <c:v>60.665024630540017</c:v>
                </c:pt>
              </c:numCache>
            </c:numRef>
          </c:xVal>
          <c:yVal>
            <c:numRef>
              <c:f>'90min_all'!$K$26:$K$104</c:f>
              <c:numCache>
                <c:formatCode>General</c:formatCode>
                <c:ptCount val="7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78-48D2-8867-47285554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51368"/>
        <c:axId val="426961208"/>
      </c:scatterChart>
      <c:valAx>
        <c:axId val="42695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961208"/>
        <c:crosses val="autoZero"/>
        <c:crossBetween val="midCat"/>
      </c:valAx>
      <c:valAx>
        <c:axId val="426961208"/>
        <c:scaling>
          <c:orientation val="minMax"/>
          <c:max val="20"/>
        </c:scaling>
        <c:delete val="1"/>
        <c:axPos val="l"/>
        <c:numFmt formatCode="General" sourceLinked="1"/>
        <c:majorTickMark val="none"/>
        <c:minorTickMark val="none"/>
        <c:tickLblPos val="nextTo"/>
        <c:crossAx val="42695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56721270258852E-2"/>
          <c:y val="8.7962962962962965E-2"/>
          <c:w val="0.89362282415363992"/>
          <c:h val="0.861111111111111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'120 min_all'!$I$51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757-4C26-8D53-D6993B24138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757-4C26-8D53-D6993B24138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757-4C26-8D53-D6993B24138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757-4C26-8D53-D6993B241380}"/>
              </c:ext>
            </c:extLst>
          </c:dPt>
          <c:dPt>
            <c:idx val="16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757-4C26-8D53-D6993B241380}"/>
              </c:ext>
            </c:extLst>
          </c:dPt>
          <c:dPt>
            <c:idx val="20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757-4C26-8D53-D6993B24138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757-4C26-8D53-D6993B24138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757-4C26-8D53-D6993B24138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757-4C26-8D53-D6993B24138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757-4C26-8D53-D6993B24138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757-4C26-8D53-D6993B24138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757-4C26-8D53-D6993B241380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757-4C26-8D53-D6993B241380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757-4C26-8D53-D6993B241380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757-4C26-8D53-D6993B241380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757-4C26-8D53-D6993B241380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4757-4C26-8D53-D6993B241380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757-4C26-8D53-D6993B241380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4757-4C26-8D53-D6993B241380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757-4C26-8D53-D6993B241380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4757-4C26-8D53-D6993B241380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757-4C26-8D53-D6993B241380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4757-4C26-8D53-D6993B241380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4757-4C26-8D53-D6993B241380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4757-4C26-8D53-D6993B241380}"/>
              </c:ext>
            </c:extLst>
          </c:dPt>
          <c:dPt>
            <c:idx val="10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4757-4C26-8D53-D6993B241380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4757-4C26-8D53-D6993B241380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4757-4C26-8D53-D6993B241380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4757-4C26-8D53-D6993B241380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4757-4C26-8D53-D6993B241380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4757-4C26-8D53-D6993B241380}"/>
              </c:ext>
            </c:extLst>
          </c:dPt>
          <c:dPt>
            <c:idx val="128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4757-4C26-8D53-D6993B241380}"/>
              </c:ext>
            </c:extLst>
          </c:dPt>
          <c:dPt>
            <c:idx val="1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4757-4C26-8D53-D6993B241380}"/>
              </c:ext>
            </c:extLst>
          </c:dPt>
          <c:dPt>
            <c:idx val="1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4757-4C26-8D53-D6993B241380}"/>
              </c:ext>
            </c:extLst>
          </c:dPt>
          <c:dPt>
            <c:idx val="1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4757-4C26-8D53-D6993B241380}"/>
              </c:ext>
            </c:extLst>
          </c:dPt>
          <c:dPt>
            <c:idx val="1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4757-4C26-8D53-D6993B241380}"/>
              </c:ext>
            </c:extLst>
          </c:dPt>
          <c:dPt>
            <c:idx val="1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4757-4C26-8D53-D6993B241380}"/>
              </c:ext>
            </c:extLst>
          </c:dPt>
          <c:dPt>
            <c:idx val="1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4757-4C26-8D53-D6993B241380}"/>
              </c:ext>
            </c:extLst>
          </c:dPt>
          <c:dPt>
            <c:idx val="1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4757-4C26-8D53-D6993B241380}"/>
              </c:ext>
            </c:extLst>
          </c:dPt>
          <c:dPt>
            <c:idx val="1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4757-4C26-8D53-D6993B241380}"/>
              </c:ext>
            </c:extLst>
          </c:dPt>
          <c:dPt>
            <c:idx val="1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4757-4C26-8D53-D6993B241380}"/>
              </c:ext>
            </c:extLst>
          </c:dPt>
          <c:dPt>
            <c:idx val="1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4757-4C26-8D53-D6993B241380}"/>
              </c:ext>
            </c:extLst>
          </c:dPt>
          <c:dPt>
            <c:idx val="17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4757-4C26-8D53-D6993B241380}"/>
              </c:ext>
            </c:extLst>
          </c:dPt>
          <c:dPt>
            <c:idx val="17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4757-4C26-8D53-D6993B241380}"/>
              </c:ext>
            </c:extLst>
          </c:dPt>
          <c:dPt>
            <c:idx val="18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4757-4C26-8D53-D6993B241380}"/>
              </c:ext>
            </c:extLst>
          </c:dPt>
          <c:xVal>
            <c:numRef>
              <c:f>'120 min_all'!$I$52:$I$234</c:f>
              <c:numCache>
                <c:formatCode>General</c:formatCode>
                <c:ptCount val="183"/>
                <c:pt idx="0">
                  <c:v>-27.168316831685377</c:v>
                </c:pt>
                <c:pt idx="1">
                  <c:v>0</c:v>
                </c:pt>
                <c:pt idx="2">
                  <c:v>27.168316831685377</c:v>
                </c:pt>
                <c:pt idx="4">
                  <c:v>-5.6080114449223233</c:v>
                </c:pt>
                <c:pt idx="5">
                  <c:v>0</c:v>
                </c:pt>
                <c:pt idx="6">
                  <c:v>5.6080114449223233</c:v>
                </c:pt>
                <c:pt idx="8">
                  <c:v>-10.580976863752147</c:v>
                </c:pt>
                <c:pt idx="9">
                  <c:v>0</c:v>
                </c:pt>
                <c:pt idx="10">
                  <c:v>10.580976863752147</c:v>
                </c:pt>
                <c:pt idx="12">
                  <c:v>-6.8691588785041642</c:v>
                </c:pt>
                <c:pt idx="13">
                  <c:v>0</c:v>
                </c:pt>
                <c:pt idx="14">
                  <c:v>6.8691588785041642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-49.917602996255688</c:v>
                </c:pt>
                <c:pt idx="25">
                  <c:v>0</c:v>
                </c:pt>
                <c:pt idx="26">
                  <c:v>49.917602996255688</c:v>
                </c:pt>
                <c:pt idx="28">
                  <c:v>-55.790262172283811</c:v>
                </c:pt>
                <c:pt idx="29">
                  <c:v>0</c:v>
                </c:pt>
                <c:pt idx="30">
                  <c:v>55.790262172283811</c:v>
                </c:pt>
                <c:pt idx="32">
                  <c:v>-26.426966292135333</c:v>
                </c:pt>
                <c:pt idx="33">
                  <c:v>0</c:v>
                </c:pt>
                <c:pt idx="34">
                  <c:v>26.426966292135333</c:v>
                </c:pt>
                <c:pt idx="36">
                  <c:v>-32.339904882632801</c:v>
                </c:pt>
                <c:pt idx="37">
                  <c:v>0</c:v>
                </c:pt>
                <c:pt idx="38">
                  <c:v>32.339904882632801</c:v>
                </c:pt>
                <c:pt idx="40">
                  <c:v>-14.985858921412964</c:v>
                </c:pt>
                <c:pt idx="41">
                  <c:v>0</c:v>
                </c:pt>
                <c:pt idx="42">
                  <c:v>14.985858921412964</c:v>
                </c:pt>
                <c:pt idx="44">
                  <c:v>-26.03124999999805</c:v>
                </c:pt>
                <c:pt idx="45">
                  <c:v>0</c:v>
                </c:pt>
                <c:pt idx="46">
                  <c:v>26.03124999999805</c:v>
                </c:pt>
                <c:pt idx="48">
                  <c:v>-36.907725321889757</c:v>
                </c:pt>
                <c:pt idx="49">
                  <c:v>0</c:v>
                </c:pt>
                <c:pt idx="50">
                  <c:v>36.907725321889757</c:v>
                </c:pt>
                <c:pt idx="52">
                  <c:v>-67.638036809816469</c:v>
                </c:pt>
                <c:pt idx="53">
                  <c:v>0</c:v>
                </c:pt>
                <c:pt idx="54">
                  <c:v>67.638036809816469</c:v>
                </c:pt>
                <c:pt idx="56">
                  <c:v>-6.144275865446871</c:v>
                </c:pt>
                <c:pt idx="57">
                  <c:v>0</c:v>
                </c:pt>
                <c:pt idx="58">
                  <c:v>6.144275865446871</c:v>
                </c:pt>
                <c:pt idx="60">
                  <c:v>-86.978166680824756</c:v>
                </c:pt>
                <c:pt idx="61">
                  <c:v>0</c:v>
                </c:pt>
                <c:pt idx="62">
                  <c:v>86.978166680824756</c:v>
                </c:pt>
                <c:pt idx="64">
                  <c:v>-6.758620689655233</c:v>
                </c:pt>
                <c:pt idx="65">
                  <c:v>0</c:v>
                </c:pt>
                <c:pt idx="66">
                  <c:v>6.758620689655233</c:v>
                </c:pt>
                <c:pt idx="68">
                  <c:v>-33.283237830832746</c:v>
                </c:pt>
                <c:pt idx="69">
                  <c:v>0</c:v>
                </c:pt>
                <c:pt idx="70">
                  <c:v>33.283237830832746</c:v>
                </c:pt>
                <c:pt idx="72">
                  <c:v>-33.283237830832746</c:v>
                </c:pt>
                <c:pt idx="73">
                  <c:v>0</c:v>
                </c:pt>
                <c:pt idx="74">
                  <c:v>33.283237830832746</c:v>
                </c:pt>
                <c:pt idx="76">
                  <c:v>-33.283237830832746</c:v>
                </c:pt>
                <c:pt idx="77">
                  <c:v>0</c:v>
                </c:pt>
                <c:pt idx="78">
                  <c:v>33.283237830832746</c:v>
                </c:pt>
                <c:pt idx="80">
                  <c:v>-36.065989847712991</c:v>
                </c:pt>
                <c:pt idx="81">
                  <c:v>0</c:v>
                </c:pt>
                <c:pt idx="82">
                  <c:v>36.065989847712991</c:v>
                </c:pt>
                <c:pt idx="84">
                  <c:v>-48.50253807106602</c:v>
                </c:pt>
                <c:pt idx="85">
                  <c:v>0</c:v>
                </c:pt>
                <c:pt idx="86">
                  <c:v>48.50253807106602</c:v>
                </c:pt>
                <c:pt idx="88">
                  <c:v>-24.19722033289235</c:v>
                </c:pt>
                <c:pt idx="89">
                  <c:v>0</c:v>
                </c:pt>
                <c:pt idx="90">
                  <c:v>24.19722033289235</c:v>
                </c:pt>
                <c:pt idx="92">
                  <c:v>-14.198048766719999</c:v>
                </c:pt>
                <c:pt idx="93">
                  <c:v>0</c:v>
                </c:pt>
                <c:pt idx="94">
                  <c:v>14.198048766719999</c:v>
                </c:pt>
                <c:pt idx="96">
                  <c:v>-33.075000000001062</c:v>
                </c:pt>
                <c:pt idx="97">
                  <c:v>0</c:v>
                </c:pt>
                <c:pt idx="98">
                  <c:v>33.075000000001062</c:v>
                </c:pt>
                <c:pt idx="100">
                  <c:v>-33.075000000001062</c:v>
                </c:pt>
                <c:pt idx="101">
                  <c:v>0</c:v>
                </c:pt>
                <c:pt idx="102">
                  <c:v>33.075000000001062</c:v>
                </c:pt>
                <c:pt idx="104">
                  <c:v>-5.9582119335337627</c:v>
                </c:pt>
                <c:pt idx="105">
                  <c:v>0</c:v>
                </c:pt>
                <c:pt idx="106">
                  <c:v>5.9582119335337627</c:v>
                </c:pt>
                <c:pt idx="108">
                  <c:v>-6.4178643242677476</c:v>
                </c:pt>
                <c:pt idx="109">
                  <c:v>0</c:v>
                </c:pt>
                <c:pt idx="110">
                  <c:v>6.4178643242677476</c:v>
                </c:pt>
                <c:pt idx="112">
                  <c:v>-6.8291736802365808</c:v>
                </c:pt>
                <c:pt idx="113">
                  <c:v>0</c:v>
                </c:pt>
                <c:pt idx="114">
                  <c:v>6.8291736802365808</c:v>
                </c:pt>
                <c:pt idx="116">
                  <c:v>-12.768426058011126</c:v>
                </c:pt>
                <c:pt idx="117">
                  <c:v>0</c:v>
                </c:pt>
                <c:pt idx="118">
                  <c:v>12.768426058011126</c:v>
                </c:pt>
                <c:pt idx="120">
                  <c:v>-15.975282561666111</c:v>
                </c:pt>
                <c:pt idx="121">
                  <c:v>0</c:v>
                </c:pt>
                <c:pt idx="122">
                  <c:v>15.975282561666111</c:v>
                </c:pt>
                <c:pt idx="124">
                  <c:v>-3.8940397350985587</c:v>
                </c:pt>
                <c:pt idx="125">
                  <c:v>0</c:v>
                </c:pt>
                <c:pt idx="126">
                  <c:v>3.8940397350985587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-5.9935713665197961</c:v>
                </c:pt>
                <c:pt idx="133">
                  <c:v>0</c:v>
                </c:pt>
                <c:pt idx="134">
                  <c:v>5.9935713665197961</c:v>
                </c:pt>
                <c:pt idx="136">
                  <c:v>-26.373088685015777</c:v>
                </c:pt>
                <c:pt idx="137">
                  <c:v>0</c:v>
                </c:pt>
                <c:pt idx="138">
                  <c:v>26.373088685015777</c:v>
                </c:pt>
                <c:pt idx="140">
                  <c:v>-26.373088685015777</c:v>
                </c:pt>
                <c:pt idx="141">
                  <c:v>0</c:v>
                </c:pt>
                <c:pt idx="142">
                  <c:v>26.373088685015777</c:v>
                </c:pt>
                <c:pt idx="144">
                  <c:v>-25.29836744376593</c:v>
                </c:pt>
                <c:pt idx="145">
                  <c:v>0</c:v>
                </c:pt>
                <c:pt idx="146">
                  <c:v>25.29836744376593</c:v>
                </c:pt>
                <c:pt idx="148">
                  <c:v>-29.203313900780913</c:v>
                </c:pt>
                <c:pt idx="149">
                  <c:v>0</c:v>
                </c:pt>
                <c:pt idx="150">
                  <c:v>29.203313900780913</c:v>
                </c:pt>
                <c:pt idx="152">
                  <c:v>-8.6217008797651307</c:v>
                </c:pt>
                <c:pt idx="153">
                  <c:v>0</c:v>
                </c:pt>
                <c:pt idx="154">
                  <c:v>8.6217008797651307</c:v>
                </c:pt>
                <c:pt idx="156">
                  <c:v>-10.862068965516734</c:v>
                </c:pt>
                <c:pt idx="157">
                  <c:v>0</c:v>
                </c:pt>
                <c:pt idx="158">
                  <c:v>10.862068965516734</c:v>
                </c:pt>
                <c:pt idx="160">
                  <c:v>-4.2074744179145975</c:v>
                </c:pt>
                <c:pt idx="161">
                  <c:v>0</c:v>
                </c:pt>
                <c:pt idx="162">
                  <c:v>4.2074744179145975</c:v>
                </c:pt>
                <c:pt idx="164">
                  <c:v>-15.222835231849539</c:v>
                </c:pt>
                <c:pt idx="165">
                  <c:v>0</c:v>
                </c:pt>
                <c:pt idx="166">
                  <c:v>15.222835231849539</c:v>
                </c:pt>
                <c:pt idx="168">
                  <c:v>-4.2074744179145975</c:v>
                </c:pt>
                <c:pt idx="169">
                  <c:v>0</c:v>
                </c:pt>
                <c:pt idx="170">
                  <c:v>4.2074744179145975</c:v>
                </c:pt>
                <c:pt idx="172">
                  <c:v>-15.222835231849539</c:v>
                </c:pt>
                <c:pt idx="173">
                  <c:v>0</c:v>
                </c:pt>
                <c:pt idx="174">
                  <c:v>15.222835231849539</c:v>
                </c:pt>
                <c:pt idx="176">
                  <c:v>-4.2074744179145975</c:v>
                </c:pt>
                <c:pt idx="177">
                  <c:v>0</c:v>
                </c:pt>
                <c:pt idx="178">
                  <c:v>4.2074744179145975</c:v>
                </c:pt>
                <c:pt idx="180">
                  <c:v>-15.222835231849539</c:v>
                </c:pt>
                <c:pt idx="181">
                  <c:v>0</c:v>
                </c:pt>
                <c:pt idx="182">
                  <c:v>15.222835231849539</c:v>
                </c:pt>
              </c:numCache>
            </c:numRef>
          </c:xVal>
          <c:yVal>
            <c:numRef>
              <c:f>'120 min_all'!$K$52:$K$234</c:f>
              <c:numCache>
                <c:formatCode>General</c:formatCode>
                <c:ptCount val="18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4">
                  <c:v>42</c:v>
                </c:pt>
                <c:pt idx="165">
                  <c:v>42</c:v>
                </c:pt>
                <c:pt idx="166">
                  <c:v>42</c:v>
                </c:pt>
                <c:pt idx="168">
                  <c:v>43</c:v>
                </c:pt>
                <c:pt idx="169">
                  <c:v>43</c:v>
                </c:pt>
                <c:pt idx="170">
                  <c:v>43</c:v>
                </c:pt>
                <c:pt idx="172">
                  <c:v>44</c:v>
                </c:pt>
                <c:pt idx="173">
                  <c:v>44</c:v>
                </c:pt>
                <c:pt idx="174">
                  <c:v>44</c:v>
                </c:pt>
                <c:pt idx="176">
                  <c:v>45</c:v>
                </c:pt>
                <c:pt idx="177">
                  <c:v>45</c:v>
                </c:pt>
                <c:pt idx="178">
                  <c:v>45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4D-4E3D-A59A-C1E75BA27C10}"/>
            </c:ext>
          </c:extLst>
        </c:ser>
        <c:ser>
          <c:idx val="1"/>
          <c:order val="1"/>
          <c:tx>
            <c:strRef>
              <c:f>'120 min_all'!$J$51</c:f>
              <c:strCache>
                <c:ptCount val="1"/>
                <c:pt idx="0">
                  <c:v>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4757-4C26-8D53-D6993B24138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4757-4C26-8D53-D6993B24138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4757-4C26-8D53-D6993B24138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4757-4C26-8D53-D6993B24138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4757-4C26-8D53-D6993B24138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4757-4C26-8D53-D6993B24138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4757-4C26-8D53-D6993B24138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4757-4C26-8D53-D6993B24138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4757-4C26-8D53-D6993B24138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4757-4C26-8D53-D6993B24138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4757-4C26-8D53-D6993B24138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4757-4C26-8D53-D6993B241380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4757-4C26-8D53-D6993B241380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4757-4C26-8D53-D6993B241380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4757-4C26-8D53-D6993B241380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4757-4C26-8D53-D6993B241380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4757-4C26-8D53-D6993B241380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4757-4C26-8D53-D6993B241380}"/>
              </c:ext>
            </c:extLst>
          </c:dPt>
          <c:dPt>
            <c:idx val="7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4757-4C26-8D53-D6993B241380}"/>
              </c:ext>
            </c:extLst>
          </c:dPt>
          <c:dPt>
            <c:idx val="7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4757-4C26-8D53-D6993B241380}"/>
              </c:ext>
            </c:extLst>
          </c:dPt>
          <c:dPt>
            <c:idx val="8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4757-4C26-8D53-D6993B241380}"/>
              </c:ext>
            </c:extLst>
          </c:dPt>
          <c:dPt>
            <c:idx val="8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4757-4C26-8D53-D6993B241380}"/>
              </c:ext>
            </c:extLst>
          </c:dPt>
          <c:dPt>
            <c:idx val="8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4757-4C26-8D53-D6993B241380}"/>
              </c:ext>
            </c:extLst>
          </c:dPt>
          <c:dPt>
            <c:idx val="9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4757-4C26-8D53-D6993B241380}"/>
              </c:ext>
            </c:extLst>
          </c:dPt>
          <c:dPt>
            <c:idx val="9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4757-4C26-8D53-D6993B241380}"/>
              </c:ext>
            </c:extLst>
          </c:dPt>
          <c:dPt>
            <c:idx val="10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4757-4C26-8D53-D6993B241380}"/>
              </c:ext>
            </c:extLst>
          </c:dPt>
          <c:dPt>
            <c:idx val="10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4757-4C26-8D53-D6993B241380}"/>
              </c:ext>
            </c:extLst>
          </c:dPt>
          <c:dPt>
            <c:idx val="10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4757-4C26-8D53-D6993B241380}"/>
              </c:ext>
            </c:extLst>
          </c:dPt>
          <c:dPt>
            <c:idx val="1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4757-4C26-8D53-D6993B241380}"/>
              </c:ext>
            </c:extLst>
          </c:dPt>
          <c:dPt>
            <c:idx val="1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4757-4C26-8D53-D6993B241380}"/>
              </c:ext>
            </c:extLst>
          </c:dPt>
          <c:dPt>
            <c:idx val="1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4757-4C26-8D53-D6993B241380}"/>
              </c:ext>
            </c:extLst>
          </c:dPt>
          <c:dPt>
            <c:idx val="1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4757-4C26-8D53-D6993B241380}"/>
              </c:ext>
            </c:extLst>
          </c:dPt>
          <c:dPt>
            <c:idx val="1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4757-4C26-8D53-D6993B241380}"/>
              </c:ext>
            </c:extLst>
          </c:dPt>
          <c:dPt>
            <c:idx val="1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4757-4C26-8D53-D6993B241380}"/>
              </c:ext>
            </c:extLst>
          </c:dPt>
          <c:dPt>
            <c:idx val="1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4757-4C26-8D53-D6993B241380}"/>
              </c:ext>
            </c:extLst>
          </c:dPt>
          <c:dPt>
            <c:idx val="1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4757-4C26-8D53-D6993B241380}"/>
              </c:ext>
            </c:extLst>
          </c:dPt>
          <c:dPt>
            <c:idx val="1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4757-4C26-8D53-D6993B241380}"/>
              </c:ext>
            </c:extLst>
          </c:dPt>
          <c:dPt>
            <c:idx val="1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4757-4C26-8D53-D6993B241380}"/>
              </c:ext>
            </c:extLst>
          </c:dPt>
          <c:dPt>
            <c:idx val="1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4757-4C26-8D53-D6993B241380}"/>
              </c:ext>
            </c:extLst>
          </c:dPt>
          <c:dPt>
            <c:idx val="1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4757-4C26-8D53-D6993B241380}"/>
              </c:ext>
            </c:extLst>
          </c:dPt>
          <c:dPt>
            <c:idx val="1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4757-4C26-8D53-D6993B241380}"/>
              </c:ext>
            </c:extLst>
          </c:dPt>
          <c:dPt>
            <c:idx val="1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4757-4C26-8D53-D6993B241380}"/>
              </c:ext>
            </c:extLst>
          </c:dPt>
          <c:dPt>
            <c:idx val="168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4757-4C26-8D53-D6993B241380}"/>
              </c:ext>
            </c:extLst>
          </c:dPt>
          <c:dPt>
            <c:idx val="172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4757-4C26-8D53-D6993B241380}"/>
              </c:ext>
            </c:extLst>
          </c:dPt>
          <c:dPt>
            <c:idx val="17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4757-4C26-8D53-D6993B241380}"/>
              </c:ext>
            </c:extLst>
          </c:dPt>
          <c:dPt>
            <c:idx val="18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4757-4C26-8D53-D6993B241380}"/>
              </c:ext>
            </c:extLst>
          </c:dPt>
          <c:xVal>
            <c:numRef>
              <c:f>'120 min_all'!$J$52:$J$234</c:f>
              <c:numCache>
                <c:formatCode>General</c:formatCode>
                <c:ptCount val="183"/>
                <c:pt idx="0">
                  <c:v>30.46665270757245</c:v>
                </c:pt>
                <c:pt idx="1">
                  <c:v>100.32803884618701</c:v>
                </c:pt>
                <c:pt idx="2">
                  <c:v>170.18942498480158</c:v>
                </c:pt>
                <c:pt idx="4">
                  <c:v>247.18168812589326</c:v>
                </c:pt>
                <c:pt idx="5">
                  <c:v>301.85979971387701</c:v>
                </c:pt>
                <c:pt idx="6">
                  <c:v>356.53791130186073</c:v>
                </c:pt>
                <c:pt idx="8">
                  <c:v>342.76606683804636</c:v>
                </c:pt>
                <c:pt idx="9">
                  <c:v>385.08997429305896</c:v>
                </c:pt>
                <c:pt idx="10">
                  <c:v>427.41388174807156</c:v>
                </c:pt>
                <c:pt idx="12">
                  <c:v>18.224299065421214</c:v>
                </c:pt>
                <c:pt idx="13">
                  <c:v>52.570093457943983</c:v>
                </c:pt>
                <c:pt idx="14">
                  <c:v>86.91588785046676</c:v>
                </c:pt>
                <c:pt idx="16">
                  <c:v>17.59406000119947</c:v>
                </c:pt>
                <c:pt idx="17">
                  <c:v>25.377262069379199</c:v>
                </c:pt>
                <c:pt idx="18">
                  <c:v>33.160464137558925</c:v>
                </c:pt>
                <c:pt idx="20">
                  <c:v>21.706381095990764</c:v>
                </c:pt>
                <c:pt idx="21">
                  <c:v>77.878807032116001</c:v>
                </c:pt>
                <c:pt idx="22">
                  <c:v>134.05123296824124</c:v>
                </c:pt>
                <c:pt idx="24">
                  <c:v>54.561797752811067</c:v>
                </c:pt>
                <c:pt idx="25">
                  <c:v>85.393258426967009</c:v>
                </c:pt>
                <c:pt idx="26">
                  <c:v>116.22471910112296</c:v>
                </c:pt>
                <c:pt idx="28">
                  <c:v>-21.992509363295369</c:v>
                </c:pt>
                <c:pt idx="29">
                  <c:v>38.202247191010997</c:v>
                </c:pt>
                <c:pt idx="30">
                  <c:v>98.397003745317363</c:v>
                </c:pt>
                <c:pt idx="32">
                  <c:v>-3.1760299625459254</c:v>
                </c:pt>
                <c:pt idx="33">
                  <c:v>61.423220973783003</c:v>
                </c:pt>
                <c:pt idx="34">
                  <c:v>126.02247191011193</c:v>
                </c:pt>
                <c:pt idx="36">
                  <c:v>-38.929497106090103</c:v>
                </c:pt>
                <c:pt idx="37">
                  <c:v>-25.153874520405992</c:v>
                </c:pt>
                <c:pt idx="38">
                  <c:v>-11.378251934721879</c:v>
                </c:pt>
                <c:pt idx="40">
                  <c:v>-10.977070765792497</c:v>
                </c:pt>
                <c:pt idx="41">
                  <c:v>42.656529584526012</c:v>
                </c:pt>
                <c:pt idx="42">
                  <c:v>96.290129934844515</c:v>
                </c:pt>
                <c:pt idx="44">
                  <c:v>-13.046874999998046</c:v>
                </c:pt>
                <c:pt idx="45">
                  <c:v>36.71875</c:v>
                </c:pt>
                <c:pt idx="46">
                  <c:v>86.484374999998039</c:v>
                </c:pt>
                <c:pt idx="48">
                  <c:v>47.606336231536261</c:v>
                </c:pt>
                <c:pt idx="49">
                  <c:v>85.460413484756998</c:v>
                </c:pt>
                <c:pt idx="50">
                  <c:v>123.31449073797774</c:v>
                </c:pt>
                <c:pt idx="52">
                  <c:v>-94.789818057347546</c:v>
                </c:pt>
                <c:pt idx="53">
                  <c:v>-79.739790410490002</c:v>
                </c:pt>
                <c:pt idx="54">
                  <c:v>-64.689762763632459</c:v>
                </c:pt>
                <c:pt idx="56">
                  <c:v>17.778430868325469</c:v>
                </c:pt>
                <c:pt idx="57">
                  <c:v>28.842927641649013</c:v>
                </c:pt>
                <c:pt idx="58">
                  <c:v>39.907424414972553</c:v>
                </c:pt>
                <c:pt idx="60">
                  <c:v>-66.102406641018135</c:v>
                </c:pt>
                <c:pt idx="61">
                  <c:v>-58.752139034187991</c:v>
                </c:pt>
                <c:pt idx="62">
                  <c:v>-51.401871427357854</c:v>
                </c:pt>
                <c:pt idx="64">
                  <c:v>-16.873563218391951</c:v>
                </c:pt>
                <c:pt idx="65">
                  <c:v>1.1494252873559958</c:v>
                </c:pt>
                <c:pt idx="66">
                  <c:v>19.172413793103942</c:v>
                </c:pt>
                <c:pt idx="68">
                  <c:v>103.90326506713683</c:v>
                </c:pt>
                <c:pt idx="69">
                  <c:v>109.4504713722752</c:v>
                </c:pt>
                <c:pt idx="70">
                  <c:v>114.99767767741358</c:v>
                </c:pt>
                <c:pt idx="72">
                  <c:v>217.65786201588082</c:v>
                </c:pt>
                <c:pt idx="73">
                  <c:v>250.9410998467132</c:v>
                </c:pt>
                <c:pt idx="74">
                  <c:v>284.22433767754558</c:v>
                </c:pt>
                <c:pt idx="76">
                  <c:v>412.95006019617955</c:v>
                </c:pt>
                <c:pt idx="77">
                  <c:v>492.46001723650119</c:v>
                </c:pt>
                <c:pt idx="78">
                  <c:v>571.96997427682277</c:v>
                </c:pt>
                <c:pt idx="80">
                  <c:v>81.167512690352737</c:v>
                </c:pt>
                <c:pt idx="81">
                  <c:v>171.95431472081202</c:v>
                </c:pt>
                <c:pt idx="82">
                  <c:v>262.74111675127131</c:v>
                </c:pt>
                <c:pt idx="84">
                  <c:v>122.9949238578663</c:v>
                </c:pt>
                <c:pt idx="85">
                  <c:v>180.20304568527899</c:v>
                </c:pt>
                <c:pt idx="86">
                  <c:v>237.41116751269169</c:v>
                </c:pt>
                <c:pt idx="88">
                  <c:v>-21.595998614018093</c:v>
                </c:pt>
                <c:pt idx="89">
                  <c:v>17.737060944777994</c:v>
                </c:pt>
                <c:pt idx="90">
                  <c:v>57.070120503574081</c:v>
                </c:pt>
                <c:pt idx="92">
                  <c:v>144.37874611344901</c:v>
                </c:pt>
                <c:pt idx="93">
                  <c:v>196.43738624611922</c:v>
                </c:pt>
                <c:pt idx="94">
                  <c:v>248.49602637878942</c:v>
                </c:pt>
                <c:pt idx="96">
                  <c:v>-34.155000000001067</c:v>
                </c:pt>
                <c:pt idx="97">
                  <c:v>1.125</c:v>
                </c:pt>
                <c:pt idx="98">
                  <c:v>36.405000000001067</c:v>
                </c:pt>
                <c:pt idx="100">
                  <c:v>211.96099009900763</c:v>
                </c:pt>
                <c:pt idx="101">
                  <c:v>289.12871287128706</c:v>
                </c:pt>
                <c:pt idx="102">
                  <c:v>366.2964356435665</c:v>
                </c:pt>
                <c:pt idx="104">
                  <c:v>-18.585340742037943</c:v>
                </c:pt>
                <c:pt idx="105">
                  <c:v>-11.142776778274907</c:v>
                </c:pt>
                <c:pt idx="106">
                  <c:v>-3.70021281451187</c:v>
                </c:pt>
                <c:pt idx="108">
                  <c:v>-84.973732670123312</c:v>
                </c:pt>
                <c:pt idx="109">
                  <c:v>-77.074822732563803</c:v>
                </c:pt>
                <c:pt idx="110">
                  <c:v>-69.175912795004294</c:v>
                </c:pt>
                <c:pt idx="112">
                  <c:v>-19.065937948091054</c:v>
                </c:pt>
                <c:pt idx="113">
                  <c:v>2.7874178286679978</c:v>
                </c:pt>
                <c:pt idx="114">
                  <c:v>24.64077360542705</c:v>
                </c:pt>
                <c:pt idx="116">
                  <c:v>47.112886352829307</c:v>
                </c:pt>
                <c:pt idx="117">
                  <c:v>57.327627199238989</c:v>
                </c:pt>
                <c:pt idx="118">
                  <c:v>67.542368045648672</c:v>
                </c:pt>
                <c:pt idx="120">
                  <c:v>39.850430126356599</c:v>
                </c:pt>
                <c:pt idx="121">
                  <c:v>87.776277811354987</c:v>
                </c:pt>
                <c:pt idx="122">
                  <c:v>135.70212549635337</c:v>
                </c:pt>
                <c:pt idx="124">
                  <c:v>-36.038925245243007</c:v>
                </c:pt>
                <c:pt idx="125">
                  <c:v>-28.250845775043999</c:v>
                </c:pt>
                <c:pt idx="126">
                  <c:v>-20.462766304844987</c:v>
                </c:pt>
                <c:pt idx="128">
                  <c:v>2.8147329234601131</c:v>
                </c:pt>
                <c:pt idx="129">
                  <c:v>22.886795645552198</c:v>
                </c:pt>
                <c:pt idx="130">
                  <c:v>42.958858367644282</c:v>
                </c:pt>
                <c:pt idx="132">
                  <c:v>-6.9301363912783529</c:v>
                </c:pt>
                <c:pt idx="133">
                  <c:v>13.448006254887005</c:v>
                </c:pt>
                <c:pt idx="134">
                  <c:v>33.826148901052363</c:v>
                </c:pt>
                <c:pt idx="136">
                  <c:v>-32.171253822629147</c:v>
                </c:pt>
                <c:pt idx="137">
                  <c:v>9.7859327217130101</c:v>
                </c:pt>
                <c:pt idx="138">
                  <c:v>51.743119266055167</c:v>
                </c:pt>
                <c:pt idx="140">
                  <c:v>17.845098337140847</c:v>
                </c:pt>
                <c:pt idx="141">
                  <c:v>46.048560380356008</c:v>
                </c:pt>
                <c:pt idx="142">
                  <c:v>74.252022423571162</c:v>
                </c:pt>
                <c:pt idx="144">
                  <c:v>-22.706118311803227</c:v>
                </c:pt>
                <c:pt idx="145">
                  <c:v>-4.0652159848170015</c:v>
                </c:pt>
                <c:pt idx="146">
                  <c:v>14.575686342169224</c:v>
                </c:pt>
                <c:pt idx="148">
                  <c:v>4.9922909456643367</c:v>
                </c:pt>
                <c:pt idx="149">
                  <c:v>45.730242653238008</c:v>
                </c:pt>
                <c:pt idx="150">
                  <c:v>86.46819436081168</c:v>
                </c:pt>
                <c:pt idx="152">
                  <c:v>166.6275659824064</c:v>
                </c:pt>
                <c:pt idx="153">
                  <c:v>212.60997067448702</c:v>
                </c:pt>
                <c:pt idx="154">
                  <c:v>258.59237536656764</c:v>
                </c:pt>
                <c:pt idx="156">
                  <c:v>-47.266009852217472</c:v>
                </c:pt>
                <c:pt idx="157">
                  <c:v>-9.8522167487689956</c:v>
                </c:pt>
                <c:pt idx="158">
                  <c:v>27.561576354679481</c:v>
                </c:pt>
                <c:pt idx="160">
                  <c:v>39.839833901824043</c:v>
                </c:pt>
                <c:pt idx="161">
                  <c:v>41.947204508378988</c:v>
                </c:pt>
                <c:pt idx="162">
                  <c:v>44.054575114933932</c:v>
                </c:pt>
                <c:pt idx="164">
                  <c:v>64.981123609255818</c:v>
                </c:pt>
                <c:pt idx="165">
                  <c:v>108.74677490082502</c:v>
                </c:pt>
                <c:pt idx="166">
                  <c:v>152.51242619239423</c:v>
                </c:pt>
                <c:pt idx="168">
                  <c:v>5.383360522022997</c:v>
                </c:pt>
                <c:pt idx="169">
                  <c:v>5.383360522022997</c:v>
                </c:pt>
                <c:pt idx="170">
                  <c:v>5.383360522022997</c:v>
                </c:pt>
                <c:pt idx="172">
                  <c:v>-10.67928492030299</c:v>
                </c:pt>
                <c:pt idx="173">
                  <c:v>-10.67928492030299</c:v>
                </c:pt>
                <c:pt idx="174">
                  <c:v>-10.67928492030299</c:v>
                </c:pt>
                <c:pt idx="176">
                  <c:v>24.005190567994735</c:v>
                </c:pt>
                <c:pt idx="177">
                  <c:v>41.932374314103001</c:v>
                </c:pt>
                <c:pt idx="178">
                  <c:v>59.85955806021127</c:v>
                </c:pt>
                <c:pt idx="180">
                  <c:v>13.171947500994754</c:v>
                </c:pt>
                <c:pt idx="181">
                  <c:v>40.76933274865101</c:v>
                </c:pt>
                <c:pt idx="182">
                  <c:v>68.366717996307273</c:v>
                </c:pt>
              </c:numCache>
            </c:numRef>
          </c:xVal>
          <c:yVal>
            <c:numRef>
              <c:f>'120 min_all'!$K$52:$K$234</c:f>
              <c:numCache>
                <c:formatCode>General</c:formatCode>
                <c:ptCount val="18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40">
                  <c:v>36</c:v>
                </c:pt>
                <c:pt idx="141">
                  <c:v>36</c:v>
                </c:pt>
                <c:pt idx="142">
                  <c:v>36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4">
                  <c:v>42</c:v>
                </c:pt>
                <c:pt idx="165">
                  <c:v>42</c:v>
                </c:pt>
                <c:pt idx="166">
                  <c:v>42</c:v>
                </c:pt>
                <c:pt idx="168">
                  <c:v>43</c:v>
                </c:pt>
                <c:pt idx="169">
                  <c:v>43</c:v>
                </c:pt>
                <c:pt idx="170">
                  <c:v>43</c:v>
                </c:pt>
                <c:pt idx="172">
                  <c:v>44</c:v>
                </c:pt>
                <c:pt idx="173">
                  <c:v>44</c:v>
                </c:pt>
                <c:pt idx="174">
                  <c:v>44</c:v>
                </c:pt>
                <c:pt idx="176">
                  <c:v>45</c:v>
                </c:pt>
                <c:pt idx="177">
                  <c:v>45</c:v>
                </c:pt>
                <c:pt idx="178">
                  <c:v>45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4D-4E3D-A59A-C1E75BA2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45792"/>
        <c:axId val="426942512"/>
      </c:scatterChart>
      <c:valAx>
        <c:axId val="426945792"/>
        <c:scaling>
          <c:orientation val="minMax"/>
          <c:max val="6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942512"/>
        <c:crosses val="autoZero"/>
        <c:crossBetween val="midCat"/>
      </c:valAx>
      <c:valAx>
        <c:axId val="426942512"/>
        <c:scaling>
          <c:orientation val="minMax"/>
          <c:max val="46"/>
        </c:scaling>
        <c:delete val="1"/>
        <c:axPos val="l"/>
        <c:numFmt formatCode="General" sourceLinked="1"/>
        <c:majorTickMark val="none"/>
        <c:minorTickMark val="none"/>
        <c:tickLblPos val="nextTo"/>
        <c:crossAx val="42694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FIRKO!$N$3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813-4D2A-9775-2C4E9D1EEFF2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813-4D2A-9775-2C4E9D1EEFF2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813-4D2A-9775-2C4E9D1EEFF2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813-4D2A-9775-2C4E9D1EEFF2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813-4D2A-9775-2C4E9D1EEFF2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813-4D2A-9775-2C4E9D1EEFF2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813-4D2A-9775-2C4E9D1EEFF2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813-4D2A-9775-2C4E9D1EEFF2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813-4D2A-9775-2C4E9D1EEFF2}"/>
              </c:ext>
            </c:extLst>
          </c:dPt>
          <c:dPt>
            <c:idx val="36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813-4D2A-9775-2C4E9D1EEFF2}"/>
              </c:ext>
            </c:extLst>
          </c:dPt>
          <c:dPt>
            <c:idx val="40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813-4D2A-9775-2C4E9D1EEFF2}"/>
              </c:ext>
            </c:extLst>
          </c:dPt>
          <c:dPt>
            <c:idx val="44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813-4D2A-9775-2C4E9D1EEFF2}"/>
              </c:ext>
            </c:extLst>
          </c:dPt>
          <c:xVal>
            <c:numRef>
              <c:f>FIRKO!$N$4:$N$50</c:f>
              <c:numCache>
                <c:formatCode>General</c:formatCode>
                <c:ptCount val="47"/>
                <c:pt idx="0">
                  <c:v>-20.699669966997536</c:v>
                </c:pt>
                <c:pt idx="1">
                  <c:v>0</c:v>
                </c:pt>
                <c:pt idx="2">
                  <c:v>20.699669966997536</c:v>
                </c:pt>
                <c:pt idx="4">
                  <c:v>-18.226037195996589</c:v>
                </c:pt>
                <c:pt idx="5">
                  <c:v>0</c:v>
                </c:pt>
                <c:pt idx="6">
                  <c:v>18.226037195996589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-4.5794392523365648</c:v>
                </c:pt>
                <c:pt idx="13">
                  <c:v>0</c:v>
                </c:pt>
                <c:pt idx="14">
                  <c:v>4.5794392523365648</c:v>
                </c:pt>
                <c:pt idx="16">
                  <c:v>-9.9234186183507074</c:v>
                </c:pt>
                <c:pt idx="17">
                  <c:v>0</c:v>
                </c:pt>
                <c:pt idx="18">
                  <c:v>9.9234186183507074</c:v>
                </c:pt>
                <c:pt idx="20">
                  <c:v>-10.363170705894667</c:v>
                </c:pt>
                <c:pt idx="21">
                  <c:v>0</c:v>
                </c:pt>
                <c:pt idx="22">
                  <c:v>10.363170705894667</c:v>
                </c:pt>
                <c:pt idx="24">
                  <c:v>-6.8291736802369982</c:v>
                </c:pt>
                <c:pt idx="25">
                  <c:v>0</c:v>
                </c:pt>
                <c:pt idx="26">
                  <c:v>6.8291736802369982</c:v>
                </c:pt>
                <c:pt idx="28">
                  <c:v>-6.3842130290061627</c:v>
                </c:pt>
                <c:pt idx="29">
                  <c:v>0</c:v>
                </c:pt>
                <c:pt idx="30">
                  <c:v>6.3842130290061627</c:v>
                </c:pt>
                <c:pt idx="32">
                  <c:v>-7.3732073361532171</c:v>
                </c:pt>
                <c:pt idx="33">
                  <c:v>0</c:v>
                </c:pt>
                <c:pt idx="34">
                  <c:v>7.3732073361532171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xVal>
          <c:yVal>
            <c:numRef>
              <c:f>FIRKO!$P$4:$P$50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E-47BB-B6AD-CCF528D90669}"/>
            </c:ext>
          </c:extLst>
        </c:ser>
        <c:ser>
          <c:idx val="1"/>
          <c:order val="1"/>
          <c:tx>
            <c:strRef>
              <c:f>FIRKO!$O$3</c:f>
              <c:strCache>
                <c:ptCount val="1"/>
                <c:pt idx="0">
                  <c:v>FIRKO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813-4D2A-9775-2C4E9D1EEFF2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813-4D2A-9775-2C4E9D1EEFF2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813-4D2A-9775-2C4E9D1EEFF2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813-4D2A-9775-2C4E9D1EEFF2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813-4D2A-9775-2C4E9D1EEFF2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813-4D2A-9775-2C4E9D1EEFF2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813-4D2A-9775-2C4E9D1EEFF2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813-4D2A-9775-2C4E9D1EEFF2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813-4D2A-9775-2C4E9D1EEFF2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813-4D2A-9775-2C4E9D1EEFF2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813-4D2A-9775-2C4E9D1EEFF2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813-4D2A-9775-2C4E9D1EEFF2}"/>
              </c:ext>
            </c:extLst>
          </c:dPt>
          <c:xVal>
            <c:numRef>
              <c:f>FIRKO!$O$4:$O$50</c:f>
              <c:numCache>
                <c:formatCode>General</c:formatCode>
                <c:ptCount val="47"/>
                <c:pt idx="0">
                  <c:v>52.066006600661666</c:v>
                </c:pt>
                <c:pt idx="1">
                  <c:v>80.528052805285</c:v>
                </c:pt>
                <c:pt idx="2">
                  <c:v>108.99009900990833</c:v>
                </c:pt>
                <c:pt idx="4">
                  <c:v>45.379113018597018</c:v>
                </c:pt>
                <c:pt idx="5">
                  <c:v>95.851216022890014</c:v>
                </c:pt>
                <c:pt idx="6">
                  <c:v>146.323319027183</c:v>
                </c:pt>
                <c:pt idx="8">
                  <c:v>41.892030848327636</c:v>
                </c:pt>
                <c:pt idx="9">
                  <c:v>66.580976863752511</c:v>
                </c:pt>
                <c:pt idx="10">
                  <c:v>91.269922879177386</c:v>
                </c:pt>
                <c:pt idx="12">
                  <c:v>10.934579439251355</c:v>
                </c:pt>
                <c:pt idx="13">
                  <c:v>31.542056074765796</c:v>
                </c:pt>
                <c:pt idx="14">
                  <c:v>52.149532710280241</c:v>
                </c:pt>
                <c:pt idx="16">
                  <c:v>-18.581095065993459</c:v>
                </c:pt>
                <c:pt idx="17">
                  <c:v>-11.138531102230601</c:v>
                </c:pt>
                <c:pt idx="18">
                  <c:v>-3.6959671384677453</c:v>
                </c:pt>
                <c:pt idx="20">
                  <c:v>-28.56513916816602</c:v>
                </c:pt>
                <c:pt idx="21">
                  <c:v>-21.159911101703806</c:v>
                </c:pt>
                <c:pt idx="22">
                  <c:v>-13.754683035241593</c:v>
                </c:pt>
                <c:pt idx="24">
                  <c:v>-12.387218331567485</c:v>
                </c:pt>
                <c:pt idx="25">
                  <c:v>-4.1922099152829873</c:v>
                </c:pt>
                <c:pt idx="26">
                  <c:v>4.0027985010015108</c:v>
                </c:pt>
                <c:pt idx="28">
                  <c:v>59.36966238706642</c:v>
                </c:pt>
                <c:pt idx="29">
                  <c:v>95.121255349500302</c:v>
                </c:pt>
                <c:pt idx="30">
                  <c:v>130.87284831193418</c:v>
                </c:pt>
                <c:pt idx="32">
                  <c:v>66.780689218879132</c:v>
                </c:pt>
                <c:pt idx="33">
                  <c:v>82.755971780547199</c:v>
                </c:pt>
                <c:pt idx="34">
                  <c:v>98.731254342215266</c:v>
                </c:pt>
                <c:pt idx="36">
                  <c:v>14.712802225791886</c:v>
                </c:pt>
                <c:pt idx="37">
                  <c:v>22.500881695990898</c:v>
                </c:pt>
                <c:pt idx="38">
                  <c:v>30.28896116618991</c:v>
                </c:pt>
                <c:pt idx="40">
                  <c:v>21.040419651418926</c:v>
                </c:pt>
                <c:pt idx="41">
                  <c:v>48.196739804838998</c:v>
                </c:pt>
                <c:pt idx="42">
                  <c:v>75.353059958259067</c:v>
                </c:pt>
                <c:pt idx="44">
                  <c:v>12.469463990965451</c:v>
                </c:pt>
                <c:pt idx="45">
                  <c:v>24.456606724003095</c:v>
                </c:pt>
                <c:pt idx="46">
                  <c:v>36.443749457040738</c:v>
                </c:pt>
              </c:numCache>
            </c:numRef>
          </c:xVal>
          <c:yVal>
            <c:numRef>
              <c:f>FIRKO!$P$4:$P$50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E-47BB-B6AD-CCF528D90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272144"/>
        <c:axId val="412272472"/>
      </c:scatterChart>
      <c:valAx>
        <c:axId val="412272144"/>
        <c:scaling>
          <c:orientation val="minMax"/>
          <c:max val="5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72472"/>
        <c:crosses val="autoZero"/>
        <c:crossBetween val="midCat"/>
      </c:valAx>
      <c:valAx>
        <c:axId val="412272472"/>
        <c:scaling>
          <c:orientation val="minMax"/>
          <c:max val="12"/>
        </c:scaling>
        <c:delete val="1"/>
        <c:axPos val="l"/>
        <c:numFmt formatCode="General" sourceLinked="1"/>
        <c:majorTickMark val="none"/>
        <c:minorTickMark val="none"/>
        <c:tickLblPos val="nextTo"/>
        <c:crossAx val="41227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6933508311461E-2"/>
          <c:y val="8.8379629629629614E-2"/>
          <c:w val="0.89302099737532803"/>
          <c:h val="0.809861111111111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FIRKO!$Z$3</c:f>
              <c:strCache>
                <c:ptCount val="1"/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062-4058-A044-2276A5F85FB6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062-4058-A044-2276A5F85FB6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062-4058-A044-2276A5F85FB6}"/>
              </c:ext>
            </c:extLst>
          </c:dPt>
          <c:xVal>
            <c:numRef>
              <c:f>FIRKO!$AA$4:$AA$14</c:f>
              <c:numCache>
                <c:formatCode>0.00</c:formatCode>
                <c:ptCount val="11"/>
                <c:pt idx="0">
                  <c:v>-18.116119769076835</c:v>
                </c:pt>
                <c:pt idx="1">
                  <c:v>0</c:v>
                </c:pt>
                <c:pt idx="2">
                  <c:v>18.116119769076835</c:v>
                </c:pt>
                <c:pt idx="4">
                  <c:v>-9.923418618350734</c:v>
                </c:pt>
                <c:pt idx="5">
                  <c:v>0</c:v>
                </c:pt>
                <c:pt idx="6">
                  <c:v>9.923418618350734</c:v>
                </c:pt>
                <c:pt idx="8">
                  <c:v>-7.3948565985806853</c:v>
                </c:pt>
                <c:pt idx="9">
                  <c:v>0</c:v>
                </c:pt>
                <c:pt idx="10">
                  <c:v>7.3948565985806853</c:v>
                </c:pt>
              </c:numCache>
            </c:numRef>
          </c:xVal>
          <c:yVal>
            <c:numRef>
              <c:f>FIRKO!$AC$4:$AC$14</c:f>
              <c:numCache>
                <c:formatCode>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09-4424-B674-153FF18FEFEB}"/>
            </c:ext>
          </c:extLst>
        </c:ser>
        <c:ser>
          <c:idx val="1"/>
          <c:order val="1"/>
          <c:tx>
            <c:strRef>
              <c:f>FIRKO!$AB$3</c:f>
              <c:strCache>
                <c:ptCount val="1"/>
                <c:pt idx="0">
                  <c:v>FIRKO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062-4058-A044-2276A5F85FB6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062-4058-A044-2276A5F85FB6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062-4058-A044-2276A5F85FB6}"/>
              </c:ext>
            </c:extLst>
          </c:dPt>
          <c:xVal>
            <c:numRef>
              <c:f>FIRKO!$AB$4:$AB$14</c:f>
              <c:numCache>
                <c:formatCode>0.00</c:formatCode>
                <c:ptCount val="11"/>
                <c:pt idx="0">
                  <c:v>67.143908348537025</c:v>
                </c:pt>
                <c:pt idx="1">
                  <c:v>122.77427138484001</c:v>
                </c:pt>
                <c:pt idx="2">
                  <c:v>178.40463442114299</c:v>
                </c:pt>
                <c:pt idx="4">
                  <c:v>-9.9841742425457163</c:v>
                </c:pt>
                <c:pt idx="5">
                  <c:v>-3.0377812096990056</c:v>
                </c:pt>
                <c:pt idx="6">
                  <c:v>3.9086118231477061</c:v>
                </c:pt>
                <c:pt idx="8">
                  <c:v>-45.211387448408736</c:v>
                </c:pt>
                <c:pt idx="9">
                  <c:v>-38.793523124140989</c:v>
                </c:pt>
                <c:pt idx="10">
                  <c:v>-32.375658799873243</c:v>
                </c:pt>
              </c:numCache>
            </c:numRef>
          </c:xVal>
          <c:yVal>
            <c:numRef>
              <c:f>FIRKO!$AC$4:$AC$14</c:f>
              <c:numCache>
                <c:formatCode>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09-4424-B674-153FF18F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48088"/>
        <c:axId val="261277288"/>
      </c:scatterChart>
      <c:valAx>
        <c:axId val="426948088"/>
        <c:scaling>
          <c:orientation val="minMax"/>
          <c:max val="500"/>
          <c:min val="-2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1277288"/>
        <c:crosses val="autoZero"/>
        <c:crossBetween val="midCat"/>
      </c:valAx>
      <c:valAx>
        <c:axId val="261277288"/>
        <c:scaling>
          <c:orientation val="minMax"/>
          <c:max val="3"/>
        </c:scaling>
        <c:delete val="1"/>
        <c:axPos val="l"/>
        <c:numFmt formatCode="0" sourceLinked="1"/>
        <c:majorTickMark val="none"/>
        <c:minorTickMark val="none"/>
        <c:tickLblPos val="nextTo"/>
        <c:crossAx val="4269480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9.7222222222222224E-2"/>
          <c:w val="0.89302099737532803"/>
          <c:h val="0.801018518518518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FIRKO!$AM$3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206-4E0B-8D40-D2BF709A720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206-4E0B-8D40-D2BF709A720B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206-4E0B-8D40-D2BF709A720B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206-4E0B-8D40-D2BF709A720B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206-4E0B-8D40-D2BF709A720B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206-4E0B-8D40-D2BF709A720B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206-4E0B-8D40-D2BF709A720B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206-4E0B-8D40-D2BF709A720B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206-4E0B-8D40-D2BF709A720B}"/>
              </c:ext>
            </c:extLst>
          </c:dPt>
          <c:xVal>
            <c:numRef>
              <c:f>FIRKO!$AM$4:$AM$38</c:f>
              <c:numCache>
                <c:formatCode>General</c:formatCode>
                <c:ptCount val="35"/>
                <c:pt idx="0">
                  <c:v>-23.283220164918234</c:v>
                </c:pt>
                <c:pt idx="1">
                  <c:v>0</c:v>
                </c:pt>
                <c:pt idx="2">
                  <c:v>23.283220164918234</c:v>
                </c:pt>
                <c:pt idx="4">
                  <c:v>-15.877469789360786</c:v>
                </c:pt>
                <c:pt idx="5">
                  <c:v>0</c:v>
                </c:pt>
                <c:pt idx="6">
                  <c:v>15.877469789360786</c:v>
                </c:pt>
                <c:pt idx="8">
                  <c:v>-16.297724626944309</c:v>
                </c:pt>
                <c:pt idx="9">
                  <c:v>0</c:v>
                </c:pt>
                <c:pt idx="10">
                  <c:v>16.297724626944309</c:v>
                </c:pt>
                <c:pt idx="12">
                  <c:v>-8.1950084162839421</c:v>
                </c:pt>
                <c:pt idx="13">
                  <c:v>0</c:v>
                </c:pt>
                <c:pt idx="14">
                  <c:v>8.1950084162839421</c:v>
                </c:pt>
                <c:pt idx="16">
                  <c:v>-29.367379933428307</c:v>
                </c:pt>
                <c:pt idx="17">
                  <c:v>0</c:v>
                </c:pt>
                <c:pt idx="18">
                  <c:v>29.367379933428307</c:v>
                </c:pt>
                <c:pt idx="20">
                  <c:v>-11.059811004230243</c:v>
                </c:pt>
                <c:pt idx="21">
                  <c:v>0</c:v>
                </c:pt>
                <c:pt idx="22">
                  <c:v>11.059811004230243</c:v>
                </c:pt>
                <c:pt idx="24">
                  <c:v>-15.576158940398022</c:v>
                </c:pt>
                <c:pt idx="25">
                  <c:v>0</c:v>
                </c:pt>
                <c:pt idx="26">
                  <c:v>15.576158940398022</c:v>
                </c:pt>
                <c:pt idx="28">
                  <c:v>-11.80709571887801</c:v>
                </c:pt>
                <c:pt idx="29">
                  <c:v>0</c:v>
                </c:pt>
                <c:pt idx="30">
                  <c:v>11.80709571887801</c:v>
                </c:pt>
                <c:pt idx="32">
                  <c:v>-10.788428459735634</c:v>
                </c:pt>
                <c:pt idx="33">
                  <c:v>0</c:v>
                </c:pt>
                <c:pt idx="34">
                  <c:v>10.788428459735634</c:v>
                </c:pt>
              </c:numCache>
            </c:numRef>
          </c:xVal>
          <c:yVal>
            <c:numRef>
              <c:f>FIRKO!$AO$4:$AO$38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 formatCode="0">
                  <c:v>2</c:v>
                </c:pt>
                <c:pt idx="5" formatCode="0">
                  <c:v>2</c:v>
                </c:pt>
                <c:pt idx="6" formatCode="0">
                  <c:v>2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30-4B9B-B619-64FEA80A68DE}"/>
            </c:ext>
          </c:extLst>
        </c:ser>
        <c:ser>
          <c:idx val="1"/>
          <c:order val="1"/>
          <c:tx>
            <c:strRef>
              <c:f>FIRKO!$AN$3</c:f>
              <c:strCache>
                <c:ptCount val="1"/>
                <c:pt idx="0">
                  <c:v>FIRKO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206-4E0B-8D40-D2BF709A720B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8206-4E0B-8D40-D2BF709A720B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206-4E0B-8D40-D2BF709A720B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206-4E0B-8D40-D2BF709A720B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206-4E0B-8D40-D2BF709A720B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206-4E0B-8D40-D2BF709A720B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206-4E0B-8D40-D2BF709A720B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206-4E0B-8D40-D2BF709A720B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206-4E0B-8D40-D2BF709A720B}"/>
              </c:ext>
            </c:extLst>
          </c:dPt>
          <c:xVal>
            <c:numRef>
              <c:f>FIRKO!$AN$4:$AN$38</c:f>
              <c:numCache>
                <c:formatCode>General</c:formatCode>
                <c:ptCount val="35"/>
                <c:pt idx="0">
                  <c:v>214.81379557895119</c:v>
                </c:pt>
                <c:pt idx="1">
                  <c:v>261.38414445673897</c:v>
                </c:pt>
                <c:pt idx="2">
                  <c:v>307.95449333452677</c:v>
                </c:pt>
                <c:pt idx="4">
                  <c:v>-23.172390368683054</c:v>
                </c:pt>
                <c:pt idx="5">
                  <c:v>-17.218339197673004</c:v>
                </c:pt>
                <c:pt idx="6">
                  <c:v>-11.264288026662953</c:v>
                </c:pt>
                <c:pt idx="8">
                  <c:v>-51.338681341942063</c:v>
                </c:pt>
                <c:pt idx="9">
                  <c:v>-49.363953857551991</c:v>
                </c:pt>
                <c:pt idx="10">
                  <c:v>-47.389226373161918</c:v>
                </c:pt>
                <c:pt idx="12">
                  <c:v>4.8947722061746717</c:v>
                </c:pt>
                <c:pt idx="13">
                  <c:v>40.406475343404992</c:v>
                </c:pt>
                <c:pt idx="14">
                  <c:v>75.918178480635305</c:v>
                </c:pt>
                <c:pt idx="16">
                  <c:v>87.649643366618108</c:v>
                </c:pt>
                <c:pt idx="17">
                  <c:v>105.525439847836</c:v>
                </c:pt>
                <c:pt idx="18">
                  <c:v>123.40123632905389</c:v>
                </c:pt>
                <c:pt idx="20">
                  <c:v>104.73415762450578</c:v>
                </c:pt>
                <c:pt idx="21">
                  <c:v>136.68472274783801</c:v>
                </c:pt>
                <c:pt idx="22">
                  <c:v>168.63528787117022</c:v>
                </c:pt>
                <c:pt idx="24">
                  <c:v>25.642018365401835</c:v>
                </c:pt>
                <c:pt idx="25">
                  <c:v>47.708243530964012</c:v>
                </c:pt>
                <c:pt idx="26">
                  <c:v>69.774468696526185</c:v>
                </c:pt>
                <c:pt idx="28">
                  <c:v>43.25703649387988</c:v>
                </c:pt>
                <c:pt idx="29">
                  <c:v>96.388967228833991</c:v>
                </c:pt>
                <c:pt idx="30">
                  <c:v>149.52089796378812</c:v>
                </c:pt>
                <c:pt idx="32">
                  <c:v>56.11244896186156</c:v>
                </c:pt>
                <c:pt idx="33">
                  <c:v>108.85587698722998</c:v>
                </c:pt>
                <c:pt idx="34">
                  <c:v>161.59930501259839</c:v>
                </c:pt>
              </c:numCache>
            </c:numRef>
          </c:xVal>
          <c:yVal>
            <c:numRef>
              <c:f>FIRKO!$AO$4:$AO$38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 formatCode="0">
                  <c:v>2</c:v>
                </c:pt>
                <c:pt idx="5" formatCode="0">
                  <c:v>2</c:v>
                </c:pt>
                <c:pt idx="6" formatCode="0">
                  <c:v>2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30-4B9B-B619-64FEA80A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976960"/>
        <c:axId val="457978600"/>
      </c:scatterChart>
      <c:valAx>
        <c:axId val="457976960"/>
        <c:scaling>
          <c:orientation val="minMax"/>
          <c:max val="5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978600"/>
        <c:crosses val="autoZero"/>
        <c:crossBetween val="midCat"/>
      </c:valAx>
      <c:valAx>
        <c:axId val="457978600"/>
        <c:scaling>
          <c:orientation val="minMax"/>
          <c:max val="9"/>
        </c:scaling>
        <c:delete val="1"/>
        <c:axPos val="l"/>
        <c:numFmt formatCode="General" sourceLinked="1"/>
        <c:majorTickMark val="none"/>
        <c:minorTickMark val="none"/>
        <c:tickLblPos val="nextTo"/>
        <c:crossAx val="45797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177347</xdr:colOff>
      <xdr:row>32</xdr:row>
      <xdr:rowOff>157233</xdr:rowOff>
    </xdr:from>
    <xdr:to>
      <xdr:col>24</xdr:col>
      <xdr:colOff>459593</xdr:colOff>
      <xdr:row>50</xdr:row>
      <xdr:rowOff>47312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C44300-621B-4723-98BE-5F456AD2C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437649</xdr:colOff>
      <xdr:row>2</xdr:row>
      <xdr:rowOff>13786</xdr:rowOff>
    </xdr:from>
    <xdr:to>
      <xdr:col>25</xdr:col>
      <xdr:colOff>132849</xdr:colOff>
      <xdr:row>15</xdr:row>
      <xdr:rowOff>89986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6E4347-B7B2-4B0D-BBEE-B659D4C1E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228600</xdr:colOff>
      <xdr:row>1</xdr:row>
      <xdr:rowOff>185737</xdr:rowOff>
    </xdr:from>
    <xdr:to>
      <xdr:col>35</xdr:col>
      <xdr:colOff>533400</xdr:colOff>
      <xdr:row>15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86209C-C260-4697-A88A-A5E7E651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552450</xdr:colOff>
      <xdr:row>1</xdr:row>
      <xdr:rowOff>119062</xdr:rowOff>
    </xdr:from>
    <xdr:to>
      <xdr:col>48</xdr:col>
      <xdr:colOff>247650</xdr:colOff>
      <xdr:row>15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8F333C-0ABB-405F-83ED-A3D3E8C5E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171450</xdr:colOff>
      <xdr:row>1</xdr:row>
      <xdr:rowOff>90487</xdr:rowOff>
    </xdr:from>
    <xdr:to>
      <xdr:col>59</xdr:col>
      <xdr:colOff>476250</xdr:colOff>
      <xdr:row>14</xdr:row>
      <xdr:rowOff>166687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867A98-32A0-4714-AA6F-C947882CE5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161925</xdr:colOff>
      <xdr:row>1</xdr:row>
      <xdr:rowOff>157162</xdr:rowOff>
    </xdr:from>
    <xdr:to>
      <xdr:col>71</xdr:col>
      <xdr:colOff>466725</xdr:colOff>
      <xdr:row>15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5A0203-7EF4-44CF-92B6-505FEA5DA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209550</xdr:colOff>
      <xdr:row>1</xdr:row>
      <xdr:rowOff>166687</xdr:rowOff>
    </xdr:from>
    <xdr:to>
      <xdr:col>82</xdr:col>
      <xdr:colOff>514350</xdr:colOff>
      <xdr:row>15</xdr:row>
      <xdr:rowOff>52387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84BFCFD-84E0-4E0B-A1C4-E4E94B8D3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396875</xdr:colOff>
      <xdr:row>4</xdr:row>
      <xdr:rowOff>112712</xdr:rowOff>
    </xdr:from>
    <xdr:to>
      <xdr:col>22</xdr:col>
      <xdr:colOff>142875</xdr:colOff>
      <xdr:row>18</xdr:row>
      <xdr:rowOff>188912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2AE52B-EBF2-43F1-A964-4059C8BAF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360588</xdr:colOff>
      <xdr:row>42</xdr:row>
      <xdr:rowOff>125186</xdr:rowOff>
    </xdr:from>
    <xdr:to>
      <xdr:col>20</xdr:col>
      <xdr:colOff>34017</xdr:colOff>
      <xdr:row>57</xdr:row>
      <xdr:rowOff>10886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D546B5-8017-43D3-83F6-D53D42CEB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315515</xdr:colOff>
      <xdr:row>42</xdr:row>
      <xdr:rowOff>182165</xdr:rowOff>
    </xdr:from>
    <xdr:to>
      <xdr:col>20</xdr:col>
      <xdr:colOff>29765</xdr:colOff>
      <xdr:row>57</xdr:row>
      <xdr:rowOff>67865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18CD8E-C56D-4A8B-86A7-12E26F205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101203</xdr:colOff>
      <xdr:row>24</xdr:row>
      <xdr:rowOff>122633</xdr:rowOff>
    </xdr:from>
    <xdr:to>
      <xdr:col>19</xdr:col>
      <xdr:colOff>422672</xdr:colOff>
      <xdr:row>39</xdr:row>
      <xdr:rowOff>8333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B4DA3B-F2E6-4DB4-A93E-16D6605B1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29765</xdr:colOff>
      <xdr:row>50</xdr:row>
      <xdr:rowOff>39290</xdr:rowOff>
    </xdr:from>
    <xdr:to>
      <xdr:col>19</xdr:col>
      <xdr:colOff>351234</xdr:colOff>
      <xdr:row>64</xdr:row>
      <xdr:rowOff>115490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7708CC-22F1-487D-87F1-025A06E39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2</xdr:row>
      <xdr:rowOff>113201</xdr:rowOff>
    </xdr:from>
    <xdr:to>
      <xdr:col>25</xdr:col>
      <xdr:colOff>447675</xdr:colOff>
      <xdr:row>15</xdr:row>
      <xdr:rowOff>151301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BC3DBD-C3D3-44E6-B685-0FF891566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381000</xdr:colOff>
      <xdr:row>1</xdr:row>
      <xdr:rowOff>176212</xdr:rowOff>
    </xdr:from>
    <xdr:to>
      <xdr:col>37</xdr:col>
      <xdr:colOff>76200</xdr:colOff>
      <xdr:row>15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7F5F08-3309-414F-8CEE-117479993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180975</xdr:colOff>
      <xdr:row>2</xdr:row>
      <xdr:rowOff>71437</xdr:rowOff>
    </xdr:from>
    <xdr:to>
      <xdr:col>48</xdr:col>
      <xdr:colOff>485775</xdr:colOff>
      <xdr:row>15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504EDB-67C1-485B-A014-BB8303FC8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209550</xdr:colOff>
      <xdr:row>2</xdr:row>
      <xdr:rowOff>71437</xdr:rowOff>
    </xdr:from>
    <xdr:to>
      <xdr:col>59</xdr:col>
      <xdr:colOff>514350</xdr:colOff>
      <xdr:row>15</xdr:row>
      <xdr:rowOff>109537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A0B01A-DA04-4769-8C46-11006D5B3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63</xdr:col>
      <xdr:colOff>257175</xdr:colOff>
      <xdr:row>2</xdr:row>
      <xdr:rowOff>71437</xdr:rowOff>
    </xdr:from>
    <xdr:to>
      <xdr:col>70</xdr:col>
      <xdr:colOff>561975</xdr:colOff>
      <xdr:row>15</xdr:row>
      <xdr:rowOff>109537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73F26A6-464B-4E67-8EF4-31446B007F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192232</xdr:colOff>
      <xdr:row>2</xdr:row>
      <xdr:rowOff>191798</xdr:rowOff>
    </xdr:from>
    <xdr:to>
      <xdr:col>25</xdr:col>
      <xdr:colOff>493569</xdr:colOff>
      <xdr:row>15</xdr:row>
      <xdr:rowOff>77498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4E2D81-6B31-4FC9-98C1-572F0D67A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419101</xdr:colOff>
      <xdr:row>2</xdr:row>
      <xdr:rowOff>152832</xdr:rowOff>
    </xdr:from>
    <xdr:to>
      <xdr:col>39</xdr:col>
      <xdr:colOff>117764</xdr:colOff>
      <xdr:row>15</xdr:row>
      <xdr:rowOff>38532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9A3D64-3307-4FAE-B60B-9BE3164EC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342900</xdr:colOff>
      <xdr:row>0</xdr:row>
      <xdr:rowOff>185737</xdr:rowOff>
    </xdr:from>
    <xdr:to>
      <xdr:col>50</xdr:col>
      <xdr:colOff>38100</xdr:colOff>
      <xdr:row>13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D3A0C4-C5F5-4961-B8DB-2B9DE6BA8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428625</xdr:colOff>
      <xdr:row>1</xdr:row>
      <xdr:rowOff>23812</xdr:rowOff>
    </xdr:from>
    <xdr:to>
      <xdr:col>62</xdr:col>
      <xdr:colOff>123825</xdr:colOff>
      <xdr:row>13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6C79B5-CEA3-40D8-9E90-93DBE99A5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68</xdr:col>
      <xdr:colOff>173181</xdr:colOff>
      <xdr:row>1</xdr:row>
      <xdr:rowOff>1298</xdr:rowOff>
    </xdr:from>
    <xdr:to>
      <xdr:col>75</xdr:col>
      <xdr:colOff>477981</xdr:colOff>
      <xdr:row>13</xdr:row>
      <xdr:rowOff>77498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427AFB-176A-4F43-BAAA-E0B379208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78</xdr:col>
      <xdr:colOff>360589</xdr:colOff>
      <xdr:row>2</xdr:row>
      <xdr:rowOff>16329</xdr:rowOff>
    </xdr:from>
    <xdr:to>
      <xdr:col>86</xdr:col>
      <xdr:colOff>34018</xdr:colOff>
      <xdr:row>14</xdr:row>
      <xdr:rowOff>92529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81A51A-9945-4FD7-9CFC-6C9B46811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1</xdr:row>
      <xdr:rowOff>90487</xdr:rowOff>
    </xdr:from>
    <xdr:to>
      <xdr:col>25</xdr:col>
      <xdr:colOff>142875</xdr:colOff>
      <xdr:row>13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061F9-0BBC-430C-9B7F-283E7F634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219075</xdr:colOff>
      <xdr:row>0</xdr:row>
      <xdr:rowOff>90487</xdr:rowOff>
    </xdr:from>
    <xdr:to>
      <xdr:col>34</xdr:col>
      <xdr:colOff>523875</xdr:colOff>
      <xdr:row>12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C49AC2-7746-4483-858A-1C84D880A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361950</xdr:colOff>
      <xdr:row>2</xdr:row>
      <xdr:rowOff>71437</xdr:rowOff>
    </xdr:from>
    <xdr:to>
      <xdr:col>46</xdr:col>
      <xdr:colOff>57150</xdr:colOff>
      <xdr:row>14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F164A7-345F-44DF-AEE4-03CF9851F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266700</xdr:colOff>
      <xdr:row>1</xdr:row>
      <xdr:rowOff>138112</xdr:rowOff>
    </xdr:from>
    <xdr:to>
      <xdr:col>57</xdr:col>
      <xdr:colOff>571500</xdr:colOff>
      <xdr:row>14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58CD03-C077-4B2E-8605-74B88344A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62</xdr:col>
      <xdr:colOff>561975</xdr:colOff>
      <xdr:row>1</xdr:row>
      <xdr:rowOff>23812</xdr:rowOff>
    </xdr:from>
    <xdr:to>
      <xdr:col>70</xdr:col>
      <xdr:colOff>257175</xdr:colOff>
      <xdr:row>13</xdr:row>
      <xdr:rowOff>100012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381CA5-6C28-476D-8EFE-E8FB3B807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228600</xdr:colOff>
      <xdr:row>1</xdr:row>
      <xdr:rowOff>185737</xdr:rowOff>
    </xdr:from>
    <xdr:to>
      <xdr:col>81</xdr:col>
      <xdr:colOff>533400</xdr:colOff>
      <xdr:row>14</xdr:row>
      <xdr:rowOff>71437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AF0A0A-D27B-4025-889D-4DD34460D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6F63-8241-40DC-B66E-F741308E9F63}">
  <sheetPr codeName="Sheet1"/>
  <dimension ref="A2:P188"/>
  <sheetViews>
    <sheetView topLeftCell="A157" workbookViewId="0">
      <selection activeCell="K2" activeCellId="1" sqref="C2:D18 K2:P18"/>
    </sheetView>
  </sheetViews>
  <sheetFormatPr defaultRowHeight="14.5" x14ac:dyDescent="0.35"/>
  <cols>
    <col min="2" max="2" width="23.1796875" style="120" customWidth="1"/>
    <col min="3" max="3" width="33.81640625" customWidth="1"/>
    <col min="4" max="4" width="10.453125" style="100" customWidth="1"/>
  </cols>
  <sheetData>
    <row r="2" spans="1:16" x14ac:dyDescent="0.35">
      <c r="A2" s="219" t="s">
        <v>64</v>
      </c>
      <c r="B2" s="222" t="s">
        <v>1</v>
      </c>
      <c r="C2" s="229" t="s">
        <v>2</v>
      </c>
      <c r="D2" s="74"/>
      <c r="E2" s="213" t="s">
        <v>3</v>
      </c>
      <c r="F2" s="214"/>
      <c r="G2" s="214"/>
      <c r="H2" s="214"/>
      <c r="I2" s="214"/>
      <c r="J2" s="215"/>
      <c r="K2" s="216" t="s">
        <v>65</v>
      </c>
      <c r="L2" s="217"/>
      <c r="M2" s="217"/>
      <c r="N2" s="217"/>
      <c r="O2" s="217"/>
      <c r="P2" s="218"/>
    </row>
    <row r="3" spans="1:16" x14ac:dyDescent="0.35">
      <c r="A3" s="220"/>
      <c r="B3" s="223"/>
      <c r="C3" s="230"/>
      <c r="D3" s="75"/>
      <c r="E3" s="213" t="s">
        <v>5</v>
      </c>
      <c r="F3" s="214"/>
      <c r="G3" s="215"/>
      <c r="H3" s="213" t="s">
        <v>6</v>
      </c>
      <c r="I3" s="214"/>
      <c r="J3" s="215"/>
      <c r="K3" s="213" t="s">
        <v>5</v>
      </c>
      <c r="L3" s="214"/>
      <c r="M3" s="215"/>
      <c r="N3" s="213" t="s">
        <v>6</v>
      </c>
      <c r="O3" s="214"/>
      <c r="P3" s="215"/>
    </row>
    <row r="4" spans="1:16" ht="33.75" customHeight="1" x14ac:dyDescent="0.35">
      <c r="A4" s="221"/>
      <c r="B4" s="224"/>
      <c r="C4" s="231"/>
      <c r="D4" s="76" t="s">
        <v>79</v>
      </c>
      <c r="E4" s="62" t="s">
        <v>7</v>
      </c>
      <c r="F4" s="63" t="s">
        <v>8</v>
      </c>
      <c r="G4" s="63" t="s">
        <v>78</v>
      </c>
      <c r="H4" s="62" t="s">
        <v>66</v>
      </c>
      <c r="I4" s="63" t="s">
        <v>8</v>
      </c>
      <c r="J4" s="63" t="s">
        <v>78</v>
      </c>
      <c r="K4" s="62" t="s">
        <v>7</v>
      </c>
      <c r="L4" s="63" t="s">
        <v>8</v>
      </c>
      <c r="M4" s="63" t="s">
        <v>78</v>
      </c>
      <c r="N4" s="61" t="s">
        <v>7</v>
      </c>
      <c r="O4" s="63" t="s">
        <v>8</v>
      </c>
      <c r="P4" s="63" t="s">
        <v>78</v>
      </c>
    </row>
    <row r="5" spans="1:16" x14ac:dyDescent="0.35">
      <c r="A5" s="51">
        <v>1</v>
      </c>
      <c r="B5" s="1" t="s">
        <v>9</v>
      </c>
      <c r="C5" s="2" t="s">
        <v>10</v>
      </c>
      <c r="D5" s="92">
        <v>1</v>
      </c>
      <c r="E5" s="7">
        <v>149.83697765546901</v>
      </c>
      <c r="F5" s="9">
        <v>10.561056105610987</v>
      </c>
      <c r="G5" s="8">
        <f>F5*1.96</f>
        <v>20.699669966997536</v>
      </c>
      <c r="H5" s="7">
        <v>230.36503046075401</v>
      </c>
      <c r="I5" s="9">
        <v>14.521452145215989</v>
      </c>
      <c r="J5" s="8">
        <f>I5*1.96</f>
        <v>28.462046204623338</v>
      </c>
      <c r="K5" s="7">
        <v>364.19092060263398</v>
      </c>
      <c r="L5" s="9">
        <v>9.2429182495289979</v>
      </c>
      <c r="M5" s="8">
        <f>L5*1.96</f>
        <v>18.116119769076835</v>
      </c>
      <c r="N5" s="7">
        <v>486.96519198747399</v>
      </c>
      <c r="O5" s="9">
        <v>28.38283828382805</v>
      </c>
      <c r="P5" s="8">
        <f>O5*1.96</f>
        <v>55.630363036302981</v>
      </c>
    </row>
    <row r="6" spans="1:16" x14ac:dyDescent="0.35">
      <c r="A6" s="232">
        <v>2</v>
      </c>
      <c r="B6" s="238" t="s">
        <v>15</v>
      </c>
      <c r="C6" s="10" t="s">
        <v>16</v>
      </c>
      <c r="D6" s="93">
        <v>2</v>
      </c>
      <c r="E6" s="7">
        <v>78.323212890037496</v>
      </c>
      <c r="F6" s="9">
        <v>0</v>
      </c>
      <c r="G6" s="8">
        <f t="shared" ref="G6:G18" si="0">F6*1.96</f>
        <v>0</v>
      </c>
      <c r="H6" s="7">
        <v>61.654542175193903</v>
      </c>
      <c r="I6" s="9">
        <v>3.165394096074003</v>
      </c>
      <c r="J6" s="8">
        <f t="shared" ref="J6:J18" si="1">I6*1.96</f>
        <v>6.2041724283050455</v>
      </c>
      <c r="K6" s="7">
        <v>255.10130463536299</v>
      </c>
      <c r="L6" s="9">
        <v>11.110443095052005</v>
      </c>
      <c r="M6" s="8">
        <f t="shared" ref="M6:M18" si="2">L6*1.96</f>
        <v>21.776468466301932</v>
      </c>
      <c r="N6" s="7">
        <v>251.93290446702301</v>
      </c>
      <c r="O6" s="9">
        <v>30.950520050503002</v>
      </c>
      <c r="P6" s="8">
        <f t="shared" ref="P6:P18" si="3">O6*1.96</f>
        <v>60.66301929898588</v>
      </c>
    </row>
    <row r="7" spans="1:16" x14ac:dyDescent="0.35">
      <c r="A7" s="234"/>
      <c r="B7" s="239"/>
      <c r="C7" s="11" t="s">
        <v>17</v>
      </c>
      <c r="D7" s="93">
        <v>3</v>
      </c>
      <c r="E7" s="7">
        <v>78.292354784241894</v>
      </c>
      <c r="F7" s="9">
        <v>0</v>
      </c>
      <c r="G7" s="8">
        <f t="shared" si="0"/>
        <v>0</v>
      </c>
      <c r="H7" s="7">
        <v>78.292354784241894</v>
      </c>
      <c r="I7" s="9">
        <v>0</v>
      </c>
      <c r="J7" s="8">
        <f t="shared" si="1"/>
        <v>0</v>
      </c>
      <c r="K7" s="7">
        <v>296.201320102213</v>
      </c>
      <c r="L7" s="9">
        <v>0</v>
      </c>
      <c r="M7" s="8">
        <f t="shared" si="2"/>
        <v>0</v>
      </c>
      <c r="N7" s="7">
        <v>264.42676683310901</v>
      </c>
      <c r="O7" s="9">
        <v>0</v>
      </c>
      <c r="P7" s="8">
        <f t="shared" si="3"/>
        <v>0</v>
      </c>
    </row>
    <row r="8" spans="1:16" x14ac:dyDescent="0.35">
      <c r="A8" s="37">
        <v>3</v>
      </c>
      <c r="B8" s="118" t="s">
        <v>35</v>
      </c>
      <c r="C8" s="54" t="s">
        <v>31</v>
      </c>
      <c r="D8" s="94">
        <v>4</v>
      </c>
      <c r="E8" s="64">
        <v>79.349165201545105</v>
      </c>
      <c r="F8" s="57">
        <v>3.0831718491330946</v>
      </c>
      <c r="G8" s="8">
        <f t="shared" si="0"/>
        <v>6.0430168243008655</v>
      </c>
      <c r="H8" s="29">
        <v>64.676026333688398</v>
      </c>
      <c r="I8" s="31">
        <v>7.7223669519909066</v>
      </c>
      <c r="J8" s="8">
        <f t="shared" si="1"/>
        <v>15.135839225902176</v>
      </c>
      <c r="K8" s="53">
        <v>161.643545551377</v>
      </c>
      <c r="L8" s="52">
        <v>8.8765512108109874</v>
      </c>
      <c r="M8" s="8">
        <f t="shared" si="2"/>
        <v>17.398040373189534</v>
      </c>
      <c r="N8" s="7">
        <v>193.285358623256</v>
      </c>
      <c r="O8" s="9">
        <v>8.8717387677579893</v>
      </c>
      <c r="P8" s="8">
        <f t="shared" si="3"/>
        <v>17.38860798480566</v>
      </c>
    </row>
    <row r="9" spans="1:16" x14ac:dyDescent="0.35">
      <c r="A9" s="225">
        <v>4</v>
      </c>
      <c r="B9" s="227" t="s">
        <v>40</v>
      </c>
      <c r="C9" s="55" t="s">
        <v>41</v>
      </c>
      <c r="D9" s="92">
        <v>5</v>
      </c>
      <c r="E9" s="7">
        <v>64.607938352783805</v>
      </c>
      <c r="F9" s="9">
        <v>5.0629686828319933</v>
      </c>
      <c r="G9" s="8">
        <f t="shared" si="0"/>
        <v>9.9234186183507074</v>
      </c>
      <c r="H9" s="7">
        <v>53.469407250553203</v>
      </c>
      <c r="I9" s="9">
        <v>3.7972265121239062</v>
      </c>
      <c r="J9" s="8">
        <f t="shared" si="1"/>
        <v>7.442563963762856</v>
      </c>
      <c r="K9" s="7">
        <v>152.96257967276401</v>
      </c>
      <c r="L9" s="9">
        <v>5.0629686828320075</v>
      </c>
      <c r="M9" s="8">
        <f t="shared" si="2"/>
        <v>9.923418618350734</v>
      </c>
      <c r="N9" s="7">
        <v>149.924798463065</v>
      </c>
      <c r="O9" s="9">
        <v>3.5440780779830163</v>
      </c>
      <c r="P9" s="8">
        <f t="shared" si="3"/>
        <v>6.9463930328467116</v>
      </c>
    </row>
    <row r="10" spans="1:16" x14ac:dyDescent="0.35">
      <c r="A10" s="226"/>
      <c r="B10" s="228"/>
      <c r="C10" s="56" t="s">
        <v>42</v>
      </c>
      <c r="D10" s="93">
        <v>6</v>
      </c>
      <c r="E10" s="7">
        <v>80.958831622393802</v>
      </c>
      <c r="F10" s="9">
        <v>5.2873319928034022</v>
      </c>
      <c r="G10" s="8">
        <f t="shared" si="0"/>
        <v>10.363170705894667</v>
      </c>
      <c r="H10" s="7">
        <v>59.798920520689997</v>
      </c>
      <c r="I10" s="9">
        <v>3.7781775849297006</v>
      </c>
      <c r="J10" s="8">
        <f t="shared" si="1"/>
        <v>7.4052280664622128</v>
      </c>
      <c r="K10" s="7">
        <v>199.97671711292199</v>
      </c>
      <c r="L10" s="9">
        <v>3.772886019684023</v>
      </c>
      <c r="M10" s="8">
        <f t="shared" si="2"/>
        <v>7.3948565985806853</v>
      </c>
      <c r="N10" s="7">
        <v>161.183193988781</v>
      </c>
      <c r="O10" s="9">
        <v>3.2744205736059939</v>
      </c>
      <c r="P10" s="8">
        <f t="shared" si="3"/>
        <v>6.4178643242677476</v>
      </c>
    </row>
    <row r="11" spans="1:16" x14ac:dyDescent="0.35">
      <c r="A11" s="37">
        <v>5</v>
      </c>
      <c r="B11" s="119" t="s">
        <v>53</v>
      </c>
      <c r="C11" s="41" t="s">
        <v>54</v>
      </c>
      <c r="D11" s="93">
        <v>7</v>
      </c>
      <c r="E11" s="7">
        <v>52.982596131035798</v>
      </c>
      <c r="F11" s="9">
        <v>5.4346654014536</v>
      </c>
      <c r="G11" s="8">
        <f t="shared" si="0"/>
        <v>10.651944186849056</v>
      </c>
      <c r="H11" s="7">
        <v>63.851926933942899</v>
      </c>
      <c r="I11" s="9">
        <v>4.0759990510902</v>
      </c>
      <c r="J11" s="8">
        <f t="shared" si="1"/>
        <v>7.9889581401367922</v>
      </c>
      <c r="K11" s="7">
        <v>147.75496560201799</v>
      </c>
      <c r="L11" s="9">
        <v>19.021328905086989</v>
      </c>
      <c r="M11" s="8">
        <f t="shared" si="2"/>
        <v>37.281804653970497</v>
      </c>
      <c r="N11" s="7">
        <v>183.08568224460299</v>
      </c>
      <c r="O11" s="9">
        <v>12.567663740862002</v>
      </c>
      <c r="P11" s="8">
        <f t="shared" si="3"/>
        <v>24.632620932089523</v>
      </c>
    </row>
    <row r="12" spans="1:16" x14ac:dyDescent="0.35">
      <c r="A12" s="37">
        <v>6</v>
      </c>
      <c r="B12" s="119" t="s">
        <v>55</v>
      </c>
      <c r="C12" s="41" t="s">
        <v>54</v>
      </c>
      <c r="D12" s="94">
        <v>8</v>
      </c>
      <c r="E12" s="7">
        <v>96.689407825517307</v>
      </c>
      <c r="F12" s="9">
        <v>3.4641115397586901</v>
      </c>
      <c r="G12" s="8">
        <f t="shared" si="0"/>
        <v>6.7896586179270324</v>
      </c>
      <c r="H12" s="7">
        <v>73.133449355152493</v>
      </c>
      <c r="I12" s="9">
        <v>5.8889896175908092</v>
      </c>
      <c r="J12" s="8">
        <f t="shared" si="1"/>
        <v>11.542419650477985</v>
      </c>
      <c r="K12" s="7">
        <v>200.49364416593301</v>
      </c>
      <c r="L12" s="9">
        <v>5.5425784636150013</v>
      </c>
      <c r="M12" s="8">
        <f t="shared" si="2"/>
        <v>10.863453788685403</v>
      </c>
      <c r="N12" s="7">
        <v>199.11196987844099</v>
      </c>
      <c r="O12" s="9">
        <v>9.6995123113269983</v>
      </c>
      <c r="P12" s="8">
        <f t="shared" si="3"/>
        <v>19.011044130200915</v>
      </c>
    </row>
    <row r="13" spans="1:16" x14ac:dyDescent="0.35">
      <c r="A13" s="232">
        <v>7</v>
      </c>
      <c r="B13" s="235" t="s">
        <v>57</v>
      </c>
      <c r="C13" s="44" t="s">
        <v>58</v>
      </c>
      <c r="D13" s="92">
        <v>9</v>
      </c>
      <c r="E13" s="12">
        <v>64.029363784665506</v>
      </c>
      <c r="F13" s="14">
        <v>5.9135399673737084</v>
      </c>
      <c r="G13" s="8">
        <f t="shared" si="0"/>
        <v>11.590538336052468</v>
      </c>
      <c r="H13" s="12">
        <v>59.743437639032997</v>
      </c>
      <c r="I13" s="14">
        <v>0</v>
      </c>
      <c r="J13" s="8">
        <f t="shared" si="1"/>
        <v>0</v>
      </c>
      <c r="K13" s="7">
        <v>180.29437935636901</v>
      </c>
      <c r="L13" s="9">
        <v>6.9887290523510046</v>
      </c>
      <c r="M13" s="8">
        <f t="shared" si="2"/>
        <v>13.697908942607969</v>
      </c>
      <c r="N13" s="7">
        <v>204.500963962627</v>
      </c>
      <c r="O13" s="9">
        <v>1.6127836274660012</v>
      </c>
      <c r="P13" s="8">
        <f t="shared" si="3"/>
        <v>3.1610559098333622</v>
      </c>
    </row>
    <row r="14" spans="1:16" x14ac:dyDescent="0.35">
      <c r="A14" s="233"/>
      <c r="B14" s="236"/>
      <c r="C14" s="48" t="s">
        <v>59</v>
      </c>
      <c r="D14" s="93">
        <v>10</v>
      </c>
      <c r="E14" s="12">
        <v>83.058158863541394</v>
      </c>
      <c r="F14" s="14">
        <v>6.3104865438152871</v>
      </c>
      <c r="G14" s="8">
        <f t="shared" si="0"/>
        <v>12.368553625877963</v>
      </c>
      <c r="H14" s="12">
        <v>107.335379720372</v>
      </c>
      <c r="I14" s="14">
        <v>6.3104865438150028</v>
      </c>
      <c r="J14" s="8">
        <f t="shared" si="1"/>
        <v>12.368553625877405</v>
      </c>
      <c r="K14" s="12">
        <v>211.82553360731799</v>
      </c>
      <c r="L14" s="14">
        <v>5.3396424601519925</v>
      </c>
      <c r="M14" s="8">
        <f t="shared" si="2"/>
        <v>10.465699221897905</v>
      </c>
      <c r="N14" s="12">
        <v>305.02044687381999</v>
      </c>
      <c r="O14" s="14">
        <v>14.077239213127029</v>
      </c>
      <c r="P14" s="8">
        <f t="shared" si="3"/>
        <v>27.591388857728976</v>
      </c>
    </row>
    <row r="15" spans="1:16" x14ac:dyDescent="0.35">
      <c r="A15" s="233"/>
      <c r="B15" s="236"/>
      <c r="C15" s="49" t="s">
        <v>60</v>
      </c>
      <c r="D15" s="93">
        <v>11</v>
      </c>
      <c r="E15" s="12">
        <v>64.029363784665506</v>
      </c>
      <c r="F15" s="14">
        <v>5.9135399673737084</v>
      </c>
      <c r="G15" s="8">
        <f t="shared" si="0"/>
        <v>11.590538336052468</v>
      </c>
      <c r="H15" s="12">
        <v>61.878985614711603</v>
      </c>
      <c r="I15" s="14">
        <v>2.1503781699540028</v>
      </c>
      <c r="J15" s="8">
        <f t="shared" si="1"/>
        <v>4.2147412131098454</v>
      </c>
      <c r="K15" s="7">
        <v>180.29437935636901</v>
      </c>
      <c r="L15" s="9">
        <v>6.9887290523510046</v>
      </c>
      <c r="M15" s="8">
        <f t="shared" si="2"/>
        <v>13.697908942607969</v>
      </c>
      <c r="N15" s="7">
        <v>166.85451579415599</v>
      </c>
      <c r="O15" s="9">
        <v>6.9887290523499814</v>
      </c>
      <c r="P15" s="8">
        <f t="shared" si="3"/>
        <v>13.697908942605963</v>
      </c>
    </row>
    <row r="16" spans="1:16" x14ac:dyDescent="0.35">
      <c r="A16" s="233"/>
      <c r="B16" s="236"/>
      <c r="C16" s="49" t="s">
        <v>61</v>
      </c>
      <c r="D16" s="94">
        <v>12</v>
      </c>
      <c r="E16" s="12">
        <v>83.058158863541394</v>
      </c>
      <c r="F16" s="14">
        <v>6.3104865438152871</v>
      </c>
      <c r="G16" s="8">
        <f t="shared" si="0"/>
        <v>12.368553625877963</v>
      </c>
      <c r="H16" s="12">
        <v>74.326680875799298</v>
      </c>
      <c r="I16" s="14">
        <v>0</v>
      </c>
      <c r="J16" s="8">
        <f t="shared" si="1"/>
        <v>0</v>
      </c>
      <c r="K16" s="12">
        <v>211.82553360731799</v>
      </c>
      <c r="L16" s="14">
        <v>5.3396424601519925</v>
      </c>
      <c r="M16" s="8">
        <f t="shared" si="2"/>
        <v>10.465699221897905</v>
      </c>
      <c r="N16" s="12">
        <v>200.16928583811699</v>
      </c>
      <c r="O16" s="14">
        <v>7.2813306274800027</v>
      </c>
      <c r="P16" s="8">
        <f t="shared" si="3"/>
        <v>14.271408029860805</v>
      </c>
    </row>
    <row r="17" spans="1:16" x14ac:dyDescent="0.35">
      <c r="A17" s="233"/>
      <c r="B17" s="236"/>
      <c r="C17" s="49" t="s">
        <v>62</v>
      </c>
      <c r="D17" s="92">
        <v>13</v>
      </c>
      <c r="E17" s="12">
        <v>64.029363784665506</v>
      </c>
      <c r="F17" s="14">
        <v>5.9135399673737084</v>
      </c>
      <c r="G17" s="8">
        <f t="shared" si="0"/>
        <v>11.590538336052468</v>
      </c>
      <c r="H17" s="12">
        <v>51.127094764941297</v>
      </c>
      <c r="I17" s="14">
        <v>0</v>
      </c>
      <c r="J17" s="8">
        <f t="shared" si="1"/>
        <v>0</v>
      </c>
      <c r="K17" s="7">
        <v>180.29437935636901</v>
      </c>
      <c r="L17" s="9">
        <v>6.9887290523510046</v>
      </c>
      <c r="M17" s="8">
        <f t="shared" si="2"/>
        <v>13.697908942607969</v>
      </c>
      <c r="N17" s="7">
        <v>195.877205991398</v>
      </c>
      <c r="O17" s="9">
        <v>0</v>
      </c>
      <c r="P17" s="8">
        <f t="shared" si="3"/>
        <v>0</v>
      </c>
    </row>
    <row r="18" spans="1:16" x14ac:dyDescent="0.35">
      <c r="A18" s="234"/>
      <c r="B18" s="237"/>
      <c r="C18" s="50" t="s">
        <v>63</v>
      </c>
      <c r="D18" s="93">
        <v>14</v>
      </c>
      <c r="E18" s="15">
        <v>83.058158863541394</v>
      </c>
      <c r="F18" s="17">
        <v>6.3104865438152871</v>
      </c>
      <c r="G18" s="6">
        <f t="shared" si="0"/>
        <v>12.368553625877963</v>
      </c>
      <c r="H18" s="15">
        <v>75.285287428996895</v>
      </c>
      <c r="I18" s="17">
        <v>6.3135459264318001</v>
      </c>
      <c r="J18" s="6">
        <f t="shared" si="1"/>
        <v>12.374550015806328</v>
      </c>
      <c r="K18" s="15">
        <v>211.82553360731799</v>
      </c>
      <c r="L18" s="17">
        <v>5.3396424601519925</v>
      </c>
      <c r="M18" s="6">
        <f t="shared" si="2"/>
        <v>10.465699221897905</v>
      </c>
      <c r="N18" s="15">
        <v>243.86338836822699</v>
      </c>
      <c r="O18" s="17">
        <v>16.504349422285998</v>
      </c>
      <c r="P18" s="6">
        <f t="shared" si="3"/>
        <v>32.348524867680553</v>
      </c>
    </row>
    <row r="22" spans="1:16" x14ac:dyDescent="0.35">
      <c r="A22" s="219" t="s">
        <v>67</v>
      </c>
      <c r="B22" s="222" t="s">
        <v>1</v>
      </c>
      <c r="C22" s="229" t="s">
        <v>2</v>
      </c>
      <c r="D22" s="74"/>
      <c r="E22" s="213" t="s">
        <v>3</v>
      </c>
      <c r="F22" s="214"/>
      <c r="G22" s="214"/>
      <c r="H22" s="214"/>
      <c r="I22" s="214"/>
      <c r="J22" s="215"/>
      <c r="K22" s="216" t="s">
        <v>68</v>
      </c>
      <c r="L22" s="217"/>
      <c r="M22" s="217"/>
      <c r="N22" s="217"/>
      <c r="O22" s="217"/>
      <c r="P22" s="218"/>
    </row>
    <row r="23" spans="1:16" x14ac:dyDescent="0.35">
      <c r="A23" s="220"/>
      <c r="B23" s="223"/>
      <c r="C23" s="230"/>
      <c r="D23" s="75"/>
      <c r="E23" s="213" t="s">
        <v>5</v>
      </c>
      <c r="F23" s="214"/>
      <c r="G23" s="215"/>
      <c r="H23" s="213" t="s">
        <v>6</v>
      </c>
      <c r="I23" s="214"/>
      <c r="J23" s="215"/>
      <c r="K23" s="213" t="s">
        <v>5</v>
      </c>
      <c r="L23" s="214"/>
      <c r="M23" s="215"/>
      <c r="N23" s="213" t="s">
        <v>6</v>
      </c>
      <c r="O23" s="214"/>
      <c r="P23" s="215"/>
    </row>
    <row r="24" spans="1:16" x14ac:dyDescent="0.35">
      <c r="A24" s="221"/>
      <c r="B24" s="224"/>
      <c r="C24" s="241"/>
      <c r="D24" s="76" t="s">
        <v>79</v>
      </c>
      <c r="E24" s="62" t="s">
        <v>7</v>
      </c>
      <c r="F24" s="63" t="s">
        <v>8</v>
      </c>
      <c r="G24" s="63" t="s">
        <v>78</v>
      </c>
      <c r="H24" s="62" t="s">
        <v>66</v>
      </c>
      <c r="I24" s="63" t="s">
        <v>8</v>
      </c>
      <c r="J24" s="63" t="s">
        <v>78</v>
      </c>
      <c r="K24" s="62" t="s">
        <v>7</v>
      </c>
      <c r="L24" s="63" t="s">
        <v>8</v>
      </c>
      <c r="M24" s="63" t="s">
        <v>78</v>
      </c>
      <c r="N24" s="61" t="s">
        <v>7</v>
      </c>
      <c r="O24" s="63" t="s">
        <v>8</v>
      </c>
      <c r="P24" s="63" t="s">
        <v>78</v>
      </c>
    </row>
    <row r="25" spans="1:16" x14ac:dyDescent="0.35">
      <c r="A25" s="51">
        <v>1</v>
      </c>
      <c r="B25" s="1" t="s">
        <v>9</v>
      </c>
      <c r="C25" s="2" t="s">
        <v>10</v>
      </c>
      <c r="D25" s="95">
        <v>1</v>
      </c>
      <c r="E25" s="3">
        <v>149.83697765546901</v>
      </c>
      <c r="F25" s="5">
        <v>10.561056105610987</v>
      </c>
      <c r="G25" s="4">
        <f>F25*1.96</f>
        <v>20.699669966997536</v>
      </c>
      <c r="H25" s="3">
        <v>230.36503046075401</v>
      </c>
      <c r="I25" s="5">
        <v>14.521452145215989</v>
      </c>
      <c r="J25" s="4">
        <f>I25*1.96</f>
        <v>28.462046204623338</v>
      </c>
      <c r="K25" s="3">
        <v>248.52183103506701</v>
      </c>
      <c r="L25" s="5">
        <v>11.879193961692977</v>
      </c>
      <c r="M25" s="4">
        <f>L25*1.96</f>
        <v>23.283220164918234</v>
      </c>
      <c r="N25" s="3">
        <v>509.90597549180598</v>
      </c>
      <c r="O25" s="5">
        <v>23.760382080503973</v>
      </c>
      <c r="P25" s="4">
        <f>O25*1.96</f>
        <v>46.570348877787787</v>
      </c>
    </row>
    <row r="26" spans="1:16" x14ac:dyDescent="0.35">
      <c r="A26" s="232">
        <v>2</v>
      </c>
      <c r="B26" s="238" t="s">
        <v>15</v>
      </c>
      <c r="C26" s="10" t="s">
        <v>16</v>
      </c>
      <c r="D26" s="93">
        <v>2</v>
      </c>
      <c r="E26" s="7">
        <v>78.323212890037496</v>
      </c>
      <c r="F26" s="9">
        <v>0</v>
      </c>
      <c r="G26" s="8">
        <f t="shared" ref="G26:G64" si="4">F26*1.96</f>
        <v>0</v>
      </c>
      <c r="H26" s="7">
        <v>61.654542175193903</v>
      </c>
      <c r="I26" s="9">
        <v>3.165394096074003</v>
      </c>
      <c r="J26" s="8">
        <f t="shared" ref="J26:J64" si="5">I26*1.96</f>
        <v>6.2041724283050455</v>
      </c>
      <c r="K26" s="7">
        <v>219.984368424217</v>
      </c>
      <c r="L26" s="9">
        <v>11.904046173270984</v>
      </c>
      <c r="M26" s="8">
        <f t="shared" ref="M26:M64" si="6">L26*1.96</f>
        <v>23.331930499611129</v>
      </c>
      <c r="N26" s="7">
        <v>304.11831900438898</v>
      </c>
      <c r="O26" s="9">
        <v>41.264353995071019</v>
      </c>
      <c r="P26" s="8">
        <f t="shared" ref="P26:P64" si="7">O26*1.96</f>
        <v>80.878133830339195</v>
      </c>
    </row>
    <row r="27" spans="1:16" x14ac:dyDescent="0.35">
      <c r="A27" s="234"/>
      <c r="B27" s="239"/>
      <c r="C27" s="11" t="s">
        <v>17</v>
      </c>
      <c r="D27" s="93">
        <v>3</v>
      </c>
      <c r="E27" s="7">
        <v>78.292354784241894</v>
      </c>
      <c r="F27" s="9">
        <v>0</v>
      </c>
      <c r="G27" s="8">
        <f t="shared" si="4"/>
        <v>0</v>
      </c>
      <c r="H27" s="7">
        <v>78.292354784241894</v>
      </c>
      <c r="I27" s="9">
        <v>0</v>
      </c>
      <c r="J27" s="8">
        <f t="shared" si="5"/>
        <v>0</v>
      </c>
      <c r="K27" s="7">
        <v>257.421737442324</v>
      </c>
      <c r="L27" s="9">
        <v>0</v>
      </c>
      <c r="M27" s="8">
        <f t="shared" si="6"/>
        <v>0</v>
      </c>
      <c r="N27" s="7">
        <v>294.80175893235901</v>
      </c>
      <c r="O27" s="9">
        <v>18.067883231450992</v>
      </c>
      <c r="P27" s="8">
        <f t="shared" si="7"/>
        <v>35.413051133643947</v>
      </c>
    </row>
    <row r="28" spans="1:16" x14ac:dyDescent="0.35">
      <c r="A28" s="232">
        <v>3</v>
      </c>
      <c r="B28" s="238" t="s">
        <v>19</v>
      </c>
      <c r="C28" s="18" t="s">
        <v>20</v>
      </c>
      <c r="D28" s="93">
        <v>4</v>
      </c>
      <c r="E28" s="20">
        <v>75.567401284504896</v>
      </c>
      <c r="F28" s="21">
        <v>3.0034402188591969</v>
      </c>
      <c r="G28" s="8">
        <f t="shared" si="4"/>
        <v>5.8867428289640253</v>
      </c>
      <c r="H28" s="20">
        <v>85.952688374445898</v>
      </c>
      <c r="I28" s="21">
        <v>5.4999838235772955</v>
      </c>
      <c r="J28" s="8">
        <f t="shared" si="5"/>
        <v>10.7799682942115</v>
      </c>
      <c r="K28" s="20">
        <v>208.63459709518699</v>
      </c>
      <c r="L28" s="21">
        <v>24.63337599361202</v>
      </c>
      <c r="M28" s="8">
        <f t="shared" si="6"/>
        <v>48.281416947479556</v>
      </c>
      <c r="N28" s="20">
        <v>314.850838674003</v>
      </c>
      <c r="O28" s="21">
        <v>21.499936764892027</v>
      </c>
      <c r="P28" s="8">
        <f t="shared" si="7"/>
        <v>42.139876059188374</v>
      </c>
    </row>
    <row r="29" spans="1:16" x14ac:dyDescent="0.35">
      <c r="A29" s="233"/>
      <c r="B29" s="240"/>
      <c r="C29" s="19" t="s">
        <v>21</v>
      </c>
      <c r="D29" s="95">
        <v>5</v>
      </c>
      <c r="E29" s="20">
        <v>80.402563967051904</v>
      </c>
      <c r="F29" s="21">
        <v>9.658666223735608</v>
      </c>
      <c r="G29" s="8">
        <f t="shared" si="4"/>
        <v>18.930985798521792</v>
      </c>
      <c r="H29" s="20">
        <v>93.680681912556295</v>
      </c>
      <c r="I29" s="21">
        <v>16.901344648209701</v>
      </c>
      <c r="J29" s="8">
        <f t="shared" si="5"/>
        <v>33.126635510491013</v>
      </c>
      <c r="K29" s="20">
        <v>233.96123849574499</v>
      </c>
      <c r="L29" s="21">
        <v>13.279627937878985</v>
      </c>
      <c r="M29" s="8">
        <f t="shared" si="6"/>
        <v>26.028070758242809</v>
      </c>
      <c r="N29" s="20">
        <v>336.57805528082002</v>
      </c>
      <c r="O29" s="21">
        <v>21.327887294169955</v>
      </c>
      <c r="P29" s="8">
        <f t="shared" si="7"/>
        <v>41.802659096573109</v>
      </c>
    </row>
    <row r="30" spans="1:16" x14ac:dyDescent="0.35">
      <c r="A30" s="233"/>
      <c r="B30" s="240"/>
      <c r="C30" s="19" t="s">
        <v>22</v>
      </c>
      <c r="D30" s="93">
        <v>6</v>
      </c>
      <c r="E30" s="20">
        <v>115.625</v>
      </c>
      <c r="F30" s="21">
        <v>15.234374999999005</v>
      </c>
      <c r="G30" s="8">
        <f t="shared" si="4"/>
        <v>29.85937499999805</v>
      </c>
      <c r="H30" s="20">
        <v>105.46875</v>
      </c>
      <c r="I30" s="21">
        <v>12.890624999999901</v>
      </c>
      <c r="J30" s="8">
        <f t="shared" si="5"/>
        <v>25.265624999999805</v>
      </c>
      <c r="K30" s="20">
        <v>225.78125</v>
      </c>
      <c r="L30" s="21">
        <v>17.578124999999005</v>
      </c>
      <c r="M30" s="8">
        <f t="shared" si="6"/>
        <v>34.453124999998053</v>
      </c>
      <c r="N30" s="20">
        <v>381.71998054590898</v>
      </c>
      <c r="O30" s="21">
        <v>45.782480545910005</v>
      </c>
      <c r="P30" s="8">
        <f t="shared" si="7"/>
        <v>89.733661869983607</v>
      </c>
    </row>
    <row r="31" spans="1:16" x14ac:dyDescent="0.35">
      <c r="A31" s="234"/>
      <c r="B31" s="239"/>
      <c r="C31" s="22" t="s">
        <v>23</v>
      </c>
      <c r="D31" s="93">
        <v>7</v>
      </c>
      <c r="E31" s="20">
        <v>129.49129258782</v>
      </c>
      <c r="F31" s="21">
        <v>14.484978540773</v>
      </c>
      <c r="G31" s="8">
        <f t="shared" si="4"/>
        <v>28.39055793991508</v>
      </c>
      <c r="H31" s="7">
        <v>95.6930093260181</v>
      </c>
      <c r="I31" s="9">
        <v>10.622317596565907</v>
      </c>
      <c r="J31" s="8">
        <f t="shared" si="5"/>
        <v>20.819742489269178</v>
      </c>
      <c r="K31" s="7">
        <v>212.72952414269699</v>
      </c>
      <c r="L31" s="9">
        <v>21.727467811159016</v>
      </c>
      <c r="M31" s="8">
        <f t="shared" si="6"/>
        <v>42.585836909871674</v>
      </c>
      <c r="N31" s="20">
        <v>381.71998054590898</v>
      </c>
      <c r="O31" s="21">
        <v>23.175965665235992</v>
      </c>
      <c r="P31" s="8">
        <f t="shared" si="7"/>
        <v>45.424892703862547</v>
      </c>
    </row>
    <row r="32" spans="1:16" x14ac:dyDescent="0.35">
      <c r="A32" s="232">
        <v>4</v>
      </c>
      <c r="B32" s="238" t="s">
        <v>24</v>
      </c>
      <c r="C32" s="65" t="s">
        <v>25</v>
      </c>
      <c r="D32" s="93">
        <v>8</v>
      </c>
      <c r="E32" s="20">
        <v>95.092024539877301</v>
      </c>
      <c r="F32" s="21">
        <v>12.269938650305704</v>
      </c>
      <c r="G32" s="8">
        <f t="shared" si="4"/>
        <v>24.04907975459918</v>
      </c>
      <c r="H32" s="7">
        <v>91.257668711656294</v>
      </c>
      <c r="I32" s="9">
        <v>5.3680981595088895</v>
      </c>
      <c r="J32" s="8">
        <f t="shared" si="5"/>
        <v>10.521472392637422</v>
      </c>
      <c r="K32" s="20">
        <v>436.06664209168201</v>
      </c>
      <c r="L32" s="21">
        <v>6.1399062639879958</v>
      </c>
      <c r="M32" s="8">
        <f t="shared" si="6"/>
        <v>12.034216277416471</v>
      </c>
      <c r="N32" s="7">
        <v>431.46541509781702</v>
      </c>
      <c r="O32" s="9">
        <v>16.104294478528004</v>
      </c>
      <c r="P32" s="8">
        <f t="shared" si="7"/>
        <v>31.564417177914887</v>
      </c>
    </row>
    <row r="33" spans="1:16" x14ac:dyDescent="0.35">
      <c r="A33" s="233"/>
      <c r="B33" s="240"/>
      <c r="C33" s="66" t="s">
        <v>26</v>
      </c>
      <c r="D33" s="95">
        <v>9</v>
      </c>
      <c r="E33" s="7">
        <v>73.979648065831398</v>
      </c>
      <c r="F33" s="9">
        <v>2.5078677001824019</v>
      </c>
      <c r="G33" s="8">
        <f t="shared" si="4"/>
        <v>4.9154206923575074</v>
      </c>
      <c r="H33" s="7">
        <v>87.770471327284099</v>
      </c>
      <c r="I33" s="9">
        <v>12.539338500910901</v>
      </c>
      <c r="J33" s="8">
        <f t="shared" si="5"/>
        <v>24.577103461785367</v>
      </c>
      <c r="K33" s="7">
        <v>380.83587426374203</v>
      </c>
      <c r="L33" s="9">
        <v>15.047206201095037</v>
      </c>
      <c r="M33" s="8">
        <f t="shared" si="6"/>
        <v>29.49252415414627</v>
      </c>
      <c r="N33" s="7">
        <v>385.22219364951002</v>
      </c>
      <c r="O33" s="9">
        <v>16.928106976231959</v>
      </c>
      <c r="P33" s="8">
        <f t="shared" si="7"/>
        <v>33.179089673414637</v>
      </c>
    </row>
    <row r="34" spans="1:16" x14ac:dyDescent="0.35">
      <c r="A34" s="233"/>
      <c r="B34" s="240"/>
      <c r="C34" s="66" t="s">
        <v>27</v>
      </c>
      <c r="D34" s="93">
        <v>10</v>
      </c>
      <c r="E34" s="7">
        <v>92.5033678410622</v>
      </c>
      <c r="F34" s="9">
        <v>11.250409602291796</v>
      </c>
      <c r="G34" s="8">
        <f t="shared" si="4"/>
        <v>22.050802820491921</v>
      </c>
      <c r="H34" s="7">
        <v>98.746313579377897</v>
      </c>
      <c r="I34" s="9">
        <v>11.2504096022911</v>
      </c>
      <c r="J34" s="8">
        <f t="shared" si="5"/>
        <v>22.050802820490556</v>
      </c>
      <c r="K34" s="7">
        <v>332.28758328579897</v>
      </c>
      <c r="L34" s="9">
        <v>21.250773693217013</v>
      </c>
      <c r="M34" s="8">
        <f t="shared" si="6"/>
        <v>41.651516438705343</v>
      </c>
      <c r="N34" s="7">
        <v>349.78457953566198</v>
      </c>
      <c r="O34" s="9">
        <v>21.250773693217013</v>
      </c>
      <c r="P34" s="8">
        <f t="shared" si="7"/>
        <v>41.651516438705343</v>
      </c>
    </row>
    <row r="35" spans="1:16" x14ac:dyDescent="0.35">
      <c r="A35" s="234"/>
      <c r="B35" s="240"/>
      <c r="C35" s="67" t="s">
        <v>28</v>
      </c>
      <c r="D35" s="93">
        <v>11</v>
      </c>
      <c r="E35" s="7">
        <v>82.758620689655103</v>
      </c>
      <c r="F35" s="9">
        <v>9.195402298850496</v>
      </c>
      <c r="G35" s="8">
        <f t="shared" si="4"/>
        <v>18.022988505746973</v>
      </c>
      <c r="H35" s="20">
        <v>72.413793103448299</v>
      </c>
      <c r="I35" s="21">
        <v>12.068965517241196</v>
      </c>
      <c r="J35" s="8">
        <f t="shared" si="5"/>
        <v>23.655172413792744</v>
      </c>
      <c r="K35" s="7">
        <v>299.42528735632101</v>
      </c>
      <c r="L35" s="9">
        <v>18.965517241379985</v>
      </c>
      <c r="M35" s="8">
        <f t="shared" si="6"/>
        <v>37.172413793104766</v>
      </c>
      <c r="N35" s="20">
        <v>358.62068965517199</v>
      </c>
      <c r="O35" s="21">
        <v>18.965517241379018</v>
      </c>
      <c r="P35" s="8">
        <f t="shared" si="7"/>
        <v>37.172413793102876</v>
      </c>
    </row>
    <row r="36" spans="1:16" x14ac:dyDescent="0.35">
      <c r="A36" s="229">
        <v>5</v>
      </c>
      <c r="B36" s="238" t="s">
        <v>29</v>
      </c>
      <c r="C36" s="44" t="s">
        <v>69</v>
      </c>
      <c r="D36" s="93">
        <v>12</v>
      </c>
      <c r="E36" s="29">
        <v>88.466017118083101</v>
      </c>
      <c r="F36" s="31">
        <v>4.7170121642338927</v>
      </c>
      <c r="G36" s="8">
        <f t="shared" si="4"/>
        <v>9.2453438418984302</v>
      </c>
      <c r="H36" s="29">
        <v>105.447260909324</v>
      </c>
      <c r="I36" s="31">
        <v>2.8302072985400031</v>
      </c>
      <c r="J36" s="8">
        <f t="shared" si="5"/>
        <v>5.5472063051384062</v>
      </c>
      <c r="K36" s="7">
        <v>225.97777675440599</v>
      </c>
      <c r="L36" s="9">
        <v>6.6038170299270007</v>
      </c>
      <c r="M36" s="8">
        <f t="shared" si="6"/>
        <v>12.943481378656921</v>
      </c>
      <c r="N36" s="7">
        <v>224.08702459819801</v>
      </c>
      <c r="O36" s="9">
        <v>40.566304612410988</v>
      </c>
      <c r="P36" s="8">
        <f t="shared" si="7"/>
        <v>79.509957040325531</v>
      </c>
    </row>
    <row r="37" spans="1:16" x14ac:dyDescent="0.35">
      <c r="A37" s="230"/>
      <c r="B37" s="240"/>
      <c r="C37" s="68" t="s">
        <v>70</v>
      </c>
      <c r="D37" s="95">
        <v>13</v>
      </c>
      <c r="E37" s="29">
        <v>88.466017118083101</v>
      </c>
      <c r="F37" s="31">
        <v>4.7170121642338927</v>
      </c>
      <c r="G37" s="8">
        <f t="shared" si="4"/>
        <v>9.2453438418984302</v>
      </c>
      <c r="H37" s="29">
        <v>73.371578192535594</v>
      </c>
      <c r="I37" s="31">
        <v>11.320829194161306</v>
      </c>
      <c r="J37" s="8">
        <f t="shared" si="5"/>
        <v>22.188825220556158</v>
      </c>
      <c r="K37" s="7">
        <v>225.97777675440599</v>
      </c>
      <c r="L37" s="9">
        <v>6.6038170299270007</v>
      </c>
      <c r="M37" s="8">
        <f t="shared" si="6"/>
        <v>12.943481378656921</v>
      </c>
      <c r="N37" s="7">
        <v>273.14395110622797</v>
      </c>
      <c r="O37" s="9">
        <v>9.4340243284670464</v>
      </c>
      <c r="P37" s="8">
        <f t="shared" si="7"/>
        <v>18.490687683795411</v>
      </c>
    </row>
    <row r="38" spans="1:16" x14ac:dyDescent="0.35">
      <c r="A38" s="230"/>
      <c r="B38" s="240"/>
      <c r="C38" s="48" t="s">
        <v>71</v>
      </c>
      <c r="D38" s="93">
        <v>14</v>
      </c>
      <c r="E38" s="29">
        <v>88.466017118083101</v>
      </c>
      <c r="F38" s="31">
        <v>4.7170121642338927</v>
      </c>
      <c r="G38" s="8">
        <f t="shared" si="4"/>
        <v>9.2453438418984302</v>
      </c>
      <c r="H38" s="29">
        <v>224.31596744801001</v>
      </c>
      <c r="I38" s="31">
        <v>11.320829194161973</v>
      </c>
      <c r="J38" s="8">
        <f t="shared" si="5"/>
        <v>22.188825220557469</v>
      </c>
      <c r="K38" s="7">
        <v>225.97777675440599</v>
      </c>
      <c r="L38" s="9">
        <v>6.6038170299270007</v>
      </c>
      <c r="M38" s="8">
        <f t="shared" si="6"/>
        <v>12.943481378656921</v>
      </c>
      <c r="N38" s="7">
        <v>441.069584152944</v>
      </c>
      <c r="O38" s="9">
        <v>46.226719209488977</v>
      </c>
      <c r="P38" s="8">
        <f t="shared" si="7"/>
        <v>90.604369650598386</v>
      </c>
    </row>
    <row r="39" spans="1:16" x14ac:dyDescent="0.35">
      <c r="A39" s="230"/>
      <c r="B39" s="240"/>
      <c r="C39" s="48" t="s">
        <v>72</v>
      </c>
      <c r="D39" s="93">
        <v>15</v>
      </c>
      <c r="E39" s="29">
        <v>89.847715736040499</v>
      </c>
      <c r="F39" s="31">
        <v>4.4416243654820988</v>
      </c>
      <c r="G39" s="8">
        <f t="shared" si="4"/>
        <v>8.7055837563449128</v>
      </c>
      <c r="H39" s="7">
        <v>92.385786802030395</v>
      </c>
      <c r="I39" s="9">
        <v>3.1725888324872074</v>
      </c>
      <c r="J39" s="8">
        <f t="shared" si="5"/>
        <v>6.2182741116749263</v>
      </c>
      <c r="K39" s="7">
        <v>202.79187817258801</v>
      </c>
      <c r="L39" s="9">
        <v>17.766497461928992</v>
      </c>
      <c r="M39" s="8">
        <f t="shared" si="6"/>
        <v>34.822335025380823</v>
      </c>
      <c r="N39" s="7">
        <v>346.192893401015</v>
      </c>
      <c r="O39" s="9">
        <v>20.304568527919002</v>
      </c>
      <c r="P39" s="8">
        <f t="shared" si="7"/>
        <v>39.796954314721241</v>
      </c>
    </row>
    <row r="40" spans="1:16" x14ac:dyDescent="0.35">
      <c r="A40" s="230"/>
      <c r="B40" s="239"/>
      <c r="C40" s="69" t="s">
        <v>73</v>
      </c>
      <c r="D40" s="93">
        <v>16</v>
      </c>
      <c r="E40" s="29">
        <v>128.55329949238501</v>
      </c>
      <c r="F40" s="31">
        <v>20.939086294416001</v>
      </c>
      <c r="G40" s="8">
        <f t="shared" si="4"/>
        <v>41.040609137055363</v>
      </c>
      <c r="H40" s="7">
        <v>205.329949238578</v>
      </c>
      <c r="I40" s="9">
        <v>13.959390862943991</v>
      </c>
      <c r="J40" s="8">
        <f t="shared" si="5"/>
        <v>27.360406091370223</v>
      </c>
      <c r="K40" s="7">
        <v>370.93908629441597</v>
      </c>
      <c r="L40" s="9">
        <v>24.746192893402053</v>
      </c>
      <c r="M40" s="8">
        <f t="shared" si="6"/>
        <v>48.502538071068024</v>
      </c>
      <c r="N40" s="7">
        <v>478.17258883248701</v>
      </c>
      <c r="O40" s="9">
        <v>24.111675126902981</v>
      </c>
      <c r="P40" s="8">
        <f t="shared" si="7"/>
        <v>47.258883248729838</v>
      </c>
    </row>
    <row r="41" spans="1:16" x14ac:dyDescent="0.35">
      <c r="A41" s="37">
        <v>6</v>
      </c>
      <c r="B41" s="118" t="s">
        <v>35</v>
      </c>
      <c r="C41" s="54" t="s">
        <v>31</v>
      </c>
      <c r="D41" s="95">
        <v>17</v>
      </c>
      <c r="E41" s="64">
        <v>79.349165201545105</v>
      </c>
      <c r="F41" s="57">
        <v>3.0831718491330946</v>
      </c>
      <c r="G41" s="8">
        <f t="shared" si="4"/>
        <v>6.0430168243008655</v>
      </c>
      <c r="H41" s="29">
        <v>64.676026333688398</v>
      </c>
      <c r="I41" s="31">
        <v>7.7223669519909066</v>
      </c>
      <c r="J41" s="8">
        <f t="shared" si="5"/>
        <v>15.135839225902176</v>
      </c>
      <c r="K41" s="53">
        <v>198.423443655916</v>
      </c>
      <c r="L41" s="52">
        <v>21.214051050395</v>
      </c>
      <c r="M41" s="8">
        <f t="shared" si="6"/>
        <v>41.579540058774199</v>
      </c>
      <c r="N41" s="7">
        <v>216.944932818295</v>
      </c>
      <c r="O41" s="9">
        <v>19.289875903134003</v>
      </c>
      <c r="P41" s="8">
        <f t="shared" si="7"/>
        <v>37.808156770142645</v>
      </c>
    </row>
    <row r="42" spans="1:16" x14ac:dyDescent="0.35">
      <c r="A42" s="37">
        <v>7</v>
      </c>
      <c r="B42" s="119" t="s">
        <v>36</v>
      </c>
      <c r="C42" s="54" t="s">
        <v>31</v>
      </c>
      <c r="D42" s="93">
        <v>18</v>
      </c>
      <c r="E42" s="7">
        <v>111.95121951</v>
      </c>
      <c r="F42" s="9">
        <v>3.95121951</v>
      </c>
      <c r="G42" s="8">
        <f t="shared" si="4"/>
        <v>7.7443902396000004</v>
      </c>
      <c r="H42" s="7">
        <v>120.89966832504143</v>
      </c>
      <c r="I42" s="9">
        <v>14.876451077943603</v>
      </c>
      <c r="J42" s="8">
        <f t="shared" si="5"/>
        <v>29.15784411276946</v>
      </c>
      <c r="K42" s="7">
        <v>284.48780490000001</v>
      </c>
      <c r="L42" s="9">
        <v>12.512195117999999</v>
      </c>
      <c r="M42" s="8">
        <f t="shared" si="6"/>
        <v>24.52390243128</v>
      </c>
      <c r="N42" s="7">
        <v>411.77943615256919</v>
      </c>
      <c r="O42" s="9">
        <v>24.439883913764959</v>
      </c>
      <c r="P42" s="8">
        <f t="shared" si="7"/>
        <v>47.902172470979316</v>
      </c>
    </row>
    <row r="43" spans="1:16" x14ac:dyDescent="0.35">
      <c r="A43" s="232">
        <v>8</v>
      </c>
      <c r="B43" s="227" t="s">
        <v>37</v>
      </c>
      <c r="C43" s="48" t="s">
        <v>38</v>
      </c>
      <c r="D43" s="93">
        <v>19</v>
      </c>
      <c r="E43" s="7">
        <v>124.82858910891096</v>
      </c>
      <c r="F43" s="9">
        <v>6.7500000000003517</v>
      </c>
      <c r="G43" s="8">
        <f t="shared" si="4"/>
        <v>13.23000000000069</v>
      </c>
      <c r="H43" s="7">
        <v>119.20544554455451</v>
      </c>
      <c r="I43" s="9">
        <v>13.500000000000352</v>
      </c>
      <c r="J43" s="8">
        <f t="shared" si="5"/>
        <v>26.46000000000069</v>
      </c>
      <c r="K43" s="7">
        <v>290.76237623762279</v>
      </c>
      <c r="L43" s="9">
        <v>21.375</v>
      </c>
      <c r="M43" s="8">
        <f t="shared" si="6"/>
        <v>41.894999999999996</v>
      </c>
      <c r="N43" s="7">
        <v>305.39480198019658</v>
      </c>
      <c r="O43" s="9">
        <v>7.8675742574261989</v>
      </c>
      <c r="P43" s="8">
        <f t="shared" si="7"/>
        <v>15.420445544555349</v>
      </c>
    </row>
    <row r="44" spans="1:16" x14ac:dyDescent="0.35">
      <c r="A44" s="234"/>
      <c r="B44" s="228"/>
      <c r="C44" s="69" t="s">
        <v>39</v>
      </c>
      <c r="D44" s="93">
        <v>20</v>
      </c>
      <c r="E44" s="7">
        <v>124.82858910891096</v>
      </c>
      <c r="F44" s="9">
        <v>6.7500000000003517</v>
      </c>
      <c r="G44" s="8">
        <f t="shared" si="4"/>
        <v>13.23000000000069</v>
      </c>
      <c r="H44" s="7">
        <v>256.45173267326578</v>
      </c>
      <c r="I44" s="9">
        <v>40.500000000001819</v>
      </c>
      <c r="J44" s="8">
        <f t="shared" si="5"/>
        <v>79.380000000003562</v>
      </c>
      <c r="K44" s="7">
        <v>290.76237623762279</v>
      </c>
      <c r="L44" s="9">
        <v>21.375</v>
      </c>
      <c r="M44" s="8">
        <f t="shared" si="6"/>
        <v>41.894999999999996</v>
      </c>
      <c r="N44" s="7">
        <v>566.38737623762279</v>
      </c>
      <c r="O44" s="9">
        <v>63.000000000000064</v>
      </c>
      <c r="P44" s="8">
        <f t="shared" si="7"/>
        <v>123.48000000000012</v>
      </c>
    </row>
    <row r="45" spans="1:16" x14ac:dyDescent="0.35">
      <c r="A45" s="225">
        <v>9</v>
      </c>
      <c r="B45" s="227" t="s">
        <v>40</v>
      </c>
      <c r="C45" s="55" t="s">
        <v>41</v>
      </c>
      <c r="D45" s="95">
        <v>21</v>
      </c>
      <c r="E45" s="7">
        <v>64.607938352783805</v>
      </c>
      <c r="F45" s="9">
        <v>5.0629686828319933</v>
      </c>
      <c r="G45" s="8">
        <f t="shared" si="4"/>
        <v>9.9234186183507074</v>
      </c>
      <c r="H45" s="7">
        <v>53.469407250553203</v>
      </c>
      <c r="I45" s="9">
        <v>3.7972265121239062</v>
      </c>
      <c r="J45" s="8">
        <f t="shared" si="5"/>
        <v>7.442563963762856</v>
      </c>
      <c r="K45" s="7">
        <v>186.63291354211401</v>
      </c>
      <c r="L45" s="9">
        <v>8.1007498925310131</v>
      </c>
      <c r="M45" s="8">
        <f t="shared" si="6"/>
        <v>15.877469789360786</v>
      </c>
      <c r="N45" s="7">
        <v>169.41457434444101</v>
      </c>
      <c r="O45" s="9">
        <v>3.0377812096990056</v>
      </c>
      <c r="P45" s="8">
        <f t="shared" si="7"/>
        <v>5.9540511710100512</v>
      </c>
    </row>
    <row r="46" spans="1:16" x14ac:dyDescent="0.35">
      <c r="A46" s="226"/>
      <c r="B46" s="228"/>
      <c r="C46" s="56" t="s">
        <v>42</v>
      </c>
      <c r="D46" s="93">
        <v>22</v>
      </c>
      <c r="E46" s="7">
        <v>80.958831622393802</v>
      </c>
      <c r="F46" s="9">
        <v>5.2873319928034022</v>
      </c>
      <c r="G46" s="8">
        <f t="shared" si="4"/>
        <v>10.363170705894667</v>
      </c>
      <c r="H46" s="7">
        <v>59.798920520689997</v>
      </c>
      <c r="I46" s="9">
        <v>3.7781775849297006</v>
      </c>
      <c r="J46" s="8">
        <f t="shared" si="5"/>
        <v>7.4052280664622128</v>
      </c>
      <c r="K46" s="7">
        <v>219.74388824214199</v>
      </c>
      <c r="L46" s="9">
        <v>8.3151656259919946</v>
      </c>
      <c r="M46" s="8">
        <f t="shared" si="6"/>
        <v>16.297724626944309</v>
      </c>
      <c r="N46" s="7">
        <v>170.37993438459</v>
      </c>
      <c r="O46" s="9">
        <v>1.0075140226479959</v>
      </c>
      <c r="P46" s="8">
        <f t="shared" si="7"/>
        <v>1.974727484390072</v>
      </c>
    </row>
    <row r="47" spans="1:16" x14ac:dyDescent="0.35">
      <c r="A47" s="232">
        <v>10</v>
      </c>
      <c r="B47" s="238" t="s">
        <v>43</v>
      </c>
      <c r="C47" s="70" t="s">
        <v>44</v>
      </c>
      <c r="D47" s="93">
        <v>23</v>
      </c>
      <c r="E47" s="7">
        <v>83.633618032321294</v>
      </c>
      <c r="F47" s="9">
        <v>3.4842722858352033</v>
      </c>
      <c r="G47" s="8">
        <f t="shared" si="4"/>
        <v>6.8291736802369982</v>
      </c>
      <c r="H47" s="7">
        <v>79.441408117038307</v>
      </c>
      <c r="I47" s="9">
        <v>4.1811267430022951</v>
      </c>
      <c r="J47" s="8">
        <f t="shared" si="5"/>
        <v>8.1950084162844981</v>
      </c>
      <c r="K47" s="7">
        <v>179.331269092496</v>
      </c>
      <c r="L47" s="9">
        <v>4.1811267430020109</v>
      </c>
      <c r="M47" s="8">
        <f t="shared" si="6"/>
        <v>8.1950084162839421</v>
      </c>
      <c r="N47" s="7">
        <v>219.73774443590099</v>
      </c>
      <c r="O47" s="9">
        <v>18.118215886342</v>
      </c>
      <c r="P47" s="8">
        <f t="shared" si="7"/>
        <v>35.51170313723032</v>
      </c>
    </row>
    <row r="48" spans="1:16" x14ac:dyDescent="0.35">
      <c r="A48" s="233"/>
      <c r="B48" s="240"/>
      <c r="C48" s="70" t="s">
        <v>45</v>
      </c>
      <c r="D48" s="93">
        <v>24</v>
      </c>
      <c r="E48" s="7">
        <v>87.313361864003696</v>
      </c>
      <c r="F48" s="9">
        <v>3.2572515454113073</v>
      </c>
      <c r="G48" s="8">
        <f t="shared" si="4"/>
        <v>6.3842130290061627</v>
      </c>
      <c r="H48" s="7">
        <v>182.434617213504</v>
      </c>
      <c r="I48" s="9">
        <v>18.240608654303003</v>
      </c>
      <c r="J48" s="8">
        <f t="shared" si="5"/>
        <v>35.751592962433882</v>
      </c>
      <c r="K48" s="7">
        <v>214.122681883024</v>
      </c>
      <c r="L48" s="9">
        <v>14.983357108891994</v>
      </c>
      <c r="M48" s="8">
        <f t="shared" si="6"/>
        <v>29.367379933428307</v>
      </c>
      <c r="N48" s="7">
        <v>319.64812173086</v>
      </c>
      <c r="O48" s="9">
        <v>9.1203043271519846</v>
      </c>
      <c r="P48" s="8">
        <f t="shared" si="7"/>
        <v>17.87579648121789</v>
      </c>
    </row>
    <row r="49" spans="1:16" x14ac:dyDescent="0.35">
      <c r="A49" s="233"/>
      <c r="B49" s="240"/>
      <c r="C49" s="70" t="s">
        <v>46</v>
      </c>
      <c r="D49" s="95">
        <v>25</v>
      </c>
      <c r="E49" s="7">
        <v>97.812371145666802</v>
      </c>
      <c r="F49" s="9">
        <v>3.7618404776291925</v>
      </c>
      <c r="G49" s="8">
        <f t="shared" si="4"/>
        <v>7.3732073361532171</v>
      </c>
      <c r="H49" s="7">
        <v>180.568342926214</v>
      </c>
      <c r="I49" s="9">
        <v>8.1506543681979906</v>
      </c>
      <c r="J49" s="8">
        <f t="shared" si="5"/>
        <v>15.975282561668061</v>
      </c>
      <c r="K49" s="7">
        <v>211.489993843234</v>
      </c>
      <c r="L49" s="9">
        <v>5.6427607164440019</v>
      </c>
      <c r="M49" s="8">
        <f t="shared" si="6"/>
        <v>11.059811004230243</v>
      </c>
      <c r="N49" s="7">
        <v>348.17471659107201</v>
      </c>
      <c r="O49" s="9">
        <v>16.301308736393992</v>
      </c>
      <c r="P49" s="8">
        <f t="shared" si="7"/>
        <v>31.950565123332222</v>
      </c>
    </row>
    <row r="50" spans="1:16" x14ac:dyDescent="0.35">
      <c r="A50" s="233"/>
      <c r="B50" s="240"/>
      <c r="C50" s="70" t="s">
        <v>47</v>
      </c>
      <c r="D50" s="93">
        <v>26</v>
      </c>
      <c r="E50" s="7">
        <v>90.071450030696099</v>
      </c>
      <c r="F50" s="9">
        <v>0</v>
      </c>
      <c r="G50" s="8">
        <f t="shared" si="4"/>
        <v>0</v>
      </c>
      <c r="H50" s="7">
        <v>112.572331726687</v>
      </c>
      <c r="I50" s="9">
        <v>3.9735099337750057</v>
      </c>
      <c r="J50" s="8">
        <f t="shared" si="5"/>
        <v>7.788079470199011</v>
      </c>
      <c r="K50" s="7">
        <v>169.074023276774</v>
      </c>
      <c r="L50" s="9">
        <v>7.9470198675500114</v>
      </c>
      <c r="M50" s="8">
        <f t="shared" si="6"/>
        <v>15.576158940398022</v>
      </c>
      <c r="N50" s="7">
        <v>216.78226680773801</v>
      </c>
      <c r="O50" s="9">
        <v>11.258278145694987</v>
      </c>
      <c r="P50" s="8">
        <f t="shared" si="7"/>
        <v>22.066225165562177</v>
      </c>
    </row>
    <row r="51" spans="1:16" x14ac:dyDescent="0.35">
      <c r="A51" s="233"/>
      <c r="B51" s="240"/>
      <c r="C51" s="70" t="s">
        <v>48</v>
      </c>
      <c r="D51" s="93">
        <v>27</v>
      </c>
      <c r="E51" s="7">
        <v>96.388967228834005</v>
      </c>
      <c r="F51" s="9">
        <v>0</v>
      </c>
      <c r="G51" s="8">
        <f t="shared" si="4"/>
        <v>0</v>
      </c>
      <c r="H51" s="7">
        <v>144.585707033673</v>
      </c>
      <c r="I51" s="9">
        <v>13.855265384397995</v>
      </c>
      <c r="J51" s="8">
        <f t="shared" si="5"/>
        <v>27.156320153420072</v>
      </c>
      <c r="K51" s="7">
        <v>165.861582717581</v>
      </c>
      <c r="L51" s="9">
        <v>6.0240284279989851</v>
      </c>
      <c r="M51" s="8">
        <f t="shared" si="6"/>
        <v>11.80709571887801</v>
      </c>
      <c r="N51" s="7">
        <v>262.25054994641499</v>
      </c>
      <c r="O51" s="9">
        <v>27.108127925996996</v>
      </c>
      <c r="P51" s="8">
        <f t="shared" si="7"/>
        <v>53.131930734954111</v>
      </c>
    </row>
    <row r="52" spans="1:16" x14ac:dyDescent="0.35">
      <c r="A52" s="234"/>
      <c r="B52" s="239"/>
      <c r="C52" s="70" t="s">
        <v>49</v>
      </c>
      <c r="D52" s="93">
        <v>28</v>
      </c>
      <c r="E52" s="7">
        <v>96.644948310311904</v>
      </c>
      <c r="F52" s="9">
        <v>0</v>
      </c>
      <c r="G52" s="8">
        <f t="shared" si="4"/>
        <v>0</v>
      </c>
      <c r="H52" s="7">
        <v>121.101555034315</v>
      </c>
      <c r="I52" s="9">
        <v>6.1158891495090018</v>
      </c>
      <c r="J52" s="8">
        <f t="shared" si="5"/>
        <v>11.987142733037643</v>
      </c>
      <c r="K52" s="7">
        <v>166.35913474068201</v>
      </c>
      <c r="L52" s="9">
        <v>5.5043002345589969</v>
      </c>
      <c r="M52" s="8">
        <f t="shared" si="6"/>
        <v>10.788428459735634</v>
      </c>
      <c r="N52" s="7">
        <v>275.21501172791199</v>
      </c>
      <c r="O52" s="9">
        <v>26.909912257841029</v>
      </c>
      <c r="P52" s="8">
        <f t="shared" si="7"/>
        <v>52.743428025368416</v>
      </c>
    </row>
    <row r="53" spans="1:16" x14ac:dyDescent="0.35">
      <c r="A53" s="232">
        <v>11</v>
      </c>
      <c r="B53" s="235" t="s">
        <v>50</v>
      </c>
      <c r="C53" s="39" t="s">
        <v>51</v>
      </c>
      <c r="D53" s="95">
        <v>29</v>
      </c>
      <c r="E53" s="7">
        <v>124.464831804281</v>
      </c>
      <c r="F53" s="9">
        <v>9.7859327217130101</v>
      </c>
      <c r="G53" s="8">
        <f t="shared" si="4"/>
        <v>19.180428134557499</v>
      </c>
      <c r="H53" s="20">
        <v>163.608562691131</v>
      </c>
      <c r="I53" s="21">
        <v>15.29051987767599</v>
      </c>
      <c r="J53" s="8">
        <f t="shared" si="5"/>
        <v>29.969418960244941</v>
      </c>
      <c r="K53" s="7">
        <v>263.91437308868501</v>
      </c>
      <c r="L53" s="9">
        <v>17.125382262998016</v>
      </c>
      <c r="M53" s="8">
        <f t="shared" si="6"/>
        <v>33.565749235476112</v>
      </c>
      <c r="N53" s="20">
        <v>320.183486238532</v>
      </c>
      <c r="O53" s="21">
        <v>23.241590214068026</v>
      </c>
      <c r="P53" s="8">
        <f t="shared" si="7"/>
        <v>45.553516819573332</v>
      </c>
    </row>
    <row r="54" spans="1:16" x14ac:dyDescent="0.35">
      <c r="A54" s="234"/>
      <c r="B54" s="237"/>
      <c r="C54" s="40" t="s">
        <v>52</v>
      </c>
      <c r="D54" s="93">
        <v>30</v>
      </c>
      <c r="E54" s="7">
        <v>124.464831804281</v>
      </c>
      <c r="F54" s="9">
        <v>9.7859327217130101</v>
      </c>
      <c r="G54" s="8">
        <f t="shared" si="4"/>
        <v>19.180428134557499</v>
      </c>
      <c r="H54" s="7">
        <v>122.534703609914</v>
      </c>
      <c r="I54" s="9">
        <v>19.959658786344988</v>
      </c>
      <c r="J54" s="8">
        <f t="shared" si="5"/>
        <v>39.120931221236177</v>
      </c>
      <c r="K54" s="7">
        <v>263.91437308868501</v>
      </c>
      <c r="L54" s="9">
        <v>17.125382262998016</v>
      </c>
      <c r="M54" s="8">
        <f t="shared" si="6"/>
        <v>33.565749235476112</v>
      </c>
      <c r="N54" s="7">
        <v>281.51975009704</v>
      </c>
      <c r="O54" s="9">
        <v>17.174590118482001</v>
      </c>
      <c r="P54" s="8">
        <f t="shared" si="7"/>
        <v>33.66219663222472</v>
      </c>
    </row>
    <row r="55" spans="1:16" x14ac:dyDescent="0.35">
      <c r="A55" s="37">
        <v>12</v>
      </c>
      <c r="B55" s="119" t="s">
        <v>53</v>
      </c>
      <c r="C55" s="41" t="s">
        <v>54</v>
      </c>
      <c r="D55" s="93">
        <v>31</v>
      </c>
      <c r="E55" s="7">
        <v>52.982596131035798</v>
      </c>
      <c r="F55" s="9">
        <v>5.4346654014536</v>
      </c>
      <c r="G55" s="8">
        <f t="shared" si="4"/>
        <v>10.651944186849056</v>
      </c>
      <c r="H55" s="7">
        <v>63.851926933942899</v>
      </c>
      <c r="I55" s="9">
        <v>4.0759990510902</v>
      </c>
      <c r="J55" s="8">
        <f t="shared" si="5"/>
        <v>7.9889581401367922</v>
      </c>
      <c r="K55" s="7">
        <v>197.69134551100899</v>
      </c>
      <c r="L55" s="9">
        <v>19.700662080269012</v>
      </c>
      <c r="M55" s="8">
        <f t="shared" si="6"/>
        <v>38.61329767732726</v>
      </c>
      <c r="N55" s="7">
        <v>198.365287153054</v>
      </c>
      <c r="O55" s="9">
        <v>13.926330091224003</v>
      </c>
      <c r="P55" s="8">
        <f t="shared" si="7"/>
        <v>27.295606978799047</v>
      </c>
    </row>
    <row r="56" spans="1:16" x14ac:dyDescent="0.35">
      <c r="A56" s="37">
        <v>13</v>
      </c>
      <c r="B56" s="119" t="s">
        <v>55</v>
      </c>
      <c r="C56" s="41" t="s">
        <v>54</v>
      </c>
      <c r="D56" s="93">
        <v>32</v>
      </c>
      <c r="E56" s="7">
        <v>96.689407825517307</v>
      </c>
      <c r="F56" s="9">
        <v>3.4641115397586901</v>
      </c>
      <c r="G56" s="8">
        <f t="shared" si="4"/>
        <v>6.7896586179270324</v>
      </c>
      <c r="H56" s="7">
        <v>73.133449355152493</v>
      </c>
      <c r="I56" s="9">
        <v>5.8889896175908092</v>
      </c>
      <c r="J56" s="8">
        <f t="shared" si="5"/>
        <v>11.542419650477985</v>
      </c>
      <c r="K56" s="7">
        <v>231.543597514574</v>
      </c>
      <c r="L56" s="9">
        <v>12.825153353935008</v>
      </c>
      <c r="M56" s="8">
        <f t="shared" si="6"/>
        <v>25.137300573712615</v>
      </c>
      <c r="N56" s="7">
        <v>259.96519345425099</v>
      </c>
      <c r="O56" s="9">
        <v>16.627735390845999</v>
      </c>
      <c r="P56" s="8">
        <f t="shared" si="7"/>
        <v>32.590361366058154</v>
      </c>
    </row>
    <row r="57" spans="1:16" x14ac:dyDescent="0.35">
      <c r="A57" s="232">
        <v>14</v>
      </c>
      <c r="B57" s="235" t="s">
        <v>56</v>
      </c>
      <c r="C57" s="42" t="s">
        <v>20</v>
      </c>
      <c r="D57" s="95">
        <v>33</v>
      </c>
      <c r="E57" s="7">
        <v>109.97067448680301</v>
      </c>
      <c r="F57" s="9">
        <v>7.3313782991199901</v>
      </c>
      <c r="G57" s="8">
        <f t="shared" si="4"/>
        <v>14.36950146627518</v>
      </c>
      <c r="H57" s="7">
        <v>131.964809384164</v>
      </c>
      <c r="I57" s="9">
        <v>10.263929618768003</v>
      </c>
      <c r="J57" s="8">
        <f t="shared" si="5"/>
        <v>20.117302052785284</v>
      </c>
      <c r="K57" s="7">
        <v>294.721407624633</v>
      </c>
      <c r="L57" s="9">
        <v>11.730205278591995</v>
      </c>
      <c r="M57" s="8">
        <f t="shared" si="6"/>
        <v>22.991202346040311</v>
      </c>
      <c r="N57" s="7">
        <v>319.64809384164198</v>
      </c>
      <c r="O57" s="9">
        <v>31.524926686217043</v>
      </c>
      <c r="P57" s="8">
        <f t="shared" si="7"/>
        <v>61.788856304985401</v>
      </c>
    </row>
    <row r="58" spans="1:16" x14ac:dyDescent="0.35">
      <c r="A58" s="234"/>
      <c r="B58" s="237"/>
      <c r="C58" s="43" t="s">
        <v>22</v>
      </c>
      <c r="D58" s="93">
        <v>34</v>
      </c>
      <c r="E58" s="7">
        <v>112.068965517241</v>
      </c>
      <c r="F58" s="9">
        <v>9.2364532019710026</v>
      </c>
      <c r="G58" s="8">
        <f t="shared" si="4"/>
        <v>18.103448275863165</v>
      </c>
      <c r="H58" s="7">
        <v>100.985221674876</v>
      </c>
      <c r="I58" s="9">
        <v>12.931034482759003</v>
      </c>
      <c r="J58" s="8">
        <f t="shared" si="5"/>
        <v>25.344827586207646</v>
      </c>
      <c r="K58" s="7">
        <v>291.87192118226602</v>
      </c>
      <c r="L58" s="9">
        <v>12.93103448275798</v>
      </c>
      <c r="M58" s="8">
        <f t="shared" si="6"/>
        <v>25.344827586205639</v>
      </c>
      <c r="N58" s="7">
        <v>302.95566502462998</v>
      </c>
      <c r="O58" s="9">
        <v>32.635467980295005</v>
      </c>
      <c r="P58" s="8">
        <f t="shared" si="7"/>
        <v>63.965517241378208</v>
      </c>
    </row>
    <row r="59" spans="1:16" x14ac:dyDescent="0.35">
      <c r="A59" s="232">
        <v>15</v>
      </c>
      <c r="B59" s="235" t="s">
        <v>57</v>
      </c>
      <c r="C59" s="44" t="s">
        <v>58</v>
      </c>
      <c r="D59" s="93">
        <v>35</v>
      </c>
      <c r="E59" s="12">
        <v>64.029363784665506</v>
      </c>
      <c r="F59" s="14">
        <v>5.9135399673737084</v>
      </c>
      <c r="G59" s="8">
        <f t="shared" si="4"/>
        <v>11.590538336052468</v>
      </c>
      <c r="H59" s="12">
        <v>59.743437639032997</v>
      </c>
      <c r="I59" s="14">
        <v>0</v>
      </c>
      <c r="J59" s="8">
        <f t="shared" si="5"/>
        <v>0</v>
      </c>
      <c r="K59" s="12">
        <v>164.570665875722</v>
      </c>
      <c r="L59" s="14">
        <v>3.7631617974190021</v>
      </c>
      <c r="M59" s="8">
        <f t="shared" si="6"/>
        <v>7.3757971229412442</v>
      </c>
      <c r="N59" s="12">
        <v>256.76998368678602</v>
      </c>
      <c r="O59" s="14">
        <v>1.6127836274649781</v>
      </c>
      <c r="P59" s="8">
        <f t="shared" si="7"/>
        <v>3.1610559098313571</v>
      </c>
    </row>
    <row r="60" spans="1:16" x14ac:dyDescent="0.35">
      <c r="A60" s="233"/>
      <c r="B60" s="236"/>
      <c r="C60" s="48" t="s">
        <v>59</v>
      </c>
      <c r="D60" s="93">
        <v>36</v>
      </c>
      <c r="E60" s="12">
        <v>83.058158863541394</v>
      </c>
      <c r="F60" s="14">
        <v>6.3104865438152871</v>
      </c>
      <c r="G60" s="8">
        <f t="shared" si="4"/>
        <v>12.368553625877963</v>
      </c>
      <c r="H60" s="12">
        <v>107.335379720372</v>
      </c>
      <c r="I60" s="14">
        <v>6.3104865438150028</v>
      </c>
      <c r="J60" s="8">
        <f t="shared" si="5"/>
        <v>12.368553625877405</v>
      </c>
      <c r="K60" s="12">
        <v>226.99191303194999</v>
      </c>
      <c r="L60" s="14">
        <v>7.2813306274789795</v>
      </c>
      <c r="M60" s="8">
        <f t="shared" si="6"/>
        <v>14.271408029858799</v>
      </c>
      <c r="N60" s="12">
        <v>352.23691858982801</v>
      </c>
      <c r="O60" s="14">
        <v>17.475193505950983</v>
      </c>
      <c r="P60" s="8">
        <f t="shared" si="7"/>
        <v>34.251379271663929</v>
      </c>
    </row>
    <row r="61" spans="1:16" x14ac:dyDescent="0.35">
      <c r="A61" s="233"/>
      <c r="B61" s="236"/>
      <c r="C61" s="49" t="s">
        <v>60</v>
      </c>
      <c r="D61" s="95">
        <v>37</v>
      </c>
      <c r="E61" s="12">
        <v>64.029363784665506</v>
      </c>
      <c r="F61" s="14">
        <v>5.9135399673737084</v>
      </c>
      <c r="G61" s="8">
        <f t="shared" si="4"/>
        <v>11.590538336052468</v>
      </c>
      <c r="H61" s="12">
        <v>61.878985614711603</v>
      </c>
      <c r="I61" s="14">
        <v>2.1503781699540028</v>
      </c>
      <c r="J61" s="8">
        <f t="shared" si="5"/>
        <v>4.2147412131098454</v>
      </c>
      <c r="K61" s="12">
        <v>164.570665875722</v>
      </c>
      <c r="L61" s="14">
        <v>3.7631617974190021</v>
      </c>
      <c r="M61" s="8">
        <f t="shared" si="6"/>
        <v>7.3757971229412442</v>
      </c>
      <c r="N61" s="12">
        <v>212.67981610559099</v>
      </c>
      <c r="O61" s="14">
        <v>15.052647189678027</v>
      </c>
      <c r="P61" s="8">
        <f t="shared" si="7"/>
        <v>29.503188491768931</v>
      </c>
    </row>
    <row r="62" spans="1:16" x14ac:dyDescent="0.35">
      <c r="A62" s="233"/>
      <c r="B62" s="236"/>
      <c r="C62" s="49" t="s">
        <v>61</v>
      </c>
      <c r="D62" s="93">
        <v>38</v>
      </c>
      <c r="E62" s="12">
        <v>83.058158863541394</v>
      </c>
      <c r="F62" s="14">
        <v>6.3104865438152871</v>
      </c>
      <c r="G62" s="8">
        <f t="shared" si="4"/>
        <v>12.368553625877963</v>
      </c>
      <c r="H62" s="12">
        <v>74.326680875799298</v>
      </c>
      <c r="I62" s="14">
        <v>0</v>
      </c>
      <c r="J62" s="8">
        <f t="shared" si="5"/>
        <v>0</v>
      </c>
      <c r="K62" s="12">
        <v>226.99191303194999</v>
      </c>
      <c r="L62" s="14">
        <v>7.2813306274789795</v>
      </c>
      <c r="M62" s="8">
        <f t="shared" si="6"/>
        <v>14.271408029858799</v>
      </c>
      <c r="N62" s="12">
        <v>246.40267593999499</v>
      </c>
      <c r="O62" s="14">
        <v>11.164706962135028</v>
      </c>
      <c r="P62" s="8">
        <f t="shared" si="7"/>
        <v>21.882825645784656</v>
      </c>
    </row>
    <row r="63" spans="1:16" x14ac:dyDescent="0.35">
      <c r="A63" s="233"/>
      <c r="B63" s="236"/>
      <c r="C63" s="49" t="s">
        <v>62</v>
      </c>
      <c r="D63" s="93">
        <v>39</v>
      </c>
      <c r="E63" s="12">
        <v>64.029363784665506</v>
      </c>
      <c r="F63" s="14">
        <v>5.9135399673737084</v>
      </c>
      <c r="G63" s="8">
        <f t="shared" si="4"/>
        <v>11.590538336052468</v>
      </c>
      <c r="H63" s="12">
        <v>51.127094764941297</v>
      </c>
      <c r="I63" s="14">
        <v>0</v>
      </c>
      <c r="J63" s="8">
        <f t="shared" si="5"/>
        <v>0</v>
      </c>
      <c r="K63" s="12">
        <v>164.570665875722</v>
      </c>
      <c r="L63" s="14">
        <v>3.7631617974190021</v>
      </c>
      <c r="M63" s="8">
        <f t="shared" si="6"/>
        <v>7.3757971229412442</v>
      </c>
      <c r="N63" s="12">
        <v>244.93548865490101</v>
      </c>
      <c r="O63" s="14">
        <v>4.3007563399079913</v>
      </c>
      <c r="P63" s="8">
        <f t="shared" si="7"/>
        <v>8.4294824262196624</v>
      </c>
    </row>
    <row r="64" spans="1:16" x14ac:dyDescent="0.35">
      <c r="A64" s="234"/>
      <c r="B64" s="237"/>
      <c r="C64" s="50" t="s">
        <v>63</v>
      </c>
      <c r="D64" s="93">
        <v>40</v>
      </c>
      <c r="E64" s="15">
        <v>83.058158863541394</v>
      </c>
      <c r="F64" s="17">
        <v>6.3104865438152871</v>
      </c>
      <c r="G64" s="6">
        <f t="shared" si="4"/>
        <v>12.368553625877963</v>
      </c>
      <c r="H64" s="15">
        <v>75.285287428996895</v>
      </c>
      <c r="I64" s="17">
        <v>6.3135459264318001</v>
      </c>
      <c r="J64" s="6">
        <f t="shared" si="5"/>
        <v>12.374550015806328</v>
      </c>
      <c r="K64" s="15">
        <v>226.99191303194999</v>
      </c>
      <c r="L64" s="17">
        <v>7.2813306274789795</v>
      </c>
      <c r="M64" s="6">
        <f t="shared" si="6"/>
        <v>14.271408029858799</v>
      </c>
      <c r="N64" s="15">
        <v>281.35306295189599</v>
      </c>
      <c r="O64" s="17">
        <v>17.963674930399009</v>
      </c>
      <c r="P64" s="6">
        <f t="shared" si="7"/>
        <v>35.208802863582058</v>
      </c>
    </row>
    <row r="68" spans="1:16" x14ac:dyDescent="0.35">
      <c r="A68" s="242" t="s">
        <v>74</v>
      </c>
      <c r="B68" s="245" t="s">
        <v>1</v>
      </c>
      <c r="C68" s="248" t="s">
        <v>2</v>
      </c>
      <c r="D68" s="251" t="s">
        <v>80</v>
      </c>
      <c r="E68" s="213" t="s">
        <v>3</v>
      </c>
      <c r="F68" s="214"/>
      <c r="G68" s="214"/>
      <c r="H68" s="214"/>
      <c r="I68" s="214"/>
      <c r="J68" s="215"/>
      <c r="K68" s="216" t="s">
        <v>75</v>
      </c>
      <c r="L68" s="217"/>
      <c r="M68" s="217"/>
      <c r="N68" s="217"/>
      <c r="O68" s="217"/>
      <c r="P68" s="218"/>
    </row>
    <row r="69" spans="1:16" x14ac:dyDescent="0.35">
      <c r="A69" s="243"/>
      <c r="B69" s="246"/>
      <c r="C69" s="249"/>
      <c r="D69" s="252"/>
      <c r="E69" s="213" t="s">
        <v>5</v>
      </c>
      <c r="F69" s="214"/>
      <c r="G69" s="215"/>
      <c r="H69" s="213" t="s">
        <v>6</v>
      </c>
      <c r="I69" s="214"/>
      <c r="J69" s="215"/>
      <c r="K69" s="213" t="s">
        <v>5</v>
      </c>
      <c r="L69" s="214"/>
      <c r="M69" s="215"/>
      <c r="N69" s="213" t="s">
        <v>6</v>
      </c>
      <c r="O69" s="214"/>
      <c r="P69" s="215"/>
    </row>
    <row r="70" spans="1:16" x14ac:dyDescent="0.35">
      <c r="A70" s="244"/>
      <c r="B70" s="247"/>
      <c r="C70" s="250"/>
      <c r="D70" s="253"/>
      <c r="E70" s="71" t="s">
        <v>7</v>
      </c>
      <c r="F70" s="72" t="s">
        <v>8</v>
      </c>
      <c r="G70" s="72" t="s">
        <v>78</v>
      </c>
      <c r="H70" s="71" t="s">
        <v>66</v>
      </c>
      <c r="I70" s="72" t="s">
        <v>8</v>
      </c>
      <c r="J70" s="72" t="s">
        <v>78</v>
      </c>
      <c r="K70" s="71" t="s">
        <v>7</v>
      </c>
      <c r="L70" s="72" t="s">
        <v>8</v>
      </c>
      <c r="M70" s="72" t="s">
        <v>78</v>
      </c>
      <c r="N70" s="73" t="s">
        <v>7</v>
      </c>
      <c r="O70" s="72" t="s">
        <v>8</v>
      </c>
      <c r="P70" s="72" t="s">
        <v>78</v>
      </c>
    </row>
    <row r="71" spans="1:16" x14ac:dyDescent="0.35">
      <c r="A71" s="51">
        <v>1</v>
      </c>
      <c r="B71" s="1" t="s">
        <v>9</v>
      </c>
      <c r="C71" s="2" t="s">
        <v>10</v>
      </c>
      <c r="D71" s="112">
        <v>1</v>
      </c>
      <c r="E71" s="5">
        <v>149.83697765546901</v>
      </c>
      <c r="F71" s="5">
        <v>10.561056105610987</v>
      </c>
      <c r="G71" s="4">
        <f>F71*1.96</f>
        <v>20.699669966997536</v>
      </c>
      <c r="H71" s="3">
        <v>230.36503046075401</v>
      </c>
      <c r="I71" s="5">
        <v>14.521452145215989</v>
      </c>
      <c r="J71" s="4">
        <f>1.96*I71</f>
        <v>28.462046204623338</v>
      </c>
      <c r="K71" s="3">
        <v>193.401334091113</v>
      </c>
      <c r="L71" s="5">
        <v>13.20132013201399</v>
      </c>
      <c r="M71" s="4">
        <f>L71*1.96</f>
        <v>25.87458745874742</v>
      </c>
      <c r="N71" s="3">
        <v>421.122112211223</v>
      </c>
      <c r="O71" s="5">
        <v>25.082508250823992</v>
      </c>
      <c r="P71" s="4">
        <f>1.96*O71</f>
        <v>49.161716171615019</v>
      </c>
    </row>
    <row r="72" spans="1:16" x14ac:dyDescent="0.35">
      <c r="A72" s="232">
        <v>2</v>
      </c>
      <c r="B72" s="238" t="s">
        <v>15</v>
      </c>
      <c r="C72" s="10" t="s">
        <v>16</v>
      </c>
      <c r="D72" s="116">
        <v>2</v>
      </c>
      <c r="E72" s="9">
        <v>78.323212890037496</v>
      </c>
      <c r="F72" s="9">
        <v>0</v>
      </c>
      <c r="G72" s="8">
        <f t="shared" ref="G72:G110" si="8">F72*1.96</f>
        <v>0</v>
      </c>
      <c r="H72" s="7">
        <v>61.654542175193903</v>
      </c>
      <c r="I72" s="9">
        <v>3.165394096074003</v>
      </c>
      <c r="J72" s="8">
        <f t="shared" ref="J72:J110" si="9">1.96*I72</f>
        <v>6.2041724283050455</v>
      </c>
      <c r="K72" s="7">
        <v>141.814465219743</v>
      </c>
      <c r="L72" s="9">
        <v>0</v>
      </c>
      <c r="M72" s="8">
        <f t="shared" ref="M72:M110" si="10">L72*1.96</f>
        <v>0</v>
      </c>
      <c r="N72" s="7">
        <v>248.15727770095501</v>
      </c>
      <c r="O72" s="9">
        <v>49.203390849518001</v>
      </c>
      <c r="P72" s="8">
        <f t="shared" ref="P72:P110" si="11">1.96*O72</f>
        <v>96.438646065055281</v>
      </c>
    </row>
    <row r="73" spans="1:16" x14ac:dyDescent="0.35">
      <c r="A73" s="234"/>
      <c r="B73" s="239"/>
      <c r="C73" s="11" t="s">
        <v>17</v>
      </c>
      <c r="D73" s="116">
        <v>3</v>
      </c>
      <c r="E73" s="9">
        <v>78.292354784241894</v>
      </c>
      <c r="F73" s="9">
        <v>0</v>
      </c>
      <c r="G73" s="8">
        <f t="shared" si="8"/>
        <v>0</v>
      </c>
      <c r="H73" s="7">
        <v>78.292354784241894</v>
      </c>
      <c r="I73" s="9">
        <v>0</v>
      </c>
      <c r="J73" s="8">
        <f t="shared" si="9"/>
        <v>0</v>
      </c>
      <c r="K73" s="7">
        <v>183.58269600628401</v>
      </c>
      <c r="L73" s="9">
        <v>0</v>
      </c>
      <c r="M73" s="8">
        <f t="shared" si="10"/>
        <v>0</v>
      </c>
      <c r="N73" s="7">
        <v>252.11604619454599</v>
      </c>
      <c r="O73" s="9">
        <v>26.792115504429006</v>
      </c>
      <c r="P73" s="8">
        <f t="shared" si="11"/>
        <v>52.512546388680853</v>
      </c>
    </row>
    <row r="74" spans="1:16" x14ac:dyDescent="0.35">
      <c r="A74" s="232">
        <v>3</v>
      </c>
      <c r="B74" s="238" t="s">
        <v>19</v>
      </c>
      <c r="C74" s="18" t="s">
        <v>20</v>
      </c>
      <c r="D74" s="114">
        <v>4</v>
      </c>
      <c r="E74" s="21">
        <v>75.567401284504896</v>
      </c>
      <c r="F74" s="21">
        <v>3.0034402188591969</v>
      </c>
      <c r="G74" s="8">
        <f t="shared" si="8"/>
        <v>5.8867428289640253</v>
      </c>
      <c r="H74" s="20">
        <v>85.952688374445898</v>
      </c>
      <c r="I74" s="21">
        <v>5.4999838235772955</v>
      </c>
      <c r="J74" s="8">
        <f t="shared" si="9"/>
        <v>10.7799682942115</v>
      </c>
      <c r="K74" s="20">
        <v>167.84041141729901</v>
      </c>
      <c r="L74" s="21">
        <v>13.565968838427978</v>
      </c>
      <c r="M74" s="8">
        <f t="shared" si="10"/>
        <v>26.589298923318836</v>
      </c>
      <c r="N74" s="20">
        <v>242.74987426507499</v>
      </c>
      <c r="O74" s="21">
        <v>19.499942647226987</v>
      </c>
      <c r="P74" s="8">
        <f t="shared" si="11"/>
        <v>38.219887588564895</v>
      </c>
    </row>
    <row r="75" spans="1:16" x14ac:dyDescent="0.35">
      <c r="A75" s="233"/>
      <c r="B75" s="240"/>
      <c r="C75" s="19" t="s">
        <v>21</v>
      </c>
      <c r="D75" s="116">
        <v>5</v>
      </c>
      <c r="E75" s="21">
        <v>80.402563967051904</v>
      </c>
      <c r="F75" s="21">
        <v>9.658666223735608</v>
      </c>
      <c r="G75" s="8">
        <f t="shared" si="8"/>
        <v>18.930985798521792</v>
      </c>
      <c r="H75" s="20">
        <v>93.680681912556295</v>
      </c>
      <c r="I75" s="21">
        <v>16.901344648209701</v>
      </c>
      <c r="J75" s="8">
        <f t="shared" si="9"/>
        <v>33.126635510491013</v>
      </c>
      <c r="K75" s="20">
        <v>167.79941261296599</v>
      </c>
      <c r="L75" s="21">
        <v>12.068614053499005</v>
      </c>
      <c r="M75" s="8">
        <f t="shared" si="10"/>
        <v>23.654483544858049</v>
      </c>
      <c r="N75" s="20">
        <v>265.99497172539202</v>
      </c>
      <c r="O75" s="21">
        <v>27.766494779201992</v>
      </c>
      <c r="P75" s="8">
        <f t="shared" si="11"/>
        <v>54.422329767235901</v>
      </c>
    </row>
    <row r="76" spans="1:16" x14ac:dyDescent="0.35">
      <c r="A76" s="233"/>
      <c r="B76" s="240"/>
      <c r="C76" s="19" t="s">
        <v>22</v>
      </c>
      <c r="D76" s="116">
        <v>6</v>
      </c>
      <c r="E76" s="21">
        <v>115.625</v>
      </c>
      <c r="F76" s="21">
        <v>15.234374999999005</v>
      </c>
      <c r="G76" s="8">
        <f t="shared" si="8"/>
        <v>29.85937499999805</v>
      </c>
      <c r="H76" s="20">
        <v>105.46875</v>
      </c>
      <c r="I76" s="21">
        <v>12.890624999999901</v>
      </c>
      <c r="J76" s="8">
        <f t="shared" si="9"/>
        <v>25.265624999999805</v>
      </c>
      <c r="K76" s="20">
        <v>191.40625</v>
      </c>
      <c r="L76" s="21">
        <v>22.265624999999005</v>
      </c>
      <c r="M76" s="8">
        <f t="shared" si="10"/>
        <v>43.640624999998046</v>
      </c>
      <c r="N76" s="20">
        <v>329.76987858258099</v>
      </c>
      <c r="O76" s="21">
        <v>3.2073785825820096</v>
      </c>
      <c r="P76" s="8">
        <f t="shared" si="11"/>
        <v>6.2864620218607383</v>
      </c>
    </row>
    <row r="77" spans="1:16" x14ac:dyDescent="0.35">
      <c r="A77" s="234"/>
      <c r="B77" s="239"/>
      <c r="C77" s="22" t="s">
        <v>23</v>
      </c>
      <c r="D77" s="114">
        <v>7</v>
      </c>
      <c r="E77" s="21">
        <v>129.49129258782</v>
      </c>
      <c r="F77" s="21">
        <v>14.484978540773</v>
      </c>
      <c r="G77" s="8">
        <f t="shared" si="8"/>
        <v>28.39055793991508</v>
      </c>
      <c r="H77" s="7">
        <v>95.6930093260181</v>
      </c>
      <c r="I77" s="9">
        <v>10.622317596565907</v>
      </c>
      <c r="J77" s="8">
        <f t="shared" si="9"/>
        <v>20.819742489269178</v>
      </c>
      <c r="K77" s="7">
        <v>127.949683871022</v>
      </c>
      <c r="L77" s="9">
        <v>20.760842669306996</v>
      </c>
      <c r="M77" s="8">
        <f t="shared" si="10"/>
        <v>40.691251631841709</v>
      </c>
      <c r="N77" s="20">
        <v>329.76987858258099</v>
      </c>
      <c r="O77" s="21">
        <v>42.006437768241028</v>
      </c>
      <c r="P77" s="8">
        <f t="shared" si="11"/>
        <v>82.33261802575241</v>
      </c>
    </row>
    <row r="78" spans="1:16" x14ac:dyDescent="0.35">
      <c r="A78" s="232">
        <v>4</v>
      </c>
      <c r="B78" s="238" t="s">
        <v>24</v>
      </c>
      <c r="C78" s="65" t="s">
        <v>25</v>
      </c>
      <c r="D78" s="116">
        <v>8</v>
      </c>
      <c r="E78" s="21">
        <v>95.092024539877301</v>
      </c>
      <c r="F78" s="21">
        <v>12.269938650305704</v>
      </c>
      <c r="G78" s="8">
        <f t="shared" si="8"/>
        <v>24.04907975459918</v>
      </c>
      <c r="H78" s="7">
        <v>91.257668711656294</v>
      </c>
      <c r="I78" s="9">
        <v>5.3680981595088895</v>
      </c>
      <c r="J78" s="8">
        <f t="shared" si="9"/>
        <v>10.521472392637422</v>
      </c>
      <c r="K78" s="20">
        <v>419.70891808631001</v>
      </c>
      <c r="L78" s="21">
        <v>37.566813238895008</v>
      </c>
      <c r="M78" s="8">
        <f t="shared" si="10"/>
        <v>73.630953948234222</v>
      </c>
      <c r="N78" s="7">
        <v>363.71744911661699</v>
      </c>
      <c r="O78" s="9">
        <v>22.239263803681979</v>
      </c>
      <c r="P78" s="8">
        <f t="shared" si="11"/>
        <v>43.588957055216675</v>
      </c>
    </row>
    <row r="79" spans="1:16" x14ac:dyDescent="0.35">
      <c r="A79" s="233"/>
      <c r="B79" s="240"/>
      <c r="C79" s="66" t="s">
        <v>26</v>
      </c>
      <c r="D79" s="116">
        <v>9</v>
      </c>
      <c r="E79" s="9">
        <v>73.979648065831398</v>
      </c>
      <c r="F79" s="9">
        <v>2.5078677001824019</v>
      </c>
      <c r="G79" s="8">
        <f t="shared" si="8"/>
        <v>4.9154206923575074</v>
      </c>
      <c r="H79" s="7">
        <v>87.770471327284099</v>
      </c>
      <c r="I79" s="9">
        <v>12.539338500910901</v>
      </c>
      <c r="J79" s="8">
        <f t="shared" si="9"/>
        <v>24.577103461785367</v>
      </c>
      <c r="K79" s="7">
        <v>356.65111494801801</v>
      </c>
      <c r="L79" s="9">
        <v>31.975313177326996</v>
      </c>
      <c r="M79" s="8">
        <f t="shared" si="10"/>
        <v>62.671613827560911</v>
      </c>
      <c r="N79" s="7">
        <v>381.71509741253601</v>
      </c>
      <c r="O79" s="9">
        <v>38.881745711032011</v>
      </c>
      <c r="P79" s="8">
        <f t="shared" si="11"/>
        <v>76.208221593622739</v>
      </c>
    </row>
    <row r="80" spans="1:16" x14ac:dyDescent="0.35">
      <c r="A80" s="233"/>
      <c r="B80" s="240"/>
      <c r="C80" s="66" t="s">
        <v>27</v>
      </c>
      <c r="D80" s="114">
        <v>10</v>
      </c>
      <c r="E80" s="9">
        <v>92.5033678410622</v>
      </c>
      <c r="F80" s="9">
        <v>11.250409602291796</v>
      </c>
      <c r="G80" s="8">
        <f t="shared" si="8"/>
        <v>22.050802820491921</v>
      </c>
      <c r="H80" s="7">
        <v>98.746313579377897</v>
      </c>
      <c r="I80" s="9">
        <v>11.2504096022911</v>
      </c>
      <c r="J80" s="8">
        <f t="shared" si="9"/>
        <v>22.050802820490556</v>
      </c>
      <c r="K80" s="7">
        <v>366.43567120162101</v>
      </c>
      <c r="L80" s="9">
        <v>25.625932982996972</v>
      </c>
      <c r="M80" s="8">
        <f t="shared" si="10"/>
        <v>50.226828646674065</v>
      </c>
      <c r="N80" s="7">
        <v>378.94340813379102</v>
      </c>
      <c r="O80" s="9">
        <v>26.250955738680034</v>
      </c>
      <c r="P80" s="8">
        <f t="shared" si="11"/>
        <v>51.451873247812863</v>
      </c>
    </row>
    <row r="81" spans="1:16" x14ac:dyDescent="0.35">
      <c r="A81" s="234"/>
      <c r="B81" s="240"/>
      <c r="C81" s="67" t="s">
        <v>28</v>
      </c>
      <c r="D81" s="116">
        <v>11</v>
      </c>
      <c r="E81" s="9">
        <v>82.758620689655103</v>
      </c>
      <c r="F81" s="9">
        <v>9.195402298850496</v>
      </c>
      <c r="G81" s="8">
        <f t="shared" si="8"/>
        <v>18.022988505746973</v>
      </c>
      <c r="H81" s="20">
        <v>72.413793103448299</v>
      </c>
      <c r="I81" s="21">
        <v>12.068965517241196</v>
      </c>
      <c r="J81" s="8">
        <f t="shared" si="9"/>
        <v>23.655172413792744</v>
      </c>
      <c r="K81" s="7">
        <v>225.28735632183901</v>
      </c>
      <c r="L81" s="9">
        <v>20.114942528734986</v>
      </c>
      <c r="M81" s="8">
        <f t="shared" si="10"/>
        <v>39.425287356320574</v>
      </c>
      <c r="N81" s="20">
        <v>350.57471264367803</v>
      </c>
      <c r="O81" s="21">
        <v>24.137931034481994</v>
      </c>
      <c r="P81" s="8">
        <f t="shared" si="11"/>
        <v>47.310344827584707</v>
      </c>
    </row>
    <row r="82" spans="1:16" x14ac:dyDescent="0.35">
      <c r="A82" s="229">
        <v>5</v>
      </c>
      <c r="B82" s="238" t="s">
        <v>29</v>
      </c>
      <c r="C82" s="44" t="s">
        <v>30</v>
      </c>
      <c r="D82" s="116">
        <v>12</v>
      </c>
      <c r="E82" s="31">
        <v>88.466017118083101</v>
      </c>
      <c r="F82" s="31">
        <v>4.7170121642338927</v>
      </c>
      <c r="G82" s="8">
        <f t="shared" si="8"/>
        <v>9.2453438418984302</v>
      </c>
      <c r="H82" s="29">
        <v>105.447260909324</v>
      </c>
      <c r="I82" s="31">
        <v>2.8302072985400031</v>
      </c>
      <c r="J82" s="8">
        <f t="shared" si="9"/>
        <v>5.5472063051384062</v>
      </c>
      <c r="K82" s="7">
        <v>231.393459339618</v>
      </c>
      <c r="L82" s="9">
        <v>13.207634059854996</v>
      </c>
      <c r="M82" s="8">
        <f t="shared" si="10"/>
        <v>25.886962757315793</v>
      </c>
      <c r="N82" s="7">
        <v>331.40201180239802</v>
      </c>
      <c r="O82" s="9">
        <v>30.188877851095981</v>
      </c>
      <c r="P82" s="8">
        <f t="shared" si="11"/>
        <v>59.17020058814812</v>
      </c>
    </row>
    <row r="83" spans="1:16" x14ac:dyDescent="0.35">
      <c r="A83" s="230"/>
      <c r="B83" s="240"/>
      <c r="C83" s="68" t="s">
        <v>31</v>
      </c>
      <c r="D83" s="114">
        <v>13</v>
      </c>
      <c r="E83" s="31">
        <v>88.466017118083101</v>
      </c>
      <c r="F83" s="31">
        <v>4.7170121642338927</v>
      </c>
      <c r="G83" s="8">
        <f t="shared" si="8"/>
        <v>9.2453438418984302</v>
      </c>
      <c r="H83" s="29">
        <v>73.371578192535594</v>
      </c>
      <c r="I83" s="31">
        <v>11.320829194161306</v>
      </c>
      <c r="J83" s="8">
        <f t="shared" si="9"/>
        <v>22.188825220556158</v>
      </c>
      <c r="K83" s="7">
        <v>231.393459339618</v>
      </c>
      <c r="L83" s="9">
        <v>13.207634059854996</v>
      </c>
      <c r="M83" s="8">
        <f t="shared" si="10"/>
        <v>25.886962757315793</v>
      </c>
      <c r="N83" s="7">
        <v>380.4510437294</v>
      </c>
      <c r="O83" s="9">
        <v>23.585060821167019</v>
      </c>
      <c r="P83" s="8">
        <f t="shared" si="11"/>
        <v>46.226719209487356</v>
      </c>
    </row>
    <row r="84" spans="1:16" x14ac:dyDescent="0.35">
      <c r="A84" s="230"/>
      <c r="B84" s="240"/>
      <c r="C84" s="48" t="s">
        <v>32</v>
      </c>
      <c r="D84" s="116">
        <v>14</v>
      </c>
      <c r="E84" s="31">
        <v>88.466017118083101</v>
      </c>
      <c r="F84" s="31">
        <v>4.7170121642338927</v>
      </c>
      <c r="G84" s="8">
        <f t="shared" si="8"/>
        <v>9.2453438418984302</v>
      </c>
      <c r="H84" s="29">
        <v>224.31596744801001</v>
      </c>
      <c r="I84" s="31">
        <v>11.320829194161973</v>
      </c>
      <c r="J84" s="8">
        <f t="shared" si="9"/>
        <v>22.188825220557469</v>
      </c>
      <c r="K84" s="7">
        <v>231.393459339618</v>
      </c>
      <c r="L84" s="9">
        <v>13.207634059854996</v>
      </c>
      <c r="M84" s="8">
        <f t="shared" si="10"/>
        <v>25.886962757315793</v>
      </c>
      <c r="N84" s="7">
        <v>555.92784352940396</v>
      </c>
      <c r="O84" s="9">
        <v>76.415597060583991</v>
      </c>
      <c r="P84" s="8">
        <f t="shared" si="11"/>
        <v>149.77457023874462</v>
      </c>
    </row>
    <row r="85" spans="1:16" x14ac:dyDescent="0.35">
      <c r="A85" s="230"/>
      <c r="B85" s="240"/>
      <c r="C85" s="48" t="s">
        <v>33</v>
      </c>
      <c r="D85" s="116">
        <v>15</v>
      </c>
      <c r="E85" s="31">
        <v>89.847715736040499</v>
      </c>
      <c r="F85" s="31">
        <v>4.4416243654820988</v>
      </c>
      <c r="G85" s="8">
        <f t="shared" si="8"/>
        <v>8.7055837563449128</v>
      </c>
      <c r="H85" s="7">
        <v>92.385786802030395</v>
      </c>
      <c r="I85" s="9">
        <v>3.1725888324872074</v>
      </c>
      <c r="J85" s="8">
        <f t="shared" si="9"/>
        <v>6.2182741116749263</v>
      </c>
      <c r="K85" s="7">
        <v>206.59898477157299</v>
      </c>
      <c r="L85" s="9">
        <v>20.304568527918008</v>
      </c>
      <c r="M85" s="8">
        <f t="shared" si="10"/>
        <v>39.796954314719294</v>
      </c>
      <c r="N85" s="7">
        <v>407.10659898477098</v>
      </c>
      <c r="O85" s="9">
        <v>36.167512690357</v>
      </c>
      <c r="P85" s="8">
        <f t="shared" si="11"/>
        <v>70.88832487309972</v>
      </c>
    </row>
    <row r="86" spans="1:16" x14ac:dyDescent="0.35">
      <c r="A86" s="230"/>
      <c r="B86" s="239"/>
      <c r="C86" s="69" t="s">
        <v>34</v>
      </c>
      <c r="D86" s="114">
        <v>16</v>
      </c>
      <c r="E86" s="31">
        <v>128.55329949238501</v>
      </c>
      <c r="F86" s="31">
        <v>20.939086294416001</v>
      </c>
      <c r="G86" s="8">
        <f t="shared" si="8"/>
        <v>41.040609137055363</v>
      </c>
      <c r="H86" s="7">
        <v>205.329949238578</v>
      </c>
      <c r="I86" s="9">
        <v>13.959390862943991</v>
      </c>
      <c r="J86" s="8">
        <f t="shared" si="9"/>
        <v>27.360406091370223</v>
      </c>
      <c r="K86" s="7">
        <v>324.61928934010098</v>
      </c>
      <c r="L86" s="9">
        <v>17.766497461929021</v>
      </c>
      <c r="M86" s="8">
        <f t="shared" si="10"/>
        <v>34.82233502538088</v>
      </c>
      <c r="N86" s="7">
        <v>578.42639593908598</v>
      </c>
      <c r="O86" s="9">
        <v>22.208121827410992</v>
      </c>
      <c r="P86" s="8">
        <f t="shared" si="11"/>
        <v>43.527918781725539</v>
      </c>
    </row>
    <row r="87" spans="1:16" x14ac:dyDescent="0.35">
      <c r="A87" s="37">
        <v>6</v>
      </c>
      <c r="B87" s="118" t="s">
        <v>35</v>
      </c>
      <c r="C87" s="54" t="s">
        <v>31</v>
      </c>
      <c r="D87" s="116">
        <v>17</v>
      </c>
      <c r="E87" s="57">
        <v>79.349165201545105</v>
      </c>
      <c r="F87" s="57">
        <v>3.0831718491330946</v>
      </c>
      <c r="G87" s="8">
        <f t="shared" si="8"/>
        <v>6.0430168243008655</v>
      </c>
      <c r="H87" s="29">
        <v>64.676026333688398</v>
      </c>
      <c r="I87" s="31">
        <v>7.7223669519909066</v>
      </c>
      <c r="J87" s="8">
        <f t="shared" si="9"/>
        <v>15.135839225902176</v>
      </c>
      <c r="K87" s="53">
        <v>139.528765576274</v>
      </c>
      <c r="L87" s="52">
        <v>14.660305686382998</v>
      </c>
      <c r="M87" s="8">
        <f t="shared" si="10"/>
        <v>28.734199145310676</v>
      </c>
      <c r="N87" s="7">
        <v>166.53298769297899</v>
      </c>
      <c r="O87" s="9">
        <v>10.802330505755009</v>
      </c>
      <c r="P87" s="8">
        <f t="shared" si="11"/>
        <v>21.172567791279818</v>
      </c>
    </row>
    <row r="88" spans="1:16" x14ac:dyDescent="0.35">
      <c r="A88" s="37">
        <v>7</v>
      </c>
      <c r="B88" s="119" t="s">
        <v>36</v>
      </c>
      <c r="C88" s="54" t="s">
        <v>31</v>
      </c>
      <c r="D88" s="116">
        <v>18</v>
      </c>
      <c r="E88" s="9">
        <v>111.95121951</v>
      </c>
      <c r="F88" s="9">
        <v>3.95121951</v>
      </c>
      <c r="G88" s="8">
        <f t="shared" si="8"/>
        <v>7.7443902396000004</v>
      </c>
      <c r="H88" s="7">
        <v>120.89966832504143</v>
      </c>
      <c r="I88" s="9">
        <v>14.876451077943603</v>
      </c>
      <c r="J88" s="8">
        <f t="shared" si="9"/>
        <v>29.15784411276946</v>
      </c>
      <c r="K88" s="7">
        <v>285.80487804000001</v>
      </c>
      <c r="L88" s="9">
        <v>8.5609756079999997</v>
      </c>
      <c r="M88" s="8">
        <f t="shared" si="10"/>
        <v>16.779512191679999</v>
      </c>
      <c r="N88" s="7">
        <v>507.12189054726241</v>
      </c>
      <c r="O88" s="9">
        <v>21.252072968490587</v>
      </c>
      <c r="P88" s="8">
        <f t="shared" si="11"/>
        <v>41.654063018241551</v>
      </c>
    </row>
    <row r="89" spans="1:16" x14ac:dyDescent="0.35">
      <c r="A89" s="232">
        <v>8</v>
      </c>
      <c r="B89" s="227" t="s">
        <v>37</v>
      </c>
      <c r="C89" s="48" t="s">
        <v>38</v>
      </c>
      <c r="D89" s="114">
        <v>19</v>
      </c>
      <c r="E89" s="9">
        <v>124.82858910891096</v>
      </c>
      <c r="F89" s="9">
        <v>6.7500000000003517</v>
      </c>
      <c r="G89" s="8">
        <f t="shared" si="8"/>
        <v>13.23000000000069</v>
      </c>
      <c r="H89" s="7">
        <v>119.20544554455451</v>
      </c>
      <c r="I89" s="9">
        <v>13.500000000000352</v>
      </c>
      <c r="J89" s="8">
        <f t="shared" si="9"/>
        <v>26.46000000000069</v>
      </c>
      <c r="K89" s="7">
        <v>233.95173267326578</v>
      </c>
      <c r="L89" s="9">
        <v>16.875000000001823</v>
      </c>
      <c r="M89" s="8">
        <f t="shared" si="10"/>
        <v>33.07500000000357</v>
      </c>
      <c r="N89" s="7">
        <v>232.82673267326578</v>
      </c>
      <c r="O89" s="9">
        <v>18.000000000001823</v>
      </c>
      <c r="P89" s="8">
        <f t="shared" si="11"/>
        <v>35.280000000003568</v>
      </c>
    </row>
    <row r="90" spans="1:16" x14ac:dyDescent="0.35">
      <c r="A90" s="234"/>
      <c r="B90" s="228"/>
      <c r="C90" s="69" t="s">
        <v>39</v>
      </c>
      <c r="D90" s="116">
        <v>20</v>
      </c>
      <c r="E90" s="9">
        <v>124.82858910891096</v>
      </c>
      <c r="F90" s="9">
        <v>6.7500000000003517</v>
      </c>
      <c r="G90" s="8">
        <f t="shared" si="8"/>
        <v>13.23000000000069</v>
      </c>
      <c r="H90" s="7">
        <v>256.45173267326578</v>
      </c>
      <c r="I90" s="9">
        <v>40.500000000001819</v>
      </c>
      <c r="J90" s="8">
        <f t="shared" si="9"/>
        <v>79.380000000003562</v>
      </c>
      <c r="K90" s="7">
        <v>233.95173267326578</v>
      </c>
      <c r="L90" s="9">
        <v>16.875000000001823</v>
      </c>
      <c r="M90" s="8">
        <f t="shared" si="10"/>
        <v>33.07500000000357</v>
      </c>
      <c r="N90" s="7">
        <v>550.08044554455364</v>
      </c>
      <c r="O90" s="9">
        <v>33.75</v>
      </c>
      <c r="P90" s="8">
        <f t="shared" si="11"/>
        <v>66.150000000000006</v>
      </c>
    </row>
    <row r="91" spans="1:16" x14ac:dyDescent="0.35">
      <c r="A91" s="225">
        <v>9</v>
      </c>
      <c r="B91" s="227" t="s">
        <v>40</v>
      </c>
      <c r="C91" s="55" t="s">
        <v>41</v>
      </c>
      <c r="D91" s="116">
        <v>21</v>
      </c>
      <c r="E91" s="9">
        <v>64.607938352783805</v>
      </c>
      <c r="F91" s="9">
        <v>5.0629686828319933</v>
      </c>
      <c r="G91" s="8">
        <f t="shared" si="8"/>
        <v>9.9234186183507074</v>
      </c>
      <c r="H91" s="7">
        <v>53.469407250553203</v>
      </c>
      <c r="I91" s="9">
        <v>3.7972265121239062</v>
      </c>
      <c r="J91" s="8">
        <f t="shared" si="9"/>
        <v>7.442563963762856</v>
      </c>
      <c r="K91" s="7">
        <v>160.810711840659</v>
      </c>
      <c r="L91" s="9">
        <v>3.7972265121239843</v>
      </c>
      <c r="M91" s="8">
        <f t="shared" si="10"/>
        <v>7.4425639637630088</v>
      </c>
      <c r="N91" s="7">
        <v>150.68477447499501</v>
      </c>
      <c r="O91" s="9">
        <v>6.3287108535400023</v>
      </c>
      <c r="P91" s="8">
        <f t="shared" si="11"/>
        <v>12.404273272938404</v>
      </c>
    </row>
    <row r="92" spans="1:16" x14ac:dyDescent="0.35">
      <c r="A92" s="226"/>
      <c r="B92" s="228"/>
      <c r="C92" s="56" t="s">
        <v>42</v>
      </c>
      <c r="D92" s="114">
        <v>22</v>
      </c>
      <c r="E92" s="9">
        <v>80.958831622393802</v>
      </c>
      <c r="F92" s="9">
        <v>5.2873319928034022</v>
      </c>
      <c r="G92" s="8">
        <f t="shared" si="8"/>
        <v>10.363170705894667</v>
      </c>
      <c r="H92" s="7">
        <v>59.798920520689997</v>
      </c>
      <c r="I92" s="9">
        <v>3.7781775849297006</v>
      </c>
      <c r="J92" s="8">
        <f t="shared" si="9"/>
        <v>7.4052280664622128</v>
      </c>
      <c r="K92" s="7">
        <v>191.78749073975999</v>
      </c>
      <c r="L92" s="9">
        <v>4.785691607578002</v>
      </c>
      <c r="M92" s="8">
        <f t="shared" si="10"/>
        <v>9.379955550852884</v>
      </c>
      <c r="N92" s="7">
        <v>125.29156524499901</v>
      </c>
      <c r="O92" s="9">
        <v>5.2894486189010053</v>
      </c>
      <c r="P92" s="8">
        <f t="shared" si="11"/>
        <v>10.36731929304597</v>
      </c>
    </row>
    <row r="93" spans="1:16" x14ac:dyDescent="0.35">
      <c r="A93" s="232">
        <v>10</v>
      </c>
      <c r="B93" s="238" t="s">
        <v>43</v>
      </c>
      <c r="C93" s="70" t="s">
        <v>44</v>
      </c>
      <c r="D93" s="116">
        <v>23</v>
      </c>
      <c r="E93" s="9">
        <v>83.633618032321294</v>
      </c>
      <c r="F93" s="9">
        <v>3.4842722858352033</v>
      </c>
      <c r="G93" s="8">
        <f t="shared" si="8"/>
        <v>6.8291736802369982</v>
      </c>
      <c r="H93" s="7">
        <v>79.441408117038307</v>
      </c>
      <c r="I93" s="9">
        <v>4.1811267430022951</v>
      </c>
      <c r="J93" s="8">
        <f t="shared" si="9"/>
        <v>8.1950084162844981</v>
      </c>
      <c r="K93" s="7">
        <v>150.983285190803</v>
      </c>
      <c r="L93" s="9">
        <v>4.8779812001699838</v>
      </c>
      <c r="M93" s="8">
        <f t="shared" si="10"/>
        <v>9.5608431523331685</v>
      </c>
      <c r="N93" s="7">
        <v>177.46929614928999</v>
      </c>
      <c r="O93" s="9">
        <v>11.846525771838998</v>
      </c>
      <c r="P93" s="8">
        <f t="shared" si="11"/>
        <v>23.219190512804435</v>
      </c>
    </row>
    <row r="94" spans="1:16" x14ac:dyDescent="0.35">
      <c r="A94" s="233"/>
      <c r="B94" s="240"/>
      <c r="C94" s="70" t="s">
        <v>45</v>
      </c>
      <c r="D94" s="116">
        <v>24</v>
      </c>
      <c r="E94" s="9">
        <v>87.313361864003696</v>
      </c>
      <c r="F94" s="9">
        <v>3.2572515454113073</v>
      </c>
      <c r="G94" s="8">
        <f t="shared" si="8"/>
        <v>6.3842130290061627</v>
      </c>
      <c r="H94" s="7">
        <v>182.434617213504</v>
      </c>
      <c r="I94" s="9">
        <v>18.240608654303003</v>
      </c>
      <c r="J94" s="8">
        <f t="shared" si="9"/>
        <v>35.751592962433882</v>
      </c>
      <c r="K94" s="7">
        <v>179.38183547313301</v>
      </c>
      <c r="L94" s="9">
        <v>4.5601521635759923</v>
      </c>
      <c r="M94" s="8">
        <f t="shared" si="10"/>
        <v>8.9378982406089449</v>
      </c>
      <c r="N94" s="7">
        <v>277.08987161198201</v>
      </c>
      <c r="O94" s="9">
        <v>15.634807417974969</v>
      </c>
      <c r="P94" s="8">
        <f t="shared" si="11"/>
        <v>30.644222539230938</v>
      </c>
    </row>
    <row r="95" spans="1:16" x14ac:dyDescent="0.35">
      <c r="A95" s="233"/>
      <c r="B95" s="240"/>
      <c r="C95" s="70" t="s">
        <v>46</v>
      </c>
      <c r="D95" s="114">
        <v>25</v>
      </c>
      <c r="E95" s="9">
        <v>97.812371145666802</v>
      </c>
      <c r="F95" s="9">
        <v>3.7618404776291925</v>
      </c>
      <c r="G95" s="8">
        <f t="shared" si="8"/>
        <v>7.3732073361532171</v>
      </c>
      <c r="H95" s="7">
        <v>180.568342926214</v>
      </c>
      <c r="I95" s="9">
        <v>8.1506543681979906</v>
      </c>
      <c r="J95" s="8">
        <f t="shared" si="9"/>
        <v>15.975282561668061</v>
      </c>
      <c r="K95" s="7">
        <v>175.96150044340001</v>
      </c>
      <c r="L95" s="9">
        <v>6.8967075423199731</v>
      </c>
      <c r="M95" s="8">
        <f t="shared" si="10"/>
        <v>13.517546782947147</v>
      </c>
      <c r="N95" s="7">
        <v>278.78514016527203</v>
      </c>
      <c r="O95" s="9">
        <v>52.038793273873978</v>
      </c>
      <c r="P95" s="8">
        <f t="shared" si="11"/>
        <v>101.996034816793</v>
      </c>
    </row>
    <row r="96" spans="1:16" x14ac:dyDescent="0.35">
      <c r="A96" s="233"/>
      <c r="B96" s="240"/>
      <c r="C96" s="70" t="s">
        <v>47</v>
      </c>
      <c r="D96" s="116">
        <v>26</v>
      </c>
      <c r="E96" s="9">
        <v>90.071450030696099</v>
      </c>
      <c r="F96" s="9">
        <v>0</v>
      </c>
      <c r="G96" s="8">
        <f t="shared" si="8"/>
        <v>0</v>
      </c>
      <c r="H96" s="7">
        <v>112.572331726687</v>
      </c>
      <c r="I96" s="9">
        <v>3.9735099337750057</v>
      </c>
      <c r="J96" s="8">
        <f t="shared" si="9"/>
        <v>7.788079470199011</v>
      </c>
      <c r="K96" s="7">
        <v>108.60927152317799</v>
      </c>
      <c r="L96" s="9">
        <v>0</v>
      </c>
      <c r="M96" s="8">
        <f t="shared" si="10"/>
        <v>0</v>
      </c>
      <c r="N96" s="7">
        <v>165.99919014590401</v>
      </c>
      <c r="O96" s="9">
        <v>13.245033112583002</v>
      </c>
      <c r="P96" s="8">
        <f t="shared" si="11"/>
        <v>25.960264900662683</v>
      </c>
    </row>
    <row r="97" spans="1:16" x14ac:dyDescent="0.35">
      <c r="A97" s="233"/>
      <c r="B97" s="240"/>
      <c r="C97" s="70" t="s">
        <v>48</v>
      </c>
      <c r="D97" s="116">
        <v>27</v>
      </c>
      <c r="E97" s="9">
        <v>96.388967228834005</v>
      </c>
      <c r="F97" s="9">
        <v>0</v>
      </c>
      <c r="G97" s="8">
        <f t="shared" si="8"/>
        <v>0</v>
      </c>
      <c r="H97" s="7">
        <v>144.585707033673</v>
      </c>
      <c r="I97" s="9">
        <v>13.855265384397995</v>
      </c>
      <c r="J97" s="8">
        <f t="shared" si="9"/>
        <v>27.156320153420072</v>
      </c>
      <c r="K97" s="7">
        <v>124.49207513114099</v>
      </c>
      <c r="L97" s="9">
        <v>7.8334931468209987</v>
      </c>
      <c r="M97" s="8">
        <f t="shared" si="10"/>
        <v>15.353646567769157</v>
      </c>
      <c r="N97" s="7">
        <v>173.89362062158</v>
      </c>
      <c r="O97" s="9">
        <v>15.662473912796997</v>
      </c>
      <c r="P97" s="8">
        <f t="shared" si="11"/>
        <v>30.698448869082114</v>
      </c>
    </row>
    <row r="98" spans="1:16" x14ac:dyDescent="0.35">
      <c r="A98" s="234"/>
      <c r="B98" s="239"/>
      <c r="C98" s="70" t="s">
        <v>49</v>
      </c>
      <c r="D98" s="114">
        <v>28</v>
      </c>
      <c r="E98" s="9">
        <v>96.644948310311904</v>
      </c>
      <c r="F98" s="9">
        <v>0</v>
      </c>
      <c r="G98" s="8">
        <f t="shared" si="8"/>
        <v>0</v>
      </c>
      <c r="H98" s="7">
        <v>121.101555034315</v>
      </c>
      <c r="I98" s="9">
        <v>6.1158891495090018</v>
      </c>
      <c r="J98" s="8">
        <f t="shared" si="9"/>
        <v>11.987142733037643</v>
      </c>
      <c r="K98" s="7">
        <v>124.778038398053</v>
      </c>
      <c r="L98" s="9">
        <v>3.6695334897060121</v>
      </c>
      <c r="M98" s="8">
        <f t="shared" si="10"/>
        <v>7.1922856398237833</v>
      </c>
      <c r="N98" s="7">
        <v>195.71540265832601</v>
      </c>
      <c r="O98" s="9">
        <v>6.1158891495099965</v>
      </c>
      <c r="P98" s="8">
        <f t="shared" si="11"/>
        <v>11.987142733039592</v>
      </c>
    </row>
    <row r="99" spans="1:16" x14ac:dyDescent="0.35">
      <c r="A99" s="232">
        <v>11</v>
      </c>
      <c r="B99" s="235" t="s">
        <v>50</v>
      </c>
      <c r="C99" s="39" t="s">
        <v>51</v>
      </c>
      <c r="D99" s="116">
        <v>29</v>
      </c>
      <c r="E99" s="9">
        <v>124.464831804281</v>
      </c>
      <c r="F99" s="9">
        <v>9.7859327217130101</v>
      </c>
      <c r="G99" s="8">
        <f t="shared" si="8"/>
        <v>19.180428134557499</v>
      </c>
      <c r="H99" s="20">
        <v>163.608562691131</v>
      </c>
      <c r="I99" s="21">
        <v>15.29051987767599</v>
      </c>
      <c r="J99" s="8">
        <f t="shared" si="9"/>
        <v>29.969418960244941</v>
      </c>
      <c r="K99" s="7">
        <v>239.44954128440301</v>
      </c>
      <c r="L99" s="9">
        <v>14.678899082569018</v>
      </c>
      <c r="M99" s="8">
        <f t="shared" si="10"/>
        <v>28.770642201835273</v>
      </c>
      <c r="N99" s="7">
        <v>284.70948012232401</v>
      </c>
      <c r="O99" s="9">
        <v>23.853211009175027</v>
      </c>
      <c r="P99" s="8">
        <f t="shared" si="11"/>
        <v>46.752293577983053</v>
      </c>
    </row>
    <row r="100" spans="1:16" x14ac:dyDescent="0.35">
      <c r="A100" s="234"/>
      <c r="B100" s="237"/>
      <c r="C100" s="40" t="s">
        <v>52</v>
      </c>
      <c r="D100" s="116">
        <v>30</v>
      </c>
      <c r="E100" s="9">
        <v>124.464831804281</v>
      </c>
      <c r="F100" s="9">
        <v>9.7859327217130101</v>
      </c>
      <c r="G100" s="8">
        <f t="shared" si="8"/>
        <v>19.180428134557499</v>
      </c>
      <c r="H100" s="7">
        <v>122.534703609914</v>
      </c>
      <c r="I100" s="9">
        <v>19.959658786344988</v>
      </c>
      <c r="J100" s="8">
        <f t="shared" si="9"/>
        <v>39.120931221236177</v>
      </c>
      <c r="K100" s="7">
        <v>239.44954128440301</v>
      </c>
      <c r="L100" s="9">
        <v>14.678899082569018</v>
      </c>
      <c r="M100" s="8">
        <f t="shared" si="10"/>
        <v>28.770642201835273</v>
      </c>
      <c r="N100" s="7">
        <v>251.12336186022401</v>
      </c>
      <c r="O100" s="9">
        <v>19.492245984362967</v>
      </c>
      <c r="P100" s="8">
        <f t="shared" si="11"/>
        <v>38.204802129351414</v>
      </c>
    </row>
    <row r="101" spans="1:16" x14ac:dyDescent="0.35">
      <c r="A101" s="37">
        <v>12</v>
      </c>
      <c r="B101" s="119" t="s">
        <v>53</v>
      </c>
      <c r="C101" s="41" t="s">
        <v>54</v>
      </c>
      <c r="D101" s="114">
        <v>31</v>
      </c>
      <c r="E101" s="9">
        <v>52.982596131035798</v>
      </c>
      <c r="F101" s="9">
        <v>5.4346654014536</v>
      </c>
      <c r="G101" s="8">
        <f t="shared" si="8"/>
        <v>10.651944186849056</v>
      </c>
      <c r="H101" s="7">
        <v>63.851926933942899</v>
      </c>
      <c r="I101" s="9">
        <v>4.0759990510902</v>
      </c>
      <c r="J101" s="8">
        <f t="shared" si="9"/>
        <v>7.9889581401367922</v>
      </c>
      <c r="K101" s="7">
        <v>143.33390843020101</v>
      </c>
      <c r="L101" s="9">
        <v>15.964329616768993</v>
      </c>
      <c r="M101" s="8">
        <f t="shared" si="10"/>
        <v>31.290086048867224</v>
      </c>
      <c r="N101" s="7">
        <v>174.594017554831</v>
      </c>
      <c r="O101" s="9">
        <v>15.624663029179004</v>
      </c>
      <c r="P101" s="8">
        <f t="shared" si="11"/>
        <v>30.624339537190849</v>
      </c>
    </row>
    <row r="102" spans="1:16" x14ac:dyDescent="0.35">
      <c r="A102" s="37">
        <v>13</v>
      </c>
      <c r="B102" s="119" t="s">
        <v>55</v>
      </c>
      <c r="C102" s="41" t="s">
        <v>54</v>
      </c>
      <c r="D102" s="116">
        <v>32</v>
      </c>
      <c r="E102" s="9">
        <v>96.689407825517307</v>
      </c>
      <c r="F102" s="9">
        <v>3.4641115397586901</v>
      </c>
      <c r="G102" s="8">
        <f t="shared" si="8"/>
        <v>6.7896586179270324</v>
      </c>
      <c r="H102" s="7">
        <v>73.133449355152493</v>
      </c>
      <c r="I102" s="9">
        <v>5.8889896175908092</v>
      </c>
      <c r="J102" s="8">
        <f t="shared" si="9"/>
        <v>11.542419650477985</v>
      </c>
      <c r="K102" s="7">
        <v>200.14822559405999</v>
      </c>
      <c r="L102" s="9">
        <v>16.97414654482202</v>
      </c>
      <c r="M102" s="8">
        <f t="shared" si="10"/>
        <v>33.269327227851157</v>
      </c>
      <c r="N102" s="7">
        <v>261.10864803700298</v>
      </c>
      <c r="O102" s="9">
        <v>18.70818747890803</v>
      </c>
      <c r="P102" s="8">
        <f t="shared" si="11"/>
        <v>36.668047458659736</v>
      </c>
    </row>
    <row r="103" spans="1:16" x14ac:dyDescent="0.35">
      <c r="A103" s="232">
        <v>14</v>
      </c>
      <c r="B103" s="235" t="s">
        <v>56</v>
      </c>
      <c r="C103" s="42" t="s">
        <v>20</v>
      </c>
      <c r="D103" s="116">
        <v>33</v>
      </c>
      <c r="E103" s="9">
        <v>109.97067448680301</v>
      </c>
      <c r="F103" s="9">
        <v>7.3313782991199901</v>
      </c>
      <c r="G103" s="8">
        <f t="shared" si="8"/>
        <v>14.36950146627518</v>
      </c>
      <c r="H103" s="7">
        <v>131.964809384164</v>
      </c>
      <c r="I103" s="9">
        <v>10.263929618768003</v>
      </c>
      <c r="J103" s="8">
        <f t="shared" si="9"/>
        <v>20.117302052785284</v>
      </c>
      <c r="K103" s="7">
        <v>299.12023460410501</v>
      </c>
      <c r="L103" s="9">
        <v>18.32844574780097</v>
      </c>
      <c r="M103" s="8">
        <f t="shared" si="10"/>
        <v>35.923753665689901</v>
      </c>
      <c r="N103" s="7">
        <v>401.75953079178799</v>
      </c>
      <c r="O103" s="9">
        <v>24.926686217008978</v>
      </c>
      <c r="P103" s="8">
        <f t="shared" si="11"/>
        <v>48.856304985337594</v>
      </c>
    </row>
    <row r="104" spans="1:16" x14ac:dyDescent="0.35">
      <c r="A104" s="234"/>
      <c r="B104" s="237"/>
      <c r="C104" s="43" t="s">
        <v>22</v>
      </c>
      <c r="D104" s="114">
        <v>34</v>
      </c>
      <c r="E104" s="9">
        <v>112.068965517241</v>
      </c>
      <c r="F104" s="9">
        <v>9.2364532019710026</v>
      </c>
      <c r="G104" s="8">
        <f t="shared" si="8"/>
        <v>18.103448275863165</v>
      </c>
      <c r="H104" s="7">
        <v>100.985221674876</v>
      </c>
      <c r="I104" s="9">
        <v>12.931034482759003</v>
      </c>
      <c r="J104" s="8">
        <f t="shared" si="9"/>
        <v>25.344827586207646</v>
      </c>
      <c r="K104" s="7">
        <v>278.32512315270901</v>
      </c>
      <c r="L104" s="9">
        <v>5.5418719211820076</v>
      </c>
      <c r="M104" s="8">
        <f t="shared" si="10"/>
        <v>10.862068965516734</v>
      </c>
      <c r="N104" s="7">
        <v>293.10344827586198</v>
      </c>
      <c r="O104" s="9">
        <v>30.17241379310201</v>
      </c>
      <c r="P104" s="8">
        <f t="shared" si="11"/>
        <v>59.137931034479941</v>
      </c>
    </row>
    <row r="105" spans="1:16" x14ac:dyDescent="0.35">
      <c r="A105" s="232">
        <v>15</v>
      </c>
      <c r="B105" s="235" t="s">
        <v>57</v>
      </c>
      <c r="C105" s="44" t="s">
        <v>58</v>
      </c>
      <c r="D105" s="116">
        <v>35</v>
      </c>
      <c r="E105" s="14">
        <v>64.029363784665506</v>
      </c>
      <c r="F105" s="14">
        <v>5.9135399673737084</v>
      </c>
      <c r="G105" s="8">
        <f t="shared" si="8"/>
        <v>11.590538336052468</v>
      </c>
      <c r="H105" s="12">
        <v>59.743437639032997</v>
      </c>
      <c r="I105" s="14">
        <v>0</v>
      </c>
      <c r="J105" s="8">
        <f t="shared" si="9"/>
        <v>0</v>
      </c>
      <c r="K105" s="12">
        <v>191.183449503188</v>
      </c>
      <c r="L105" s="14">
        <v>11.82707993474699</v>
      </c>
      <c r="M105" s="8">
        <f t="shared" si="10"/>
        <v>23.181076672104101</v>
      </c>
      <c r="N105" s="12">
        <v>241.97686489693001</v>
      </c>
      <c r="O105" s="14">
        <v>12.913391665430993</v>
      </c>
      <c r="P105" s="8">
        <f t="shared" si="11"/>
        <v>25.310247664244745</v>
      </c>
    </row>
    <row r="106" spans="1:16" x14ac:dyDescent="0.35">
      <c r="A106" s="233"/>
      <c r="B106" s="236"/>
      <c r="C106" s="48" t="s">
        <v>59</v>
      </c>
      <c r="D106" s="116">
        <v>36</v>
      </c>
      <c r="E106" s="14">
        <v>83.058158863541394</v>
      </c>
      <c r="F106" s="14">
        <v>6.3104865438152871</v>
      </c>
      <c r="G106" s="8">
        <f t="shared" si="8"/>
        <v>12.368553625877963</v>
      </c>
      <c r="H106" s="12">
        <v>107.335379720372</v>
      </c>
      <c r="I106" s="14">
        <v>6.3104865438150028</v>
      </c>
      <c r="J106" s="8">
        <f t="shared" si="9"/>
        <v>12.368553625877405</v>
      </c>
      <c r="K106" s="12">
        <v>214.607532200002</v>
      </c>
      <c r="L106" s="14">
        <v>12.135551045798991</v>
      </c>
      <c r="M106" s="8">
        <f t="shared" si="10"/>
        <v>23.785680049766022</v>
      </c>
      <c r="N106" s="12">
        <v>348.57789698038903</v>
      </c>
      <c r="O106" s="14">
        <v>20.387725756941961</v>
      </c>
      <c r="P106" s="8">
        <f t="shared" si="11"/>
        <v>39.959942483606241</v>
      </c>
    </row>
    <row r="107" spans="1:16" x14ac:dyDescent="0.35">
      <c r="A107" s="233"/>
      <c r="B107" s="236"/>
      <c r="C107" s="49" t="s">
        <v>60</v>
      </c>
      <c r="D107" s="114">
        <v>37</v>
      </c>
      <c r="E107" s="14">
        <v>64.029363784665506</v>
      </c>
      <c r="F107" s="14">
        <v>5.9135399673737084</v>
      </c>
      <c r="G107" s="8">
        <f t="shared" si="8"/>
        <v>11.590538336052468</v>
      </c>
      <c r="H107" s="12">
        <v>61.878985614711603</v>
      </c>
      <c r="I107" s="14">
        <v>2.1503781699540028</v>
      </c>
      <c r="J107" s="8">
        <f t="shared" si="9"/>
        <v>4.2147412131098454</v>
      </c>
      <c r="K107" s="12">
        <v>191.183449503188</v>
      </c>
      <c r="L107" s="14">
        <v>11.82707993474699</v>
      </c>
      <c r="M107" s="8">
        <f t="shared" si="10"/>
        <v>23.181076672104101</v>
      </c>
      <c r="N107" s="12">
        <v>192.525582085125</v>
      </c>
      <c r="O107" s="14">
        <v>13.439863562212992</v>
      </c>
      <c r="P107" s="8">
        <f t="shared" si="11"/>
        <v>26.342132581937463</v>
      </c>
    </row>
    <row r="108" spans="1:16" x14ac:dyDescent="0.35">
      <c r="A108" s="233"/>
      <c r="B108" s="236"/>
      <c r="C108" s="49" t="s">
        <v>61</v>
      </c>
      <c r="D108" s="116">
        <v>38</v>
      </c>
      <c r="E108" s="14">
        <v>83.058158863541394</v>
      </c>
      <c r="F108" s="14">
        <v>6.3104865438152871</v>
      </c>
      <c r="G108" s="8">
        <f t="shared" si="8"/>
        <v>12.368553625877963</v>
      </c>
      <c r="H108" s="12">
        <v>74.326680875799298</v>
      </c>
      <c r="I108" s="14">
        <v>0</v>
      </c>
      <c r="J108" s="8">
        <f t="shared" si="9"/>
        <v>0</v>
      </c>
      <c r="K108" s="12">
        <v>214.607532200002</v>
      </c>
      <c r="L108" s="14">
        <v>12.135551045798991</v>
      </c>
      <c r="M108" s="8">
        <f t="shared" si="10"/>
        <v>23.785680049766022</v>
      </c>
      <c r="N108" s="12">
        <v>238.87251552636599</v>
      </c>
      <c r="O108" s="14">
        <v>12.620973087631</v>
      </c>
      <c r="P108" s="8">
        <f t="shared" si="11"/>
        <v>24.737107251756761</v>
      </c>
    </row>
    <row r="109" spans="1:16" x14ac:dyDescent="0.35">
      <c r="A109" s="233"/>
      <c r="B109" s="236"/>
      <c r="C109" s="49" t="s">
        <v>62</v>
      </c>
      <c r="D109" s="116">
        <v>39</v>
      </c>
      <c r="E109" s="14">
        <v>64.029363784665506</v>
      </c>
      <c r="F109" s="14">
        <v>5.9135399673737084</v>
      </c>
      <c r="G109" s="8">
        <f t="shared" si="8"/>
        <v>11.590538336052468</v>
      </c>
      <c r="H109" s="12">
        <v>51.127094764941297</v>
      </c>
      <c r="I109" s="14">
        <v>0</v>
      </c>
      <c r="J109" s="8">
        <f t="shared" si="9"/>
        <v>0</v>
      </c>
      <c r="K109" s="12">
        <v>191.183449503188</v>
      </c>
      <c r="L109" s="14">
        <v>11.82707993474699</v>
      </c>
      <c r="M109" s="8">
        <f t="shared" si="10"/>
        <v>23.181076672104101</v>
      </c>
      <c r="N109" s="12">
        <v>252.74358594097501</v>
      </c>
      <c r="O109" s="14">
        <v>11.827079934748014</v>
      </c>
      <c r="P109" s="8">
        <f t="shared" si="11"/>
        <v>23.181076672106105</v>
      </c>
    </row>
    <row r="110" spans="1:16" x14ac:dyDescent="0.35">
      <c r="A110" s="234"/>
      <c r="B110" s="237"/>
      <c r="C110" s="50" t="s">
        <v>63</v>
      </c>
      <c r="D110" s="117">
        <v>40</v>
      </c>
      <c r="E110" s="17">
        <v>83.058158863541394</v>
      </c>
      <c r="F110" s="17">
        <v>6.3104865438152871</v>
      </c>
      <c r="G110" s="6">
        <f t="shared" si="8"/>
        <v>12.368553625877963</v>
      </c>
      <c r="H110" s="15">
        <v>75.285287428996895</v>
      </c>
      <c r="I110" s="17">
        <v>6.3135459264318001</v>
      </c>
      <c r="J110" s="6">
        <f t="shared" si="9"/>
        <v>12.374550015806328</v>
      </c>
      <c r="K110" s="15">
        <v>214.607532200002</v>
      </c>
      <c r="L110" s="17">
        <v>12.135551045798991</v>
      </c>
      <c r="M110" s="6">
        <f t="shared" si="10"/>
        <v>23.785680049766022</v>
      </c>
      <c r="N110" s="15">
        <v>291.30421480945103</v>
      </c>
      <c r="O110" s="17">
        <v>17.957556165165954</v>
      </c>
      <c r="P110" s="6">
        <f t="shared" si="11"/>
        <v>35.196810083725268</v>
      </c>
    </row>
    <row r="114" spans="1:16" x14ac:dyDescent="0.35">
      <c r="A114" s="242" t="s">
        <v>76</v>
      </c>
      <c r="B114" s="254" t="s">
        <v>1</v>
      </c>
      <c r="C114" s="232" t="s">
        <v>2</v>
      </c>
      <c r="D114" s="77"/>
      <c r="E114" s="213" t="s">
        <v>3</v>
      </c>
      <c r="F114" s="214"/>
      <c r="G114" s="214"/>
      <c r="H114" s="214"/>
      <c r="I114" s="214"/>
      <c r="J114" s="215"/>
      <c r="K114" s="216" t="s">
        <v>77</v>
      </c>
      <c r="L114" s="217"/>
      <c r="M114" s="217"/>
      <c r="N114" s="217"/>
      <c r="O114" s="217"/>
      <c r="P114" s="218"/>
    </row>
    <row r="115" spans="1:16" x14ac:dyDescent="0.35">
      <c r="A115" s="243"/>
      <c r="B115" s="255"/>
      <c r="C115" s="233"/>
      <c r="D115" s="78"/>
      <c r="E115" s="213" t="s">
        <v>5</v>
      </c>
      <c r="F115" s="214"/>
      <c r="G115" s="215"/>
      <c r="H115" s="213" t="s">
        <v>6</v>
      </c>
      <c r="I115" s="214"/>
      <c r="J115" s="215"/>
      <c r="K115" s="213" t="s">
        <v>5</v>
      </c>
      <c r="L115" s="214"/>
      <c r="M115" s="215"/>
      <c r="N115" s="213" t="s">
        <v>6</v>
      </c>
      <c r="O115" s="214"/>
      <c r="P115" s="215"/>
    </row>
    <row r="116" spans="1:16" x14ac:dyDescent="0.35">
      <c r="A116" s="244"/>
      <c r="B116" s="256"/>
      <c r="C116" s="234"/>
      <c r="D116" s="79" t="s">
        <v>81</v>
      </c>
      <c r="E116" s="71" t="s">
        <v>7</v>
      </c>
      <c r="F116" s="72" t="s">
        <v>8</v>
      </c>
      <c r="G116" s="72" t="s">
        <v>78</v>
      </c>
      <c r="H116" s="71" t="s">
        <v>66</v>
      </c>
      <c r="I116" s="72" t="s">
        <v>8</v>
      </c>
      <c r="J116" s="72" t="s">
        <v>78</v>
      </c>
      <c r="K116" s="71" t="s">
        <v>7</v>
      </c>
      <c r="L116" s="72" t="s">
        <v>8</v>
      </c>
      <c r="M116" s="72" t="s">
        <v>78</v>
      </c>
      <c r="N116" s="73" t="s">
        <v>7</v>
      </c>
      <c r="O116" s="72" t="s">
        <v>8</v>
      </c>
      <c r="P116" s="72" t="s">
        <v>78</v>
      </c>
    </row>
    <row r="117" spans="1:16" x14ac:dyDescent="0.35">
      <c r="A117" s="232">
        <v>1</v>
      </c>
      <c r="B117" s="238" t="s">
        <v>19</v>
      </c>
      <c r="C117" s="87" t="s">
        <v>20</v>
      </c>
      <c r="D117" s="96">
        <v>1</v>
      </c>
      <c r="E117" s="80">
        <v>75.567401284504896</v>
      </c>
      <c r="F117" s="82">
        <v>3.0034402188591969</v>
      </c>
      <c r="G117" s="81">
        <f>F117*1.96</f>
        <v>5.8867428289640253</v>
      </c>
      <c r="H117" s="80">
        <v>85.952688374445898</v>
      </c>
      <c r="I117" s="82">
        <v>5.4999838235772955</v>
      </c>
      <c r="J117" s="81">
        <f>I117*1.96</f>
        <v>10.7799682942115</v>
      </c>
      <c r="K117" s="80">
        <v>140.10261949770401</v>
      </c>
      <c r="L117" s="82">
        <v>16.080968427480016</v>
      </c>
      <c r="M117" s="81">
        <f>L117*1.96</f>
        <v>31.518698117860833</v>
      </c>
      <c r="N117" s="80">
        <v>180.648880444469</v>
      </c>
      <c r="O117" s="82">
        <v>19.499942647226987</v>
      </c>
      <c r="P117" s="27">
        <f>O117*1.96</f>
        <v>38.219887588564895</v>
      </c>
    </row>
    <row r="118" spans="1:16" x14ac:dyDescent="0.35">
      <c r="A118" s="233"/>
      <c r="B118" s="240"/>
      <c r="C118" s="28" t="s">
        <v>21</v>
      </c>
      <c r="D118" s="93">
        <v>2</v>
      </c>
      <c r="E118" s="85">
        <v>80.402563967051904</v>
      </c>
      <c r="F118" s="83">
        <v>9.658666223735608</v>
      </c>
      <c r="G118" s="84">
        <f t="shared" ref="G118:G136" si="12">F118*1.96</f>
        <v>18.930985798521792</v>
      </c>
      <c r="H118" s="85">
        <v>93.680681912556295</v>
      </c>
      <c r="I118" s="83">
        <v>16.901344648209701</v>
      </c>
      <c r="J118" s="84">
        <f t="shared" ref="J118:J136" si="13">I118*1.96</f>
        <v>33.126635510491013</v>
      </c>
      <c r="K118" s="85">
        <v>140.27527160987799</v>
      </c>
      <c r="L118" s="83">
        <v>8.4484073355429814</v>
      </c>
      <c r="M118" s="84">
        <f t="shared" ref="M118:M136" si="14">L118*1.96</f>
        <v>16.558878377664243</v>
      </c>
      <c r="N118" s="85">
        <v>203.054714573691</v>
      </c>
      <c r="O118" s="83">
        <v>29.778559618273988</v>
      </c>
      <c r="P118" s="30">
        <f t="shared" ref="P118:P136" si="15">O118*1.96</f>
        <v>58.365976851817017</v>
      </c>
    </row>
    <row r="119" spans="1:16" x14ac:dyDescent="0.35">
      <c r="A119" s="233"/>
      <c r="B119" s="240"/>
      <c r="C119" s="28" t="s">
        <v>22</v>
      </c>
      <c r="D119" s="93">
        <v>3</v>
      </c>
      <c r="E119" s="85">
        <v>115.625</v>
      </c>
      <c r="F119" s="83">
        <v>15.234374999999005</v>
      </c>
      <c r="G119" s="84">
        <f t="shared" si="12"/>
        <v>29.85937499999805</v>
      </c>
      <c r="H119" s="85">
        <v>105.46875</v>
      </c>
      <c r="I119" s="83">
        <v>12.890624999999901</v>
      </c>
      <c r="J119" s="84">
        <f t="shared" si="13"/>
        <v>25.265624999999805</v>
      </c>
      <c r="K119" s="85">
        <v>169.53125</v>
      </c>
      <c r="L119" s="83">
        <v>16.406249999999005</v>
      </c>
      <c r="M119" s="84">
        <f t="shared" si="14"/>
        <v>32.156249999998053</v>
      </c>
      <c r="N119" s="85">
        <v>259.46829751106998</v>
      </c>
      <c r="O119" s="83">
        <v>0.29732748892899963</v>
      </c>
      <c r="P119" s="30">
        <f t="shared" si="15"/>
        <v>0.58276187830083925</v>
      </c>
    </row>
    <row r="120" spans="1:16" x14ac:dyDescent="0.35">
      <c r="A120" s="234"/>
      <c r="B120" s="239"/>
      <c r="C120" s="88" t="s">
        <v>23</v>
      </c>
      <c r="D120" s="96">
        <v>4</v>
      </c>
      <c r="E120" s="85">
        <v>129.49129258782</v>
      </c>
      <c r="F120" s="83">
        <v>14.484978540773</v>
      </c>
      <c r="G120" s="84">
        <f t="shared" si="12"/>
        <v>28.39055793991508</v>
      </c>
      <c r="H120" s="29">
        <v>95.6930093260181</v>
      </c>
      <c r="I120" s="31">
        <v>10.622317596565907</v>
      </c>
      <c r="J120" s="84">
        <f t="shared" si="13"/>
        <v>20.819742489269178</v>
      </c>
      <c r="K120" s="29">
        <v>114.138559202723</v>
      </c>
      <c r="L120" s="31">
        <v>17.865766772754</v>
      </c>
      <c r="M120" s="84">
        <f t="shared" si="14"/>
        <v>35.016902874597839</v>
      </c>
      <c r="N120" s="85">
        <v>259.46829751106998</v>
      </c>
      <c r="O120" s="83">
        <v>35.730573639708041</v>
      </c>
      <c r="P120" s="30">
        <f t="shared" si="15"/>
        <v>70.03192433382776</v>
      </c>
    </row>
    <row r="121" spans="1:16" x14ac:dyDescent="0.35">
      <c r="A121" s="232">
        <v>2</v>
      </c>
      <c r="B121" s="238" t="s">
        <v>24</v>
      </c>
      <c r="C121" s="23" t="s">
        <v>25</v>
      </c>
      <c r="D121" s="93">
        <v>5</v>
      </c>
      <c r="E121" s="85">
        <v>95.092024539877301</v>
      </c>
      <c r="F121" s="83">
        <v>12.269938650305704</v>
      </c>
      <c r="G121" s="84">
        <f t="shared" si="12"/>
        <v>24.04907975459918</v>
      </c>
      <c r="H121" s="29">
        <v>91.257668711656294</v>
      </c>
      <c r="I121" s="31">
        <v>5.3680981595088895</v>
      </c>
      <c r="J121" s="84">
        <f t="shared" si="13"/>
        <v>10.521472392637422</v>
      </c>
      <c r="K121" s="85">
        <v>301.04465625740499</v>
      </c>
      <c r="L121" s="83">
        <v>23.773006134969989</v>
      </c>
      <c r="M121" s="84">
        <f t="shared" si="14"/>
        <v>46.595092024541181</v>
      </c>
      <c r="N121" s="29">
        <v>258.87167908581</v>
      </c>
      <c r="O121" s="31">
        <v>29.907975460122998</v>
      </c>
      <c r="P121" s="30">
        <f t="shared" si="15"/>
        <v>58.619631901841075</v>
      </c>
    </row>
    <row r="122" spans="1:16" x14ac:dyDescent="0.35">
      <c r="A122" s="233"/>
      <c r="B122" s="240"/>
      <c r="C122" s="24" t="s">
        <v>26</v>
      </c>
      <c r="D122" s="93">
        <v>6</v>
      </c>
      <c r="E122" s="29">
        <v>73.979648065831398</v>
      </c>
      <c r="F122" s="31">
        <v>2.5078677001824019</v>
      </c>
      <c r="G122" s="84">
        <f t="shared" si="12"/>
        <v>4.9154206923575074</v>
      </c>
      <c r="H122" s="29">
        <v>87.770471327284099</v>
      </c>
      <c r="I122" s="31">
        <v>12.539338500910901</v>
      </c>
      <c r="J122" s="84">
        <f t="shared" si="13"/>
        <v>24.577103461785367</v>
      </c>
      <c r="K122" s="29">
        <v>237.439231965516</v>
      </c>
      <c r="L122" s="31">
        <v>31.348346252281004</v>
      </c>
      <c r="M122" s="84">
        <f t="shared" si="14"/>
        <v>61.442758654470765</v>
      </c>
      <c r="N122" s="29">
        <v>260.64190637130599</v>
      </c>
      <c r="O122" s="31">
        <v>39.498916277875026</v>
      </c>
      <c r="P122" s="30">
        <f t="shared" si="15"/>
        <v>77.417875904635054</v>
      </c>
    </row>
    <row r="123" spans="1:16" x14ac:dyDescent="0.35">
      <c r="A123" s="233"/>
      <c r="B123" s="240"/>
      <c r="C123" s="24" t="s">
        <v>27</v>
      </c>
      <c r="D123" s="96">
        <v>7</v>
      </c>
      <c r="E123" s="29">
        <v>92.5033678410622</v>
      </c>
      <c r="F123" s="31">
        <v>11.250409602291796</v>
      </c>
      <c r="G123" s="84">
        <f t="shared" si="12"/>
        <v>22.050802820491921</v>
      </c>
      <c r="H123" s="29">
        <v>98.746313579377897</v>
      </c>
      <c r="I123" s="31">
        <v>11.2504096022911</v>
      </c>
      <c r="J123" s="84">
        <f t="shared" si="13"/>
        <v>22.050802820490556</v>
      </c>
      <c r="K123" s="29">
        <v>298.49144993142897</v>
      </c>
      <c r="L123" s="31">
        <v>64.377343835334045</v>
      </c>
      <c r="M123" s="84">
        <f t="shared" si="14"/>
        <v>126.17959391725472</v>
      </c>
      <c r="N123" s="29">
        <v>261.62238916465401</v>
      </c>
      <c r="O123" s="31">
        <v>20.625750937532985</v>
      </c>
      <c r="P123" s="30">
        <f t="shared" si="15"/>
        <v>40.426471837564648</v>
      </c>
    </row>
    <row r="124" spans="1:16" x14ac:dyDescent="0.35">
      <c r="A124" s="234"/>
      <c r="B124" s="240"/>
      <c r="C124" s="25" t="s">
        <v>28</v>
      </c>
      <c r="D124" s="93">
        <v>8</v>
      </c>
      <c r="E124" s="29">
        <v>82.758620689655103</v>
      </c>
      <c r="F124" s="31">
        <v>9.195402298850496</v>
      </c>
      <c r="G124" s="84">
        <f t="shared" si="12"/>
        <v>18.022988505746973</v>
      </c>
      <c r="H124" s="85">
        <v>72.413793103448299</v>
      </c>
      <c r="I124" s="83">
        <v>12.068965517241196</v>
      </c>
      <c r="J124" s="84">
        <f t="shared" si="13"/>
        <v>23.655172413792744</v>
      </c>
      <c r="K124" s="29">
        <v>167.81609195402299</v>
      </c>
      <c r="L124" s="31">
        <v>20.689655172413012</v>
      </c>
      <c r="M124" s="84">
        <f t="shared" si="14"/>
        <v>40.551724137929504</v>
      </c>
      <c r="N124" s="85">
        <v>241.37931034482699</v>
      </c>
      <c r="O124" s="83">
        <v>28.735632183908024</v>
      </c>
      <c r="P124" s="30">
        <f t="shared" si="15"/>
        <v>56.321839080459725</v>
      </c>
    </row>
    <row r="125" spans="1:16" x14ac:dyDescent="0.35">
      <c r="A125" s="229">
        <v>3</v>
      </c>
      <c r="B125" s="238" t="s">
        <v>29</v>
      </c>
      <c r="C125" s="26" t="s">
        <v>30</v>
      </c>
      <c r="D125" s="93">
        <v>9</v>
      </c>
      <c r="E125" s="29">
        <v>88.466017118083101</v>
      </c>
      <c r="F125" s="31">
        <v>4.7170121642338927</v>
      </c>
      <c r="G125" s="84">
        <f t="shared" si="12"/>
        <v>9.2453438418984302</v>
      </c>
      <c r="H125" s="29">
        <v>105.447260909324</v>
      </c>
      <c r="I125" s="31">
        <v>2.8302072985400031</v>
      </c>
      <c r="J125" s="84">
        <f t="shared" si="13"/>
        <v>5.5472063051384062</v>
      </c>
      <c r="K125" s="29">
        <v>202.625606073564</v>
      </c>
      <c r="L125" s="31">
        <v>7.5472194627739952</v>
      </c>
      <c r="M125" s="84">
        <f t="shared" si="14"/>
        <v>14.79255014703703</v>
      </c>
      <c r="N125" s="29">
        <v>278.09385341078701</v>
      </c>
      <c r="O125" s="31">
        <v>19.81145108978302</v>
      </c>
      <c r="P125" s="30">
        <f t="shared" si="15"/>
        <v>38.830444135974716</v>
      </c>
    </row>
    <row r="126" spans="1:16" x14ac:dyDescent="0.35">
      <c r="A126" s="230"/>
      <c r="B126" s="240"/>
      <c r="C126" s="28" t="s">
        <v>31</v>
      </c>
      <c r="D126" s="96">
        <v>10</v>
      </c>
      <c r="E126" s="29">
        <v>88.466017118083101</v>
      </c>
      <c r="F126" s="31">
        <v>4.7170121642338927</v>
      </c>
      <c r="G126" s="84">
        <f t="shared" si="12"/>
        <v>9.2453438418984302</v>
      </c>
      <c r="H126" s="29">
        <v>73.371578192535594</v>
      </c>
      <c r="I126" s="31">
        <v>11.320829194161306</v>
      </c>
      <c r="J126" s="84">
        <f t="shared" si="13"/>
        <v>22.188825220556158</v>
      </c>
      <c r="K126" s="29">
        <v>202.625606073564</v>
      </c>
      <c r="L126" s="31">
        <v>7.5472194627739952</v>
      </c>
      <c r="M126" s="84">
        <f t="shared" si="14"/>
        <v>14.79255014703703</v>
      </c>
      <c r="N126" s="29">
        <v>461.11392538305103</v>
      </c>
      <c r="O126" s="31">
        <v>33.96248758248197</v>
      </c>
      <c r="P126" s="30">
        <f t="shared" si="15"/>
        <v>66.566475661664654</v>
      </c>
    </row>
    <row r="127" spans="1:16" x14ac:dyDescent="0.35">
      <c r="A127" s="230"/>
      <c r="B127" s="240"/>
      <c r="C127" s="32" t="s">
        <v>32</v>
      </c>
      <c r="D127" s="93">
        <v>11</v>
      </c>
      <c r="E127" s="29">
        <v>88.466017118083101</v>
      </c>
      <c r="F127" s="31">
        <v>4.7170121642338927</v>
      </c>
      <c r="G127" s="84">
        <f t="shared" si="12"/>
        <v>9.2453438418984302</v>
      </c>
      <c r="H127" s="29">
        <v>224.31596744801001</v>
      </c>
      <c r="I127" s="31">
        <v>11.320829194161973</v>
      </c>
      <c r="J127" s="84">
        <f t="shared" si="13"/>
        <v>22.188825220557469</v>
      </c>
      <c r="K127" s="29">
        <v>202.625606073564</v>
      </c>
      <c r="L127" s="31">
        <v>7.5472194627739952</v>
      </c>
      <c r="M127" s="84">
        <f t="shared" si="14"/>
        <v>14.79255014703703</v>
      </c>
      <c r="N127" s="29">
        <v>649.79046466188095</v>
      </c>
      <c r="O127" s="31">
        <v>55.662717183213999</v>
      </c>
      <c r="P127" s="30">
        <f t="shared" si="15"/>
        <v>109.09892567909944</v>
      </c>
    </row>
    <row r="128" spans="1:16" x14ac:dyDescent="0.35">
      <c r="A128" s="230"/>
      <c r="B128" s="240"/>
      <c r="C128" s="32" t="s">
        <v>33</v>
      </c>
      <c r="D128" s="93">
        <v>12</v>
      </c>
      <c r="E128" s="29">
        <v>89.847715736040499</v>
      </c>
      <c r="F128" s="31">
        <v>4.4416243654820988</v>
      </c>
      <c r="G128" s="84">
        <f t="shared" si="12"/>
        <v>8.7055837563449128</v>
      </c>
      <c r="H128" s="29">
        <v>92.385786802030395</v>
      </c>
      <c r="I128" s="31">
        <v>3.1725888324872074</v>
      </c>
      <c r="J128" s="84">
        <f t="shared" si="13"/>
        <v>6.2182741116749263</v>
      </c>
      <c r="K128" s="29">
        <v>178.680203045685</v>
      </c>
      <c r="L128" s="31">
        <v>9.5177664974609968</v>
      </c>
      <c r="M128" s="84">
        <f t="shared" si="14"/>
        <v>18.654822335023553</v>
      </c>
      <c r="N128" s="29">
        <v>437.563451776649</v>
      </c>
      <c r="O128" s="31">
        <v>31.725888324874006</v>
      </c>
      <c r="P128" s="30">
        <f t="shared" si="15"/>
        <v>62.18274111675305</v>
      </c>
    </row>
    <row r="129" spans="1:16" x14ac:dyDescent="0.35">
      <c r="A129" s="230"/>
      <c r="B129" s="239"/>
      <c r="C129" s="33" t="s">
        <v>34</v>
      </c>
      <c r="D129" s="96">
        <v>13</v>
      </c>
      <c r="E129" s="29">
        <v>128.55329949238501</v>
      </c>
      <c r="F129" s="31">
        <v>20.939086294416001</v>
      </c>
      <c r="G129" s="84">
        <f t="shared" si="12"/>
        <v>41.040609137055363</v>
      </c>
      <c r="H129" s="29">
        <v>205.329949238578</v>
      </c>
      <c r="I129" s="31">
        <v>13.959390862943991</v>
      </c>
      <c r="J129" s="84">
        <f t="shared" si="13"/>
        <v>27.360406091370223</v>
      </c>
      <c r="K129" s="29">
        <v>313.197969543147</v>
      </c>
      <c r="L129" s="31">
        <v>31.091370558376013</v>
      </c>
      <c r="M129" s="84">
        <f t="shared" si="14"/>
        <v>60.939086294416988</v>
      </c>
      <c r="N129" s="29">
        <v>577.15736040609102</v>
      </c>
      <c r="O129" s="31">
        <v>26.015228426395993</v>
      </c>
      <c r="P129" s="30">
        <f t="shared" si="15"/>
        <v>50.989847715736147</v>
      </c>
    </row>
    <row r="130" spans="1:16" x14ac:dyDescent="0.35">
      <c r="A130" s="37">
        <v>4</v>
      </c>
      <c r="B130" s="118" t="s">
        <v>35</v>
      </c>
      <c r="C130" s="38" t="s">
        <v>31</v>
      </c>
      <c r="D130" s="93">
        <v>14</v>
      </c>
      <c r="E130" s="64">
        <v>79.349165201545105</v>
      </c>
      <c r="F130" s="57">
        <v>3.0831718491330946</v>
      </c>
      <c r="G130" s="84">
        <f t="shared" si="12"/>
        <v>6.0430168243008655</v>
      </c>
      <c r="H130" s="29">
        <v>64.676026333688398</v>
      </c>
      <c r="I130" s="31">
        <v>7.7223669519909066</v>
      </c>
      <c r="J130" s="84">
        <f t="shared" si="13"/>
        <v>15.135839225902176</v>
      </c>
      <c r="K130" s="64">
        <v>106.871527020263</v>
      </c>
      <c r="L130" s="57">
        <v>8.8733429154413983</v>
      </c>
      <c r="M130" s="84">
        <f t="shared" si="14"/>
        <v>17.391752114265142</v>
      </c>
      <c r="N130" s="29">
        <v>123.836992928917</v>
      </c>
      <c r="O130" s="31">
        <v>14.274508168318988</v>
      </c>
      <c r="P130" s="30">
        <f t="shared" si="15"/>
        <v>27.978036009905217</v>
      </c>
    </row>
    <row r="131" spans="1:16" x14ac:dyDescent="0.35">
      <c r="A131" s="37">
        <v>5</v>
      </c>
      <c r="B131" s="119" t="s">
        <v>36</v>
      </c>
      <c r="C131" s="38" t="s">
        <v>31</v>
      </c>
      <c r="D131" s="93">
        <v>15</v>
      </c>
      <c r="E131" s="29">
        <v>111.95121951</v>
      </c>
      <c r="F131" s="31">
        <v>3.95121951</v>
      </c>
      <c r="G131" s="84">
        <f t="shared" si="12"/>
        <v>7.7443902396000004</v>
      </c>
      <c r="H131" s="29">
        <v>120.89966832504143</v>
      </c>
      <c r="I131" s="31">
        <v>14.876451077943603</v>
      </c>
      <c r="J131" s="84">
        <f t="shared" si="13"/>
        <v>29.15784411276946</v>
      </c>
      <c r="K131" s="29">
        <v>193.60975608000001</v>
      </c>
      <c r="L131" s="31">
        <v>11.853658530000001</v>
      </c>
      <c r="M131" s="84">
        <f t="shared" si="14"/>
        <v>23.2331707188</v>
      </c>
      <c r="N131" s="29">
        <v>527.80845771144186</v>
      </c>
      <c r="O131" s="31">
        <v>20.189469320065818</v>
      </c>
      <c r="P131" s="30">
        <f t="shared" si="15"/>
        <v>39.571359867329001</v>
      </c>
    </row>
    <row r="132" spans="1:16" x14ac:dyDescent="0.35">
      <c r="A132" s="232">
        <v>6</v>
      </c>
      <c r="B132" s="235" t="s">
        <v>50</v>
      </c>
      <c r="C132" s="89" t="s">
        <v>51</v>
      </c>
      <c r="D132" s="96">
        <v>16</v>
      </c>
      <c r="E132" s="29">
        <v>124.464831804281</v>
      </c>
      <c r="F132" s="31">
        <v>9.7859327217130101</v>
      </c>
      <c r="G132" s="84">
        <f t="shared" si="12"/>
        <v>19.180428134557499</v>
      </c>
      <c r="H132" s="85">
        <v>163.608562691131</v>
      </c>
      <c r="I132" s="83">
        <v>15.29051987767599</v>
      </c>
      <c r="J132" s="84">
        <f t="shared" si="13"/>
        <v>29.969418960244941</v>
      </c>
      <c r="K132" s="29">
        <v>208.868501529052</v>
      </c>
      <c r="L132" s="31">
        <v>12.232415902140986</v>
      </c>
      <c r="M132" s="84">
        <f t="shared" si="14"/>
        <v>23.97553516819633</v>
      </c>
      <c r="N132" s="29">
        <v>260.24464831804198</v>
      </c>
      <c r="O132" s="31">
        <v>17.737003058103994</v>
      </c>
      <c r="P132" s="30">
        <f t="shared" si="15"/>
        <v>34.764525993883829</v>
      </c>
    </row>
    <row r="133" spans="1:16" x14ac:dyDescent="0.35">
      <c r="A133" s="234"/>
      <c r="B133" s="237"/>
      <c r="C133" s="90" t="s">
        <v>52</v>
      </c>
      <c r="D133" s="93">
        <v>17</v>
      </c>
      <c r="E133" s="29">
        <v>124.464831804281</v>
      </c>
      <c r="F133" s="31">
        <v>9.7859327217130101</v>
      </c>
      <c r="G133" s="84">
        <f t="shared" si="12"/>
        <v>19.180428134557499</v>
      </c>
      <c r="H133" s="29">
        <v>122.534703609914</v>
      </c>
      <c r="I133" s="31">
        <v>19.959658786344988</v>
      </c>
      <c r="J133" s="84">
        <f t="shared" si="13"/>
        <v>39.120931221236177</v>
      </c>
      <c r="K133" s="29">
        <v>208.868501529052</v>
      </c>
      <c r="L133" s="31">
        <v>12.232415902140986</v>
      </c>
      <c r="M133" s="84">
        <f t="shared" si="14"/>
        <v>23.97553516819633</v>
      </c>
      <c r="N133" s="29">
        <v>240.20951553575699</v>
      </c>
      <c r="O133" s="31">
        <v>15.782055784551005</v>
      </c>
      <c r="P133" s="30">
        <f t="shared" si="15"/>
        <v>30.932829337719969</v>
      </c>
    </row>
    <row r="134" spans="1:16" x14ac:dyDescent="0.35">
      <c r="A134" s="37">
        <v>7</v>
      </c>
      <c r="B134" s="119" t="s">
        <v>55</v>
      </c>
      <c r="C134" s="91" t="s">
        <v>54</v>
      </c>
      <c r="D134" s="93">
        <v>18</v>
      </c>
      <c r="E134" s="29">
        <v>96.689407825517307</v>
      </c>
      <c r="F134" s="31">
        <v>3.4641115397586901</v>
      </c>
      <c r="G134" s="84">
        <f t="shared" si="12"/>
        <v>6.7896586179270324</v>
      </c>
      <c r="H134" s="29">
        <v>73.133449355152493</v>
      </c>
      <c r="I134" s="31">
        <v>5.8889896175908092</v>
      </c>
      <c r="J134" s="84">
        <f t="shared" si="13"/>
        <v>11.542419650477985</v>
      </c>
      <c r="K134" s="29">
        <v>149.33000708041899</v>
      </c>
      <c r="L134" s="31">
        <v>18.365746653342995</v>
      </c>
      <c r="M134" s="84">
        <f t="shared" si="14"/>
        <v>35.996863440552268</v>
      </c>
      <c r="N134" s="29">
        <v>213.76645204835799</v>
      </c>
      <c r="O134" s="31">
        <v>20.093832094812001</v>
      </c>
      <c r="P134" s="30">
        <f t="shared" si="15"/>
        <v>39.38391090583152</v>
      </c>
    </row>
    <row r="135" spans="1:16" x14ac:dyDescent="0.35">
      <c r="A135" s="232">
        <v>8</v>
      </c>
      <c r="B135" s="235" t="s">
        <v>56</v>
      </c>
      <c r="C135" s="87" t="s">
        <v>20</v>
      </c>
      <c r="D135" s="97">
        <v>19</v>
      </c>
      <c r="E135" s="29">
        <v>109.97067448680301</v>
      </c>
      <c r="F135" s="31">
        <v>7.3313782991199901</v>
      </c>
      <c r="G135" s="84">
        <f t="shared" si="12"/>
        <v>14.36950146627518</v>
      </c>
      <c r="H135" s="29">
        <v>131.964809384164</v>
      </c>
      <c r="I135" s="31">
        <v>10.263929618768003</v>
      </c>
      <c r="J135" s="84">
        <f t="shared" si="13"/>
        <v>20.117302052785284</v>
      </c>
      <c r="K135" s="29">
        <v>224.34017595307901</v>
      </c>
      <c r="L135" s="31">
        <v>16.862170087975983</v>
      </c>
      <c r="M135" s="84">
        <f t="shared" si="14"/>
        <v>33.049853372432928</v>
      </c>
      <c r="N135" s="29">
        <v>413.48973607038101</v>
      </c>
      <c r="O135" s="31">
        <v>22.727272727272009</v>
      </c>
      <c r="P135" s="30">
        <f t="shared" si="15"/>
        <v>44.54545454545314</v>
      </c>
    </row>
    <row r="136" spans="1:16" x14ac:dyDescent="0.35">
      <c r="A136" s="234"/>
      <c r="B136" s="237"/>
      <c r="C136" s="88" t="s">
        <v>22</v>
      </c>
      <c r="D136" s="98">
        <v>20</v>
      </c>
      <c r="E136" s="34">
        <v>112.068965517241</v>
      </c>
      <c r="F136" s="36">
        <v>9.2364532019710026</v>
      </c>
      <c r="G136" s="86">
        <f t="shared" si="12"/>
        <v>18.103448275863165</v>
      </c>
      <c r="H136" s="34">
        <v>100.985221674876</v>
      </c>
      <c r="I136" s="36">
        <v>12.931034482759003</v>
      </c>
      <c r="J136" s="86">
        <f t="shared" si="13"/>
        <v>25.344827586207646</v>
      </c>
      <c r="K136" s="34">
        <v>242.610837438423</v>
      </c>
      <c r="L136" s="36">
        <v>7.3891625615760006</v>
      </c>
      <c r="M136" s="86">
        <f t="shared" si="14"/>
        <v>14.48275862068896</v>
      </c>
      <c r="N136" s="34">
        <v>258.62068965517199</v>
      </c>
      <c r="O136" s="36">
        <v>22.783251231526037</v>
      </c>
      <c r="P136" s="35">
        <f t="shared" si="15"/>
        <v>44.655172413791036</v>
      </c>
    </row>
    <row r="139" spans="1:16" x14ac:dyDescent="0.35">
      <c r="A139" s="242" t="s">
        <v>0</v>
      </c>
      <c r="B139" s="257" t="s">
        <v>1</v>
      </c>
      <c r="C139" s="260" t="s">
        <v>2</v>
      </c>
      <c r="D139" s="251" t="s">
        <v>79</v>
      </c>
      <c r="E139" s="214" t="s">
        <v>3</v>
      </c>
      <c r="F139" s="214"/>
      <c r="G139" s="214"/>
      <c r="H139" s="214"/>
      <c r="I139" s="214"/>
      <c r="J139" s="215"/>
      <c r="K139" s="216" t="s">
        <v>4</v>
      </c>
      <c r="L139" s="217"/>
      <c r="M139" s="217"/>
      <c r="N139" s="217"/>
      <c r="O139" s="217"/>
      <c r="P139" s="218"/>
    </row>
    <row r="140" spans="1:16" x14ac:dyDescent="0.35">
      <c r="A140" s="243"/>
      <c r="B140" s="258"/>
      <c r="C140" s="261"/>
      <c r="D140" s="252"/>
      <c r="E140" s="214" t="s">
        <v>5</v>
      </c>
      <c r="F140" s="214"/>
      <c r="G140" s="215"/>
      <c r="H140" s="213" t="s">
        <v>6</v>
      </c>
      <c r="I140" s="214"/>
      <c r="J140" s="215"/>
      <c r="K140" s="213" t="s">
        <v>5</v>
      </c>
      <c r="L140" s="214"/>
      <c r="M140" s="215"/>
      <c r="N140" s="213" t="s">
        <v>6</v>
      </c>
      <c r="O140" s="214"/>
      <c r="P140" s="215"/>
    </row>
    <row r="141" spans="1:16" x14ac:dyDescent="0.35">
      <c r="A141" s="244"/>
      <c r="B141" s="259"/>
      <c r="C141" s="262"/>
      <c r="D141" s="253"/>
      <c r="E141" s="58" t="s">
        <v>7</v>
      </c>
      <c r="F141" s="59" t="s">
        <v>8</v>
      </c>
      <c r="G141" s="59" t="s">
        <v>78</v>
      </c>
      <c r="H141" s="58" t="s">
        <v>66</v>
      </c>
      <c r="I141" s="59" t="s">
        <v>8</v>
      </c>
      <c r="J141" s="59" t="s">
        <v>78</v>
      </c>
      <c r="K141" s="58" t="s">
        <v>7</v>
      </c>
      <c r="L141" s="59" t="s">
        <v>8</v>
      </c>
      <c r="M141" s="59" t="s">
        <v>78</v>
      </c>
      <c r="N141" s="101" t="s">
        <v>7</v>
      </c>
      <c r="O141" s="59" t="s">
        <v>8</v>
      </c>
      <c r="P141" s="59" t="s">
        <v>78</v>
      </c>
    </row>
    <row r="142" spans="1:16" x14ac:dyDescent="0.35">
      <c r="A142" s="232">
        <v>1</v>
      </c>
      <c r="B142" s="238" t="s">
        <v>9</v>
      </c>
      <c r="C142" s="105" t="s">
        <v>10</v>
      </c>
      <c r="D142" s="112">
        <v>1</v>
      </c>
      <c r="E142" s="45">
        <v>149.83697765546901</v>
      </c>
      <c r="F142" s="47">
        <v>10.561056105610987</v>
      </c>
      <c r="G142" s="46">
        <f>F142*1.96</f>
        <v>20.699669966997536</v>
      </c>
      <c r="H142" s="45">
        <v>230.36503046075401</v>
      </c>
      <c r="I142" s="47">
        <v>14.521452145215989</v>
      </c>
      <c r="J142" s="46">
        <f>I142*1.96</f>
        <v>28.462046204623338</v>
      </c>
      <c r="K142" s="45">
        <v>152.48322415323</v>
      </c>
      <c r="L142" s="47">
        <v>13.861386138614989</v>
      </c>
      <c r="M142" s="46">
        <f>L142*1.96</f>
        <v>27.168316831685377</v>
      </c>
      <c r="N142" s="45">
        <v>252.81126299941701</v>
      </c>
      <c r="O142" s="47">
        <v>35.643564356436002</v>
      </c>
      <c r="P142" s="46">
        <f>O142*1.96</f>
        <v>69.861386138614563</v>
      </c>
    </row>
    <row r="143" spans="1:16" x14ac:dyDescent="0.35">
      <c r="A143" s="234"/>
      <c r="B143" s="239"/>
      <c r="C143" s="106" t="s">
        <v>11</v>
      </c>
      <c r="D143" s="113">
        <v>2</v>
      </c>
      <c r="E143" s="12">
        <v>140.20028612303199</v>
      </c>
      <c r="F143" s="14">
        <v>9.2989985693860149</v>
      </c>
      <c r="G143" s="13">
        <f t="shared" ref="G143:G187" si="16">F143*1.96</f>
        <v>18.226037195996589</v>
      </c>
      <c r="H143" s="12">
        <v>236.051502145922</v>
      </c>
      <c r="I143" s="14">
        <v>25.751072961373978</v>
      </c>
      <c r="J143" s="13">
        <f t="shared" ref="J143:J187" si="17">I143*1.96</f>
        <v>50.472103004292997</v>
      </c>
      <c r="K143" s="12">
        <v>163.09012875536399</v>
      </c>
      <c r="L143" s="14">
        <v>2.8612303290420016</v>
      </c>
      <c r="M143" s="13">
        <f t="shared" ref="M143:M187" si="18">L143*1.96</f>
        <v>5.6080114449223233</v>
      </c>
      <c r="N143" s="12">
        <v>464.949928469241</v>
      </c>
      <c r="O143" s="14">
        <v>27.896995708154975</v>
      </c>
      <c r="P143" s="13">
        <f t="shared" ref="P143:P187" si="19">O143*1.96</f>
        <v>54.67811158798375</v>
      </c>
    </row>
    <row r="144" spans="1:16" x14ac:dyDescent="0.35">
      <c r="A144" s="232">
        <v>2</v>
      </c>
      <c r="B144" s="235" t="s">
        <v>12</v>
      </c>
      <c r="C144" s="107" t="s">
        <v>13</v>
      </c>
      <c r="D144" s="113">
        <v>3</v>
      </c>
      <c r="E144" s="12">
        <v>88.174807197943494</v>
      </c>
      <c r="F144" s="14">
        <v>0</v>
      </c>
      <c r="G144" s="13">
        <f t="shared" si="16"/>
        <v>0</v>
      </c>
      <c r="H144" s="12">
        <v>154.755784061696</v>
      </c>
      <c r="I144" s="14">
        <v>12.596401028277995</v>
      </c>
      <c r="J144" s="13">
        <f t="shared" si="17"/>
        <v>24.688946015424872</v>
      </c>
      <c r="K144" s="12">
        <v>133.16195372750599</v>
      </c>
      <c r="L144" s="14">
        <v>5.3984575835470139</v>
      </c>
      <c r="M144" s="13">
        <f t="shared" si="18"/>
        <v>10.580976863752147</v>
      </c>
      <c r="N144" s="12">
        <v>518.25192802056495</v>
      </c>
      <c r="O144" s="14">
        <v>21.593830334190102</v>
      </c>
      <c r="P144" s="13">
        <f t="shared" si="19"/>
        <v>42.323907455012602</v>
      </c>
    </row>
    <row r="145" spans="1:16" x14ac:dyDescent="0.35">
      <c r="A145" s="234"/>
      <c r="B145" s="237"/>
      <c r="C145" s="106" t="s">
        <v>14</v>
      </c>
      <c r="D145" s="113">
        <v>4</v>
      </c>
      <c r="E145" s="12">
        <v>92.289719626168207</v>
      </c>
      <c r="F145" s="14">
        <v>2.3364485981309002</v>
      </c>
      <c r="G145" s="13">
        <f t="shared" si="16"/>
        <v>4.5794392523365648</v>
      </c>
      <c r="H145" s="12">
        <v>123.831775700934</v>
      </c>
      <c r="I145" s="14">
        <v>10.514018691589001</v>
      </c>
      <c r="J145" s="13">
        <f t="shared" si="17"/>
        <v>20.607476635514441</v>
      </c>
      <c r="K145" s="12">
        <v>136.682242990654</v>
      </c>
      <c r="L145" s="14">
        <v>3.5046728971960022</v>
      </c>
      <c r="M145" s="13">
        <f t="shared" si="18"/>
        <v>6.8691588785041642</v>
      </c>
      <c r="N145" s="12">
        <v>189.25233644859799</v>
      </c>
      <c r="O145" s="14">
        <v>17.523364485981006</v>
      </c>
      <c r="P145" s="13">
        <f t="shared" si="19"/>
        <v>34.34579439252277</v>
      </c>
    </row>
    <row r="146" spans="1:16" x14ac:dyDescent="0.35">
      <c r="A146" s="232">
        <v>3</v>
      </c>
      <c r="B146" s="238" t="s">
        <v>15</v>
      </c>
      <c r="C146" s="108" t="s">
        <v>16</v>
      </c>
      <c r="D146" s="114">
        <v>5</v>
      </c>
      <c r="E146" s="12">
        <v>78.323212890037496</v>
      </c>
      <c r="F146" s="14">
        <v>0</v>
      </c>
      <c r="G146" s="13">
        <f t="shared" si="16"/>
        <v>0</v>
      </c>
      <c r="H146" s="12">
        <v>61.654542175193903</v>
      </c>
      <c r="I146" s="14">
        <v>3.165394096074003</v>
      </c>
      <c r="J146" s="13">
        <f t="shared" si="17"/>
        <v>6.2041724283050455</v>
      </c>
      <c r="K146" s="12">
        <v>85.480670955329799</v>
      </c>
      <c r="L146" s="14">
        <v>0</v>
      </c>
      <c r="M146" s="13">
        <f t="shared" si="18"/>
        <v>0</v>
      </c>
      <c r="N146" s="12">
        <v>110.857933024709</v>
      </c>
      <c r="O146" s="14">
        <v>3.9710214633570047</v>
      </c>
      <c r="P146" s="13">
        <f t="shared" si="19"/>
        <v>7.7832020681797287</v>
      </c>
    </row>
    <row r="147" spans="1:16" x14ac:dyDescent="0.35">
      <c r="A147" s="233"/>
      <c r="B147" s="240"/>
      <c r="C147" s="109" t="s">
        <v>17</v>
      </c>
      <c r="D147" s="113">
        <v>6</v>
      </c>
      <c r="E147" s="12">
        <v>78.292354784241894</v>
      </c>
      <c r="F147" s="14">
        <v>0</v>
      </c>
      <c r="G147" s="13">
        <f t="shared" si="16"/>
        <v>0</v>
      </c>
      <c r="H147" s="12">
        <v>78.292354784241894</v>
      </c>
      <c r="I147" s="14">
        <v>0</v>
      </c>
      <c r="J147" s="13">
        <f t="shared" si="17"/>
        <v>0</v>
      </c>
      <c r="K147" s="12">
        <v>114.42812124714401</v>
      </c>
      <c r="L147" s="14">
        <v>0</v>
      </c>
      <c r="M147" s="13">
        <f t="shared" si="18"/>
        <v>0</v>
      </c>
      <c r="N147" s="12">
        <v>192.30692827926001</v>
      </c>
      <c r="O147" s="14">
        <v>28.659400987818998</v>
      </c>
      <c r="P147" s="13">
        <f t="shared" si="19"/>
        <v>56.172425936125236</v>
      </c>
    </row>
    <row r="148" spans="1:16" x14ac:dyDescent="0.35">
      <c r="A148" s="233"/>
      <c r="B148" s="240"/>
      <c r="C148" s="109" t="s">
        <v>16</v>
      </c>
      <c r="D148" s="113">
        <v>7</v>
      </c>
      <c r="E148" s="12">
        <v>77.824267782426702</v>
      </c>
      <c r="F148" s="14">
        <v>18.410041841004201</v>
      </c>
      <c r="G148" s="13">
        <f t="shared" si="16"/>
        <v>36.083682008368235</v>
      </c>
      <c r="H148" s="12">
        <v>116.317991631799</v>
      </c>
      <c r="I148" s="14">
        <v>20.083682008367987</v>
      </c>
      <c r="J148" s="13">
        <f t="shared" si="17"/>
        <v>39.364016736401254</v>
      </c>
      <c r="K148" s="12">
        <v>105.617977528089</v>
      </c>
      <c r="L148" s="14">
        <v>25.468164794008004</v>
      </c>
      <c r="M148" s="13">
        <f t="shared" si="18"/>
        <v>49.917602996255688</v>
      </c>
      <c r="N148" s="12">
        <v>191.01123595505601</v>
      </c>
      <c r="O148" s="14">
        <v>15.73033707865099</v>
      </c>
      <c r="P148" s="13">
        <f t="shared" si="19"/>
        <v>30.831460674155942</v>
      </c>
    </row>
    <row r="149" spans="1:16" x14ac:dyDescent="0.35">
      <c r="A149" s="233"/>
      <c r="B149" s="240"/>
      <c r="C149" s="109" t="s">
        <v>17</v>
      </c>
      <c r="D149" s="113">
        <v>8</v>
      </c>
      <c r="E149" s="12">
        <v>114.644351464435</v>
      </c>
      <c r="F149" s="14">
        <v>25.941422594141983</v>
      </c>
      <c r="G149" s="13">
        <f t="shared" si="16"/>
        <v>50.845188284518287</v>
      </c>
      <c r="H149" s="12">
        <v>115.481171548117</v>
      </c>
      <c r="I149" s="14">
        <v>21.757322175731986</v>
      </c>
      <c r="J149" s="13">
        <f t="shared" si="17"/>
        <v>42.644351464434692</v>
      </c>
      <c r="K149" s="12">
        <v>134.831460674157</v>
      </c>
      <c r="L149" s="14">
        <v>28.464419475655006</v>
      </c>
      <c r="M149" s="13">
        <f t="shared" si="18"/>
        <v>55.790262172283811</v>
      </c>
      <c r="N149" s="12">
        <v>173.033707865168</v>
      </c>
      <c r="O149" s="14">
        <v>30.711610486891004</v>
      </c>
      <c r="P149" s="13">
        <f t="shared" si="19"/>
        <v>60.194756554306366</v>
      </c>
    </row>
    <row r="150" spans="1:16" x14ac:dyDescent="0.35">
      <c r="A150" s="234"/>
      <c r="B150" s="239"/>
      <c r="C150" s="110" t="s">
        <v>18</v>
      </c>
      <c r="D150" s="114">
        <v>9</v>
      </c>
      <c r="E150" s="12">
        <v>147.28033472803301</v>
      </c>
      <c r="F150" s="14">
        <v>31.799163179915979</v>
      </c>
      <c r="G150" s="13">
        <f t="shared" si="16"/>
        <v>62.326359832635319</v>
      </c>
      <c r="H150" s="12">
        <v>123.012552301255</v>
      </c>
      <c r="I150" s="14">
        <v>20.083682008367987</v>
      </c>
      <c r="J150" s="13">
        <f t="shared" si="17"/>
        <v>39.364016736401254</v>
      </c>
      <c r="K150" s="12">
        <v>135.580524344569</v>
      </c>
      <c r="L150" s="14">
        <v>13.483146067415987</v>
      </c>
      <c r="M150" s="13">
        <f t="shared" si="18"/>
        <v>26.426966292135333</v>
      </c>
      <c r="N150" s="12">
        <v>197.003745318352</v>
      </c>
      <c r="O150" s="14">
        <v>32.958801498127002</v>
      </c>
      <c r="P150" s="13">
        <f t="shared" si="19"/>
        <v>64.599250936328929</v>
      </c>
    </row>
    <row r="151" spans="1:16" x14ac:dyDescent="0.35">
      <c r="A151" s="232">
        <v>4</v>
      </c>
      <c r="B151" s="238" t="s">
        <v>19</v>
      </c>
      <c r="C151" s="42" t="s">
        <v>20</v>
      </c>
      <c r="D151" s="113">
        <v>10</v>
      </c>
      <c r="E151" s="102">
        <v>75.567401284504896</v>
      </c>
      <c r="F151" s="103">
        <v>3.0034402188591969</v>
      </c>
      <c r="G151" s="13">
        <f t="shared" si="16"/>
        <v>5.8867428289640253</v>
      </c>
      <c r="H151" s="102">
        <v>85.952688374445898</v>
      </c>
      <c r="I151" s="103">
        <v>5.4999838235772955</v>
      </c>
      <c r="J151" s="13">
        <f t="shared" si="17"/>
        <v>10.7799682942115</v>
      </c>
      <c r="K151" s="102">
        <v>146.55015720541999</v>
      </c>
      <c r="L151" s="103">
        <v>16.49995147073102</v>
      </c>
      <c r="M151" s="13">
        <f t="shared" si="18"/>
        <v>32.339904882632801</v>
      </c>
      <c r="N151" s="102">
        <v>121.396282685014</v>
      </c>
      <c r="O151" s="103">
        <v>7.0283788702469963</v>
      </c>
      <c r="P151" s="13">
        <f t="shared" si="19"/>
        <v>13.775622585684113</v>
      </c>
    </row>
    <row r="152" spans="1:16" x14ac:dyDescent="0.35">
      <c r="A152" s="233"/>
      <c r="B152" s="240"/>
      <c r="C152" s="68" t="s">
        <v>21</v>
      </c>
      <c r="D152" s="113">
        <v>11</v>
      </c>
      <c r="E152" s="102">
        <v>80.402563967051904</v>
      </c>
      <c r="F152" s="103">
        <v>9.658666223735608</v>
      </c>
      <c r="G152" s="13">
        <f t="shared" si="16"/>
        <v>18.930985798521792</v>
      </c>
      <c r="H152" s="102">
        <v>93.680681912556295</v>
      </c>
      <c r="I152" s="103">
        <v>16.901344648209701</v>
      </c>
      <c r="J152" s="13">
        <f t="shared" si="17"/>
        <v>33.126635510491013</v>
      </c>
      <c r="K152" s="102">
        <v>118.387932140942</v>
      </c>
      <c r="L152" s="103">
        <v>7.6458463884760022</v>
      </c>
      <c r="M152" s="13">
        <f t="shared" si="18"/>
        <v>14.985858921412964</v>
      </c>
      <c r="N152" s="102">
        <v>161.04446172546801</v>
      </c>
      <c r="O152" s="103">
        <v>27.364081811386995</v>
      </c>
      <c r="P152" s="13">
        <f t="shared" si="19"/>
        <v>53.63360035031851</v>
      </c>
    </row>
    <row r="153" spans="1:16" x14ac:dyDescent="0.35">
      <c r="A153" s="233"/>
      <c r="B153" s="240"/>
      <c r="C153" s="68" t="s">
        <v>22</v>
      </c>
      <c r="D153" s="113">
        <v>12</v>
      </c>
      <c r="E153" s="102">
        <v>115.625</v>
      </c>
      <c r="F153" s="103">
        <v>15.234374999999005</v>
      </c>
      <c r="G153" s="13">
        <f t="shared" si="16"/>
        <v>29.85937499999805</v>
      </c>
      <c r="H153" s="102">
        <v>105.46875</v>
      </c>
      <c r="I153" s="103">
        <v>12.890624999999901</v>
      </c>
      <c r="J153" s="13">
        <f t="shared" si="17"/>
        <v>25.265624999999805</v>
      </c>
      <c r="K153" s="102">
        <v>150.78125</v>
      </c>
      <c r="L153" s="103">
        <v>13.281249999999005</v>
      </c>
      <c r="M153" s="13">
        <f t="shared" si="18"/>
        <v>26.03124999999805</v>
      </c>
      <c r="N153" s="102">
        <v>187.5</v>
      </c>
      <c r="O153" s="103">
        <v>25.390624999999005</v>
      </c>
      <c r="P153" s="13">
        <f t="shared" si="19"/>
        <v>49.765624999998046</v>
      </c>
    </row>
    <row r="154" spans="1:16" x14ac:dyDescent="0.35">
      <c r="A154" s="234"/>
      <c r="B154" s="239"/>
      <c r="C154" s="43" t="s">
        <v>23</v>
      </c>
      <c r="D154" s="114">
        <v>13</v>
      </c>
      <c r="E154" s="102">
        <v>129.49129258782</v>
      </c>
      <c r="F154" s="103">
        <v>14.484978540773</v>
      </c>
      <c r="G154" s="13">
        <f t="shared" si="16"/>
        <v>28.39055793991508</v>
      </c>
      <c r="H154" s="12">
        <v>95.6930093260181</v>
      </c>
      <c r="I154" s="14">
        <v>10.622317596565907</v>
      </c>
      <c r="J154" s="13">
        <f t="shared" si="17"/>
        <v>20.819742489269178</v>
      </c>
      <c r="K154" s="12">
        <v>117.23137569433101</v>
      </c>
      <c r="L154" s="14">
        <v>18.830472103004979</v>
      </c>
      <c r="M154" s="13">
        <f t="shared" si="18"/>
        <v>36.907725321889757</v>
      </c>
      <c r="N154" s="102">
        <v>202.691789179088</v>
      </c>
      <c r="O154" s="103">
        <v>19.313304721030988</v>
      </c>
      <c r="P154" s="13">
        <f t="shared" si="19"/>
        <v>37.854077253220737</v>
      </c>
    </row>
    <row r="155" spans="1:16" x14ac:dyDescent="0.35">
      <c r="A155" s="232">
        <v>5</v>
      </c>
      <c r="B155" s="238" t="s">
        <v>24</v>
      </c>
      <c r="C155" s="111" t="s">
        <v>25</v>
      </c>
      <c r="D155" s="113">
        <v>14</v>
      </c>
      <c r="E155" s="102">
        <v>95.092024539877301</v>
      </c>
      <c r="F155" s="103">
        <v>12.269938650305704</v>
      </c>
      <c r="G155" s="13">
        <f t="shared" si="16"/>
        <v>24.04907975459918</v>
      </c>
      <c r="H155" s="12">
        <v>91.257668711656294</v>
      </c>
      <c r="I155" s="14">
        <v>5.3680981595088895</v>
      </c>
      <c r="J155" s="13">
        <f t="shared" si="17"/>
        <v>10.521472392637422</v>
      </c>
      <c r="K155" s="102">
        <v>227.87593143579301</v>
      </c>
      <c r="L155" s="103">
        <v>34.509202453987996</v>
      </c>
      <c r="M155" s="13">
        <f t="shared" si="18"/>
        <v>67.638036809816469</v>
      </c>
      <c r="N155" s="12">
        <v>148.136141025303</v>
      </c>
      <c r="O155" s="14">
        <v>7.6785855341109936</v>
      </c>
      <c r="P155" s="13">
        <f t="shared" si="19"/>
        <v>15.050027646857547</v>
      </c>
    </row>
    <row r="156" spans="1:16" x14ac:dyDescent="0.35">
      <c r="A156" s="233"/>
      <c r="B156" s="240"/>
      <c r="C156" s="49" t="s">
        <v>26</v>
      </c>
      <c r="D156" s="113">
        <v>15</v>
      </c>
      <c r="E156" s="12">
        <v>73.979648065831398</v>
      </c>
      <c r="F156" s="14">
        <v>2.5078677001824019</v>
      </c>
      <c r="G156" s="13">
        <f t="shared" si="16"/>
        <v>4.9154206923575074</v>
      </c>
      <c r="H156" s="12">
        <v>87.770471327284099</v>
      </c>
      <c r="I156" s="14">
        <v>12.539338500910901</v>
      </c>
      <c r="J156" s="13">
        <f t="shared" si="17"/>
        <v>24.577103461785367</v>
      </c>
      <c r="K156" s="12">
        <v>106.22436109376299</v>
      </c>
      <c r="L156" s="14">
        <v>3.1348346252279953</v>
      </c>
      <c r="M156" s="13">
        <f t="shared" si="18"/>
        <v>6.144275865446871</v>
      </c>
      <c r="N156" s="12">
        <v>135.06728873541201</v>
      </c>
      <c r="O156" s="14">
        <v>5.645151414960992</v>
      </c>
      <c r="P156" s="13">
        <f t="shared" si="19"/>
        <v>11.064496773323544</v>
      </c>
    </row>
    <row r="157" spans="1:16" x14ac:dyDescent="0.35">
      <c r="A157" s="233"/>
      <c r="B157" s="240"/>
      <c r="C157" s="49" t="s">
        <v>27</v>
      </c>
      <c r="D157" s="113">
        <v>16</v>
      </c>
      <c r="E157" s="12">
        <v>92.5033678410622</v>
      </c>
      <c r="F157" s="14">
        <v>11.250409602291796</v>
      </c>
      <c r="G157" s="13">
        <f t="shared" si="16"/>
        <v>22.050802820491921</v>
      </c>
      <c r="H157" s="12">
        <v>98.746313579377897</v>
      </c>
      <c r="I157" s="14">
        <v>11.2504096022911</v>
      </c>
      <c r="J157" s="13">
        <f t="shared" si="17"/>
        <v>22.050802820490556</v>
      </c>
      <c r="K157" s="12">
        <v>215.097637049892</v>
      </c>
      <c r="L157" s="14">
        <v>44.37661565348202</v>
      </c>
      <c r="M157" s="13">
        <f t="shared" si="18"/>
        <v>86.978166680824756</v>
      </c>
      <c r="N157" s="12">
        <v>156.34549801570401</v>
      </c>
      <c r="O157" s="14">
        <v>3.7501365340970096</v>
      </c>
      <c r="P157" s="13">
        <f t="shared" si="19"/>
        <v>7.3502676068301387</v>
      </c>
    </row>
    <row r="158" spans="1:16" x14ac:dyDescent="0.35">
      <c r="A158" s="234"/>
      <c r="B158" s="240"/>
      <c r="C158" s="50" t="s">
        <v>28</v>
      </c>
      <c r="D158" s="114">
        <v>17</v>
      </c>
      <c r="E158" s="12">
        <v>82.758620689655103</v>
      </c>
      <c r="F158" s="14">
        <v>9.195402298850496</v>
      </c>
      <c r="G158" s="13">
        <f t="shared" si="16"/>
        <v>18.022988505746973</v>
      </c>
      <c r="H158" s="102">
        <v>72.413793103448299</v>
      </c>
      <c r="I158" s="103">
        <v>12.068965517241196</v>
      </c>
      <c r="J158" s="13">
        <f t="shared" si="17"/>
        <v>23.655172413792744</v>
      </c>
      <c r="K158" s="12">
        <v>119.540229885057</v>
      </c>
      <c r="L158" s="14">
        <v>3.4482758620689964</v>
      </c>
      <c r="M158" s="13">
        <f t="shared" si="18"/>
        <v>6.758620689655233</v>
      </c>
      <c r="N158" s="102">
        <v>120.689655172413</v>
      </c>
      <c r="O158" s="103">
        <v>9.1954022988509934</v>
      </c>
      <c r="P158" s="13">
        <f t="shared" si="19"/>
        <v>18.022988505747946</v>
      </c>
    </row>
    <row r="159" spans="1:16" x14ac:dyDescent="0.35">
      <c r="A159" s="229">
        <v>6</v>
      </c>
      <c r="B159" s="238" t="s">
        <v>29</v>
      </c>
      <c r="C159" s="44" t="s">
        <v>30</v>
      </c>
      <c r="D159" s="113">
        <v>18</v>
      </c>
      <c r="E159" s="104">
        <v>88.466017118083101</v>
      </c>
      <c r="F159" s="99">
        <v>4.7170121642338927</v>
      </c>
      <c r="G159" s="13">
        <f t="shared" si="16"/>
        <v>9.2453438418984302</v>
      </c>
      <c r="H159" s="104">
        <v>105.447260909324</v>
      </c>
      <c r="I159" s="99">
        <v>2.8302072985400031</v>
      </c>
      <c r="J159" s="13">
        <f t="shared" si="17"/>
        <v>5.5472063051384062</v>
      </c>
      <c r="K159" s="104">
        <v>99.790793602757802</v>
      </c>
      <c r="L159" s="99">
        <v>16.981243791241198</v>
      </c>
      <c r="M159" s="13">
        <f t="shared" si="18"/>
        <v>33.283237830832746</v>
      </c>
      <c r="N159" s="104">
        <v>209.241264975033</v>
      </c>
      <c r="O159" s="99">
        <v>2.8302072985399889</v>
      </c>
      <c r="P159" s="13">
        <f t="shared" si="19"/>
        <v>5.5472063051383778</v>
      </c>
    </row>
    <row r="160" spans="1:16" x14ac:dyDescent="0.35">
      <c r="A160" s="230"/>
      <c r="B160" s="240"/>
      <c r="C160" s="68" t="s">
        <v>31</v>
      </c>
      <c r="D160" s="113">
        <v>19</v>
      </c>
      <c r="E160" s="104">
        <v>88.466017118083101</v>
      </c>
      <c r="F160" s="99">
        <v>4.7170121642338927</v>
      </c>
      <c r="G160" s="13">
        <f t="shared" si="16"/>
        <v>9.2453438418984302</v>
      </c>
      <c r="H160" s="104">
        <v>73.371578192535594</v>
      </c>
      <c r="I160" s="99">
        <v>11.320829194161306</v>
      </c>
      <c r="J160" s="13">
        <f t="shared" si="17"/>
        <v>22.188825220556158</v>
      </c>
      <c r="K160" s="104">
        <v>99.790793602757802</v>
      </c>
      <c r="L160" s="99">
        <v>16.981243791241198</v>
      </c>
      <c r="M160" s="13">
        <f t="shared" si="18"/>
        <v>33.283237830832746</v>
      </c>
      <c r="N160" s="104">
        <v>350.73189344947099</v>
      </c>
      <c r="O160" s="99">
        <v>16.981243791241013</v>
      </c>
      <c r="P160" s="13">
        <f t="shared" si="19"/>
        <v>33.283237830832384</v>
      </c>
    </row>
    <row r="161" spans="1:16" x14ac:dyDescent="0.35">
      <c r="A161" s="230"/>
      <c r="B161" s="240"/>
      <c r="C161" s="48" t="s">
        <v>32</v>
      </c>
      <c r="D161" s="113">
        <v>20</v>
      </c>
      <c r="E161" s="104">
        <v>88.466017118083101</v>
      </c>
      <c r="F161" s="99">
        <v>4.7170121642338927</v>
      </c>
      <c r="G161" s="13">
        <f t="shared" si="16"/>
        <v>9.2453438418984302</v>
      </c>
      <c r="H161" s="104">
        <v>224.31596744801001</v>
      </c>
      <c r="I161" s="99">
        <v>11.320829194161973</v>
      </c>
      <c r="J161" s="13">
        <f t="shared" si="17"/>
        <v>22.188825220557469</v>
      </c>
      <c r="K161" s="104">
        <v>99.790793602757802</v>
      </c>
      <c r="L161" s="99">
        <v>16.981243791241198</v>
      </c>
      <c r="M161" s="13">
        <f t="shared" si="18"/>
        <v>33.283237830832746</v>
      </c>
      <c r="N161" s="104">
        <v>592.25081083925897</v>
      </c>
      <c r="O161" s="99">
        <v>40.566304612408999</v>
      </c>
      <c r="P161" s="13">
        <f t="shared" si="19"/>
        <v>79.509957040321638</v>
      </c>
    </row>
    <row r="162" spans="1:16" x14ac:dyDescent="0.35">
      <c r="A162" s="230"/>
      <c r="B162" s="240"/>
      <c r="C162" s="48" t="s">
        <v>33</v>
      </c>
      <c r="D162" s="114">
        <v>21</v>
      </c>
      <c r="E162" s="104">
        <v>89.847715736040499</v>
      </c>
      <c r="F162" s="99">
        <v>4.4416243654820988</v>
      </c>
      <c r="G162" s="13">
        <f t="shared" si="16"/>
        <v>8.7055837563449128</v>
      </c>
      <c r="H162" s="12">
        <v>92.385786802030395</v>
      </c>
      <c r="I162" s="14">
        <v>3.1725888324872074</v>
      </c>
      <c r="J162" s="13">
        <f t="shared" si="17"/>
        <v>6.2182741116749263</v>
      </c>
      <c r="K162" s="12">
        <v>132.994923857868</v>
      </c>
      <c r="L162" s="14">
        <v>18.401015228424995</v>
      </c>
      <c r="M162" s="13">
        <f t="shared" si="18"/>
        <v>36.065989847712991</v>
      </c>
      <c r="N162" s="104">
        <v>304.94923857868002</v>
      </c>
      <c r="O162" s="99">
        <v>46.319796954315962</v>
      </c>
      <c r="P162" s="13">
        <f t="shared" si="19"/>
        <v>90.786802030459285</v>
      </c>
    </row>
    <row r="163" spans="1:16" x14ac:dyDescent="0.35">
      <c r="A163" s="230"/>
      <c r="B163" s="239"/>
      <c r="C163" s="69" t="s">
        <v>34</v>
      </c>
      <c r="D163" s="113">
        <v>22</v>
      </c>
      <c r="E163" s="104">
        <v>128.55329949238501</v>
      </c>
      <c r="F163" s="99">
        <v>20.939086294416001</v>
      </c>
      <c r="G163" s="13">
        <f t="shared" si="16"/>
        <v>41.040609137055363</v>
      </c>
      <c r="H163" s="12">
        <v>205.329949238578</v>
      </c>
      <c r="I163" s="14">
        <v>13.959390862943991</v>
      </c>
      <c r="J163" s="13">
        <f t="shared" si="17"/>
        <v>27.360406091370223</v>
      </c>
      <c r="K163" s="104">
        <v>263.70558375634499</v>
      </c>
      <c r="L163" s="99">
        <v>24.74619289340103</v>
      </c>
      <c r="M163" s="13">
        <f t="shared" si="18"/>
        <v>48.50253807106602</v>
      </c>
      <c r="N163" s="104">
        <v>443.90862944162399</v>
      </c>
      <c r="O163" s="99">
        <v>29.187817258884024</v>
      </c>
      <c r="P163" s="13">
        <f t="shared" si="19"/>
        <v>57.20812182741269</v>
      </c>
    </row>
    <row r="164" spans="1:16" x14ac:dyDescent="0.35">
      <c r="A164" s="37">
        <v>7</v>
      </c>
      <c r="B164" s="118" t="s">
        <v>35</v>
      </c>
      <c r="C164" s="54" t="s">
        <v>31</v>
      </c>
      <c r="D164" s="113">
        <v>23</v>
      </c>
      <c r="E164" s="104">
        <v>79.349165201545105</v>
      </c>
      <c r="F164" s="99">
        <v>3.0831718491330946</v>
      </c>
      <c r="G164" s="13">
        <f t="shared" si="16"/>
        <v>6.0430168243008655</v>
      </c>
      <c r="H164" s="104">
        <v>64.676026333688398</v>
      </c>
      <c r="I164" s="99">
        <v>7.7223669519909066</v>
      </c>
      <c r="J164" s="13">
        <f t="shared" si="17"/>
        <v>15.135839225902176</v>
      </c>
      <c r="K164" s="104">
        <v>92.719736149789</v>
      </c>
      <c r="L164" s="99">
        <v>12.345520578006301</v>
      </c>
      <c r="M164" s="13">
        <f t="shared" si="18"/>
        <v>24.19722033289235</v>
      </c>
      <c r="N164" s="104">
        <v>110.45679709456699</v>
      </c>
      <c r="O164" s="99">
        <v>20.067887529998004</v>
      </c>
      <c r="P164" s="13">
        <f t="shared" si="19"/>
        <v>39.333059558796087</v>
      </c>
    </row>
    <row r="165" spans="1:16" x14ac:dyDescent="0.35">
      <c r="A165" s="37">
        <v>8</v>
      </c>
      <c r="B165" s="119" t="s">
        <v>36</v>
      </c>
      <c r="C165" s="54" t="s">
        <v>31</v>
      </c>
      <c r="D165" s="113">
        <v>24</v>
      </c>
      <c r="E165" s="12">
        <v>111.95121951</v>
      </c>
      <c r="F165" s="14">
        <v>3.95121951</v>
      </c>
      <c r="G165" s="13">
        <f t="shared" si="16"/>
        <v>7.7443902396000004</v>
      </c>
      <c r="H165" s="12">
        <v>120.89966832504143</v>
      </c>
      <c r="I165" s="14">
        <v>14.876451077943603</v>
      </c>
      <c r="J165" s="13">
        <f t="shared" si="17"/>
        <v>29.15784411276946</v>
      </c>
      <c r="K165" s="12">
        <v>119.85365853</v>
      </c>
      <c r="L165" s="14">
        <v>7.2439024319999996</v>
      </c>
      <c r="M165" s="13">
        <f t="shared" si="18"/>
        <v>14.198048766719999</v>
      </c>
      <c r="N165" s="12">
        <v>316.29104477611924</v>
      </c>
      <c r="O165" s="14">
        <v>26.560530679933784</v>
      </c>
      <c r="P165" s="13">
        <f t="shared" si="19"/>
        <v>52.058640132670213</v>
      </c>
    </row>
    <row r="166" spans="1:16" x14ac:dyDescent="0.35">
      <c r="A166" s="232">
        <v>9</v>
      </c>
      <c r="B166" s="227" t="s">
        <v>37</v>
      </c>
      <c r="C166" s="44" t="s">
        <v>38</v>
      </c>
      <c r="D166" s="114">
        <v>25</v>
      </c>
      <c r="E166" s="12">
        <v>124.82858910891096</v>
      </c>
      <c r="F166" s="14">
        <v>6.7500000000003517</v>
      </c>
      <c r="G166" s="13">
        <f t="shared" si="16"/>
        <v>13.23000000000069</v>
      </c>
      <c r="H166" s="12">
        <v>119.20544554455451</v>
      </c>
      <c r="I166" s="14">
        <v>13.500000000000352</v>
      </c>
      <c r="J166" s="13">
        <f t="shared" si="17"/>
        <v>26.46000000000069</v>
      </c>
      <c r="K166" s="12">
        <v>142.83044554455432</v>
      </c>
      <c r="L166" s="14">
        <v>16.875000000000544</v>
      </c>
      <c r="M166" s="13">
        <f t="shared" si="18"/>
        <v>33.075000000001062</v>
      </c>
      <c r="N166" s="12">
        <v>143.95544554455432</v>
      </c>
      <c r="O166" s="14">
        <v>18.000000000000544</v>
      </c>
      <c r="P166" s="13">
        <f t="shared" si="19"/>
        <v>35.280000000001067</v>
      </c>
    </row>
    <row r="167" spans="1:16" x14ac:dyDescent="0.35">
      <c r="A167" s="234"/>
      <c r="B167" s="228"/>
      <c r="C167" s="69" t="s">
        <v>39</v>
      </c>
      <c r="D167" s="113">
        <v>26</v>
      </c>
      <c r="E167" s="12">
        <v>124.82858910891096</v>
      </c>
      <c r="F167" s="14">
        <v>6.7500000000003517</v>
      </c>
      <c r="G167" s="13">
        <f t="shared" si="16"/>
        <v>13.23000000000069</v>
      </c>
      <c r="H167" s="12">
        <v>256.45173267326578</v>
      </c>
      <c r="I167" s="14">
        <v>40.500000000001819</v>
      </c>
      <c r="J167" s="13">
        <f t="shared" si="17"/>
        <v>79.380000000003562</v>
      </c>
      <c r="K167" s="12">
        <v>142.83044554455432</v>
      </c>
      <c r="L167" s="14">
        <v>16.875000000000544</v>
      </c>
      <c r="M167" s="13">
        <f t="shared" si="18"/>
        <v>33.075000000001062</v>
      </c>
      <c r="N167" s="12">
        <v>431.95915841584139</v>
      </c>
      <c r="O167" s="14">
        <v>39.371287128713995</v>
      </c>
      <c r="P167" s="13">
        <f t="shared" si="19"/>
        <v>77.167722772279433</v>
      </c>
    </row>
    <row r="168" spans="1:16" x14ac:dyDescent="0.35">
      <c r="A168" s="225">
        <v>10</v>
      </c>
      <c r="B168" s="227" t="s">
        <v>40</v>
      </c>
      <c r="C168" s="55" t="s">
        <v>41</v>
      </c>
      <c r="D168" s="113">
        <v>27</v>
      </c>
      <c r="E168" s="12">
        <v>64.607938352783805</v>
      </c>
      <c r="F168" s="14">
        <v>5.0629686828319933</v>
      </c>
      <c r="G168" s="13">
        <f t="shared" si="16"/>
        <v>9.9234186183507074</v>
      </c>
      <c r="H168" s="12">
        <v>53.469407250553203</v>
      </c>
      <c r="I168" s="14">
        <v>3.7972265121239062</v>
      </c>
      <c r="J168" s="13">
        <f t="shared" si="17"/>
        <v>7.442563963762856</v>
      </c>
      <c r="K168" s="12">
        <v>82.834625610979302</v>
      </c>
      <c r="L168" s="14">
        <v>3.0399040477213077</v>
      </c>
      <c r="M168" s="13">
        <f t="shared" si="18"/>
        <v>5.9582119335337627</v>
      </c>
      <c r="N168" s="12">
        <v>71.691848832704395</v>
      </c>
      <c r="O168" s="14">
        <v>3.7972265121239985</v>
      </c>
      <c r="P168" s="13">
        <f t="shared" si="19"/>
        <v>7.4425639637630372</v>
      </c>
    </row>
    <row r="169" spans="1:16" x14ac:dyDescent="0.35">
      <c r="A169" s="226"/>
      <c r="B169" s="228"/>
      <c r="C169" s="56" t="s">
        <v>42</v>
      </c>
      <c r="D169" s="113">
        <v>28</v>
      </c>
      <c r="E169" s="12">
        <v>80.958831622393802</v>
      </c>
      <c r="F169" s="14">
        <v>5.2873319928034022</v>
      </c>
      <c r="G169" s="13">
        <f t="shared" si="16"/>
        <v>10.363170705894667</v>
      </c>
      <c r="H169" s="12">
        <v>59.798920520689997</v>
      </c>
      <c r="I169" s="14">
        <v>3.7781775849297006</v>
      </c>
      <c r="J169" s="13">
        <f t="shared" si="17"/>
        <v>7.4052280664622128</v>
      </c>
      <c r="K169" s="12">
        <v>144.43221504921101</v>
      </c>
      <c r="L169" s="14">
        <v>3.2744205736059939</v>
      </c>
      <c r="M169" s="13">
        <f t="shared" si="18"/>
        <v>6.4178643242677476</v>
      </c>
      <c r="N169" s="12">
        <v>67.357392316647207</v>
      </c>
      <c r="O169" s="14">
        <v>4.0300560905915859</v>
      </c>
      <c r="P169" s="13">
        <f t="shared" si="19"/>
        <v>7.898909937559508</v>
      </c>
    </row>
    <row r="170" spans="1:16" x14ac:dyDescent="0.35">
      <c r="A170" s="232">
        <v>11</v>
      </c>
      <c r="B170" s="238" t="s">
        <v>43</v>
      </c>
      <c r="C170" s="55" t="s">
        <v>44</v>
      </c>
      <c r="D170" s="114">
        <v>29</v>
      </c>
      <c r="E170" s="12">
        <v>83.633618032321294</v>
      </c>
      <c r="F170" s="14">
        <v>3.4842722858352033</v>
      </c>
      <c r="G170" s="13">
        <f t="shared" si="16"/>
        <v>6.8291736802369982</v>
      </c>
      <c r="H170" s="12">
        <v>79.441408117038307</v>
      </c>
      <c r="I170" s="14">
        <v>4.1811267430022951</v>
      </c>
      <c r="J170" s="13">
        <f t="shared" si="17"/>
        <v>8.1950084162844981</v>
      </c>
      <c r="K170" s="12">
        <v>117.060465631775</v>
      </c>
      <c r="L170" s="14">
        <v>3.4842722858349902</v>
      </c>
      <c r="M170" s="13">
        <f t="shared" si="18"/>
        <v>6.8291736802365808</v>
      </c>
      <c r="N170" s="12">
        <v>119.847883460443</v>
      </c>
      <c r="O170" s="14">
        <v>11.149671314672986</v>
      </c>
      <c r="P170" s="13">
        <f t="shared" si="19"/>
        <v>21.853355776759052</v>
      </c>
    </row>
    <row r="171" spans="1:16" x14ac:dyDescent="0.35">
      <c r="A171" s="233"/>
      <c r="B171" s="240"/>
      <c r="C171" s="70" t="s">
        <v>45</v>
      </c>
      <c r="D171" s="113">
        <v>30</v>
      </c>
      <c r="E171" s="12">
        <v>87.313361864003696</v>
      </c>
      <c r="F171" s="14">
        <v>3.2572515454113073</v>
      </c>
      <c r="G171" s="13">
        <f t="shared" si="16"/>
        <v>6.3842130290061627</v>
      </c>
      <c r="H171" s="12">
        <v>182.434617213504</v>
      </c>
      <c r="I171" s="14">
        <v>18.240608654303003</v>
      </c>
      <c r="J171" s="13">
        <f t="shared" si="17"/>
        <v>35.751592962433882</v>
      </c>
      <c r="K171" s="12">
        <v>126.390870185449</v>
      </c>
      <c r="L171" s="14">
        <v>6.5145030908220036</v>
      </c>
      <c r="M171" s="13">
        <f t="shared" si="18"/>
        <v>12.768426058011126</v>
      </c>
      <c r="N171" s="12">
        <v>183.71849738468799</v>
      </c>
      <c r="O171" s="14">
        <v>5.2116024726580008</v>
      </c>
      <c r="P171" s="13">
        <f t="shared" si="19"/>
        <v>10.214740846409681</v>
      </c>
    </row>
    <row r="172" spans="1:16" x14ac:dyDescent="0.35">
      <c r="A172" s="233"/>
      <c r="B172" s="240"/>
      <c r="C172" s="70" t="s">
        <v>46</v>
      </c>
      <c r="D172" s="113">
        <v>31</v>
      </c>
      <c r="E172" s="12">
        <v>97.812371145666802</v>
      </c>
      <c r="F172" s="14">
        <v>3.7618404776291925</v>
      </c>
      <c r="G172" s="13">
        <f t="shared" si="16"/>
        <v>7.3732073361532171</v>
      </c>
      <c r="H172" s="12">
        <v>180.568342926214</v>
      </c>
      <c r="I172" s="14">
        <v>8.1506543681979906</v>
      </c>
      <c r="J172" s="13">
        <f t="shared" si="17"/>
        <v>15.975282561668061</v>
      </c>
      <c r="K172" s="12">
        <v>122.882270208595</v>
      </c>
      <c r="L172" s="14">
        <v>8.1506543681969958</v>
      </c>
      <c r="M172" s="13">
        <f t="shared" si="18"/>
        <v>15.975282561666111</v>
      </c>
      <c r="N172" s="12">
        <v>210.65854801994999</v>
      </c>
      <c r="O172" s="14">
        <v>24.451963104591016</v>
      </c>
      <c r="P172" s="13">
        <f t="shared" si="19"/>
        <v>47.925847684998388</v>
      </c>
    </row>
    <row r="173" spans="1:16" x14ac:dyDescent="0.35">
      <c r="A173" s="233"/>
      <c r="B173" s="240"/>
      <c r="C173" s="70" t="s">
        <v>47</v>
      </c>
      <c r="D173" s="113">
        <v>32</v>
      </c>
      <c r="E173" s="12">
        <v>90.071450030696099</v>
      </c>
      <c r="F173" s="14">
        <v>0</v>
      </c>
      <c r="G173" s="13">
        <f t="shared" si="16"/>
        <v>0</v>
      </c>
      <c r="H173" s="12">
        <v>112.572331726687</v>
      </c>
      <c r="I173" s="14">
        <v>3.9735099337750057</v>
      </c>
      <c r="J173" s="13">
        <f t="shared" si="17"/>
        <v>7.788079470199011</v>
      </c>
      <c r="K173" s="12">
        <v>151.42965372206299</v>
      </c>
      <c r="L173" s="14">
        <v>1.9867549668870197</v>
      </c>
      <c r="M173" s="13">
        <f t="shared" si="18"/>
        <v>3.8940397350985587</v>
      </c>
      <c r="N173" s="12">
        <v>123.178807947019</v>
      </c>
      <c r="O173" s="14">
        <v>3.9735099337750057</v>
      </c>
      <c r="P173" s="13">
        <f t="shared" si="19"/>
        <v>7.788079470199011</v>
      </c>
    </row>
    <row r="174" spans="1:16" x14ac:dyDescent="0.35">
      <c r="A174" s="233"/>
      <c r="B174" s="240"/>
      <c r="C174" s="70" t="s">
        <v>48</v>
      </c>
      <c r="D174" s="114">
        <v>33</v>
      </c>
      <c r="E174" s="12">
        <v>96.388967228834005</v>
      </c>
      <c r="F174" s="14">
        <v>0</v>
      </c>
      <c r="G174" s="13">
        <f t="shared" si="16"/>
        <v>0</v>
      </c>
      <c r="H174" s="12">
        <v>144.585707033673</v>
      </c>
      <c r="I174" s="14">
        <v>13.855265384397995</v>
      </c>
      <c r="J174" s="13">
        <f t="shared" si="17"/>
        <v>27.156320153420072</v>
      </c>
      <c r="K174" s="12">
        <v>99.9988719047888</v>
      </c>
      <c r="L174" s="14">
        <v>0</v>
      </c>
      <c r="M174" s="13">
        <f t="shared" si="18"/>
        <v>0</v>
      </c>
      <c r="N174" s="12">
        <v>122.885667550341</v>
      </c>
      <c r="O174" s="14">
        <v>10.240848327598002</v>
      </c>
      <c r="P174" s="13">
        <f t="shared" si="19"/>
        <v>20.072062722092085</v>
      </c>
    </row>
    <row r="175" spans="1:16" x14ac:dyDescent="0.35">
      <c r="A175" s="234"/>
      <c r="B175" s="239"/>
      <c r="C175" s="56" t="s">
        <v>49</v>
      </c>
      <c r="D175" s="113">
        <v>34</v>
      </c>
      <c r="E175" s="12">
        <v>96.644948310311904</v>
      </c>
      <c r="F175" s="14">
        <v>0</v>
      </c>
      <c r="G175" s="13">
        <f t="shared" si="16"/>
        <v>0</v>
      </c>
      <c r="H175" s="12">
        <v>121.101555034315</v>
      </c>
      <c r="I175" s="14">
        <v>6.1158891495090018</v>
      </c>
      <c r="J175" s="13">
        <f t="shared" si="17"/>
        <v>11.987142733037643</v>
      </c>
      <c r="K175" s="12">
        <v>100.307531925983</v>
      </c>
      <c r="L175" s="14">
        <v>3.0579445747549983</v>
      </c>
      <c r="M175" s="13">
        <f t="shared" si="18"/>
        <v>5.9935713665197961</v>
      </c>
      <c r="N175" s="12">
        <v>113.75553818087</v>
      </c>
      <c r="O175" s="14">
        <v>10.397011554165999</v>
      </c>
      <c r="P175" s="13">
        <f t="shared" si="19"/>
        <v>20.378142646165358</v>
      </c>
    </row>
    <row r="176" spans="1:16" x14ac:dyDescent="0.35">
      <c r="A176" s="232">
        <v>12</v>
      </c>
      <c r="B176" s="235" t="s">
        <v>50</v>
      </c>
      <c r="C176" s="39" t="s">
        <v>51</v>
      </c>
      <c r="D176" s="113">
        <v>35</v>
      </c>
      <c r="E176" s="12">
        <v>124.464831804281</v>
      </c>
      <c r="F176" s="14">
        <v>9.7859327217130101</v>
      </c>
      <c r="G176" s="13">
        <f t="shared" si="16"/>
        <v>19.180428134557499</v>
      </c>
      <c r="H176" s="102">
        <v>163.608562691131</v>
      </c>
      <c r="I176" s="103">
        <v>15.29051987767599</v>
      </c>
      <c r="J176" s="13">
        <f t="shared" si="17"/>
        <v>29.969418960244941</v>
      </c>
      <c r="K176" s="12">
        <v>202.75229357798099</v>
      </c>
      <c r="L176" s="14">
        <v>13.455657492354987</v>
      </c>
      <c r="M176" s="13">
        <f t="shared" si="18"/>
        <v>26.373088685015777</v>
      </c>
      <c r="N176" s="102">
        <v>212.538226299694</v>
      </c>
      <c r="O176" s="103">
        <v>21.406727828746</v>
      </c>
      <c r="P176" s="13">
        <f t="shared" si="19"/>
        <v>41.957186544342157</v>
      </c>
    </row>
    <row r="177" spans="1:16" x14ac:dyDescent="0.35">
      <c r="A177" s="234"/>
      <c r="B177" s="237"/>
      <c r="C177" s="40" t="s">
        <v>52</v>
      </c>
      <c r="D177" s="113">
        <v>36</v>
      </c>
      <c r="E177" s="12">
        <v>124.464831804281</v>
      </c>
      <c r="F177" s="14">
        <v>9.7859327217130101</v>
      </c>
      <c r="G177" s="13">
        <f t="shared" si="16"/>
        <v>19.180428134557499</v>
      </c>
      <c r="H177" s="12">
        <v>122.534703609914</v>
      </c>
      <c r="I177" s="14">
        <v>19.959658786344988</v>
      </c>
      <c r="J177" s="13">
        <f t="shared" si="17"/>
        <v>39.120931221236177</v>
      </c>
      <c r="K177" s="12">
        <v>202.75229357798099</v>
      </c>
      <c r="L177" s="14">
        <v>13.455657492354987</v>
      </c>
      <c r="M177" s="13">
        <f t="shared" si="18"/>
        <v>26.373088685015777</v>
      </c>
      <c r="N177" s="12">
        <v>248.800853958337</v>
      </c>
      <c r="O177" s="14">
        <v>14.389521450619981</v>
      </c>
      <c r="P177" s="13">
        <f t="shared" si="19"/>
        <v>28.203462043215161</v>
      </c>
    </row>
    <row r="178" spans="1:16" x14ac:dyDescent="0.35">
      <c r="A178" s="37">
        <v>13</v>
      </c>
      <c r="B178" s="119" t="s">
        <v>53</v>
      </c>
      <c r="C178" s="41" t="s">
        <v>54</v>
      </c>
      <c r="D178" s="114">
        <v>37</v>
      </c>
      <c r="E178" s="12">
        <v>52.982596131035798</v>
      </c>
      <c r="F178" s="14">
        <v>5.4346654014536</v>
      </c>
      <c r="G178" s="13">
        <f t="shared" si="16"/>
        <v>10.651944186849056</v>
      </c>
      <c r="H178" s="12">
        <v>63.851926933942899</v>
      </c>
      <c r="I178" s="14">
        <v>4.0759990510902</v>
      </c>
      <c r="J178" s="13">
        <f t="shared" si="17"/>
        <v>7.9889581401367922</v>
      </c>
      <c r="K178" s="12">
        <v>118.883305656796</v>
      </c>
      <c r="L178" s="14">
        <v>12.907330328452005</v>
      </c>
      <c r="M178" s="13">
        <f t="shared" si="18"/>
        <v>25.29836744376593</v>
      </c>
      <c r="N178" s="12">
        <v>114.818089671979</v>
      </c>
      <c r="O178" s="14">
        <v>9.5106644525439918</v>
      </c>
      <c r="P178" s="13">
        <f t="shared" si="19"/>
        <v>18.640902326986225</v>
      </c>
    </row>
    <row r="179" spans="1:16" x14ac:dyDescent="0.35">
      <c r="A179" s="37">
        <v>14</v>
      </c>
      <c r="B179" s="119" t="s">
        <v>55</v>
      </c>
      <c r="C179" s="41" t="s">
        <v>54</v>
      </c>
      <c r="D179" s="113">
        <v>38</v>
      </c>
      <c r="E179" s="12">
        <v>96.689407825517307</v>
      </c>
      <c r="F179" s="14">
        <v>3.4641115397586901</v>
      </c>
      <c r="G179" s="13">
        <f t="shared" si="16"/>
        <v>6.7896586179270324</v>
      </c>
      <c r="H179" s="12">
        <v>73.133449355152493</v>
      </c>
      <c r="I179" s="14">
        <v>5.8889896175908092</v>
      </c>
      <c r="J179" s="13">
        <f t="shared" si="17"/>
        <v>11.542419650477985</v>
      </c>
      <c r="K179" s="12">
        <v>113.76579032695599</v>
      </c>
      <c r="L179" s="14">
        <v>14.899649949378016</v>
      </c>
      <c r="M179" s="13">
        <f t="shared" si="18"/>
        <v>29.203313900780913</v>
      </c>
      <c r="N179" s="12">
        <v>159.496032980194</v>
      </c>
      <c r="O179" s="14">
        <v>20.784669238557996</v>
      </c>
      <c r="P179" s="13">
        <f t="shared" si="19"/>
        <v>40.737951707573671</v>
      </c>
    </row>
    <row r="180" spans="1:16" x14ac:dyDescent="0.35">
      <c r="A180" s="232">
        <v>15</v>
      </c>
      <c r="B180" s="235" t="s">
        <v>56</v>
      </c>
      <c r="C180" s="42" t="s">
        <v>20</v>
      </c>
      <c r="D180" s="113">
        <v>39</v>
      </c>
      <c r="E180" s="12">
        <v>109.97067448680301</v>
      </c>
      <c r="F180" s="14">
        <v>7.3313782991199901</v>
      </c>
      <c r="G180" s="13">
        <f t="shared" si="16"/>
        <v>14.36950146627518</v>
      </c>
      <c r="H180" s="12">
        <v>131.964809384164</v>
      </c>
      <c r="I180" s="14">
        <v>10.263929618768003</v>
      </c>
      <c r="J180" s="13">
        <f t="shared" si="17"/>
        <v>20.117302052785284</v>
      </c>
      <c r="K180" s="12">
        <v>101.17302052785899</v>
      </c>
      <c r="L180" s="14">
        <v>4.3988269794720054</v>
      </c>
      <c r="M180" s="13">
        <f t="shared" si="18"/>
        <v>8.6217008797651307</v>
      </c>
      <c r="N180" s="12">
        <v>313.78299120234601</v>
      </c>
      <c r="O180" s="14">
        <v>23.460410557183991</v>
      </c>
      <c r="P180" s="13">
        <f t="shared" si="19"/>
        <v>45.982404692080621</v>
      </c>
    </row>
    <row r="181" spans="1:16" x14ac:dyDescent="0.35">
      <c r="A181" s="234"/>
      <c r="B181" s="237"/>
      <c r="C181" s="43" t="s">
        <v>22</v>
      </c>
      <c r="D181" s="113">
        <v>40</v>
      </c>
      <c r="E181" s="12">
        <v>112.068965517241</v>
      </c>
      <c r="F181" s="14">
        <v>9.2364532019710026</v>
      </c>
      <c r="G181" s="13">
        <f t="shared" si="16"/>
        <v>18.103448275863165</v>
      </c>
      <c r="H181" s="12">
        <v>100.985221674876</v>
      </c>
      <c r="I181" s="14">
        <v>12.931034482759003</v>
      </c>
      <c r="J181" s="13">
        <f t="shared" si="17"/>
        <v>25.344827586207646</v>
      </c>
      <c r="K181" s="12">
        <v>174.87684729064</v>
      </c>
      <c r="L181" s="14">
        <v>5.5418719211820076</v>
      </c>
      <c r="M181" s="13">
        <f t="shared" si="18"/>
        <v>10.862068965516734</v>
      </c>
      <c r="N181" s="12">
        <v>165.02463054187101</v>
      </c>
      <c r="O181" s="14">
        <v>19.088669950739018</v>
      </c>
      <c r="P181" s="13">
        <f t="shared" si="19"/>
        <v>37.413793103448477</v>
      </c>
    </row>
    <row r="182" spans="1:16" x14ac:dyDescent="0.35">
      <c r="A182" s="232">
        <v>16</v>
      </c>
      <c r="B182" s="235" t="s">
        <v>57</v>
      </c>
      <c r="C182" s="44" t="s">
        <v>58</v>
      </c>
      <c r="D182" s="114">
        <v>41</v>
      </c>
      <c r="E182" s="12">
        <v>64.029363784665506</v>
      </c>
      <c r="F182" s="14">
        <v>5.9135399673737084</v>
      </c>
      <c r="G182" s="13">
        <f t="shared" si="16"/>
        <v>11.590538336052468</v>
      </c>
      <c r="H182" s="12">
        <v>59.743437639032997</v>
      </c>
      <c r="I182" s="14">
        <v>0</v>
      </c>
      <c r="J182" s="13">
        <f t="shared" si="17"/>
        <v>0</v>
      </c>
      <c r="K182" s="12">
        <v>110.255079341539</v>
      </c>
      <c r="L182" s="14">
        <v>2.1466706213849989</v>
      </c>
      <c r="M182" s="13">
        <f t="shared" si="18"/>
        <v>4.2074744179145975</v>
      </c>
      <c r="N182" s="12">
        <v>152.20228384991799</v>
      </c>
      <c r="O182" s="14">
        <v>1.075189084977012</v>
      </c>
      <c r="P182" s="13">
        <f t="shared" si="19"/>
        <v>2.1073706065549436</v>
      </c>
    </row>
    <row r="183" spans="1:16" x14ac:dyDescent="0.35">
      <c r="A183" s="233"/>
      <c r="B183" s="236"/>
      <c r="C183" s="69" t="s">
        <v>59</v>
      </c>
      <c r="D183" s="113">
        <v>42</v>
      </c>
      <c r="E183" s="12">
        <v>83.058158863541394</v>
      </c>
      <c r="F183" s="14">
        <v>6.3104865438152871</v>
      </c>
      <c r="G183" s="13">
        <f t="shared" si="16"/>
        <v>12.368553625877963</v>
      </c>
      <c r="H183" s="12">
        <v>107.335379720372</v>
      </c>
      <c r="I183" s="14">
        <v>6.3104865438150028</v>
      </c>
      <c r="J183" s="13">
        <f t="shared" si="17"/>
        <v>12.368553625877405</v>
      </c>
      <c r="K183" s="12">
        <v>175.28222804638</v>
      </c>
      <c r="L183" s="14">
        <v>7.7667526693109892</v>
      </c>
      <c r="M183" s="13">
        <f t="shared" si="18"/>
        <v>15.222835231849539</v>
      </c>
      <c r="N183" s="12">
        <v>284.02900294720502</v>
      </c>
      <c r="O183" s="14">
        <v>22.32941392427</v>
      </c>
      <c r="P183" s="13">
        <f t="shared" si="19"/>
        <v>43.765651291569199</v>
      </c>
    </row>
    <row r="184" spans="1:16" x14ac:dyDescent="0.35">
      <c r="A184" s="233"/>
      <c r="B184" s="236"/>
      <c r="C184" s="111" t="s">
        <v>60</v>
      </c>
      <c r="D184" s="113">
        <v>43</v>
      </c>
      <c r="E184" s="12">
        <v>64.029363784665506</v>
      </c>
      <c r="F184" s="14">
        <v>5.9135399673737084</v>
      </c>
      <c r="G184" s="13">
        <f t="shared" si="16"/>
        <v>11.590538336052468</v>
      </c>
      <c r="H184" s="12">
        <v>61.878985614711603</v>
      </c>
      <c r="I184" s="14">
        <v>2.1503781699540028</v>
      </c>
      <c r="J184" s="13">
        <f t="shared" si="17"/>
        <v>4.2147412131098454</v>
      </c>
      <c r="K184" s="12">
        <v>110.255079341539</v>
      </c>
      <c r="L184" s="14">
        <v>2.1466706213849989</v>
      </c>
      <c r="M184" s="13">
        <f t="shared" si="18"/>
        <v>4.2074744179145975</v>
      </c>
      <c r="N184" s="12">
        <v>115.638439863562</v>
      </c>
      <c r="O184" s="14">
        <v>0</v>
      </c>
      <c r="P184" s="13">
        <f t="shared" si="19"/>
        <v>0</v>
      </c>
    </row>
    <row r="185" spans="1:16" x14ac:dyDescent="0.35">
      <c r="A185" s="233"/>
      <c r="B185" s="236"/>
      <c r="C185" s="49" t="s">
        <v>61</v>
      </c>
      <c r="D185" s="113">
        <v>44</v>
      </c>
      <c r="E185" s="12">
        <v>83.058158863541394</v>
      </c>
      <c r="F185" s="14">
        <v>6.3104865438152871</v>
      </c>
      <c r="G185" s="13">
        <f t="shared" si="16"/>
        <v>12.368553625877963</v>
      </c>
      <c r="H185" s="12">
        <v>74.326680875799298</v>
      </c>
      <c r="I185" s="14">
        <v>0</v>
      </c>
      <c r="J185" s="13">
        <f t="shared" si="17"/>
        <v>0</v>
      </c>
      <c r="K185" s="12">
        <v>175.28222804638</v>
      </c>
      <c r="L185" s="14">
        <v>7.7667526693109892</v>
      </c>
      <c r="M185" s="13">
        <f t="shared" si="18"/>
        <v>15.222835231849539</v>
      </c>
      <c r="N185" s="12">
        <v>164.60294312607701</v>
      </c>
      <c r="O185" s="14">
        <v>0</v>
      </c>
      <c r="P185" s="13">
        <f t="shared" si="19"/>
        <v>0</v>
      </c>
    </row>
    <row r="186" spans="1:16" x14ac:dyDescent="0.35">
      <c r="A186" s="233"/>
      <c r="B186" s="236"/>
      <c r="C186" s="49" t="s">
        <v>62</v>
      </c>
      <c r="D186" s="114">
        <v>45</v>
      </c>
      <c r="E186" s="12">
        <v>64.029363784665506</v>
      </c>
      <c r="F186" s="14">
        <v>5.9135399673737084</v>
      </c>
      <c r="G186" s="13">
        <f t="shared" si="16"/>
        <v>11.590538336052468</v>
      </c>
      <c r="H186" s="12">
        <v>51.127094764941297</v>
      </c>
      <c r="I186" s="14">
        <v>0</v>
      </c>
      <c r="J186" s="13">
        <f t="shared" si="17"/>
        <v>0</v>
      </c>
      <c r="K186" s="12">
        <v>110.255079341539</v>
      </c>
      <c r="L186" s="14">
        <v>2.1466706213849989</v>
      </c>
      <c r="M186" s="13">
        <f t="shared" si="18"/>
        <v>4.2074744179145975</v>
      </c>
      <c r="N186" s="12">
        <v>152.187453655642</v>
      </c>
      <c r="O186" s="14">
        <v>9.1465223194429939</v>
      </c>
      <c r="P186" s="13">
        <f t="shared" si="19"/>
        <v>17.927183746108266</v>
      </c>
    </row>
    <row r="187" spans="1:16" x14ac:dyDescent="0.35">
      <c r="A187" s="234"/>
      <c r="B187" s="237"/>
      <c r="C187" s="50" t="s">
        <v>63</v>
      </c>
      <c r="D187" s="115">
        <v>46</v>
      </c>
      <c r="E187" s="15">
        <v>83.058158863541394</v>
      </c>
      <c r="F187" s="17">
        <v>6.3104865438152871</v>
      </c>
      <c r="G187" s="16">
        <f t="shared" si="16"/>
        <v>12.368553625877963</v>
      </c>
      <c r="H187" s="15">
        <v>75.285287428996895</v>
      </c>
      <c r="I187" s="17">
        <v>6.3135459264318001</v>
      </c>
      <c r="J187" s="16">
        <f t="shared" si="17"/>
        <v>12.374550015806328</v>
      </c>
      <c r="K187" s="15">
        <v>175.28222804638</v>
      </c>
      <c r="L187" s="17">
        <v>7.7667526693109892</v>
      </c>
      <c r="M187" s="16">
        <f t="shared" si="18"/>
        <v>15.222835231849539</v>
      </c>
      <c r="N187" s="15">
        <v>216.05156079503101</v>
      </c>
      <c r="O187" s="17">
        <v>14.080298595742988</v>
      </c>
      <c r="P187" s="16">
        <f t="shared" si="19"/>
        <v>27.597385247656256</v>
      </c>
    </row>
    <row r="188" spans="1:16" x14ac:dyDescent="0.35"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</row>
  </sheetData>
  <mergeCells count="127">
    <mergeCell ref="A176:A177"/>
    <mergeCell ref="B176:B177"/>
    <mergeCell ref="A180:A181"/>
    <mergeCell ref="B180:B181"/>
    <mergeCell ref="A182:A187"/>
    <mergeCell ref="B182:B187"/>
    <mergeCell ref="A166:A167"/>
    <mergeCell ref="B166:B167"/>
    <mergeCell ref="A168:A169"/>
    <mergeCell ref="B168:B169"/>
    <mergeCell ref="A170:A175"/>
    <mergeCell ref="B170:B175"/>
    <mergeCell ref="A151:A154"/>
    <mergeCell ref="B151:B154"/>
    <mergeCell ref="A155:A158"/>
    <mergeCell ref="B155:B158"/>
    <mergeCell ref="A159:A163"/>
    <mergeCell ref="B159:B163"/>
    <mergeCell ref="A142:A143"/>
    <mergeCell ref="B142:B143"/>
    <mergeCell ref="A144:A145"/>
    <mergeCell ref="B144:B145"/>
    <mergeCell ref="A146:A150"/>
    <mergeCell ref="B146:B150"/>
    <mergeCell ref="A139:A141"/>
    <mergeCell ref="B139:B141"/>
    <mergeCell ref="C139:C141"/>
    <mergeCell ref="E139:J139"/>
    <mergeCell ref="K139:P139"/>
    <mergeCell ref="E140:G140"/>
    <mergeCell ref="H140:J140"/>
    <mergeCell ref="K140:M140"/>
    <mergeCell ref="N140:P140"/>
    <mergeCell ref="D139:D141"/>
    <mergeCell ref="A125:A129"/>
    <mergeCell ref="B125:B129"/>
    <mergeCell ref="A132:A133"/>
    <mergeCell ref="B132:B133"/>
    <mergeCell ref="A135:A136"/>
    <mergeCell ref="B135:B136"/>
    <mergeCell ref="A117:A120"/>
    <mergeCell ref="B117:B120"/>
    <mergeCell ref="A121:A124"/>
    <mergeCell ref="B121:B124"/>
    <mergeCell ref="C114:C116"/>
    <mergeCell ref="A103:A104"/>
    <mergeCell ref="B103:B104"/>
    <mergeCell ref="A105:A110"/>
    <mergeCell ref="B105:B110"/>
    <mergeCell ref="A114:A116"/>
    <mergeCell ref="B114:B116"/>
    <mergeCell ref="E114:J114"/>
    <mergeCell ref="K114:P114"/>
    <mergeCell ref="E115:G115"/>
    <mergeCell ref="H115:J115"/>
    <mergeCell ref="K115:M115"/>
    <mergeCell ref="N115:P115"/>
    <mergeCell ref="A91:A92"/>
    <mergeCell ref="B91:B92"/>
    <mergeCell ref="A93:A98"/>
    <mergeCell ref="B93:B98"/>
    <mergeCell ref="A99:A100"/>
    <mergeCell ref="B99:B100"/>
    <mergeCell ref="A78:A81"/>
    <mergeCell ref="B78:B81"/>
    <mergeCell ref="A82:A86"/>
    <mergeCell ref="B82:B86"/>
    <mergeCell ref="A89:A90"/>
    <mergeCell ref="B89:B90"/>
    <mergeCell ref="A72:A73"/>
    <mergeCell ref="B72:B73"/>
    <mergeCell ref="A74:A77"/>
    <mergeCell ref="B74:B77"/>
    <mergeCell ref="C68:C70"/>
    <mergeCell ref="E68:J68"/>
    <mergeCell ref="K68:P68"/>
    <mergeCell ref="E69:G69"/>
    <mergeCell ref="H69:J69"/>
    <mergeCell ref="K69:M69"/>
    <mergeCell ref="N69:P69"/>
    <mergeCell ref="D68:D70"/>
    <mergeCell ref="A59:A64"/>
    <mergeCell ref="B59:B64"/>
    <mergeCell ref="A68:A70"/>
    <mergeCell ref="B68:B70"/>
    <mergeCell ref="A45:A46"/>
    <mergeCell ref="B45:B46"/>
    <mergeCell ref="A47:A52"/>
    <mergeCell ref="B47:B52"/>
    <mergeCell ref="A53:A54"/>
    <mergeCell ref="B53:B54"/>
    <mergeCell ref="A26:A27"/>
    <mergeCell ref="B26:B27"/>
    <mergeCell ref="A28:A31"/>
    <mergeCell ref="B28:B31"/>
    <mergeCell ref="A6:A7"/>
    <mergeCell ref="B6:B7"/>
    <mergeCell ref="C22:C24"/>
    <mergeCell ref="A57:A58"/>
    <mergeCell ref="B57:B58"/>
    <mergeCell ref="A36:A40"/>
    <mergeCell ref="B36:B40"/>
    <mergeCell ref="A43:A44"/>
    <mergeCell ref="B43:B44"/>
    <mergeCell ref="A32:A35"/>
    <mergeCell ref="B32:B35"/>
    <mergeCell ref="E22:J22"/>
    <mergeCell ref="K22:P22"/>
    <mergeCell ref="E23:G23"/>
    <mergeCell ref="H23:J23"/>
    <mergeCell ref="K23:M23"/>
    <mergeCell ref="N23:P23"/>
    <mergeCell ref="A2:A4"/>
    <mergeCell ref="B2:B4"/>
    <mergeCell ref="A9:A10"/>
    <mergeCell ref="B9:B10"/>
    <mergeCell ref="C2:C4"/>
    <mergeCell ref="E3:G3"/>
    <mergeCell ref="H3:J3"/>
    <mergeCell ref="K3:M3"/>
    <mergeCell ref="N3:P3"/>
    <mergeCell ref="E2:J2"/>
    <mergeCell ref="K2:P2"/>
    <mergeCell ref="A13:A18"/>
    <mergeCell ref="B13:B18"/>
    <mergeCell ref="A22:A24"/>
    <mergeCell ref="B22:B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06D4-A44B-4157-AD53-BEA251E3DE18}">
  <sheetPr codeName="Sheet10"/>
  <dimension ref="A1:BZ138"/>
  <sheetViews>
    <sheetView topLeftCell="A4" zoomScale="110" zoomScaleNormal="110" workbookViewId="0">
      <selection activeCell="BO21" sqref="BO21"/>
    </sheetView>
  </sheetViews>
  <sheetFormatPr defaultRowHeight="14.5" x14ac:dyDescent="0.35"/>
  <cols>
    <col min="1" max="1" width="33.54296875" customWidth="1"/>
    <col min="2" max="2" width="7.81640625" customWidth="1"/>
  </cols>
  <sheetData>
    <row r="1" spans="1:78" x14ac:dyDescent="0.35">
      <c r="A1" s="278" t="s">
        <v>2</v>
      </c>
      <c r="B1" s="280" t="s">
        <v>79</v>
      </c>
      <c r="C1" s="283" t="s">
        <v>3</v>
      </c>
      <c r="D1" s="284"/>
      <c r="E1" s="284"/>
      <c r="F1" s="284"/>
      <c r="G1" s="284"/>
      <c r="H1" s="284"/>
      <c r="I1" s="284"/>
      <c r="J1" s="284"/>
      <c r="K1" s="284"/>
      <c r="L1" s="284"/>
      <c r="N1" s="285" t="s">
        <v>103</v>
      </c>
      <c r="O1" s="285"/>
      <c r="P1" s="285"/>
      <c r="Q1" s="193"/>
      <c r="AA1" s="285" t="s">
        <v>105</v>
      </c>
      <c r="AB1" s="285"/>
      <c r="AC1" s="285"/>
      <c r="AD1" s="193"/>
      <c r="AN1" s="285" t="s">
        <v>104</v>
      </c>
      <c r="AO1" s="285"/>
      <c r="AP1" s="285"/>
      <c r="AZ1" s="285" t="s">
        <v>74</v>
      </c>
      <c r="BA1" s="285"/>
      <c r="BB1" s="285"/>
      <c r="BL1" s="285" t="s">
        <v>76</v>
      </c>
      <c r="BM1" s="285"/>
      <c r="BN1" s="285"/>
      <c r="BX1" s="285" t="s">
        <v>108</v>
      </c>
      <c r="BY1" s="285"/>
      <c r="BZ1" s="285"/>
    </row>
    <row r="2" spans="1:78" x14ac:dyDescent="0.35">
      <c r="A2" s="279"/>
      <c r="B2" s="281"/>
      <c r="C2" s="267" t="s">
        <v>5</v>
      </c>
      <c r="D2" s="268"/>
      <c r="E2" s="268" t="s">
        <v>54</v>
      </c>
      <c r="F2" s="268"/>
      <c r="G2" s="147"/>
      <c r="H2" s="147"/>
      <c r="I2" s="147"/>
      <c r="J2" s="147"/>
      <c r="K2" s="147"/>
      <c r="L2" s="147"/>
    </row>
    <row r="3" spans="1:78" ht="43.5" x14ac:dyDescent="0.35">
      <c r="A3" s="286"/>
      <c r="B3" s="282"/>
      <c r="C3" s="149" t="s">
        <v>7</v>
      </c>
      <c r="D3" s="149" t="s">
        <v>78</v>
      </c>
      <c r="E3" s="149" t="s">
        <v>66</v>
      </c>
      <c r="F3" s="149" t="s">
        <v>78</v>
      </c>
      <c r="G3" s="129" t="s">
        <v>82</v>
      </c>
      <c r="H3" s="130" t="s">
        <v>83</v>
      </c>
      <c r="I3" s="130" t="s">
        <v>84</v>
      </c>
      <c r="J3" s="149" t="s">
        <v>93</v>
      </c>
      <c r="K3" s="130" t="s">
        <v>94</v>
      </c>
      <c r="L3" s="149" t="s">
        <v>95</v>
      </c>
      <c r="N3" s="130" t="s">
        <v>88</v>
      </c>
      <c r="O3" s="130" t="s">
        <v>54</v>
      </c>
      <c r="P3" s="196" t="s">
        <v>138</v>
      </c>
      <c r="Q3" s="149" t="s">
        <v>126</v>
      </c>
      <c r="AA3" s="159" t="s">
        <v>88</v>
      </c>
      <c r="AB3" s="159" t="s">
        <v>54</v>
      </c>
      <c r="AN3" s="171" t="s">
        <v>88</v>
      </c>
      <c r="AO3" s="171" t="s">
        <v>54</v>
      </c>
      <c r="AP3" s="171"/>
      <c r="AZ3" s="171" t="s">
        <v>88</v>
      </c>
      <c r="BA3" s="171" t="s">
        <v>54</v>
      </c>
      <c r="BB3" s="171"/>
      <c r="BL3" s="171" t="s">
        <v>88</v>
      </c>
      <c r="BM3" s="171" t="s">
        <v>54</v>
      </c>
      <c r="BN3" s="171"/>
      <c r="BX3" s="171" t="s">
        <v>88</v>
      </c>
      <c r="BY3" s="171" t="s">
        <v>54</v>
      </c>
      <c r="BZ3" s="171"/>
    </row>
    <row r="4" spans="1:78" x14ac:dyDescent="0.35">
      <c r="A4" s="66" t="s">
        <v>25</v>
      </c>
      <c r="B4" s="146">
        <v>1</v>
      </c>
      <c r="C4" s="139">
        <v>95.092024539877301</v>
      </c>
      <c r="D4" s="139">
        <v>24.04907975459918</v>
      </c>
      <c r="E4" s="139">
        <v>91.257668711656294</v>
      </c>
      <c r="F4" s="139">
        <v>10.521472392637422</v>
      </c>
      <c r="G4" s="134">
        <f t="shared" ref="G4:G13" si="0">0-D4</f>
        <v>-24.04907975459918</v>
      </c>
      <c r="H4" s="134">
        <v>0</v>
      </c>
      <c r="I4" s="134">
        <f t="shared" ref="I4:I13" si="1">D4</f>
        <v>24.04907975459918</v>
      </c>
      <c r="J4" s="134">
        <f t="shared" ref="J4:J13" si="2">(E4-C4)-F4</f>
        <v>-14.355828220858429</v>
      </c>
      <c r="K4" s="134">
        <f t="shared" ref="K4:K13" si="3">E4-C4</f>
        <v>-3.8343558282210068</v>
      </c>
      <c r="L4" s="134">
        <f t="shared" ref="L4:L13" si="4">(E4-C4)+F4</f>
        <v>6.6871165644164154</v>
      </c>
      <c r="N4">
        <v>-24.04907975459918</v>
      </c>
      <c r="O4">
        <v>-14.355828220858429</v>
      </c>
      <c r="P4" s="192">
        <v>1</v>
      </c>
      <c r="Q4" s="192" t="s">
        <v>130</v>
      </c>
      <c r="AA4" s="139">
        <v>-37.281804653970497</v>
      </c>
      <c r="AB4" s="139">
        <v>10.69809571049548</v>
      </c>
      <c r="AC4">
        <v>1</v>
      </c>
      <c r="AN4">
        <v>-12.034216277416471</v>
      </c>
      <c r="AO4">
        <v>-36.165644171779888</v>
      </c>
      <c r="AP4">
        <v>1</v>
      </c>
      <c r="AZ4">
        <v>-73.630953948234222</v>
      </c>
      <c r="BA4">
        <v>-99.580426024909684</v>
      </c>
      <c r="BB4">
        <v>1</v>
      </c>
      <c r="BL4">
        <v>-46.595092024541181</v>
      </c>
      <c r="BM4">
        <v>-100.79260907343607</v>
      </c>
      <c r="BN4">
        <v>1</v>
      </c>
      <c r="BX4">
        <v>-67.638036809816469</v>
      </c>
      <c r="BY4">
        <v>-94.789818057347546</v>
      </c>
      <c r="BZ4">
        <v>1</v>
      </c>
    </row>
    <row r="5" spans="1:78" x14ac:dyDescent="0.35">
      <c r="A5" s="66" t="s">
        <v>26</v>
      </c>
      <c r="B5" s="146">
        <v>2</v>
      </c>
      <c r="C5" s="139">
        <v>73.979648065831398</v>
      </c>
      <c r="D5" s="139">
        <v>4.9154206923575074</v>
      </c>
      <c r="E5" s="139">
        <v>87.770471327284099</v>
      </c>
      <c r="F5" s="139">
        <v>24.577103461785367</v>
      </c>
      <c r="G5" s="134">
        <f t="shared" si="0"/>
        <v>-4.9154206923575074</v>
      </c>
      <c r="H5" s="134">
        <v>0</v>
      </c>
      <c r="I5" s="134">
        <f t="shared" si="1"/>
        <v>4.9154206923575074</v>
      </c>
      <c r="J5" s="134">
        <f t="shared" si="2"/>
        <v>-10.786280200332666</v>
      </c>
      <c r="K5" s="134">
        <f t="shared" si="3"/>
        <v>13.790823261452701</v>
      </c>
      <c r="L5" s="134">
        <f t="shared" si="4"/>
        <v>38.367926723238071</v>
      </c>
      <c r="N5">
        <v>0</v>
      </c>
      <c r="O5">
        <v>-3.8343558282210068</v>
      </c>
      <c r="P5" s="192">
        <v>1</v>
      </c>
      <c r="Q5" s="192"/>
      <c r="AA5" s="139">
        <v>0</v>
      </c>
      <c r="AB5" s="139">
        <v>35.330716642585003</v>
      </c>
      <c r="AC5">
        <v>1</v>
      </c>
      <c r="AN5">
        <v>0</v>
      </c>
      <c r="AO5">
        <v>-4.6012269938649979</v>
      </c>
      <c r="AP5">
        <v>1</v>
      </c>
      <c r="AZ5">
        <v>0</v>
      </c>
      <c r="BA5">
        <v>-55.991468969693017</v>
      </c>
      <c r="BB5">
        <v>1</v>
      </c>
      <c r="BL5">
        <v>0</v>
      </c>
      <c r="BM5">
        <v>-42.172977171594994</v>
      </c>
      <c r="BN5">
        <v>1</v>
      </c>
      <c r="BO5" t="s">
        <v>147</v>
      </c>
      <c r="BX5">
        <v>0</v>
      </c>
      <c r="BY5">
        <v>-79.739790410490002</v>
      </c>
      <c r="BZ5">
        <v>1</v>
      </c>
    </row>
    <row r="6" spans="1:78" x14ac:dyDescent="0.35">
      <c r="A6" s="66" t="s">
        <v>27</v>
      </c>
      <c r="B6" s="146">
        <v>3</v>
      </c>
      <c r="C6" s="139">
        <v>92.5033678410622</v>
      </c>
      <c r="D6" s="139">
        <v>22.050802820491921</v>
      </c>
      <c r="E6" s="139">
        <v>98.746313579377897</v>
      </c>
      <c r="F6" s="139">
        <v>22.050802820490556</v>
      </c>
      <c r="G6" s="134">
        <f t="shared" si="0"/>
        <v>-22.050802820491921</v>
      </c>
      <c r="H6" s="134">
        <v>0</v>
      </c>
      <c r="I6" s="134">
        <f t="shared" si="1"/>
        <v>22.050802820491921</v>
      </c>
      <c r="J6" s="134">
        <f t="shared" si="2"/>
        <v>-15.807857082174859</v>
      </c>
      <c r="K6" s="134">
        <f t="shared" si="3"/>
        <v>6.2429457383156972</v>
      </c>
      <c r="L6" s="134">
        <f t="shared" si="4"/>
        <v>28.293748558806254</v>
      </c>
      <c r="N6">
        <v>24.04907975459918</v>
      </c>
      <c r="O6">
        <v>6.6871165644164154</v>
      </c>
      <c r="P6" s="192">
        <v>1</v>
      </c>
      <c r="Q6" s="192"/>
      <c r="AA6" s="139">
        <v>37.281804653970497</v>
      </c>
      <c r="AB6" s="139">
        <v>59.963337574674526</v>
      </c>
      <c r="AC6">
        <v>1</v>
      </c>
      <c r="AN6">
        <v>12.034216277416471</v>
      </c>
      <c r="AO6">
        <v>26.963190184049889</v>
      </c>
      <c r="AP6">
        <v>1</v>
      </c>
      <c r="AZ6">
        <v>73.630953948234222</v>
      </c>
      <c r="BA6">
        <v>-12.402511914476342</v>
      </c>
      <c r="BB6">
        <v>1</v>
      </c>
      <c r="BL6">
        <v>46.595092024541181</v>
      </c>
      <c r="BM6">
        <v>16.446654730246081</v>
      </c>
      <c r="BN6">
        <v>1</v>
      </c>
      <c r="BX6">
        <v>67.638036809816469</v>
      </c>
      <c r="BY6">
        <v>-64.689762763632459</v>
      </c>
      <c r="BZ6">
        <v>1</v>
      </c>
    </row>
    <row r="7" spans="1:78" x14ac:dyDescent="0.35">
      <c r="A7" s="66" t="s">
        <v>28</v>
      </c>
      <c r="B7" s="145">
        <v>4</v>
      </c>
      <c r="C7" s="139">
        <v>82.758620689655103</v>
      </c>
      <c r="D7" s="139">
        <v>18.022988505746973</v>
      </c>
      <c r="E7" s="139">
        <v>72.413793103448299</v>
      </c>
      <c r="F7" s="139">
        <v>23.655172413792744</v>
      </c>
      <c r="G7" s="134">
        <f t="shared" si="0"/>
        <v>-18.022988505746973</v>
      </c>
      <c r="H7" s="134">
        <v>0</v>
      </c>
      <c r="I7" s="134">
        <f t="shared" si="1"/>
        <v>18.022988505746973</v>
      </c>
      <c r="J7" s="134">
        <f t="shared" si="2"/>
        <v>-33.999999999999545</v>
      </c>
      <c r="K7" s="134">
        <f t="shared" si="3"/>
        <v>-10.344827586206804</v>
      </c>
      <c r="L7" s="134">
        <f t="shared" si="4"/>
        <v>13.31034482758594</v>
      </c>
      <c r="P7" s="192"/>
      <c r="Q7" s="192"/>
    </row>
    <row r="8" spans="1:78" x14ac:dyDescent="0.35">
      <c r="A8" s="66" t="s">
        <v>54</v>
      </c>
      <c r="B8" s="145">
        <v>5</v>
      </c>
      <c r="C8" s="139">
        <v>52.982596131035798</v>
      </c>
      <c r="D8" s="139">
        <v>10.651944186849056</v>
      </c>
      <c r="E8" s="139">
        <v>63.851926933942899</v>
      </c>
      <c r="F8" s="139">
        <v>7.9889581401367922</v>
      </c>
      <c r="G8" s="134">
        <f t="shared" si="0"/>
        <v>-10.651944186849056</v>
      </c>
      <c r="H8" s="134">
        <v>0</v>
      </c>
      <c r="I8" s="134">
        <f t="shared" si="1"/>
        <v>10.651944186849056</v>
      </c>
      <c r="J8" s="134">
        <f t="shared" si="2"/>
        <v>2.8803726627703083</v>
      </c>
      <c r="K8" s="134">
        <f t="shared" si="3"/>
        <v>10.869330802907101</v>
      </c>
      <c r="L8" s="134">
        <f t="shared" si="4"/>
        <v>18.858288943043892</v>
      </c>
      <c r="N8">
        <v>-4.9154206923575074</v>
      </c>
      <c r="O8">
        <v>-10.786280200332666</v>
      </c>
      <c r="P8" s="192">
        <v>2</v>
      </c>
      <c r="Q8" s="192" t="s">
        <v>130</v>
      </c>
      <c r="AA8" s="139">
        <v>-10.863453788685403</v>
      </c>
      <c r="AB8" s="139">
        <v>-20.392718417692933</v>
      </c>
      <c r="AC8">
        <v>2</v>
      </c>
      <c r="AN8">
        <v>-29.49252415414627</v>
      </c>
      <c r="AO8">
        <v>-28.792770287646647</v>
      </c>
      <c r="AP8">
        <v>2</v>
      </c>
      <c r="AZ8">
        <v>-62.671613827560911</v>
      </c>
      <c r="BA8">
        <v>-51.144239129104733</v>
      </c>
      <c r="BB8">
        <v>2</v>
      </c>
      <c r="BL8">
        <v>-61.442758654470765</v>
      </c>
      <c r="BM8">
        <v>-54.215201498845062</v>
      </c>
      <c r="BN8">
        <v>2</v>
      </c>
      <c r="BX8">
        <v>-6.144275865446871</v>
      </c>
      <c r="BY8">
        <v>17.778430868325469</v>
      </c>
      <c r="BZ8">
        <v>2</v>
      </c>
    </row>
    <row r="9" spans="1:78" x14ac:dyDescent="0.35">
      <c r="A9" s="66" t="s">
        <v>54</v>
      </c>
      <c r="B9" s="146">
        <v>6</v>
      </c>
      <c r="C9" s="139">
        <v>96.689407825517307</v>
      </c>
      <c r="D9" s="139">
        <v>6.7896586179270324</v>
      </c>
      <c r="E9" s="139">
        <v>73.133449355152493</v>
      </c>
      <c r="F9" s="139">
        <v>11.542419650477985</v>
      </c>
      <c r="G9" s="134">
        <f t="shared" si="0"/>
        <v>-6.7896586179270324</v>
      </c>
      <c r="H9" s="134">
        <v>0</v>
      </c>
      <c r="I9" s="134">
        <f t="shared" si="1"/>
        <v>6.7896586179270324</v>
      </c>
      <c r="J9" s="134">
        <f t="shared" si="2"/>
        <v>-35.098378120842796</v>
      </c>
      <c r="K9" s="134">
        <f t="shared" si="3"/>
        <v>-23.555958470364814</v>
      </c>
      <c r="L9" s="134">
        <f t="shared" si="4"/>
        <v>-12.013538819886829</v>
      </c>
      <c r="N9">
        <v>0</v>
      </c>
      <c r="O9">
        <v>13.790823261452701</v>
      </c>
      <c r="P9" s="192">
        <v>2</v>
      </c>
      <c r="Q9" s="192"/>
      <c r="AA9" s="139">
        <v>0</v>
      </c>
      <c r="AB9" s="139">
        <v>-1.381674287492018</v>
      </c>
      <c r="AC9">
        <v>2</v>
      </c>
      <c r="AN9">
        <v>0</v>
      </c>
      <c r="AO9">
        <v>4.3863193857679903</v>
      </c>
      <c r="AP9">
        <v>2</v>
      </c>
      <c r="AZ9">
        <v>0</v>
      </c>
      <c r="BA9">
        <v>25.063982464518006</v>
      </c>
      <c r="BB9">
        <v>2</v>
      </c>
      <c r="BL9">
        <v>0</v>
      </c>
      <c r="BM9">
        <v>23.202674405789992</v>
      </c>
      <c r="BN9">
        <v>2</v>
      </c>
      <c r="BO9" t="s">
        <v>148</v>
      </c>
      <c r="BX9">
        <v>0</v>
      </c>
      <c r="BY9">
        <v>28.842927641649013</v>
      </c>
      <c r="BZ9">
        <v>2</v>
      </c>
    </row>
    <row r="10" spans="1:78" x14ac:dyDescent="0.35">
      <c r="A10" s="66" t="s">
        <v>60</v>
      </c>
      <c r="B10" s="146">
        <v>7</v>
      </c>
      <c r="C10" s="139">
        <v>64.029363784665506</v>
      </c>
      <c r="D10" s="139">
        <v>11.590538336052468</v>
      </c>
      <c r="E10" s="139">
        <v>61.878985614711603</v>
      </c>
      <c r="F10" s="139">
        <v>4.2147412131098454</v>
      </c>
      <c r="G10" s="134">
        <f t="shared" si="0"/>
        <v>-11.590538336052468</v>
      </c>
      <c r="H10" s="134">
        <v>0</v>
      </c>
      <c r="I10" s="134">
        <f t="shared" si="1"/>
        <v>11.590538336052468</v>
      </c>
      <c r="J10" s="134">
        <f t="shared" si="2"/>
        <v>-6.3651193830637487</v>
      </c>
      <c r="K10" s="134">
        <f t="shared" si="3"/>
        <v>-2.1503781699539033</v>
      </c>
      <c r="L10" s="134">
        <f t="shared" si="4"/>
        <v>2.0643630431559421</v>
      </c>
      <c r="N10">
        <v>4.9154206923575074</v>
      </c>
      <c r="O10">
        <v>38.367926723238071</v>
      </c>
      <c r="P10" s="192">
        <v>2</v>
      </c>
      <c r="Q10" s="192"/>
      <c r="AA10" s="139">
        <v>10.863453788685403</v>
      </c>
      <c r="AB10" s="139">
        <v>17.629369842708897</v>
      </c>
      <c r="AC10">
        <v>2</v>
      </c>
      <c r="AN10">
        <v>29.49252415414627</v>
      </c>
      <c r="AO10">
        <v>37.565409059182628</v>
      </c>
      <c r="AP10">
        <v>2</v>
      </c>
      <c r="AZ10">
        <v>62.671613827560911</v>
      </c>
      <c r="BA10">
        <v>101.27220405814074</v>
      </c>
      <c r="BB10">
        <v>2</v>
      </c>
      <c r="BL10">
        <v>61.442758654470765</v>
      </c>
      <c r="BM10">
        <v>100.62055031042505</v>
      </c>
      <c r="BN10">
        <v>2</v>
      </c>
      <c r="BX10">
        <v>6.144275865446871</v>
      </c>
      <c r="BY10">
        <v>39.907424414972553</v>
      </c>
      <c r="BZ10">
        <v>2</v>
      </c>
    </row>
    <row r="11" spans="1:78" x14ac:dyDescent="0.35">
      <c r="A11" s="66" t="s">
        <v>61</v>
      </c>
      <c r="B11" s="146">
        <v>8</v>
      </c>
      <c r="C11" s="139">
        <v>83.058158863541394</v>
      </c>
      <c r="D11" s="139">
        <v>12.368553625877963</v>
      </c>
      <c r="E11" s="139">
        <v>74.326680875799298</v>
      </c>
      <c r="F11" s="139">
        <v>0</v>
      </c>
      <c r="G11" s="134">
        <f t="shared" si="0"/>
        <v>-12.368553625877963</v>
      </c>
      <c r="H11" s="134">
        <v>0</v>
      </c>
      <c r="I11" s="134">
        <f t="shared" si="1"/>
        <v>12.368553625877963</v>
      </c>
      <c r="J11" s="134">
        <f t="shared" si="2"/>
        <v>-8.731477987742096</v>
      </c>
      <c r="K11" s="134">
        <f t="shared" si="3"/>
        <v>-8.731477987742096</v>
      </c>
      <c r="L11" s="134">
        <f t="shared" si="4"/>
        <v>-8.731477987742096</v>
      </c>
      <c r="P11" s="192"/>
      <c r="Q11" s="192"/>
    </row>
    <row r="12" spans="1:78" x14ac:dyDescent="0.35">
      <c r="A12" s="66" t="s">
        <v>62</v>
      </c>
      <c r="B12" s="145">
        <v>9</v>
      </c>
      <c r="C12" s="139">
        <v>64.029363784665506</v>
      </c>
      <c r="D12" s="139">
        <v>11.590538336052468</v>
      </c>
      <c r="E12" s="139">
        <v>51.127094764941297</v>
      </c>
      <c r="F12" s="139">
        <v>0</v>
      </c>
      <c r="G12" s="134">
        <f t="shared" si="0"/>
        <v>-11.590538336052468</v>
      </c>
      <c r="H12" s="134">
        <v>0</v>
      </c>
      <c r="I12" s="134">
        <f t="shared" si="1"/>
        <v>11.590538336052468</v>
      </c>
      <c r="J12" s="134">
        <f t="shared" si="2"/>
        <v>-12.902269019724208</v>
      </c>
      <c r="K12" s="134">
        <f t="shared" si="3"/>
        <v>-12.902269019724208</v>
      </c>
      <c r="L12" s="134">
        <f t="shared" si="4"/>
        <v>-12.902269019724208</v>
      </c>
      <c r="N12">
        <v>-22.050802820491921</v>
      </c>
      <c r="O12">
        <v>-15.807857082174859</v>
      </c>
      <c r="P12" s="192">
        <v>3</v>
      </c>
      <c r="Q12" s="192" t="s">
        <v>130</v>
      </c>
      <c r="AA12" s="139">
        <v>-13.697908942607969</v>
      </c>
      <c r="AB12" s="139">
        <v>-27.137772504818983</v>
      </c>
      <c r="AC12">
        <v>3</v>
      </c>
      <c r="AN12">
        <v>-41.651516438705343</v>
      </c>
      <c r="AO12">
        <v>-24.154520188842341</v>
      </c>
      <c r="AP12">
        <v>3</v>
      </c>
      <c r="AZ12">
        <v>-50.226828646674065</v>
      </c>
      <c r="BA12">
        <v>-38.944136315642844</v>
      </c>
      <c r="BB12">
        <v>3</v>
      </c>
      <c r="BL12">
        <v>-126.17959391725472</v>
      </c>
      <c r="BM12">
        <v>-77.295532604339613</v>
      </c>
      <c r="BN12">
        <v>3</v>
      </c>
      <c r="BX12">
        <v>-86.978166680824756</v>
      </c>
      <c r="BY12">
        <v>-66.102406641018135</v>
      </c>
      <c r="BZ12">
        <v>3</v>
      </c>
    </row>
    <row r="13" spans="1:78" x14ac:dyDescent="0.35">
      <c r="A13" s="66" t="s">
        <v>63</v>
      </c>
      <c r="B13" s="156">
        <v>10</v>
      </c>
      <c r="C13" s="139">
        <v>83.058158863541394</v>
      </c>
      <c r="D13" s="139">
        <v>12.368553625877963</v>
      </c>
      <c r="E13" s="139">
        <v>75.285287428996895</v>
      </c>
      <c r="F13" s="139">
        <v>12.374550015806328</v>
      </c>
      <c r="G13" s="134">
        <f t="shared" si="0"/>
        <v>-12.368553625877963</v>
      </c>
      <c r="H13" s="134">
        <v>0</v>
      </c>
      <c r="I13" s="134">
        <f t="shared" si="1"/>
        <v>12.368553625877963</v>
      </c>
      <c r="J13" s="134">
        <f t="shared" si="2"/>
        <v>-20.147421450350826</v>
      </c>
      <c r="K13" s="134">
        <f t="shared" si="3"/>
        <v>-7.7728714345444985</v>
      </c>
      <c r="L13" s="134">
        <f t="shared" si="4"/>
        <v>4.6016785812618295</v>
      </c>
      <c r="N13">
        <v>0</v>
      </c>
      <c r="O13">
        <v>6.2429457383156972</v>
      </c>
      <c r="P13" s="192">
        <v>3</v>
      </c>
      <c r="Q13" s="192"/>
      <c r="AA13" s="139">
        <v>0</v>
      </c>
      <c r="AB13" s="139">
        <v>-13.43986356221302</v>
      </c>
      <c r="AC13">
        <v>3</v>
      </c>
      <c r="AN13">
        <v>0</v>
      </c>
      <c r="AO13">
        <v>17.496996249863003</v>
      </c>
      <c r="AP13">
        <v>3</v>
      </c>
      <c r="AZ13">
        <v>0</v>
      </c>
      <c r="BA13">
        <v>12.507736932170019</v>
      </c>
      <c r="BB13">
        <v>3</v>
      </c>
      <c r="BL13">
        <v>0</v>
      </c>
      <c r="BM13">
        <v>-36.869060766774965</v>
      </c>
      <c r="BN13">
        <v>3</v>
      </c>
      <c r="BO13" t="s">
        <v>147</v>
      </c>
      <c r="BX13">
        <v>0</v>
      </c>
      <c r="BY13">
        <v>-58.752139034187991</v>
      </c>
      <c r="BZ13">
        <v>3</v>
      </c>
    </row>
    <row r="14" spans="1:78" x14ac:dyDescent="0.35">
      <c r="N14">
        <v>22.050802820491921</v>
      </c>
      <c r="O14">
        <v>28.293748558806254</v>
      </c>
      <c r="P14" s="192">
        <v>3</v>
      </c>
      <c r="Q14" s="192"/>
      <c r="AA14" s="139">
        <v>13.697908942607969</v>
      </c>
      <c r="AB14" s="139">
        <v>0.258045380392943</v>
      </c>
      <c r="AC14">
        <v>3</v>
      </c>
      <c r="AN14">
        <v>41.651516438705343</v>
      </c>
      <c r="AO14">
        <v>59.148512688568346</v>
      </c>
      <c r="AP14">
        <v>3</v>
      </c>
      <c r="AZ14">
        <v>50.226828646674065</v>
      </c>
      <c r="BA14">
        <v>63.959610179982882</v>
      </c>
      <c r="BB14">
        <v>3</v>
      </c>
      <c r="BL14">
        <v>126.17959391725472</v>
      </c>
      <c r="BM14">
        <v>3.5574110707896835</v>
      </c>
      <c r="BN14">
        <v>3</v>
      </c>
      <c r="BX14">
        <v>86.978166680824756</v>
      </c>
      <c r="BY14">
        <v>-51.401871427357854</v>
      </c>
      <c r="BZ14">
        <v>3</v>
      </c>
    </row>
    <row r="15" spans="1:78" x14ac:dyDescent="0.35">
      <c r="P15" s="192"/>
      <c r="Q15" s="192"/>
    </row>
    <row r="16" spans="1:78" x14ac:dyDescent="0.35">
      <c r="A16" s="9"/>
      <c r="B16" s="9"/>
      <c r="C16" s="284" t="s">
        <v>64</v>
      </c>
      <c r="D16" s="284"/>
      <c r="E16" s="284"/>
      <c r="F16" s="284"/>
      <c r="G16" s="284"/>
      <c r="H16" s="284"/>
      <c r="I16" s="284"/>
      <c r="J16" s="284"/>
      <c r="K16" s="284"/>
      <c r="L16" s="284"/>
      <c r="N16">
        <v>-18.022988505746973</v>
      </c>
      <c r="O16">
        <v>-33.999999999999545</v>
      </c>
      <c r="P16" s="192">
        <v>4</v>
      </c>
      <c r="Q16" s="192" t="s">
        <v>130</v>
      </c>
      <c r="AA16" s="139">
        <v>-10.465699221897905</v>
      </c>
      <c r="AB16" s="139">
        <v>-25.927655799061807</v>
      </c>
      <c r="AC16">
        <v>4</v>
      </c>
      <c r="AN16">
        <v>-37.172413793104766</v>
      </c>
      <c r="AO16">
        <v>22.022988505748103</v>
      </c>
      <c r="AP16">
        <v>4</v>
      </c>
      <c r="AZ16">
        <v>-39.425287356320574</v>
      </c>
      <c r="BA16">
        <v>77.977011494254299</v>
      </c>
      <c r="BB16">
        <v>4</v>
      </c>
      <c r="BL16">
        <v>-40.551724137929504</v>
      </c>
      <c r="BM16">
        <v>17.241379310344271</v>
      </c>
      <c r="BN16">
        <v>4</v>
      </c>
      <c r="BX16">
        <v>-6.758620689655233</v>
      </c>
      <c r="BY16">
        <v>-16.873563218391951</v>
      </c>
      <c r="BZ16">
        <v>4</v>
      </c>
    </row>
    <row r="17" spans="1:78" x14ac:dyDescent="0.35">
      <c r="A17" s="66" t="s">
        <v>54</v>
      </c>
      <c r="B17" s="93">
        <v>1</v>
      </c>
      <c r="C17" s="154">
        <v>147.75496560201799</v>
      </c>
      <c r="D17" s="154">
        <v>37.281804653970497</v>
      </c>
      <c r="E17" s="154">
        <v>183.08568224460299</v>
      </c>
      <c r="F17" s="154">
        <v>24.632620932089523</v>
      </c>
      <c r="G17" s="155">
        <f t="shared" ref="G17:G22" si="5">0-D17</f>
        <v>-37.281804653970497</v>
      </c>
      <c r="H17" s="155">
        <v>0</v>
      </c>
      <c r="I17" s="155">
        <f t="shared" ref="I17:I22" si="6">D17</f>
        <v>37.281804653970497</v>
      </c>
      <c r="J17" s="155">
        <f t="shared" ref="J17:J22" si="7">(E17-C17)-F17</f>
        <v>10.69809571049548</v>
      </c>
      <c r="K17" s="155">
        <f t="shared" ref="K17:K22" si="8">E17-C17</f>
        <v>35.330716642585003</v>
      </c>
      <c r="L17" s="155">
        <f t="shared" ref="L17:L22" si="9">(E17-C17)+F17</f>
        <v>59.963337574674526</v>
      </c>
      <c r="N17">
        <v>0</v>
      </c>
      <c r="O17">
        <v>-10.344827586206804</v>
      </c>
      <c r="P17" s="192">
        <v>4</v>
      </c>
      <c r="Q17" s="192"/>
      <c r="AA17" s="139">
        <v>0</v>
      </c>
      <c r="AB17" s="139">
        <v>-11.656247769201002</v>
      </c>
      <c r="AC17">
        <v>4</v>
      </c>
      <c r="AN17">
        <v>0</v>
      </c>
      <c r="AO17">
        <v>59.195402298850979</v>
      </c>
      <c r="AP17">
        <v>4</v>
      </c>
      <c r="AZ17">
        <v>0</v>
      </c>
      <c r="BA17">
        <v>125.28735632183901</v>
      </c>
      <c r="BB17">
        <v>4</v>
      </c>
      <c r="BL17">
        <v>0</v>
      </c>
      <c r="BM17">
        <v>73.563218390803996</v>
      </c>
      <c r="BN17">
        <v>4</v>
      </c>
      <c r="BO17" t="s">
        <v>148</v>
      </c>
      <c r="BX17">
        <v>0</v>
      </c>
      <c r="BY17">
        <v>1.1494252873559958</v>
      </c>
      <c r="BZ17">
        <v>4</v>
      </c>
    </row>
    <row r="18" spans="1:78" x14ac:dyDescent="0.35">
      <c r="A18" s="66" t="s">
        <v>54</v>
      </c>
      <c r="B18" s="93">
        <v>2</v>
      </c>
      <c r="C18" s="154">
        <v>200.49364416593301</v>
      </c>
      <c r="D18" s="154">
        <v>10.863453788685403</v>
      </c>
      <c r="E18" s="154">
        <v>199.11196987844099</v>
      </c>
      <c r="F18" s="154">
        <v>19.011044130200915</v>
      </c>
      <c r="G18" s="155">
        <f t="shared" si="5"/>
        <v>-10.863453788685403</v>
      </c>
      <c r="H18" s="155">
        <v>0</v>
      </c>
      <c r="I18" s="155">
        <f t="shared" si="6"/>
        <v>10.863453788685403</v>
      </c>
      <c r="J18" s="155">
        <f t="shared" si="7"/>
        <v>-20.392718417692933</v>
      </c>
      <c r="K18" s="155">
        <f t="shared" si="8"/>
        <v>-1.381674287492018</v>
      </c>
      <c r="L18" s="155">
        <f t="shared" si="9"/>
        <v>17.629369842708897</v>
      </c>
      <c r="N18">
        <v>18.022988505746973</v>
      </c>
      <c r="O18">
        <v>13.31034482758594</v>
      </c>
      <c r="P18" s="192">
        <v>4</v>
      </c>
      <c r="Q18" s="192"/>
      <c r="AA18" s="139">
        <v>10.465699221897905</v>
      </c>
      <c r="AB18" s="139">
        <v>2.6151602606598026</v>
      </c>
      <c r="AC18">
        <v>4</v>
      </c>
      <c r="AN18">
        <v>37.172413793104766</v>
      </c>
      <c r="AO18">
        <v>96.367816091953856</v>
      </c>
      <c r="AP18">
        <v>4</v>
      </c>
      <c r="AZ18">
        <v>39.425287356320574</v>
      </c>
      <c r="BA18">
        <v>172.59770114942373</v>
      </c>
      <c r="BB18">
        <v>4</v>
      </c>
      <c r="BL18">
        <v>40.551724137929504</v>
      </c>
      <c r="BM18">
        <v>129.88505747126374</v>
      </c>
      <c r="BN18">
        <v>4</v>
      </c>
      <c r="BX18">
        <v>6.758620689655233</v>
      </c>
      <c r="BY18">
        <v>19.172413793103942</v>
      </c>
      <c r="BZ18">
        <v>4</v>
      </c>
    </row>
    <row r="19" spans="1:78" x14ac:dyDescent="0.35">
      <c r="A19" s="66" t="s">
        <v>60</v>
      </c>
      <c r="B19" s="93">
        <v>3</v>
      </c>
      <c r="C19" s="154">
        <v>180.29437935636901</v>
      </c>
      <c r="D19" s="154">
        <v>13.697908942607969</v>
      </c>
      <c r="E19" s="154">
        <v>166.85451579415599</v>
      </c>
      <c r="F19" s="154">
        <v>13.697908942605963</v>
      </c>
      <c r="G19" s="155">
        <f t="shared" si="5"/>
        <v>-13.697908942607969</v>
      </c>
      <c r="H19" s="155">
        <v>0</v>
      </c>
      <c r="I19" s="155">
        <f t="shared" si="6"/>
        <v>13.697908942607969</v>
      </c>
      <c r="J19" s="155">
        <f t="shared" si="7"/>
        <v>-27.137772504818983</v>
      </c>
      <c r="K19" s="155">
        <f t="shared" si="8"/>
        <v>-13.43986356221302</v>
      </c>
      <c r="L19" s="155">
        <f t="shared" si="9"/>
        <v>0.258045380392943</v>
      </c>
      <c r="P19" s="192"/>
      <c r="Q19" s="192"/>
    </row>
    <row r="20" spans="1:78" x14ac:dyDescent="0.35">
      <c r="A20" s="66" t="s">
        <v>61</v>
      </c>
      <c r="B20" s="93">
        <v>4</v>
      </c>
      <c r="C20" s="155">
        <v>211.82553360731799</v>
      </c>
      <c r="D20" s="154">
        <v>10.465699221897905</v>
      </c>
      <c r="E20" s="155">
        <v>200.16928583811699</v>
      </c>
      <c r="F20" s="154">
        <v>14.271408029860805</v>
      </c>
      <c r="G20" s="155">
        <f t="shared" si="5"/>
        <v>-10.465699221897905</v>
      </c>
      <c r="H20" s="155">
        <v>0</v>
      </c>
      <c r="I20" s="155">
        <f t="shared" si="6"/>
        <v>10.465699221897905</v>
      </c>
      <c r="J20" s="155">
        <f t="shared" si="7"/>
        <v>-25.927655799061807</v>
      </c>
      <c r="K20" s="155">
        <f t="shared" si="8"/>
        <v>-11.656247769201002</v>
      </c>
      <c r="L20" s="155">
        <f t="shared" si="9"/>
        <v>2.6151602606598026</v>
      </c>
      <c r="N20">
        <v>-10.651944186849056</v>
      </c>
      <c r="O20">
        <v>2.8803726627703083</v>
      </c>
      <c r="P20" s="192">
        <v>5</v>
      </c>
      <c r="Q20" s="192" t="s">
        <v>130</v>
      </c>
      <c r="AA20" s="139">
        <v>-13.697908942607969</v>
      </c>
      <c r="AB20" s="139">
        <v>15.582826635028994</v>
      </c>
      <c r="AC20">
        <v>5</v>
      </c>
      <c r="AN20">
        <v>-38.61329767732726</v>
      </c>
      <c r="AO20">
        <v>-26.621665336754038</v>
      </c>
      <c r="AP20">
        <v>5</v>
      </c>
      <c r="AZ20">
        <v>-31.290086048867224</v>
      </c>
      <c r="BA20">
        <v>0.63576958743914247</v>
      </c>
      <c r="BB20">
        <v>5</v>
      </c>
      <c r="BL20">
        <v>-35.996863440552268</v>
      </c>
      <c r="BM20">
        <v>25.052534062107476</v>
      </c>
      <c r="BN20">
        <v>5</v>
      </c>
      <c r="BX20">
        <v>-25.29836744376593</v>
      </c>
      <c r="BY20">
        <v>-22.706118311803227</v>
      </c>
      <c r="BZ20">
        <v>5</v>
      </c>
    </row>
    <row r="21" spans="1:78" x14ac:dyDescent="0.35">
      <c r="A21" s="66" t="s">
        <v>62</v>
      </c>
      <c r="B21" s="92">
        <v>5</v>
      </c>
      <c r="C21" s="154">
        <v>180.29437935636901</v>
      </c>
      <c r="D21" s="154">
        <v>13.697908942607969</v>
      </c>
      <c r="E21" s="154">
        <v>195.877205991398</v>
      </c>
      <c r="F21" s="154">
        <v>0</v>
      </c>
      <c r="G21" s="155">
        <f t="shared" si="5"/>
        <v>-13.697908942607969</v>
      </c>
      <c r="H21" s="155">
        <v>0</v>
      </c>
      <c r="I21" s="155">
        <f t="shared" si="6"/>
        <v>13.697908942607969</v>
      </c>
      <c r="J21" s="155">
        <f t="shared" si="7"/>
        <v>15.582826635028994</v>
      </c>
      <c r="K21" s="155">
        <f t="shared" si="8"/>
        <v>15.582826635028994</v>
      </c>
      <c r="L21" s="155">
        <f t="shared" si="9"/>
        <v>15.582826635028994</v>
      </c>
      <c r="N21">
        <v>0</v>
      </c>
      <c r="O21">
        <v>10.869330802907101</v>
      </c>
      <c r="P21" s="192">
        <v>5</v>
      </c>
      <c r="Q21" s="192"/>
      <c r="AA21" s="139">
        <v>0</v>
      </c>
      <c r="AB21" s="139">
        <v>15.582826635028994</v>
      </c>
      <c r="AC21">
        <v>5</v>
      </c>
      <c r="AN21">
        <v>0</v>
      </c>
      <c r="AO21">
        <v>0.67394164204500839</v>
      </c>
      <c r="AP21">
        <v>5</v>
      </c>
      <c r="AZ21">
        <v>0</v>
      </c>
      <c r="BA21">
        <v>31.260109124629992</v>
      </c>
      <c r="BB21">
        <v>5</v>
      </c>
      <c r="BL21">
        <v>0</v>
      </c>
      <c r="BM21">
        <v>64.436444967938996</v>
      </c>
      <c r="BN21">
        <v>5</v>
      </c>
      <c r="BO21" t="s">
        <v>148</v>
      </c>
      <c r="BX21">
        <v>0</v>
      </c>
      <c r="BY21">
        <v>-4.0652159848170015</v>
      </c>
      <c r="BZ21">
        <v>5</v>
      </c>
    </row>
    <row r="22" spans="1:78" x14ac:dyDescent="0.35">
      <c r="A22" s="66" t="s">
        <v>63</v>
      </c>
      <c r="B22" s="93">
        <v>6</v>
      </c>
      <c r="C22" s="155">
        <v>211.82553360731799</v>
      </c>
      <c r="D22" s="154">
        <v>10.465699221897905</v>
      </c>
      <c r="E22" s="155">
        <v>243.86338836822699</v>
      </c>
      <c r="F22" s="154">
        <v>32.348524867680553</v>
      </c>
      <c r="G22" s="155">
        <f t="shared" si="5"/>
        <v>-10.465699221897905</v>
      </c>
      <c r="H22" s="155">
        <v>0</v>
      </c>
      <c r="I22" s="155">
        <f t="shared" si="6"/>
        <v>10.465699221897905</v>
      </c>
      <c r="J22" s="155">
        <f t="shared" si="7"/>
        <v>-0.31067010677155338</v>
      </c>
      <c r="K22" s="155">
        <f t="shared" si="8"/>
        <v>32.037854760908999</v>
      </c>
      <c r="L22" s="155">
        <f t="shared" si="9"/>
        <v>64.386379628589552</v>
      </c>
      <c r="N22">
        <v>10.651944186849056</v>
      </c>
      <c r="O22">
        <v>18.858288943043892</v>
      </c>
      <c r="P22" s="192">
        <v>5</v>
      </c>
      <c r="Q22" s="192"/>
      <c r="AA22" s="139">
        <v>13.697908942607969</v>
      </c>
      <c r="AB22" s="139">
        <v>15.582826635028994</v>
      </c>
      <c r="AC22">
        <v>5</v>
      </c>
      <c r="AN22">
        <v>38.61329767732726</v>
      </c>
      <c r="AO22">
        <v>27.969548620844055</v>
      </c>
      <c r="AP22">
        <v>5</v>
      </c>
      <c r="AZ22">
        <v>31.290086048867224</v>
      </c>
      <c r="BA22">
        <v>61.884448661820841</v>
      </c>
      <c r="BB22">
        <v>5</v>
      </c>
      <c r="BL22">
        <v>35.996863440552268</v>
      </c>
      <c r="BM22">
        <v>103.82035587377052</v>
      </c>
      <c r="BN22">
        <v>5</v>
      </c>
      <c r="BX22">
        <v>25.29836744376593</v>
      </c>
      <c r="BY22">
        <v>14.575686342169224</v>
      </c>
      <c r="BZ22">
        <v>5</v>
      </c>
    </row>
    <row r="23" spans="1:78" x14ac:dyDescent="0.35">
      <c r="P23" s="192"/>
      <c r="Q23" s="192"/>
    </row>
    <row r="24" spans="1:78" x14ac:dyDescent="0.35">
      <c r="N24">
        <v>-6.7896586179270324</v>
      </c>
      <c r="O24">
        <v>-35.098378120842796</v>
      </c>
      <c r="P24" s="192">
        <v>6</v>
      </c>
      <c r="Q24" s="192" t="s">
        <v>130</v>
      </c>
      <c r="AA24" s="139">
        <v>-10.465699221897905</v>
      </c>
      <c r="AB24" s="139">
        <v>-0.31067010677155338</v>
      </c>
      <c r="AC24">
        <v>6</v>
      </c>
      <c r="AN24">
        <v>-25.137300573712615</v>
      </c>
      <c r="AO24">
        <v>-4.1687654263811638</v>
      </c>
      <c r="AP24">
        <v>6</v>
      </c>
      <c r="AZ24">
        <v>-33.269327227851157</v>
      </c>
      <c r="BA24">
        <v>24.292374984283249</v>
      </c>
      <c r="BB24">
        <v>6</v>
      </c>
      <c r="BX24">
        <v>-29.203313900780913</v>
      </c>
      <c r="BY24">
        <v>4.9922909456643367</v>
      </c>
      <c r="BZ24">
        <v>6</v>
      </c>
    </row>
    <row r="25" spans="1:78" x14ac:dyDescent="0.35">
      <c r="A25" s="9"/>
      <c r="B25" s="9"/>
      <c r="C25" s="284" t="s">
        <v>67</v>
      </c>
      <c r="D25" s="284"/>
      <c r="E25" s="284"/>
      <c r="F25" s="284"/>
      <c r="G25" s="284"/>
      <c r="H25" s="284"/>
      <c r="I25" s="284"/>
      <c r="J25" s="284"/>
      <c r="K25" s="284"/>
      <c r="L25" s="284"/>
      <c r="N25">
        <v>0</v>
      </c>
      <c r="O25">
        <v>-23.555958470364814</v>
      </c>
      <c r="P25" s="192">
        <v>6</v>
      </c>
      <c r="Q25" s="192"/>
      <c r="AA25" s="139">
        <v>0</v>
      </c>
      <c r="AB25" s="139">
        <v>32.037854760908999</v>
      </c>
      <c r="AC25">
        <v>6</v>
      </c>
      <c r="AN25">
        <v>0</v>
      </c>
      <c r="AO25">
        <v>28.42159593967699</v>
      </c>
      <c r="AP25">
        <v>6</v>
      </c>
      <c r="AZ25">
        <v>0</v>
      </c>
      <c r="BA25">
        <v>60.960422442942985</v>
      </c>
      <c r="BB25">
        <v>6</v>
      </c>
      <c r="BX25">
        <v>0</v>
      </c>
      <c r="BY25">
        <v>45.730242653238008</v>
      </c>
      <c r="BZ25">
        <v>6</v>
      </c>
    </row>
    <row r="26" spans="1:78" x14ac:dyDescent="0.35">
      <c r="A26" s="66" t="s">
        <v>25</v>
      </c>
      <c r="B26" s="93">
        <v>1</v>
      </c>
      <c r="C26" s="21">
        <v>436.06664209168201</v>
      </c>
      <c r="D26" s="9">
        <v>12.034216277416471</v>
      </c>
      <c r="E26" s="9">
        <v>431.46541509781702</v>
      </c>
      <c r="F26" s="9">
        <v>31.564417177914887</v>
      </c>
      <c r="G26" s="155">
        <v>-12.034216277416471</v>
      </c>
      <c r="H26" s="155">
        <v>0</v>
      </c>
      <c r="I26" s="155">
        <v>12.034216277416471</v>
      </c>
      <c r="J26" s="155">
        <v>-36.165644171779888</v>
      </c>
      <c r="K26" s="155">
        <v>-4.6012269938649979</v>
      </c>
      <c r="L26" s="155">
        <v>26.963190184049889</v>
      </c>
      <c r="N26">
        <v>6.7896586179270324</v>
      </c>
      <c r="O26">
        <v>-12.013538819886829</v>
      </c>
      <c r="P26" s="192">
        <v>6</v>
      </c>
      <c r="Q26" s="192"/>
      <c r="AA26" s="139">
        <v>10.465699221897905</v>
      </c>
      <c r="AB26" s="139">
        <v>64.386379628589552</v>
      </c>
      <c r="AC26">
        <v>6</v>
      </c>
      <c r="AN26">
        <v>25.137300573712615</v>
      </c>
      <c r="AO26">
        <v>61.011957305735145</v>
      </c>
      <c r="AP26">
        <v>6</v>
      </c>
      <c r="AZ26">
        <v>33.269327227851157</v>
      </c>
      <c r="BA26">
        <v>97.628469901602728</v>
      </c>
      <c r="BB26">
        <v>6</v>
      </c>
      <c r="BX26">
        <v>29.203313900780913</v>
      </c>
      <c r="BY26">
        <v>86.46819436081168</v>
      </c>
      <c r="BZ26">
        <v>6</v>
      </c>
    </row>
    <row r="27" spans="1:78" x14ac:dyDescent="0.35">
      <c r="A27" s="66" t="s">
        <v>26</v>
      </c>
      <c r="B27" s="92">
        <v>2</v>
      </c>
      <c r="C27" s="9">
        <v>380.83587426374203</v>
      </c>
      <c r="D27" s="9">
        <v>29.49252415414627</v>
      </c>
      <c r="E27" s="9">
        <v>385.22219364951002</v>
      </c>
      <c r="F27" s="9">
        <v>33.179089673414637</v>
      </c>
      <c r="G27" s="155">
        <v>-29.49252415414627</v>
      </c>
      <c r="H27" s="155">
        <v>0</v>
      </c>
      <c r="I27" s="155">
        <v>29.49252415414627</v>
      </c>
      <c r="J27" s="155">
        <v>-28.792770287646647</v>
      </c>
      <c r="K27" s="155">
        <v>4.3863193857679903</v>
      </c>
      <c r="L27" s="155">
        <v>37.565409059182628</v>
      </c>
      <c r="P27" s="192"/>
      <c r="Q27" s="192"/>
    </row>
    <row r="28" spans="1:78" x14ac:dyDescent="0.35">
      <c r="A28" s="66" t="s">
        <v>27</v>
      </c>
      <c r="B28" s="93">
        <v>3</v>
      </c>
      <c r="C28" s="9">
        <v>332.28758328579897</v>
      </c>
      <c r="D28" s="9">
        <v>41.651516438705343</v>
      </c>
      <c r="E28" s="9">
        <v>349.78457953566198</v>
      </c>
      <c r="F28" s="9">
        <v>41.651516438705343</v>
      </c>
      <c r="G28" s="155">
        <v>-41.651516438705343</v>
      </c>
      <c r="H28" s="155">
        <v>0</v>
      </c>
      <c r="I28" s="155">
        <v>41.651516438705343</v>
      </c>
      <c r="J28" s="155">
        <v>-24.154520188842341</v>
      </c>
      <c r="K28" s="155">
        <v>17.496996249863003</v>
      </c>
      <c r="L28" s="155">
        <v>59.148512688568346</v>
      </c>
      <c r="N28">
        <v>-11.590538336052468</v>
      </c>
      <c r="O28">
        <v>-6.3651193830637487</v>
      </c>
      <c r="P28" s="192">
        <v>7</v>
      </c>
      <c r="Q28" s="192" t="s">
        <v>130</v>
      </c>
      <c r="AN28">
        <v>-7.3757971229412442</v>
      </c>
      <c r="AO28">
        <v>18.605961738100056</v>
      </c>
      <c r="AP28">
        <v>7</v>
      </c>
      <c r="AZ28">
        <v>-23.181076672104101</v>
      </c>
      <c r="BA28">
        <v>-25.000000000000469</v>
      </c>
      <c r="BB28">
        <v>7</v>
      </c>
      <c r="BX28">
        <v>-4.2074744179145975</v>
      </c>
      <c r="BY28">
        <v>5.383360522022997</v>
      </c>
      <c r="BZ28">
        <v>7</v>
      </c>
    </row>
    <row r="29" spans="1:78" x14ac:dyDescent="0.35">
      <c r="A29" s="66" t="s">
        <v>28</v>
      </c>
      <c r="B29" s="93">
        <v>4</v>
      </c>
      <c r="C29" s="9">
        <v>299.42528735632101</v>
      </c>
      <c r="D29" s="9">
        <v>37.172413793104766</v>
      </c>
      <c r="E29" s="21">
        <v>358.62068965517199</v>
      </c>
      <c r="F29" s="9">
        <v>37.172413793102876</v>
      </c>
      <c r="G29" s="155">
        <v>-37.172413793104766</v>
      </c>
      <c r="H29" s="155">
        <v>0</v>
      </c>
      <c r="I29" s="155">
        <v>37.172413793104766</v>
      </c>
      <c r="J29" s="155">
        <v>22.022988505748103</v>
      </c>
      <c r="K29" s="155">
        <v>59.195402298850979</v>
      </c>
      <c r="L29" s="155">
        <v>96.367816091953856</v>
      </c>
      <c r="N29">
        <v>0</v>
      </c>
      <c r="O29">
        <v>-2.1503781699539033</v>
      </c>
      <c r="P29" s="192">
        <v>7</v>
      </c>
      <c r="Q29" s="192"/>
      <c r="AN29">
        <v>0</v>
      </c>
      <c r="AO29">
        <v>48.109150229868987</v>
      </c>
      <c r="AP29">
        <v>7</v>
      </c>
      <c r="AZ29">
        <v>0</v>
      </c>
      <c r="BA29">
        <v>1.342132581936994</v>
      </c>
      <c r="BB29">
        <v>7</v>
      </c>
      <c r="BX29">
        <v>0</v>
      </c>
      <c r="BY29">
        <v>5.383360522022997</v>
      </c>
      <c r="BZ29">
        <v>7</v>
      </c>
    </row>
    <row r="30" spans="1:78" x14ac:dyDescent="0.35">
      <c r="A30" s="66" t="s">
        <v>54</v>
      </c>
      <c r="B30" s="92">
        <v>5</v>
      </c>
      <c r="C30" s="9">
        <v>197.69134551100899</v>
      </c>
      <c r="D30" s="9">
        <v>38.61329767732726</v>
      </c>
      <c r="E30" s="9">
        <v>198.365287153054</v>
      </c>
      <c r="F30" s="9">
        <v>27.295606978799047</v>
      </c>
      <c r="G30" s="155">
        <v>-38.61329767732726</v>
      </c>
      <c r="H30" s="155">
        <v>0</v>
      </c>
      <c r="I30" s="155">
        <v>38.61329767732726</v>
      </c>
      <c r="J30" s="155">
        <v>-26.621665336754038</v>
      </c>
      <c r="K30" s="155">
        <v>0.67394164204500839</v>
      </c>
      <c r="L30" s="155">
        <v>27.969548620844055</v>
      </c>
      <c r="N30">
        <v>11.590538336052468</v>
      </c>
      <c r="O30">
        <v>2.0643630431559421</v>
      </c>
      <c r="P30" s="192">
        <v>7</v>
      </c>
      <c r="Q30" s="192"/>
      <c r="AN30">
        <v>7.3757971229412442</v>
      </c>
      <c r="AO30">
        <v>77.612338721637911</v>
      </c>
      <c r="AP30">
        <v>7</v>
      </c>
      <c r="AZ30">
        <v>23.181076672104101</v>
      </c>
      <c r="BA30">
        <v>27.684265163874457</v>
      </c>
      <c r="BB30">
        <v>7</v>
      </c>
      <c r="BX30">
        <v>4.2074744179145975</v>
      </c>
      <c r="BY30">
        <v>5.383360522022997</v>
      </c>
      <c r="BZ30">
        <v>7</v>
      </c>
    </row>
    <row r="31" spans="1:78" x14ac:dyDescent="0.35">
      <c r="A31" s="66" t="s">
        <v>54</v>
      </c>
      <c r="B31" s="93">
        <v>6</v>
      </c>
      <c r="C31" s="9">
        <v>231.543597514574</v>
      </c>
      <c r="D31" s="9">
        <v>25.137300573712615</v>
      </c>
      <c r="E31" s="9">
        <v>259.96519345425099</v>
      </c>
      <c r="F31" s="9">
        <v>32.590361366058154</v>
      </c>
      <c r="G31" s="155">
        <v>-25.137300573712615</v>
      </c>
      <c r="H31" s="155">
        <v>0</v>
      </c>
      <c r="I31" s="155">
        <v>25.137300573712615</v>
      </c>
      <c r="J31" s="155">
        <v>-4.1687654263811638</v>
      </c>
      <c r="K31" s="155">
        <v>28.42159593967699</v>
      </c>
      <c r="L31" s="155">
        <v>61.011957305735145</v>
      </c>
      <c r="P31" s="192"/>
      <c r="Q31" s="192"/>
    </row>
    <row r="32" spans="1:78" x14ac:dyDescent="0.35">
      <c r="A32" s="66" t="s">
        <v>60</v>
      </c>
      <c r="B32" s="93">
        <v>7</v>
      </c>
      <c r="C32" s="14">
        <v>164.570665875722</v>
      </c>
      <c r="D32" s="9">
        <v>7.3757971229412442</v>
      </c>
      <c r="E32" s="14">
        <v>212.67981610559099</v>
      </c>
      <c r="F32" s="9">
        <v>29.503188491768931</v>
      </c>
      <c r="G32" s="155">
        <v>-7.3757971229412442</v>
      </c>
      <c r="H32" s="155">
        <v>0</v>
      </c>
      <c r="I32" s="155">
        <v>7.3757971229412442</v>
      </c>
      <c r="J32" s="155">
        <v>18.605961738100056</v>
      </c>
      <c r="K32" s="155">
        <v>48.109150229868987</v>
      </c>
      <c r="L32" s="155">
        <v>77.612338721637911</v>
      </c>
      <c r="N32">
        <v>-12.368553625877963</v>
      </c>
      <c r="O32">
        <v>-8.731477987742096</v>
      </c>
      <c r="P32" s="192">
        <v>8</v>
      </c>
      <c r="Q32" s="192" t="s">
        <v>130</v>
      </c>
      <c r="AN32">
        <v>-14.271408029858799</v>
      </c>
      <c r="AO32">
        <v>-2.4720627377396553</v>
      </c>
      <c r="AP32">
        <v>8</v>
      </c>
      <c r="AZ32">
        <v>-23.785680049766022</v>
      </c>
      <c r="BA32">
        <v>-0.47212392539277204</v>
      </c>
      <c r="BB32">
        <v>8</v>
      </c>
      <c r="BX32">
        <v>-15.222835231849539</v>
      </c>
      <c r="BY32">
        <v>-10.67928492030299</v>
      </c>
      <c r="BZ32">
        <v>8</v>
      </c>
    </row>
    <row r="33" spans="1:78" x14ac:dyDescent="0.35">
      <c r="A33" s="66" t="s">
        <v>61</v>
      </c>
      <c r="B33" s="92">
        <v>8</v>
      </c>
      <c r="C33" s="14">
        <v>226.99191303194999</v>
      </c>
      <c r="D33" s="9">
        <v>14.271408029858799</v>
      </c>
      <c r="E33" s="14">
        <v>246.40267593999499</v>
      </c>
      <c r="F33" s="9">
        <v>21.882825645784656</v>
      </c>
      <c r="G33" s="155">
        <v>-14.271408029858799</v>
      </c>
      <c r="H33" s="155">
        <v>0</v>
      </c>
      <c r="I33" s="155">
        <v>14.271408029858799</v>
      </c>
      <c r="J33" s="155">
        <v>-2.4720627377396553</v>
      </c>
      <c r="K33" s="155">
        <v>19.410762908045001</v>
      </c>
      <c r="L33" s="155">
        <v>41.293588553829657</v>
      </c>
      <c r="N33">
        <v>0</v>
      </c>
      <c r="O33">
        <v>-8.731477987742096</v>
      </c>
      <c r="P33" s="192">
        <v>8</v>
      </c>
      <c r="Q33" s="192"/>
      <c r="AN33">
        <v>0</v>
      </c>
      <c r="AO33">
        <v>19.410762908045001</v>
      </c>
      <c r="AP33">
        <v>8</v>
      </c>
      <c r="AZ33">
        <v>0</v>
      </c>
      <c r="BA33">
        <v>24.264983326363989</v>
      </c>
      <c r="BB33">
        <v>8</v>
      </c>
      <c r="BX33">
        <v>0</v>
      </c>
      <c r="BY33">
        <v>-10.67928492030299</v>
      </c>
      <c r="BZ33">
        <v>8</v>
      </c>
    </row>
    <row r="34" spans="1:78" x14ac:dyDescent="0.35">
      <c r="A34" s="66" t="s">
        <v>62</v>
      </c>
      <c r="B34" s="93">
        <v>9</v>
      </c>
      <c r="C34" s="14">
        <v>164.570665875722</v>
      </c>
      <c r="D34" s="9">
        <v>7.3757971229412442</v>
      </c>
      <c r="E34" s="14">
        <v>244.93548865490101</v>
      </c>
      <c r="F34" s="9">
        <v>8.4294824262196624</v>
      </c>
      <c r="G34" s="155">
        <v>-7.3757971229412442</v>
      </c>
      <c r="H34" s="155">
        <v>0</v>
      </c>
      <c r="I34" s="155">
        <v>7.3757971229412442</v>
      </c>
      <c r="J34" s="155">
        <v>71.935340352959344</v>
      </c>
      <c r="K34" s="155">
        <v>80.364822779179008</v>
      </c>
      <c r="L34" s="155">
        <v>88.794305205398672</v>
      </c>
      <c r="N34">
        <v>12.368553625877963</v>
      </c>
      <c r="O34">
        <v>-8.731477987742096</v>
      </c>
      <c r="P34" s="192">
        <v>8</v>
      </c>
      <c r="Q34" s="192"/>
      <c r="AN34">
        <v>14.271408029858799</v>
      </c>
      <c r="AO34">
        <v>41.293588553829657</v>
      </c>
      <c r="AP34">
        <v>8</v>
      </c>
      <c r="AZ34">
        <v>23.785680049766022</v>
      </c>
      <c r="BA34">
        <v>49.00209057812075</v>
      </c>
      <c r="BB34">
        <v>8</v>
      </c>
      <c r="BX34">
        <v>15.222835231849539</v>
      </c>
      <c r="BY34">
        <v>-10.67928492030299</v>
      </c>
      <c r="BZ34">
        <v>8</v>
      </c>
    </row>
    <row r="35" spans="1:78" x14ac:dyDescent="0.35">
      <c r="A35" s="66" t="s">
        <v>63</v>
      </c>
      <c r="B35" s="93">
        <v>10</v>
      </c>
      <c r="C35" s="14">
        <v>226.99191303194999</v>
      </c>
      <c r="D35" s="9">
        <v>14.271408029858799</v>
      </c>
      <c r="E35" s="14">
        <v>281.35306295189599</v>
      </c>
      <c r="F35" s="9">
        <v>35.208802863582058</v>
      </c>
      <c r="G35" s="155">
        <v>-14.271408029858799</v>
      </c>
      <c r="H35" s="155">
        <v>0</v>
      </c>
      <c r="I35" s="155">
        <v>14.271408029858799</v>
      </c>
      <c r="J35" s="155">
        <v>19.152347056363944</v>
      </c>
      <c r="K35" s="155">
        <v>54.361149919946001</v>
      </c>
      <c r="L35" s="155">
        <v>89.569952783528066</v>
      </c>
      <c r="P35" s="192"/>
      <c r="Q35" s="192"/>
    </row>
    <row r="36" spans="1:78" x14ac:dyDescent="0.35">
      <c r="N36">
        <v>-11.590538336052468</v>
      </c>
      <c r="O36">
        <v>-12.902269019724208</v>
      </c>
      <c r="P36" s="192">
        <v>9</v>
      </c>
      <c r="Q36" s="192" t="s">
        <v>130</v>
      </c>
      <c r="AN36">
        <v>-7.3757971229412442</v>
      </c>
      <c r="AO36">
        <v>71.935340352959344</v>
      </c>
      <c r="AP36">
        <v>9</v>
      </c>
      <c r="AZ36">
        <v>-23.181076672104101</v>
      </c>
      <c r="BA36">
        <v>38.379059765680907</v>
      </c>
      <c r="BB36">
        <v>9</v>
      </c>
      <c r="BX36">
        <v>-4.2074744179145975</v>
      </c>
      <c r="BY36">
        <v>24.005190567994735</v>
      </c>
      <c r="BZ36">
        <v>9</v>
      </c>
    </row>
    <row r="37" spans="1:78" x14ac:dyDescent="0.35">
      <c r="N37">
        <v>0</v>
      </c>
      <c r="O37">
        <v>-12.902269019724208</v>
      </c>
      <c r="P37" s="192">
        <v>9</v>
      </c>
      <c r="Q37" s="192"/>
      <c r="AN37">
        <v>0</v>
      </c>
      <c r="AO37">
        <v>80.364822779179008</v>
      </c>
      <c r="AP37">
        <v>9</v>
      </c>
      <c r="AZ37">
        <v>0</v>
      </c>
      <c r="BA37">
        <v>61.560136437787008</v>
      </c>
      <c r="BB37">
        <v>9</v>
      </c>
      <c r="BX37">
        <v>0</v>
      </c>
      <c r="BY37">
        <v>41.932374314103001</v>
      </c>
      <c r="BZ37">
        <v>9</v>
      </c>
    </row>
    <row r="38" spans="1:78" x14ac:dyDescent="0.35">
      <c r="C38" s="284" t="s">
        <v>74</v>
      </c>
      <c r="D38" s="284"/>
      <c r="E38" s="284"/>
      <c r="F38" s="284"/>
      <c r="G38" s="284"/>
      <c r="H38" s="284"/>
      <c r="I38" s="284"/>
      <c r="J38" s="284"/>
      <c r="K38" s="284"/>
      <c r="L38" s="284"/>
      <c r="N38">
        <v>11.590538336052468</v>
      </c>
      <c r="O38">
        <v>-12.902269019724208</v>
      </c>
      <c r="P38" s="192">
        <v>9</v>
      </c>
      <c r="Q38" s="192"/>
      <c r="AN38">
        <v>7.3757971229412442</v>
      </c>
      <c r="AO38">
        <v>88.794305205398672</v>
      </c>
      <c r="AP38">
        <v>9</v>
      </c>
      <c r="AZ38">
        <v>23.181076672104101</v>
      </c>
      <c r="BA38">
        <v>84.74121310989311</v>
      </c>
      <c r="BB38">
        <v>9</v>
      </c>
      <c r="BX38">
        <v>4.2074744179145975</v>
      </c>
      <c r="BY38">
        <v>59.85955806021127</v>
      </c>
      <c r="BZ38">
        <v>9</v>
      </c>
    </row>
    <row r="39" spans="1:78" x14ac:dyDescent="0.35">
      <c r="A39" s="66" t="s">
        <v>25</v>
      </c>
      <c r="B39" s="93">
        <v>1</v>
      </c>
      <c r="C39" s="21">
        <v>419.70891808631001</v>
      </c>
      <c r="D39" s="9">
        <v>73.630953948234222</v>
      </c>
      <c r="E39" s="9">
        <v>363.71744911661699</v>
      </c>
      <c r="F39" s="9">
        <v>43.588957055216675</v>
      </c>
      <c r="G39" s="155">
        <v>-73.630953948234222</v>
      </c>
      <c r="H39" s="155">
        <v>0</v>
      </c>
      <c r="I39" s="155">
        <v>73.630953948234222</v>
      </c>
      <c r="J39" s="155">
        <v>-99.580426024909684</v>
      </c>
      <c r="K39" s="155">
        <v>-55.991468969693017</v>
      </c>
      <c r="L39" s="155">
        <v>-12.402511914476342</v>
      </c>
      <c r="P39" s="192"/>
      <c r="Q39" s="192"/>
    </row>
    <row r="40" spans="1:78" x14ac:dyDescent="0.35">
      <c r="A40" s="66" t="s">
        <v>26</v>
      </c>
      <c r="B40" s="93">
        <v>2</v>
      </c>
      <c r="C40" s="9">
        <v>356.65111494801801</v>
      </c>
      <c r="D40" s="9">
        <v>62.671613827560911</v>
      </c>
      <c r="E40" s="9">
        <v>381.71509741253601</v>
      </c>
      <c r="F40" s="9">
        <v>76.208221593622739</v>
      </c>
      <c r="G40" s="155">
        <v>-62.671613827560911</v>
      </c>
      <c r="H40" s="155">
        <v>0</v>
      </c>
      <c r="I40" s="155">
        <v>62.671613827560911</v>
      </c>
      <c r="J40" s="155">
        <v>-51.144239129104733</v>
      </c>
      <c r="K40" s="155">
        <v>25.063982464518006</v>
      </c>
      <c r="L40" s="155">
        <v>101.27220405814074</v>
      </c>
      <c r="N40">
        <v>-12.368553625877963</v>
      </c>
      <c r="O40">
        <v>-20.147421450350826</v>
      </c>
      <c r="P40" s="192">
        <v>10</v>
      </c>
      <c r="Q40" s="192" t="s">
        <v>130</v>
      </c>
      <c r="AN40">
        <v>-14.271408029858799</v>
      </c>
      <c r="AO40">
        <v>19.152347056363944</v>
      </c>
      <c r="AP40">
        <v>10</v>
      </c>
      <c r="AZ40">
        <v>-23.785680049766022</v>
      </c>
      <c r="BA40">
        <v>41.49987252572376</v>
      </c>
      <c r="BB40">
        <v>10</v>
      </c>
      <c r="BX40">
        <v>-15.222835231849539</v>
      </c>
      <c r="BY40">
        <v>13.171947500994754</v>
      </c>
      <c r="BZ40">
        <v>10</v>
      </c>
    </row>
    <row r="41" spans="1:78" x14ac:dyDescent="0.35">
      <c r="A41" s="66" t="s">
        <v>27</v>
      </c>
      <c r="B41" s="92">
        <v>3</v>
      </c>
      <c r="C41" s="9">
        <v>366.43567120162101</v>
      </c>
      <c r="D41" s="9">
        <v>50.226828646674065</v>
      </c>
      <c r="E41" s="9">
        <v>378.94340813379102</v>
      </c>
      <c r="F41" s="9">
        <v>51.451873247812863</v>
      </c>
      <c r="G41" s="155">
        <v>-50.226828646674065</v>
      </c>
      <c r="H41" s="155">
        <v>0</v>
      </c>
      <c r="I41" s="155">
        <v>50.226828646674065</v>
      </c>
      <c r="J41" s="155">
        <v>-38.944136315642844</v>
      </c>
      <c r="K41" s="155">
        <v>12.507736932170019</v>
      </c>
      <c r="L41" s="155">
        <v>63.959610179982882</v>
      </c>
      <c r="N41">
        <v>0</v>
      </c>
      <c r="O41">
        <v>-7.7728714345444985</v>
      </c>
      <c r="P41" s="192">
        <v>10</v>
      </c>
      <c r="Q41" s="192"/>
      <c r="AN41">
        <v>0</v>
      </c>
      <c r="AO41">
        <v>54.361149919946001</v>
      </c>
      <c r="AP41">
        <v>10</v>
      </c>
      <c r="AZ41">
        <v>0</v>
      </c>
      <c r="BA41">
        <v>76.696682609449027</v>
      </c>
      <c r="BB41">
        <v>10</v>
      </c>
      <c r="BX41">
        <v>0</v>
      </c>
      <c r="BY41">
        <v>40.76933274865101</v>
      </c>
      <c r="BZ41">
        <v>10</v>
      </c>
    </row>
    <row r="42" spans="1:78" x14ac:dyDescent="0.35">
      <c r="A42" s="66" t="s">
        <v>28</v>
      </c>
      <c r="B42" s="93">
        <v>4</v>
      </c>
      <c r="C42" s="9">
        <v>225.28735632183901</v>
      </c>
      <c r="D42" s="9">
        <v>39.425287356320574</v>
      </c>
      <c r="E42" s="21">
        <v>350.57471264367803</v>
      </c>
      <c r="F42" s="9">
        <v>47.310344827584707</v>
      </c>
      <c r="G42" s="155">
        <v>-39.425287356320574</v>
      </c>
      <c r="H42" s="155">
        <v>0</v>
      </c>
      <c r="I42" s="155">
        <v>39.425287356320574</v>
      </c>
      <c r="J42" s="155">
        <v>77.977011494254299</v>
      </c>
      <c r="K42" s="155">
        <v>125.28735632183901</v>
      </c>
      <c r="L42" s="155">
        <v>172.59770114942373</v>
      </c>
      <c r="N42">
        <v>12.368553625877963</v>
      </c>
      <c r="O42">
        <v>4.6016785812618295</v>
      </c>
      <c r="P42" s="192">
        <v>10</v>
      </c>
      <c r="Q42" s="192"/>
      <c r="AN42">
        <v>14.271408029858799</v>
      </c>
      <c r="AO42">
        <v>89.569952783528066</v>
      </c>
      <c r="AP42">
        <v>10</v>
      </c>
      <c r="AZ42">
        <v>23.785680049766022</v>
      </c>
      <c r="BA42">
        <v>111.8934926931743</v>
      </c>
      <c r="BB42">
        <v>10</v>
      </c>
      <c r="BX42">
        <v>15.222835231849539</v>
      </c>
      <c r="BY42">
        <v>68.366717996307273</v>
      </c>
      <c r="BZ42">
        <v>10</v>
      </c>
    </row>
    <row r="43" spans="1:78" x14ac:dyDescent="0.35">
      <c r="A43" s="66" t="s">
        <v>54</v>
      </c>
      <c r="B43" s="92">
        <v>5</v>
      </c>
      <c r="C43" s="9">
        <v>143.33390843020101</v>
      </c>
      <c r="D43" s="9">
        <v>31.290086048867224</v>
      </c>
      <c r="E43" s="9">
        <v>174.594017554831</v>
      </c>
      <c r="F43" s="9">
        <v>30.624339537190849</v>
      </c>
      <c r="G43" s="155">
        <v>-31.290086048867224</v>
      </c>
      <c r="H43" s="155">
        <v>0</v>
      </c>
      <c r="I43" s="155">
        <v>31.290086048867224</v>
      </c>
      <c r="J43" s="155">
        <v>0.63576958743914247</v>
      </c>
      <c r="K43" s="155">
        <v>31.260109124629992</v>
      </c>
      <c r="L43" s="155">
        <v>61.884448661820841</v>
      </c>
      <c r="P43" s="192"/>
    </row>
    <row r="44" spans="1:78" x14ac:dyDescent="0.35">
      <c r="A44" s="66" t="s">
        <v>54</v>
      </c>
      <c r="B44" s="93">
        <v>6</v>
      </c>
      <c r="C44" s="9">
        <v>200.14822559405999</v>
      </c>
      <c r="D44" s="9">
        <v>33.269327227851157</v>
      </c>
      <c r="E44" s="9">
        <v>261.10864803700298</v>
      </c>
      <c r="F44" s="9">
        <v>36.668047458659736</v>
      </c>
      <c r="G44" s="155">
        <v>-33.269327227851157</v>
      </c>
      <c r="H44" s="155">
        <v>0</v>
      </c>
      <c r="I44" s="155">
        <v>33.269327227851157</v>
      </c>
      <c r="J44" s="155">
        <v>24.292374984283249</v>
      </c>
      <c r="K44" s="155">
        <v>60.960422442942985</v>
      </c>
      <c r="L44" s="155">
        <v>97.628469901602728</v>
      </c>
      <c r="P44" s="192"/>
    </row>
    <row r="45" spans="1:78" x14ac:dyDescent="0.35">
      <c r="A45" s="66" t="s">
        <v>60</v>
      </c>
      <c r="B45" s="93">
        <v>7</v>
      </c>
      <c r="C45" s="14">
        <v>191.183449503188</v>
      </c>
      <c r="D45" s="9">
        <v>23.181076672104101</v>
      </c>
      <c r="E45" s="14">
        <v>192.525582085125</v>
      </c>
      <c r="F45" s="9">
        <v>26.342132581937463</v>
      </c>
      <c r="G45" s="155">
        <v>-23.181076672104101</v>
      </c>
      <c r="H45" s="155">
        <v>0</v>
      </c>
      <c r="I45" s="155">
        <v>23.181076672104101</v>
      </c>
      <c r="J45" s="155">
        <v>-25.000000000000469</v>
      </c>
      <c r="K45" s="155">
        <v>1.342132581936994</v>
      </c>
      <c r="L45" s="155">
        <v>27.684265163874457</v>
      </c>
      <c r="P45" s="192"/>
    </row>
    <row r="46" spans="1:78" x14ac:dyDescent="0.35">
      <c r="A46" s="66" t="s">
        <v>61</v>
      </c>
      <c r="B46" s="92">
        <v>8</v>
      </c>
      <c r="C46" s="14">
        <v>214.607532200002</v>
      </c>
      <c r="D46" s="9">
        <v>23.785680049766022</v>
      </c>
      <c r="E46" s="14">
        <v>238.87251552636599</v>
      </c>
      <c r="F46" s="9">
        <v>24.737107251756761</v>
      </c>
      <c r="G46" s="155">
        <v>-23.785680049766022</v>
      </c>
      <c r="H46" s="155">
        <v>0</v>
      </c>
      <c r="I46" s="155">
        <v>23.785680049766022</v>
      </c>
      <c r="J46" s="155">
        <v>-0.47212392539277204</v>
      </c>
      <c r="K46" s="155">
        <v>24.264983326363989</v>
      </c>
      <c r="L46" s="155">
        <v>49.00209057812075</v>
      </c>
      <c r="P46" s="192"/>
    </row>
    <row r="47" spans="1:78" x14ac:dyDescent="0.35">
      <c r="A47" s="66" t="s">
        <v>62</v>
      </c>
      <c r="B47" s="93">
        <v>9</v>
      </c>
      <c r="C47" s="14">
        <v>191.183449503188</v>
      </c>
      <c r="D47" s="9">
        <v>23.181076672104101</v>
      </c>
      <c r="E47" s="14">
        <v>252.74358594097501</v>
      </c>
      <c r="F47" s="9">
        <v>23.181076672106105</v>
      </c>
      <c r="G47" s="155">
        <v>-23.181076672104101</v>
      </c>
      <c r="H47" s="155">
        <v>0</v>
      </c>
      <c r="I47" s="155">
        <v>23.181076672104101</v>
      </c>
      <c r="J47" s="155">
        <v>38.379059765680907</v>
      </c>
      <c r="K47" s="155">
        <v>61.560136437787008</v>
      </c>
      <c r="L47" s="155">
        <v>84.74121310989311</v>
      </c>
      <c r="P47" s="192"/>
    </row>
    <row r="48" spans="1:78" x14ac:dyDescent="0.35">
      <c r="A48" s="66" t="s">
        <v>63</v>
      </c>
      <c r="B48" s="92">
        <v>10</v>
      </c>
      <c r="C48" s="14">
        <v>214.607532200002</v>
      </c>
      <c r="D48" s="9">
        <v>23.785680049766022</v>
      </c>
      <c r="E48" s="14">
        <v>291.30421480945103</v>
      </c>
      <c r="F48" s="9">
        <v>35.196810083725268</v>
      </c>
      <c r="G48" s="155">
        <v>-23.785680049766022</v>
      </c>
      <c r="H48" s="155">
        <v>0</v>
      </c>
      <c r="I48" s="155">
        <v>23.785680049766022</v>
      </c>
      <c r="J48" s="155">
        <v>41.49987252572376</v>
      </c>
      <c r="K48" s="155">
        <v>76.696682609449027</v>
      </c>
      <c r="L48" s="155">
        <v>111.8934926931743</v>
      </c>
      <c r="P48" s="192"/>
    </row>
    <row r="49" spans="1:16" x14ac:dyDescent="0.35">
      <c r="P49" s="192"/>
    </row>
    <row r="50" spans="1:16" x14ac:dyDescent="0.35">
      <c r="P50" s="192"/>
    </row>
    <row r="51" spans="1:16" x14ac:dyDescent="0.35">
      <c r="C51" s="284" t="s">
        <v>76</v>
      </c>
      <c r="D51" s="284"/>
      <c r="E51" s="284"/>
      <c r="F51" s="284"/>
      <c r="G51" s="284"/>
      <c r="H51" s="284"/>
      <c r="I51" s="284"/>
      <c r="J51" s="284"/>
      <c r="K51" s="284"/>
      <c r="L51" s="284"/>
      <c r="P51" s="192"/>
    </row>
    <row r="52" spans="1:16" x14ac:dyDescent="0.35">
      <c r="A52" s="66" t="s">
        <v>25</v>
      </c>
      <c r="B52" s="93">
        <v>1</v>
      </c>
      <c r="C52" s="83">
        <v>301.04465625740499</v>
      </c>
      <c r="D52" s="83">
        <v>46.595092024541181</v>
      </c>
      <c r="E52" s="31">
        <v>258.87167908581</v>
      </c>
      <c r="F52" s="31">
        <v>58.619631901841075</v>
      </c>
      <c r="G52" s="155">
        <v>-46.595092024541181</v>
      </c>
      <c r="H52" s="155">
        <v>0</v>
      </c>
      <c r="I52" s="155">
        <v>46.595092024541181</v>
      </c>
      <c r="J52" s="155">
        <v>-100.79260907343607</v>
      </c>
      <c r="K52" s="155">
        <v>-42.172977171594994</v>
      </c>
      <c r="L52" s="155">
        <v>16.446654730246081</v>
      </c>
      <c r="P52" s="192"/>
    </row>
    <row r="53" spans="1:16" x14ac:dyDescent="0.35">
      <c r="A53" s="66" t="s">
        <v>26</v>
      </c>
      <c r="B53" s="93">
        <v>2</v>
      </c>
      <c r="C53" s="31">
        <v>237.439231965516</v>
      </c>
      <c r="D53" s="83">
        <v>61.442758654470765</v>
      </c>
      <c r="E53" s="31">
        <v>260.64190637130599</v>
      </c>
      <c r="F53" s="31">
        <v>77.417875904635054</v>
      </c>
      <c r="G53" s="155">
        <v>-61.442758654470765</v>
      </c>
      <c r="H53" s="155">
        <v>0</v>
      </c>
      <c r="I53" s="155">
        <v>61.442758654470765</v>
      </c>
      <c r="J53" s="155">
        <v>-54.215201498845062</v>
      </c>
      <c r="K53" s="155">
        <v>23.202674405789992</v>
      </c>
      <c r="L53" s="155">
        <v>100.62055031042505</v>
      </c>
      <c r="P53" s="192"/>
    </row>
    <row r="54" spans="1:16" x14ac:dyDescent="0.35">
      <c r="A54" s="66" t="s">
        <v>27</v>
      </c>
      <c r="B54" s="93">
        <v>3</v>
      </c>
      <c r="C54" s="31">
        <v>298.49144993142897</v>
      </c>
      <c r="D54" s="83">
        <v>126.17959391725472</v>
      </c>
      <c r="E54" s="31">
        <v>261.62238916465401</v>
      </c>
      <c r="F54" s="31">
        <v>40.426471837564648</v>
      </c>
      <c r="G54" s="155">
        <v>-126.17959391725472</v>
      </c>
      <c r="H54" s="155">
        <v>0</v>
      </c>
      <c r="I54" s="155">
        <v>126.17959391725472</v>
      </c>
      <c r="J54" s="155">
        <v>-77.295532604339613</v>
      </c>
      <c r="K54" s="155">
        <v>-36.869060766774965</v>
      </c>
      <c r="L54" s="155">
        <v>3.5574110707896835</v>
      </c>
      <c r="P54" s="192"/>
    </row>
    <row r="55" spans="1:16" x14ac:dyDescent="0.35">
      <c r="A55" s="66" t="s">
        <v>28</v>
      </c>
      <c r="B55" s="93">
        <v>4</v>
      </c>
      <c r="C55" s="31">
        <v>167.81609195402299</v>
      </c>
      <c r="D55" s="83">
        <v>40.551724137929504</v>
      </c>
      <c r="E55" s="83">
        <v>241.37931034482699</v>
      </c>
      <c r="F55" s="31">
        <v>56.321839080459725</v>
      </c>
      <c r="G55" s="155">
        <v>-40.551724137929504</v>
      </c>
      <c r="H55" s="155">
        <v>0</v>
      </c>
      <c r="I55" s="155">
        <v>40.551724137929504</v>
      </c>
      <c r="J55" s="155">
        <v>17.241379310344271</v>
      </c>
      <c r="K55" s="155">
        <v>73.563218390803996</v>
      </c>
      <c r="L55" s="155">
        <v>129.88505747126374</v>
      </c>
      <c r="P55" s="192"/>
    </row>
    <row r="56" spans="1:16" x14ac:dyDescent="0.35">
      <c r="A56" s="66" t="s">
        <v>54</v>
      </c>
      <c r="B56" s="93">
        <v>5</v>
      </c>
      <c r="C56" s="31">
        <v>149.33000708041899</v>
      </c>
      <c r="D56" s="83">
        <v>35.996863440552268</v>
      </c>
      <c r="E56" s="31">
        <v>213.76645204835799</v>
      </c>
      <c r="F56" s="31">
        <v>39.38391090583152</v>
      </c>
      <c r="G56" s="155">
        <v>-35.996863440552268</v>
      </c>
      <c r="H56" s="155">
        <v>0</v>
      </c>
      <c r="I56" s="155">
        <v>35.996863440552268</v>
      </c>
      <c r="J56" s="155">
        <v>25.052534062107476</v>
      </c>
      <c r="K56" s="155">
        <v>64.436444967938996</v>
      </c>
      <c r="L56" s="155">
        <v>103.82035587377052</v>
      </c>
      <c r="P56" s="192"/>
    </row>
    <row r="57" spans="1:16" x14ac:dyDescent="0.35">
      <c r="P57" s="192"/>
    </row>
    <row r="58" spans="1:16" x14ac:dyDescent="0.35">
      <c r="P58" s="192"/>
    </row>
    <row r="59" spans="1:16" x14ac:dyDescent="0.35">
      <c r="C59" s="284" t="s">
        <v>0</v>
      </c>
      <c r="D59" s="284"/>
      <c r="E59" s="284"/>
      <c r="F59" s="284"/>
      <c r="G59" s="284"/>
      <c r="H59" s="284"/>
      <c r="I59" s="284"/>
      <c r="J59" s="284"/>
      <c r="K59" s="284"/>
      <c r="L59" s="284"/>
    </row>
    <row r="60" spans="1:16" x14ac:dyDescent="0.35">
      <c r="A60" s="66" t="s">
        <v>25</v>
      </c>
      <c r="B60" s="99">
        <v>1</v>
      </c>
      <c r="C60" s="103">
        <v>227.87593143579301</v>
      </c>
      <c r="D60" s="14">
        <v>67.638036809816469</v>
      </c>
      <c r="E60" s="14">
        <v>148.136141025303</v>
      </c>
      <c r="F60" s="14">
        <v>15.050027646857547</v>
      </c>
      <c r="G60" s="155">
        <v>-67.638036809816469</v>
      </c>
      <c r="H60" s="155">
        <v>0</v>
      </c>
      <c r="I60" s="155">
        <v>67.638036809816469</v>
      </c>
      <c r="J60" s="155">
        <v>-94.789818057347546</v>
      </c>
      <c r="K60" s="155">
        <v>-79.739790410490002</v>
      </c>
      <c r="L60" s="155">
        <v>-64.689762763632459</v>
      </c>
    </row>
    <row r="61" spans="1:16" x14ac:dyDescent="0.35">
      <c r="A61" s="66" t="s">
        <v>26</v>
      </c>
      <c r="B61" s="99">
        <v>2</v>
      </c>
      <c r="C61" s="14">
        <v>106.22436109376299</v>
      </c>
      <c r="D61" s="14">
        <v>6.144275865446871</v>
      </c>
      <c r="E61" s="14">
        <v>135.06728873541201</v>
      </c>
      <c r="F61" s="14">
        <v>11.064496773323544</v>
      </c>
      <c r="G61" s="155">
        <v>-6.144275865446871</v>
      </c>
      <c r="H61" s="155">
        <v>0</v>
      </c>
      <c r="I61" s="155">
        <v>6.144275865446871</v>
      </c>
      <c r="J61" s="155">
        <v>17.778430868325469</v>
      </c>
      <c r="K61" s="155">
        <v>28.842927641649013</v>
      </c>
      <c r="L61" s="155">
        <v>39.907424414972553</v>
      </c>
    </row>
    <row r="62" spans="1:16" x14ac:dyDescent="0.35">
      <c r="A62" s="66" t="s">
        <v>27</v>
      </c>
      <c r="B62" s="99">
        <v>3</v>
      </c>
      <c r="C62" s="14">
        <v>215.097637049892</v>
      </c>
      <c r="D62" s="14">
        <v>86.978166680824756</v>
      </c>
      <c r="E62" s="14">
        <v>156.34549801570401</v>
      </c>
      <c r="F62" s="14">
        <v>7.3502676068301387</v>
      </c>
      <c r="G62" s="155">
        <v>-86.978166680824756</v>
      </c>
      <c r="H62" s="155">
        <v>0</v>
      </c>
      <c r="I62" s="155">
        <v>86.978166680824756</v>
      </c>
      <c r="J62" s="155">
        <v>-66.102406641018135</v>
      </c>
      <c r="K62" s="155">
        <v>-58.752139034187991</v>
      </c>
      <c r="L62" s="155">
        <v>-51.401871427357854</v>
      </c>
    </row>
    <row r="63" spans="1:16" x14ac:dyDescent="0.35">
      <c r="A63" s="66" t="s">
        <v>28</v>
      </c>
      <c r="B63" s="99">
        <v>4</v>
      </c>
      <c r="C63" s="14">
        <v>119.540229885057</v>
      </c>
      <c r="D63" s="14">
        <v>6.758620689655233</v>
      </c>
      <c r="E63" s="103">
        <v>120.689655172413</v>
      </c>
      <c r="F63" s="14">
        <v>18.022988505747946</v>
      </c>
      <c r="G63" s="155">
        <v>-6.758620689655233</v>
      </c>
      <c r="H63" s="155">
        <v>0</v>
      </c>
      <c r="I63" s="155">
        <v>6.758620689655233</v>
      </c>
      <c r="J63" s="155">
        <v>-16.873563218391951</v>
      </c>
      <c r="K63" s="155">
        <v>1.1494252873559958</v>
      </c>
      <c r="L63" s="155">
        <v>19.172413793103942</v>
      </c>
    </row>
    <row r="64" spans="1:16" x14ac:dyDescent="0.35">
      <c r="A64" s="66" t="s">
        <v>54</v>
      </c>
      <c r="B64" s="99">
        <v>5</v>
      </c>
      <c r="C64" s="14">
        <v>118.883305656796</v>
      </c>
      <c r="D64" s="14">
        <v>25.29836744376593</v>
      </c>
      <c r="E64" s="14">
        <v>114.818089671979</v>
      </c>
      <c r="F64" s="14">
        <v>18.640902326986225</v>
      </c>
      <c r="G64" s="155">
        <v>-25.29836744376593</v>
      </c>
      <c r="H64" s="155">
        <v>0</v>
      </c>
      <c r="I64" s="155">
        <v>25.29836744376593</v>
      </c>
      <c r="J64" s="155">
        <v>-22.706118311803227</v>
      </c>
      <c r="K64" s="155">
        <v>-4.0652159848170015</v>
      </c>
      <c r="L64" s="155">
        <v>14.575686342169224</v>
      </c>
    </row>
    <row r="65" spans="1:14" x14ac:dyDescent="0.35">
      <c r="A65" s="66" t="s">
        <v>54</v>
      </c>
      <c r="B65" s="99">
        <v>6</v>
      </c>
      <c r="C65" s="14">
        <v>113.76579032695599</v>
      </c>
      <c r="D65" s="14">
        <v>29.203313900780913</v>
      </c>
      <c r="E65" s="14">
        <v>159.496032980194</v>
      </c>
      <c r="F65" s="14">
        <v>40.737951707573671</v>
      </c>
      <c r="G65" s="155">
        <v>-29.203313900780913</v>
      </c>
      <c r="H65" s="155">
        <v>0</v>
      </c>
      <c r="I65" s="155">
        <v>29.203313900780913</v>
      </c>
      <c r="J65" s="155">
        <v>4.9922909456643367</v>
      </c>
      <c r="K65" s="155">
        <v>45.730242653238008</v>
      </c>
      <c r="L65" s="155">
        <v>86.46819436081168</v>
      </c>
    </row>
    <row r="66" spans="1:14" x14ac:dyDescent="0.35">
      <c r="A66" s="66" t="s">
        <v>60</v>
      </c>
      <c r="B66" s="99">
        <v>7</v>
      </c>
      <c r="C66" s="14">
        <v>110.255079341539</v>
      </c>
      <c r="D66" s="14">
        <v>4.2074744179145975</v>
      </c>
      <c r="E66" s="14">
        <v>115.638439863562</v>
      </c>
      <c r="F66" s="14">
        <v>0</v>
      </c>
      <c r="G66" s="155">
        <v>-4.2074744179145975</v>
      </c>
      <c r="H66" s="155">
        <v>0</v>
      </c>
      <c r="I66" s="155">
        <v>4.2074744179145975</v>
      </c>
      <c r="J66" s="155">
        <v>5.383360522022997</v>
      </c>
      <c r="K66" s="155">
        <v>5.383360522022997</v>
      </c>
      <c r="L66" s="155">
        <v>5.383360522022997</v>
      </c>
    </row>
    <row r="67" spans="1:14" x14ac:dyDescent="0.35">
      <c r="A67" s="66" t="s">
        <v>61</v>
      </c>
      <c r="B67" s="99">
        <v>8</v>
      </c>
      <c r="C67" s="14">
        <v>175.28222804638</v>
      </c>
      <c r="D67" s="14">
        <v>15.222835231849539</v>
      </c>
      <c r="E67" s="14">
        <v>164.60294312607701</v>
      </c>
      <c r="F67" s="14">
        <v>0</v>
      </c>
      <c r="G67" s="155">
        <v>-15.222835231849539</v>
      </c>
      <c r="H67" s="155">
        <v>0</v>
      </c>
      <c r="I67" s="155">
        <v>15.222835231849539</v>
      </c>
      <c r="J67" s="155">
        <v>-10.67928492030299</v>
      </c>
      <c r="K67" s="155">
        <v>-10.67928492030299</v>
      </c>
      <c r="L67" s="155">
        <v>-10.67928492030299</v>
      </c>
    </row>
    <row r="68" spans="1:14" x14ac:dyDescent="0.35">
      <c r="A68" s="66" t="s">
        <v>62</v>
      </c>
      <c r="B68" s="99">
        <v>9</v>
      </c>
      <c r="C68" s="14">
        <v>110.255079341539</v>
      </c>
      <c r="D68" s="14">
        <v>4.2074744179145975</v>
      </c>
      <c r="E68" s="14">
        <v>152.187453655642</v>
      </c>
      <c r="F68" s="14">
        <v>17.927183746108266</v>
      </c>
      <c r="G68" s="155">
        <v>-4.2074744179145975</v>
      </c>
      <c r="H68" s="155">
        <v>0</v>
      </c>
      <c r="I68" s="155">
        <v>4.2074744179145975</v>
      </c>
      <c r="J68" s="155">
        <v>24.005190567994735</v>
      </c>
      <c r="K68" s="155">
        <v>41.932374314103001</v>
      </c>
      <c r="L68" s="155">
        <v>59.85955806021127</v>
      </c>
    </row>
    <row r="69" spans="1:14" x14ac:dyDescent="0.35">
      <c r="A69" s="66" t="s">
        <v>63</v>
      </c>
      <c r="B69" s="99">
        <v>10</v>
      </c>
      <c r="C69" s="14">
        <v>175.28222804638</v>
      </c>
      <c r="D69" s="14">
        <v>15.222835231849539</v>
      </c>
      <c r="E69" s="14">
        <v>216.05156079503101</v>
      </c>
      <c r="F69" s="14">
        <v>27.597385247656256</v>
      </c>
      <c r="G69" s="155">
        <v>-15.222835231849539</v>
      </c>
      <c r="H69" s="155">
        <v>0</v>
      </c>
      <c r="I69" s="155">
        <v>15.222835231849539</v>
      </c>
      <c r="J69" s="155">
        <v>13.171947500994754</v>
      </c>
      <c r="K69" s="155">
        <v>40.76933274865101</v>
      </c>
      <c r="L69" s="155">
        <v>68.366717996307273</v>
      </c>
    </row>
    <row r="73" spans="1:14" x14ac:dyDescent="0.35">
      <c r="A73" t="s">
        <v>103</v>
      </c>
      <c r="C73" t="s">
        <v>5</v>
      </c>
      <c r="G73" t="s">
        <v>54</v>
      </c>
      <c r="M73" s="269" t="s">
        <v>124</v>
      </c>
      <c r="N73" s="269"/>
    </row>
    <row r="74" spans="1:14" ht="29" x14ac:dyDescent="0.35">
      <c r="C74" t="s">
        <v>7</v>
      </c>
      <c r="D74" t="s">
        <v>78</v>
      </c>
      <c r="E74" t="s">
        <v>110</v>
      </c>
      <c r="F74" t="s">
        <v>111</v>
      </c>
      <c r="G74" t="s">
        <v>66</v>
      </c>
      <c r="H74" t="s">
        <v>78</v>
      </c>
      <c r="I74" t="s">
        <v>110</v>
      </c>
      <c r="J74" t="s">
        <v>111</v>
      </c>
      <c r="K74" s="173" t="s">
        <v>112</v>
      </c>
      <c r="L74" s="174" t="s">
        <v>113</v>
      </c>
      <c r="M74" s="179" t="s">
        <v>122</v>
      </c>
      <c r="N74" s="179" t="s">
        <v>123</v>
      </c>
    </row>
    <row r="75" spans="1:14" x14ac:dyDescent="0.35">
      <c r="B75">
        <v>1</v>
      </c>
      <c r="C75">
        <v>95.092024539877301</v>
      </c>
      <c r="D75">
        <v>24.04907975459918</v>
      </c>
      <c r="E75">
        <f>C75+D75</f>
        <v>119.14110429447648</v>
      </c>
      <c r="F75">
        <f>C75-D75</f>
        <v>71.042944785278124</v>
      </c>
      <c r="G75">
        <v>91.257668711656294</v>
      </c>
      <c r="H75">
        <v>10.521472392637422</v>
      </c>
      <c r="I75">
        <f>G75+H75</f>
        <v>101.77914110429371</v>
      </c>
      <c r="J75">
        <f>G75-H75</f>
        <v>80.736196319018873</v>
      </c>
      <c r="K75" s="176">
        <f t="shared" ref="K75" si="10">IF((J75&gt;E75),1,0)</f>
        <v>0</v>
      </c>
      <c r="L75">
        <f t="shared" ref="L75" si="11">IF((F75&gt;I75),1,0)</f>
        <v>0</v>
      </c>
      <c r="M75">
        <f>IF((G75&gt;C75),1,0)</f>
        <v>0</v>
      </c>
      <c r="N75">
        <f>IF((G75&lt;C75),1,0)</f>
        <v>1</v>
      </c>
    </row>
    <row r="76" spans="1:14" x14ac:dyDescent="0.35">
      <c r="B76">
        <v>2</v>
      </c>
      <c r="C76">
        <v>73.979648065831398</v>
      </c>
      <c r="D76">
        <v>4.9154206923575074</v>
      </c>
      <c r="E76">
        <f t="shared" ref="E76:E84" si="12">C76+D76</f>
        <v>78.895068758188899</v>
      </c>
      <c r="F76">
        <f t="shared" ref="F76:F84" si="13">C76-D76</f>
        <v>69.064227373473898</v>
      </c>
      <c r="G76">
        <v>87.770471327284099</v>
      </c>
      <c r="H76">
        <v>24.577103461785367</v>
      </c>
      <c r="I76">
        <f t="shared" ref="I76:I84" si="14">G76+H76</f>
        <v>112.34757478906947</v>
      </c>
      <c r="J76">
        <f t="shared" ref="J76:J84" si="15">G76-H76</f>
        <v>63.193367865498729</v>
      </c>
      <c r="K76" s="176">
        <f t="shared" ref="K76:K84" si="16">IF((J76&gt;E76),1,0)</f>
        <v>0</v>
      </c>
      <c r="L76">
        <f t="shared" ref="L76:L84" si="17">IF((F76&gt;I76),1,0)</f>
        <v>0</v>
      </c>
      <c r="M76">
        <f t="shared" ref="M76:M84" si="18">IF((G76&gt;C76),1,0)</f>
        <v>1</v>
      </c>
      <c r="N76">
        <f t="shared" ref="N76:N84" si="19">IF((G76&lt;C76),1,0)</f>
        <v>0</v>
      </c>
    </row>
    <row r="77" spans="1:14" x14ac:dyDescent="0.35">
      <c r="B77">
        <v>3</v>
      </c>
      <c r="C77">
        <v>92.5033678410622</v>
      </c>
      <c r="D77">
        <v>22.050802820491921</v>
      </c>
      <c r="E77">
        <f t="shared" si="12"/>
        <v>114.55417066155412</v>
      </c>
      <c r="F77">
        <f t="shared" si="13"/>
        <v>70.452565020570276</v>
      </c>
      <c r="G77">
        <v>98.746313579377897</v>
      </c>
      <c r="H77">
        <v>22.050802820490556</v>
      </c>
      <c r="I77">
        <f t="shared" si="14"/>
        <v>120.79711639986846</v>
      </c>
      <c r="J77">
        <f t="shared" si="15"/>
        <v>76.695510758887337</v>
      </c>
      <c r="K77" s="176">
        <f t="shared" si="16"/>
        <v>0</v>
      </c>
      <c r="L77">
        <f t="shared" si="17"/>
        <v>0</v>
      </c>
      <c r="M77">
        <f t="shared" si="18"/>
        <v>1</v>
      </c>
      <c r="N77">
        <f t="shared" si="19"/>
        <v>0</v>
      </c>
    </row>
    <row r="78" spans="1:14" x14ac:dyDescent="0.35">
      <c r="B78">
        <v>4</v>
      </c>
      <c r="C78">
        <v>82.758620689655103</v>
      </c>
      <c r="D78">
        <v>18.022988505746973</v>
      </c>
      <c r="E78">
        <f t="shared" si="12"/>
        <v>100.78160919540207</v>
      </c>
      <c r="F78">
        <f t="shared" si="13"/>
        <v>64.735632183908137</v>
      </c>
      <c r="G78">
        <v>72.413793103448299</v>
      </c>
      <c r="H78">
        <v>23.655172413792744</v>
      </c>
      <c r="I78">
        <f t="shared" si="14"/>
        <v>96.06896551724104</v>
      </c>
      <c r="J78">
        <f t="shared" si="15"/>
        <v>48.758620689655558</v>
      </c>
      <c r="K78" s="176">
        <f t="shared" si="16"/>
        <v>0</v>
      </c>
      <c r="L78">
        <f t="shared" si="17"/>
        <v>0</v>
      </c>
      <c r="M78">
        <f t="shared" si="18"/>
        <v>0</v>
      </c>
      <c r="N78">
        <f t="shared" si="19"/>
        <v>1</v>
      </c>
    </row>
    <row r="79" spans="1:14" x14ac:dyDescent="0.35">
      <c r="B79">
        <v>5</v>
      </c>
      <c r="C79">
        <v>52.982596131035798</v>
      </c>
      <c r="D79">
        <v>10.651944186849056</v>
      </c>
      <c r="E79">
        <f t="shared" si="12"/>
        <v>63.634540317884856</v>
      </c>
      <c r="F79">
        <f t="shared" si="13"/>
        <v>42.330651944186741</v>
      </c>
      <c r="G79">
        <v>63.851926933942899</v>
      </c>
      <c r="H79">
        <v>7.9889581401367922</v>
      </c>
      <c r="I79">
        <f t="shared" si="14"/>
        <v>71.840885074079694</v>
      </c>
      <c r="J79">
        <f t="shared" si="15"/>
        <v>55.862968793806104</v>
      </c>
      <c r="K79" s="176">
        <f t="shared" si="16"/>
        <v>0</v>
      </c>
      <c r="L79">
        <f t="shared" si="17"/>
        <v>0</v>
      </c>
      <c r="M79">
        <f t="shared" si="18"/>
        <v>1</v>
      </c>
      <c r="N79">
        <f t="shared" si="19"/>
        <v>0</v>
      </c>
    </row>
    <row r="80" spans="1:14" x14ac:dyDescent="0.35">
      <c r="B80">
        <v>6</v>
      </c>
      <c r="C80">
        <v>96.689407825517307</v>
      </c>
      <c r="D80">
        <v>6.7896586179270324</v>
      </c>
      <c r="E80">
        <f t="shared" si="12"/>
        <v>103.47906644344434</v>
      </c>
      <c r="F80">
        <f t="shared" si="13"/>
        <v>89.899749207590276</v>
      </c>
      <c r="G80">
        <v>73.133449355152493</v>
      </c>
      <c r="H80">
        <v>11.542419650477985</v>
      </c>
      <c r="I80">
        <f t="shared" si="14"/>
        <v>84.675869005630474</v>
      </c>
      <c r="J80">
        <f t="shared" si="15"/>
        <v>61.591029704674511</v>
      </c>
      <c r="K80" s="176">
        <f t="shared" si="16"/>
        <v>0</v>
      </c>
      <c r="L80">
        <f t="shared" si="17"/>
        <v>1</v>
      </c>
      <c r="M80">
        <f t="shared" si="18"/>
        <v>0</v>
      </c>
      <c r="N80">
        <f t="shared" si="19"/>
        <v>1</v>
      </c>
    </row>
    <row r="81" spans="1:14" x14ac:dyDescent="0.35">
      <c r="B81">
        <v>7</v>
      </c>
      <c r="C81">
        <v>64.029363784665506</v>
      </c>
      <c r="D81">
        <v>11.590538336052468</v>
      </c>
      <c r="E81">
        <f t="shared" si="12"/>
        <v>75.619902120717967</v>
      </c>
      <c r="F81">
        <f t="shared" si="13"/>
        <v>52.438825448613038</v>
      </c>
      <c r="G81">
        <v>61.878985614711603</v>
      </c>
      <c r="H81">
        <v>4.2147412131098454</v>
      </c>
      <c r="I81">
        <f t="shared" si="14"/>
        <v>66.093726827821442</v>
      </c>
      <c r="J81">
        <f t="shared" si="15"/>
        <v>57.664244401601756</v>
      </c>
      <c r="K81" s="176">
        <f t="shared" si="16"/>
        <v>0</v>
      </c>
      <c r="L81">
        <f t="shared" si="17"/>
        <v>0</v>
      </c>
      <c r="M81">
        <f t="shared" si="18"/>
        <v>0</v>
      </c>
      <c r="N81">
        <f t="shared" si="19"/>
        <v>1</v>
      </c>
    </row>
    <row r="82" spans="1:14" x14ac:dyDescent="0.35">
      <c r="B82">
        <v>8</v>
      </c>
      <c r="C82">
        <v>83.058158863541394</v>
      </c>
      <c r="D82">
        <v>12.368553625877963</v>
      </c>
      <c r="E82">
        <f t="shared" si="12"/>
        <v>95.426712489419359</v>
      </c>
      <c r="F82">
        <f t="shared" si="13"/>
        <v>70.689605237663429</v>
      </c>
      <c r="G82">
        <v>74.326680875799298</v>
      </c>
      <c r="H82">
        <v>0</v>
      </c>
      <c r="I82">
        <f t="shared" si="14"/>
        <v>74.326680875799298</v>
      </c>
      <c r="J82">
        <f t="shared" si="15"/>
        <v>74.326680875799298</v>
      </c>
      <c r="K82" s="176">
        <f t="shared" si="16"/>
        <v>0</v>
      </c>
      <c r="L82">
        <f t="shared" si="17"/>
        <v>0</v>
      </c>
      <c r="M82">
        <f t="shared" si="18"/>
        <v>0</v>
      </c>
      <c r="N82">
        <f t="shared" si="19"/>
        <v>1</v>
      </c>
    </row>
    <row r="83" spans="1:14" x14ac:dyDescent="0.35">
      <c r="B83">
        <v>9</v>
      </c>
      <c r="C83">
        <v>64.029363784665506</v>
      </c>
      <c r="D83">
        <v>11.590538336052468</v>
      </c>
      <c r="E83">
        <f t="shared" si="12"/>
        <v>75.619902120717967</v>
      </c>
      <c r="F83">
        <f t="shared" si="13"/>
        <v>52.438825448613038</v>
      </c>
      <c r="G83">
        <v>51.127094764941297</v>
      </c>
      <c r="H83">
        <v>0</v>
      </c>
      <c r="I83">
        <f t="shared" si="14"/>
        <v>51.127094764941297</v>
      </c>
      <c r="J83">
        <f t="shared" si="15"/>
        <v>51.127094764941297</v>
      </c>
      <c r="K83" s="176">
        <f t="shared" si="16"/>
        <v>0</v>
      </c>
      <c r="L83">
        <f t="shared" si="17"/>
        <v>1</v>
      </c>
      <c r="M83">
        <f t="shared" si="18"/>
        <v>0</v>
      </c>
      <c r="N83">
        <f t="shared" si="19"/>
        <v>1</v>
      </c>
    </row>
    <row r="84" spans="1:14" x14ac:dyDescent="0.35">
      <c r="B84">
        <v>10</v>
      </c>
      <c r="C84">
        <v>83.058158863541394</v>
      </c>
      <c r="D84">
        <v>12.368553625877963</v>
      </c>
      <c r="E84">
        <f t="shared" si="12"/>
        <v>95.426712489419359</v>
      </c>
      <c r="F84">
        <f t="shared" si="13"/>
        <v>70.689605237663429</v>
      </c>
      <c r="G84">
        <v>75.285287428996895</v>
      </c>
      <c r="H84">
        <v>12.374550015806328</v>
      </c>
      <c r="I84">
        <f t="shared" si="14"/>
        <v>87.65983744480323</v>
      </c>
      <c r="J84">
        <f t="shared" si="15"/>
        <v>62.910737413190567</v>
      </c>
      <c r="K84" s="176">
        <f t="shared" si="16"/>
        <v>0</v>
      </c>
      <c r="L84">
        <f t="shared" si="17"/>
        <v>0</v>
      </c>
      <c r="M84">
        <f t="shared" si="18"/>
        <v>0</v>
      </c>
      <c r="N84">
        <f t="shared" si="19"/>
        <v>1</v>
      </c>
    </row>
    <row r="85" spans="1:14" x14ac:dyDescent="0.35">
      <c r="K85" s="176">
        <f>COUNTIF(K75:K84,"1")</f>
        <v>0</v>
      </c>
      <c r="L85" s="176">
        <f>COUNTIF(L75:L84,"1")</f>
        <v>2</v>
      </c>
      <c r="M85">
        <f>SUM(M75:M84)</f>
        <v>3</v>
      </c>
      <c r="N85">
        <f>SUM(N75:N84)</f>
        <v>7</v>
      </c>
    </row>
    <row r="87" spans="1:14" x14ac:dyDescent="0.35">
      <c r="A87" t="s">
        <v>105</v>
      </c>
      <c r="B87" s="93">
        <v>1</v>
      </c>
      <c r="C87" s="154">
        <v>147.75496560201799</v>
      </c>
      <c r="D87" s="154">
        <v>37.281804653970497</v>
      </c>
      <c r="E87">
        <f t="shared" ref="E87" si="20">C87+D87</f>
        <v>185.03677025598847</v>
      </c>
      <c r="F87">
        <f t="shared" ref="F87" si="21">C87-D87</f>
        <v>110.47316094804749</v>
      </c>
      <c r="G87" s="154">
        <v>183.08568224460299</v>
      </c>
      <c r="H87" s="154">
        <v>24.632620932089523</v>
      </c>
      <c r="I87">
        <f t="shared" ref="I87" si="22">G87+H87</f>
        <v>207.71830317669253</v>
      </c>
      <c r="J87">
        <f t="shared" ref="J87" si="23">G87-H87</f>
        <v>158.45306131251346</v>
      </c>
      <c r="K87" s="176">
        <f t="shared" ref="K87" si="24">IF((J87&gt;E87),1,0)</f>
        <v>0</v>
      </c>
      <c r="L87">
        <f t="shared" ref="L87" si="25">IF((F87&gt;I87),1,0)</f>
        <v>0</v>
      </c>
      <c r="M87">
        <f>IF((G87&gt;C87),1,0)</f>
        <v>1</v>
      </c>
      <c r="N87">
        <f>IF((G87&lt;C87),1,0)</f>
        <v>0</v>
      </c>
    </row>
    <row r="88" spans="1:14" x14ac:dyDescent="0.35">
      <c r="B88" s="93">
        <v>2</v>
      </c>
      <c r="C88" s="154">
        <v>200.49364416593301</v>
      </c>
      <c r="D88" s="154">
        <v>10.863453788685403</v>
      </c>
      <c r="E88">
        <f t="shared" ref="E88:E92" si="26">C88+D88</f>
        <v>211.35709795461841</v>
      </c>
      <c r="F88">
        <f t="shared" ref="F88:F92" si="27">C88-D88</f>
        <v>189.6301903772476</v>
      </c>
      <c r="G88" s="154">
        <v>199.11196987844099</v>
      </c>
      <c r="H88" s="154">
        <v>19.011044130200915</v>
      </c>
      <c r="I88">
        <f t="shared" ref="I88:I92" si="28">G88+H88</f>
        <v>218.12301400864192</v>
      </c>
      <c r="J88">
        <f t="shared" ref="J88:J92" si="29">G88-H88</f>
        <v>180.10092574824006</v>
      </c>
      <c r="K88" s="176">
        <f t="shared" ref="K88:K92" si="30">IF((J88&gt;E88),1,0)</f>
        <v>0</v>
      </c>
      <c r="L88">
        <f t="shared" ref="L88:L92" si="31">IF((F88&gt;I88),1,0)</f>
        <v>0</v>
      </c>
      <c r="M88">
        <f t="shared" ref="M88:M92" si="32">IF((G88&gt;C88),1,0)</f>
        <v>0</v>
      </c>
      <c r="N88">
        <f t="shared" ref="N88:N92" si="33">IF((G88&lt;C88),1,0)</f>
        <v>1</v>
      </c>
    </row>
    <row r="89" spans="1:14" x14ac:dyDescent="0.35">
      <c r="B89" s="93">
        <v>3</v>
      </c>
      <c r="C89" s="154">
        <v>180.29437935636901</v>
      </c>
      <c r="D89" s="154">
        <v>13.697908942607969</v>
      </c>
      <c r="E89">
        <f t="shared" si="26"/>
        <v>193.99228829897697</v>
      </c>
      <c r="F89">
        <f t="shared" si="27"/>
        <v>166.59647041376104</v>
      </c>
      <c r="G89" s="154">
        <v>166.85451579415599</v>
      </c>
      <c r="H89" s="154">
        <v>13.697908942605963</v>
      </c>
      <c r="I89">
        <f t="shared" si="28"/>
        <v>180.55242473676196</v>
      </c>
      <c r="J89">
        <f t="shared" si="29"/>
        <v>153.15660685155001</v>
      </c>
      <c r="K89" s="176">
        <f t="shared" si="30"/>
        <v>0</v>
      </c>
      <c r="L89">
        <f t="shared" si="31"/>
        <v>0</v>
      </c>
      <c r="M89">
        <f t="shared" si="32"/>
        <v>0</v>
      </c>
      <c r="N89">
        <f t="shared" si="33"/>
        <v>1</v>
      </c>
    </row>
    <row r="90" spans="1:14" x14ac:dyDescent="0.35">
      <c r="B90" s="93">
        <v>4</v>
      </c>
      <c r="C90" s="155">
        <v>211.82553360731799</v>
      </c>
      <c r="D90" s="154">
        <v>10.465699221897905</v>
      </c>
      <c r="E90">
        <f t="shared" si="26"/>
        <v>222.29123282921589</v>
      </c>
      <c r="F90">
        <f t="shared" si="27"/>
        <v>201.3598343854201</v>
      </c>
      <c r="G90" s="155">
        <v>200.16928583811699</v>
      </c>
      <c r="H90" s="154">
        <v>14.271408029860805</v>
      </c>
      <c r="I90">
        <f t="shared" si="28"/>
        <v>214.44069386797779</v>
      </c>
      <c r="J90">
        <f t="shared" si="29"/>
        <v>185.8978778082562</v>
      </c>
      <c r="K90" s="176">
        <f t="shared" si="30"/>
        <v>0</v>
      </c>
      <c r="L90">
        <f t="shared" si="31"/>
        <v>0</v>
      </c>
      <c r="M90">
        <f t="shared" si="32"/>
        <v>0</v>
      </c>
      <c r="N90">
        <f t="shared" si="33"/>
        <v>1</v>
      </c>
    </row>
    <row r="91" spans="1:14" x14ac:dyDescent="0.35">
      <c r="B91" s="92">
        <v>5</v>
      </c>
      <c r="C91" s="154">
        <v>180.29437935636901</v>
      </c>
      <c r="D91" s="154">
        <v>13.697908942607969</v>
      </c>
      <c r="E91">
        <f t="shared" si="26"/>
        <v>193.99228829897697</v>
      </c>
      <c r="F91">
        <f t="shared" si="27"/>
        <v>166.59647041376104</v>
      </c>
      <c r="G91" s="154">
        <v>195.877205991398</v>
      </c>
      <c r="H91" s="154">
        <v>0</v>
      </c>
      <c r="I91">
        <f t="shared" si="28"/>
        <v>195.877205991398</v>
      </c>
      <c r="J91">
        <f t="shared" si="29"/>
        <v>195.877205991398</v>
      </c>
      <c r="K91" s="176">
        <f t="shared" si="30"/>
        <v>1</v>
      </c>
      <c r="L91">
        <f t="shared" si="31"/>
        <v>0</v>
      </c>
      <c r="M91">
        <f t="shared" si="32"/>
        <v>1</v>
      </c>
      <c r="N91">
        <f t="shared" si="33"/>
        <v>0</v>
      </c>
    </row>
    <row r="92" spans="1:14" x14ac:dyDescent="0.35">
      <c r="B92" s="93">
        <v>6</v>
      </c>
      <c r="C92" s="155">
        <v>211.82553360731799</v>
      </c>
      <c r="D92" s="154">
        <v>10.465699221897905</v>
      </c>
      <c r="E92">
        <f t="shared" si="26"/>
        <v>222.29123282921589</v>
      </c>
      <c r="F92">
        <f t="shared" si="27"/>
        <v>201.3598343854201</v>
      </c>
      <c r="G92" s="155">
        <v>243.86338836822699</v>
      </c>
      <c r="H92" s="154">
        <v>32.348524867680553</v>
      </c>
      <c r="I92">
        <f t="shared" si="28"/>
        <v>276.21191323590756</v>
      </c>
      <c r="J92">
        <f t="shared" si="29"/>
        <v>211.51486350054643</v>
      </c>
      <c r="K92" s="176">
        <f t="shared" si="30"/>
        <v>0</v>
      </c>
      <c r="L92">
        <f t="shared" si="31"/>
        <v>0</v>
      </c>
      <c r="M92">
        <f t="shared" si="32"/>
        <v>1</v>
      </c>
      <c r="N92">
        <f t="shared" si="33"/>
        <v>0</v>
      </c>
    </row>
    <row r="93" spans="1:14" x14ac:dyDescent="0.35">
      <c r="K93" s="176">
        <f>COUNTIF(K87:K92,"1")</f>
        <v>1</v>
      </c>
      <c r="L93" s="176">
        <f>COUNTIF(L87:L92,"1")</f>
        <v>0</v>
      </c>
      <c r="M93">
        <f>SUM(M87:M92)</f>
        <v>3</v>
      </c>
      <c r="N93">
        <f>SUM(N87:N92)</f>
        <v>3</v>
      </c>
    </row>
    <row r="96" spans="1:14" x14ac:dyDescent="0.35">
      <c r="A96" t="s">
        <v>104</v>
      </c>
      <c r="B96" s="93">
        <v>1</v>
      </c>
      <c r="C96" s="21">
        <v>436.06664209168201</v>
      </c>
      <c r="D96" s="9">
        <v>12.034216277416471</v>
      </c>
      <c r="E96">
        <f t="shared" ref="E96" si="34">C96+D96</f>
        <v>448.10085836909849</v>
      </c>
      <c r="F96">
        <f t="shared" ref="F96" si="35">C96-D96</f>
        <v>424.03242581426554</v>
      </c>
      <c r="G96" s="9">
        <v>431.46541509781702</v>
      </c>
      <c r="H96" s="9">
        <v>31.564417177914887</v>
      </c>
      <c r="I96">
        <f t="shared" ref="I96" si="36">G96+H96</f>
        <v>463.02983227573191</v>
      </c>
      <c r="J96">
        <f t="shared" ref="J96" si="37">G96-H96</f>
        <v>399.90099791990212</v>
      </c>
      <c r="K96" s="176">
        <f t="shared" ref="K96" si="38">IF((J96&gt;E96),1,0)</f>
        <v>0</v>
      </c>
      <c r="L96">
        <f t="shared" ref="L96" si="39">IF((F96&gt;I96),1,0)</f>
        <v>0</v>
      </c>
      <c r="M96">
        <f t="shared" ref="M96" si="40">IF((G96&gt;C96),1,0)</f>
        <v>0</v>
      </c>
      <c r="N96">
        <f t="shared" ref="N96" si="41">IF((G96&lt;C96),1,0)</f>
        <v>1</v>
      </c>
    </row>
    <row r="97" spans="1:14" x14ac:dyDescent="0.35">
      <c r="B97" s="92">
        <v>2</v>
      </c>
      <c r="C97" s="9">
        <v>380.83587426374203</v>
      </c>
      <c r="D97" s="9">
        <v>29.49252415414627</v>
      </c>
      <c r="E97">
        <f t="shared" ref="E97:E105" si="42">C97+D97</f>
        <v>410.32839841788831</v>
      </c>
      <c r="F97">
        <f t="shared" ref="F97:F105" si="43">C97-D97</f>
        <v>351.34335010959575</v>
      </c>
      <c r="G97" s="9">
        <v>385.22219364951002</v>
      </c>
      <c r="H97" s="9">
        <v>33.179089673414637</v>
      </c>
      <c r="I97">
        <f t="shared" ref="I97:I105" si="44">G97+H97</f>
        <v>418.40128332292466</v>
      </c>
      <c r="J97">
        <f t="shared" ref="J97:J105" si="45">G97-H97</f>
        <v>352.04310397609538</v>
      </c>
      <c r="K97" s="176">
        <f t="shared" ref="K97:K105" si="46">IF((J97&gt;E97),1,0)</f>
        <v>0</v>
      </c>
      <c r="L97">
        <f t="shared" ref="L97:L105" si="47">IF((F97&gt;I97),1,0)</f>
        <v>0</v>
      </c>
      <c r="M97">
        <f t="shared" ref="M97:M105" si="48">IF((G97&gt;C97),1,0)</f>
        <v>1</v>
      </c>
      <c r="N97">
        <f t="shared" ref="N97:N105" si="49">IF((G97&lt;C97),1,0)</f>
        <v>0</v>
      </c>
    </row>
    <row r="98" spans="1:14" x14ac:dyDescent="0.35">
      <c r="B98" s="93">
        <v>3</v>
      </c>
      <c r="C98" s="9">
        <v>332.28758328579897</v>
      </c>
      <c r="D98" s="9">
        <v>41.651516438705343</v>
      </c>
      <c r="E98">
        <f t="shared" si="42"/>
        <v>373.93909972450433</v>
      </c>
      <c r="F98">
        <f t="shared" si="43"/>
        <v>290.63606684709362</v>
      </c>
      <c r="G98" s="9">
        <v>349.78457953566198</v>
      </c>
      <c r="H98" s="9">
        <v>41.651516438705343</v>
      </c>
      <c r="I98">
        <f t="shared" si="44"/>
        <v>391.43609597436733</v>
      </c>
      <c r="J98">
        <f t="shared" si="45"/>
        <v>308.13306309695662</v>
      </c>
      <c r="K98" s="176">
        <f t="shared" si="46"/>
        <v>0</v>
      </c>
      <c r="L98">
        <f t="shared" si="47"/>
        <v>0</v>
      </c>
      <c r="M98">
        <f t="shared" si="48"/>
        <v>1</v>
      </c>
      <c r="N98">
        <f t="shared" si="49"/>
        <v>0</v>
      </c>
    </row>
    <row r="99" spans="1:14" x14ac:dyDescent="0.35">
      <c r="B99" s="93">
        <v>4</v>
      </c>
      <c r="C99" s="9">
        <v>299.42528735632101</v>
      </c>
      <c r="D99" s="9">
        <v>37.172413793104766</v>
      </c>
      <c r="E99">
        <f t="shared" si="42"/>
        <v>336.5977011494258</v>
      </c>
      <c r="F99">
        <f t="shared" si="43"/>
        <v>262.25287356321621</v>
      </c>
      <c r="G99" s="21">
        <v>358.62068965517199</v>
      </c>
      <c r="H99" s="9">
        <v>37.172413793102876</v>
      </c>
      <c r="I99">
        <f t="shared" si="44"/>
        <v>395.79310344827485</v>
      </c>
      <c r="J99">
        <f t="shared" si="45"/>
        <v>321.44827586206912</v>
      </c>
      <c r="K99" s="176">
        <f t="shared" si="46"/>
        <v>0</v>
      </c>
      <c r="L99">
        <f t="shared" si="47"/>
        <v>0</v>
      </c>
      <c r="M99">
        <f t="shared" si="48"/>
        <v>1</v>
      </c>
      <c r="N99">
        <f t="shared" si="49"/>
        <v>0</v>
      </c>
    </row>
    <row r="100" spans="1:14" x14ac:dyDescent="0.35">
      <c r="B100" s="92">
        <v>5</v>
      </c>
      <c r="C100" s="9">
        <v>197.69134551100899</v>
      </c>
      <c r="D100" s="9">
        <v>38.61329767732726</v>
      </c>
      <c r="E100">
        <f t="shared" si="42"/>
        <v>236.30464318833626</v>
      </c>
      <c r="F100">
        <f t="shared" si="43"/>
        <v>159.07804783368172</v>
      </c>
      <c r="G100" s="9">
        <v>198.365287153054</v>
      </c>
      <c r="H100" s="9">
        <v>27.295606978799047</v>
      </c>
      <c r="I100">
        <f t="shared" si="44"/>
        <v>225.66089413185304</v>
      </c>
      <c r="J100">
        <f t="shared" si="45"/>
        <v>171.06968017425496</v>
      </c>
      <c r="K100" s="176">
        <f t="shared" si="46"/>
        <v>0</v>
      </c>
      <c r="L100">
        <f t="shared" si="47"/>
        <v>0</v>
      </c>
      <c r="M100">
        <f t="shared" si="48"/>
        <v>1</v>
      </c>
      <c r="N100">
        <f t="shared" si="49"/>
        <v>0</v>
      </c>
    </row>
    <row r="101" spans="1:14" x14ac:dyDescent="0.35">
      <c r="B101" s="93">
        <v>6</v>
      </c>
      <c r="C101" s="9">
        <v>231.543597514574</v>
      </c>
      <c r="D101" s="9">
        <v>25.137300573712615</v>
      </c>
      <c r="E101">
        <f t="shared" si="42"/>
        <v>256.6808980882866</v>
      </c>
      <c r="F101">
        <f t="shared" si="43"/>
        <v>206.40629694086138</v>
      </c>
      <c r="G101" s="9">
        <v>259.96519345425099</v>
      </c>
      <c r="H101" s="9">
        <v>32.590361366058154</v>
      </c>
      <c r="I101">
        <f t="shared" si="44"/>
        <v>292.55555482030917</v>
      </c>
      <c r="J101">
        <f t="shared" si="45"/>
        <v>227.37483208819285</v>
      </c>
      <c r="K101" s="176">
        <f t="shared" si="46"/>
        <v>0</v>
      </c>
      <c r="L101">
        <f t="shared" si="47"/>
        <v>0</v>
      </c>
      <c r="M101">
        <f t="shared" si="48"/>
        <v>1</v>
      </c>
      <c r="N101">
        <f t="shared" si="49"/>
        <v>0</v>
      </c>
    </row>
    <row r="102" spans="1:14" x14ac:dyDescent="0.35">
      <c r="B102" s="93">
        <v>7</v>
      </c>
      <c r="C102" s="14">
        <v>164.570665875722</v>
      </c>
      <c r="D102" s="9">
        <v>7.3757971229412442</v>
      </c>
      <c r="E102">
        <f t="shared" si="42"/>
        <v>171.94646299866324</v>
      </c>
      <c r="F102">
        <f t="shared" si="43"/>
        <v>157.19486875278076</v>
      </c>
      <c r="G102" s="14">
        <v>212.67981610559099</v>
      </c>
      <c r="H102" s="9">
        <v>29.503188491768931</v>
      </c>
      <c r="I102">
        <f t="shared" si="44"/>
        <v>242.18300459735991</v>
      </c>
      <c r="J102">
        <f t="shared" si="45"/>
        <v>183.17662761382206</v>
      </c>
      <c r="K102" s="176">
        <f t="shared" si="46"/>
        <v>1</v>
      </c>
      <c r="L102">
        <f t="shared" si="47"/>
        <v>0</v>
      </c>
      <c r="M102">
        <f t="shared" si="48"/>
        <v>1</v>
      </c>
      <c r="N102">
        <f t="shared" si="49"/>
        <v>0</v>
      </c>
    </row>
    <row r="103" spans="1:14" x14ac:dyDescent="0.35">
      <c r="B103" s="92">
        <v>8</v>
      </c>
      <c r="C103" s="14">
        <v>226.99191303194999</v>
      </c>
      <c r="D103" s="9">
        <v>14.271408029858799</v>
      </c>
      <c r="E103">
        <f t="shared" si="42"/>
        <v>241.2633210618088</v>
      </c>
      <c r="F103">
        <f t="shared" si="43"/>
        <v>212.72050500209119</v>
      </c>
      <c r="G103" s="14">
        <v>246.40267593999499</v>
      </c>
      <c r="H103" s="9">
        <v>21.882825645784656</v>
      </c>
      <c r="I103">
        <f t="shared" si="44"/>
        <v>268.28550158577963</v>
      </c>
      <c r="J103">
        <f t="shared" si="45"/>
        <v>224.51985029421033</v>
      </c>
      <c r="K103" s="176">
        <f t="shared" si="46"/>
        <v>0</v>
      </c>
      <c r="L103">
        <f t="shared" si="47"/>
        <v>0</v>
      </c>
      <c r="M103">
        <f t="shared" si="48"/>
        <v>1</v>
      </c>
      <c r="N103">
        <f t="shared" si="49"/>
        <v>0</v>
      </c>
    </row>
    <row r="104" spans="1:14" x14ac:dyDescent="0.35">
      <c r="B104" s="93">
        <v>9</v>
      </c>
      <c r="C104" s="14">
        <v>164.570665875722</v>
      </c>
      <c r="D104" s="9">
        <v>7.3757971229412442</v>
      </c>
      <c r="E104">
        <f t="shared" si="42"/>
        <v>171.94646299866324</v>
      </c>
      <c r="F104">
        <f t="shared" si="43"/>
        <v>157.19486875278076</v>
      </c>
      <c r="G104" s="14">
        <v>244.93548865490101</v>
      </c>
      <c r="H104" s="9">
        <v>8.4294824262196624</v>
      </c>
      <c r="I104">
        <f t="shared" si="44"/>
        <v>253.36497108112067</v>
      </c>
      <c r="J104">
        <f t="shared" si="45"/>
        <v>236.50600622868134</v>
      </c>
      <c r="K104" s="176">
        <f t="shared" si="46"/>
        <v>1</v>
      </c>
      <c r="L104">
        <f t="shared" si="47"/>
        <v>0</v>
      </c>
      <c r="M104">
        <f t="shared" si="48"/>
        <v>1</v>
      </c>
      <c r="N104">
        <f t="shared" si="49"/>
        <v>0</v>
      </c>
    </row>
    <row r="105" spans="1:14" x14ac:dyDescent="0.35">
      <c r="B105" s="93">
        <v>10</v>
      </c>
      <c r="C105" s="14">
        <v>226.99191303194999</v>
      </c>
      <c r="D105" s="9">
        <v>14.271408029858799</v>
      </c>
      <c r="E105">
        <f t="shared" si="42"/>
        <v>241.2633210618088</v>
      </c>
      <c r="F105">
        <f t="shared" si="43"/>
        <v>212.72050500209119</v>
      </c>
      <c r="G105" s="14">
        <v>281.35306295189599</v>
      </c>
      <c r="H105" s="9">
        <v>35.208802863582058</v>
      </c>
      <c r="I105">
        <f t="shared" si="44"/>
        <v>316.56186581547803</v>
      </c>
      <c r="J105">
        <f t="shared" si="45"/>
        <v>246.14426008831393</v>
      </c>
      <c r="K105" s="176">
        <f t="shared" si="46"/>
        <v>1</v>
      </c>
      <c r="L105">
        <f t="shared" si="47"/>
        <v>0</v>
      </c>
      <c r="M105">
        <f t="shared" si="48"/>
        <v>1</v>
      </c>
      <c r="N105">
        <f t="shared" si="49"/>
        <v>0</v>
      </c>
    </row>
    <row r="106" spans="1:14" x14ac:dyDescent="0.35">
      <c r="K106" s="176">
        <f>COUNTIF(K96:K105,"1")</f>
        <v>3</v>
      </c>
      <c r="L106" s="176">
        <f>COUNTIF(L96:L105,"1")</f>
        <v>0</v>
      </c>
      <c r="M106">
        <f>SUM(M96:M105)</f>
        <v>9</v>
      </c>
      <c r="N106">
        <f>SUM(N96:N105)</f>
        <v>1</v>
      </c>
    </row>
    <row r="108" spans="1:14" x14ac:dyDescent="0.35">
      <c r="A108" t="s">
        <v>106</v>
      </c>
      <c r="B108" s="93">
        <v>1</v>
      </c>
      <c r="C108" s="21">
        <v>419.70891808631001</v>
      </c>
      <c r="D108" s="9">
        <v>73.630953948234222</v>
      </c>
      <c r="E108">
        <f t="shared" ref="E108" si="50">C108+D108</f>
        <v>493.33987203454421</v>
      </c>
      <c r="F108">
        <f t="shared" ref="F108" si="51">C108-D108</f>
        <v>346.0779641380758</v>
      </c>
      <c r="G108" s="9">
        <v>363.71744911661699</v>
      </c>
      <c r="H108" s="9">
        <v>43.588957055216675</v>
      </c>
      <c r="I108">
        <f t="shared" ref="I108" si="52">G108+H108</f>
        <v>407.30640617183366</v>
      </c>
      <c r="J108">
        <f t="shared" ref="J108" si="53">G108-H108</f>
        <v>320.12849206140032</v>
      </c>
      <c r="K108" s="176">
        <f t="shared" ref="K108" si="54">IF((J108&gt;E108),1,0)</f>
        <v>0</v>
      </c>
      <c r="L108">
        <f t="shared" ref="L108" si="55">IF((F108&gt;I108),1,0)</f>
        <v>0</v>
      </c>
      <c r="M108">
        <f t="shared" ref="M108" si="56">IF((G108&gt;C108),1,0)</f>
        <v>0</v>
      </c>
      <c r="N108">
        <f t="shared" ref="N108" si="57">IF((G108&lt;C108),1,0)</f>
        <v>1</v>
      </c>
    </row>
    <row r="109" spans="1:14" x14ac:dyDescent="0.35">
      <c r="B109" s="93">
        <v>2</v>
      </c>
      <c r="C109" s="9">
        <v>356.65111494801801</v>
      </c>
      <c r="D109" s="9">
        <v>62.671613827560911</v>
      </c>
      <c r="E109">
        <f t="shared" ref="E109:E117" si="58">C109+D109</f>
        <v>419.32272877557892</v>
      </c>
      <c r="F109">
        <f t="shared" ref="F109:F117" si="59">C109-D109</f>
        <v>293.97950112045709</v>
      </c>
      <c r="G109" s="9">
        <v>381.71509741253601</v>
      </c>
      <c r="H109" s="9">
        <v>76.208221593622739</v>
      </c>
      <c r="I109">
        <f t="shared" ref="I109:I117" si="60">G109+H109</f>
        <v>457.92331900615875</v>
      </c>
      <c r="J109">
        <f t="shared" ref="J109:J117" si="61">G109-H109</f>
        <v>305.50687581891327</v>
      </c>
      <c r="K109" s="176">
        <f t="shared" ref="K109:K117" si="62">IF((J109&gt;E109),1,0)</f>
        <v>0</v>
      </c>
      <c r="L109">
        <f t="shared" ref="L109:L117" si="63">IF((F109&gt;I109),1,0)</f>
        <v>0</v>
      </c>
      <c r="M109">
        <f t="shared" ref="M109:M117" si="64">IF((G109&gt;C109),1,0)</f>
        <v>1</v>
      </c>
      <c r="N109">
        <f t="shared" ref="N109:N117" si="65">IF((G109&lt;C109),1,0)</f>
        <v>0</v>
      </c>
    </row>
    <row r="110" spans="1:14" x14ac:dyDescent="0.35">
      <c r="B110" s="92">
        <v>3</v>
      </c>
      <c r="C110" s="9">
        <v>366.43567120162101</v>
      </c>
      <c r="D110" s="9">
        <v>50.226828646674065</v>
      </c>
      <c r="E110">
        <f t="shared" si="58"/>
        <v>416.66249984829506</v>
      </c>
      <c r="F110">
        <f t="shared" si="59"/>
        <v>316.20884255494695</v>
      </c>
      <c r="G110" s="9">
        <v>378.94340813379102</v>
      </c>
      <c r="H110" s="9">
        <v>51.451873247812863</v>
      </c>
      <c r="I110">
        <f t="shared" si="60"/>
        <v>430.39528138160387</v>
      </c>
      <c r="J110">
        <f t="shared" si="61"/>
        <v>327.49153488597818</v>
      </c>
      <c r="K110" s="176">
        <f t="shared" si="62"/>
        <v>0</v>
      </c>
      <c r="L110">
        <f t="shared" si="63"/>
        <v>0</v>
      </c>
      <c r="M110">
        <f t="shared" si="64"/>
        <v>1</v>
      </c>
      <c r="N110">
        <f t="shared" si="65"/>
        <v>0</v>
      </c>
    </row>
    <row r="111" spans="1:14" x14ac:dyDescent="0.35">
      <c r="B111" s="93">
        <v>4</v>
      </c>
      <c r="C111" s="9">
        <v>225.28735632183901</v>
      </c>
      <c r="D111" s="9">
        <v>39.425287356320574</v>
      </c>
      <c r="E111">
        <f t="shared" si="58"/>
        <v>264.71264367815957</v>
      </c>
      <c r="F111">
        <f t="shared" si="59"/>
        <v>185.86206896551843</v>
      </c>
      <c r="G111" s="21">
        <v>350.57471264367803</v>
      </c>
      <c r="H111" s="9">
        <v>47.310344827584707</v>
      </c>
      <c r="I111">
        <f t="shared" si="60"/>
        <v>397.88505747126271</v>
      </c>
      <c r="J111">
        <f t="shared" si="61"/>
        <v>303.26436781609334</v>
      </c>
      <c r="K111" s="176">
        <f t="shared" si="62"/>
        <v>1</v>
      </c>
      <c r="L111">
        <f t="shared" si="63"/>
        <v>0</v>
      </c>
      <c r="M111">
        <f t="shared" si="64"/>
        <v>1</v>
      </c>
      <c r="N111">
        <f t="shared" si="65"/>
        <v>0</v>
      </c>
    </row>
    <row r="112" spans="1:14" x14ac:dyDescent="0.35">
      <c r="B112" s="92">
        <v>5</v>
      </c>
      <c r="C112" s="9">
        <v>143.33390843020101</v>
      </c>
      <c r="D112" s="9">
        <v>31.290086048867224</v>
      </c>
      <c r="E112">
        <f t="shared" si="58"/>
        <v>174.62399447906824</v>
      </c>
      <c r="F112">
        <f t="shared" si="59"/>
        <v>112.04382238133378</v>
      </c>
      <c r="G112" s="9">
        <v>174.594017554831</v>
      </c>
      <c r="H112" s="9">
        <v>30.624339537190849</v>
      </c>
      <c r="I112">
        <f t="shared" si="60"/>
        <v>205.21835709202185</v>
      </c>
      <c r="J112">
        <f t="shared" si="61"/>
        <v>143.96967801764015</v>
      </c>
      <c r="K112" s="176">
        <f t="shared" si="62"/>
        <v>0</v>
      </c>
      <c r="L112">
        <f t="shared" si="63"/>
        <v>0</v>
      </c>
      <c r="M112">
        <f t="shared" si="64"/>
        <v>1</v>
      </c>
      <c r="N112">
        <f t="shared" si="65"/>
        <v>0</v>
      </c>
    </row>
    <row r="113" spans="1:14" x14ac:dyDescent="0.35">
      <c r="B113" s="93">
        <v>6</v>
      </c>
      <c r="C113" s="9">
        <v>200.14822559405999</v>
      </c>
      <c r="D113" s="9">
        <v>33.269327227851157</v>
      </c>
      <c r="E113">
        <f t="shared" si="58"/>
        <v>233.41755282191116</v>
      </c>
      <c r="F113">
        <f t="shared" si="59"/>
        <v>166.87889836620883</v>
      </c>
      <c r="G113" s="9">
        <v>261.10864803700298</v>
      </c>
      <c r="H113" s="9">
        <v>36.668047458659736</v>
      </c>
      <c r="I113">
        <f t="shared" si="60"/>
        <v>297.77669549566269</v>
      </c>
      <c r="J113">
        <f t="shared" si="61"/>
        <v>224.44060057834324</v>
      </c>
      <c r="K113" s="176">
        <f t="shared" si="62"/>
        <v>0</v>
      </c>
      <c r="L113">
        <f t="shared" si="63"/>
        <v>0</v>
      </c>
      <c r="M113">
        <f t="shared" si="64"/>
        <v>1</v>
      </c>
      <c r="N113">
        <f t="shared" si="65"/>
        <v>0</v>
      </c>
    </row>
    <row r="114" spans="1:14" x14ac:dyDescent="0.35">
      <c r="B114" s="93">
        <v>7</v>
      </c>
      <c r="C114" s="14">
        <v>191.183449503188</v>
      </c>
      <c r="D114" s="9">
        <v>23.181076672104101</v>
      </c>
      <c r="E114">
        <f t="shared" si="58"/>
        <v>214.3645261752921</v>
      </c>
      <c r="F114">
        <f t="shared" si="59"/>
        <v>168.0023728310839</v>
      </c>
      <c r="G114" s="14">
        <v>192.525582085125</v>
      </c>
      <c r="H114" s="9">
        <v>26.342132581937463</v>
      </c>
      <c r="I114">
        <f t="shared" si="60"/>
        <v>218.86771466706244</v>
      </c>
      <c r="J114">
        <f t="shared" si="61"/>
        <v>166.18344950318755</v>
      </c>
      <c r="K114" s="176">
        <f t="shared" si="62"/>
        <v>0</v>
      </c>
      <c r="L114">
        <f t="shared" si="63"/>
        <v>0</v>
      </c>
      <c r="M114">
        <f t="shared" si="64"/>
        <v>1</v>
      </c>
      <c r="N114">
        <f t="shared" si="65"/>
        <v>0</v>
      </c>
    </row>
    <row r="115" spans="1:14" x14ac:dyDescent="0.35">
      <c r="B115" s="92">
        <v>8</v>
      </c>
      <c r="C115" s="14">
        <v>214.607532200002</v>
      </c>
      <c r="D115" s="9">
        <v>23.785680049766022</v>
      </c>
      <c r="E115">
        <f t="shared" si="58"/>
        <v>238.39321224976803</v>
      </c>
      <c r="F115">
        <f t="shared" si="59"/>
        <v>190.82185215023597</v>
      </c>
      <c r="G115" s="14">
        <v>238.87251552636599</v>
      </c>
      <c r="H115" s="9">
        <v>24.737107251756761</v>
      </c>
      <c r="I115">
        <f t="shared" si="60"/>
        <v>263.60962277812274</v>
      </c>
      <c r="J115">
        <f t="shared" si="61"/>
        <v>214.13540827460923</v>
      </c>
      <c r="K115" s="176">
        <f t="shared" si="62"/>
        <v>0</v>
      </c>
      <c r="L115">
        <f t="shared" si="63"/>
        <v>0</v>
      </c>
      <c r="M115">
        <f t="shared" si="64"/>
        <v>1</v>
      </c>
      <c r="N115">
        <f t="shared" si="65"/>
        <v>0</v>
      </c>
    </row>
    <row r="116" spans="1:14" x14ac:dyDescent="0.35">
      <c r="B116" s="93">
        <v>9</v>
      </c>
      <c r="C116" s="14">
        <v>191.183449503188</v>
      </c>
      <c r="D116" s="9">
        <v>23.181076672104101</v>
      </c>
      <c r="E116">
        <f t="shared" si="58"/>
        <v>214.3645261752921</v>
      </c>
      <c r="F116">
        <f t="shared" si="59"/>
        <v>168.0023728310839</v>
      </c>
      <c r="G116" s="14">
        <v>252.74358594097501</v>
      </c>
      <c r="H116" s="9">
        <v>23.181076672106105</v>
      </c>
      <c r="I116">
        <f t="shared" si="60"/>
        <v>275.92466261308113</v>
      </c>
      <c r="J116">
        <f t="shared" si="61"/>
        <v>229.56250926886889</v>
      </c>
      <c r="K116" s="176">
        <f t="shared" si="62"/>
        <v>1</v>
      </c>
      <c r="L116">
        <f t="shared" si="63"/>
        <v>0</v>
      </c>
      <c r="M116">
        <f t="shared" si="64"/>
        <v>1</v>
      </c>
      <c r="N116">
        <f t="shared" si="65"/>
        <v>0</v>
      </c>
    </row>
    <row r="117" spans="1:14" x14ac:dyDescent="0.35">
      <c r="B117" s="92">
        <v>10</v>
      </c>
      <c r="C117" s="14">
        <v>214.607532200002</v>
      </c>
      <c r="D117" s="9">
        <v>23.785680049766022</v>
      </c>
      <c r="E117">
        <f t="shared" si="58"/>
        <v>238.39321224976803</v>
      </c>
      <c r="F117">
        <f t="shared" si="59"/>
        <v>190.82185215023597</v>
      </c>
      <c r="G117" s="14">
        <v>291.30421480945103</v>
      </c>
      <c r="H117" s="9">
        <v>35.196810083725268</v>
      </c>
      <c r="I117">
        <f t="shared" si="60"/>
        <v>326.50102489317629</v>
      </c>
      <c r="J117">
        <f t="shared" si="61"/>
        <v>256.10740472572576</v>
      </c>
      <c r="K117" s="176">
        <f t="shared" si="62"/>
        <v>1</v>
      </c>
      <c r="L117">
        <f t="shared" si="63"/>
        <v>0</v>
      </c>
      <c r="M117">
        <f t="shared" si="64"/>
        <v>1</v>
      </c>
      <c r="N117">
        <f t="shared" si="65"/>
        <v>0</v>
      </c>
    </row>
    <row r="118" spans="1:14" x14ac:dyDescent="0.35">
      <c r="K118" s="176">
        <f>COUNTIF(K108:K117,"1")</f>
        <v>3</v>
      </c>
      <c r="L118" s="176">
        <f>COUNTIF(L108:L117,"1")</f>
        <v>0</v>
      </c>
      <c r="M118">
        <f>SUM(M108:M117)</f>
        <v>9</v>
      </c>
      <c r="N118">
        <f>SUM(N108:N117)</f>
        <v>1</v>
      </c>
    </row>
    <row r="119" spans="1:14" x14ac:dyDescent="0.35">
      <c r="K119" s="176"/>
      <c r="L119" s="176"/>
    </row>
    <row r="120" spans="1:14" x14ac:dyDescent="0.35">
      <c r="A120" t="s">
        <v>107</v>
      </c>
      <c r="B120" s="93">
        <v>1</v>
      </c>
      <c r="C120" s="83">
        <v>301.04465625740499</v>
      </c>
      <c r="D120" s="83">
        <v>46.595092024541181</v>
      </c>
      <c r="E120">
        <f t="shared" ref="E120" si="66">C120+D120</f>
        <v>347.6397482819462</v>
      </c>
      <c r="F120">
        <f t="shared" ref="F120" si="67">C120-D120</f>
        <v>254.44956423286382</v>
      </c>
      <c r="G120" s="31">
        <v>258.87167908581</v>
      </c>
      <c r="H120" s="31">
        <v>58.619631901841075</v>
      </c>
      <c r="I120">
        <f t="shared" ref="I120" si="68">G120+H120</f>
        <v>317.4913109876511</v>
      </c>
      <c r="J120">
        <f t="shared" ref="J120" si="69">G120-H120</f>
        <v>200.25204718396893</v>
      </c>
      <c r="K120" s="176">
        <f t="shared" ref="K120" si="70">IF((J120&gt;E120),1,0)</f>
        <v>0</v>
      </c>
      <c r="L120">
        <f t="shared" ref="L120" si="71">IF((F120&gt;I120),1,0)</f>
        <v>0</v>
      </c>
      <c r="M120">
        <f t="shared" ref="M120" si="72">IF((G120&gt;C120),1,0)</f>
        <v>0</v>
      </c>
      <c r="N120">
        <f t="shared" ref="N120" si="73">IF((G120&lt;C120),1,0)</f>
        <v>1</v>
      </c>
    </row>
    <row r="121" spans="1:14" x14ac:dyDescent="0.35">
      <c r="B121" s="93">
        <v>2</v>
      </c>
      <c r="C121" s="31">
        <v>237.439231965516</v>
      </c>
      <c r="D121" s="83">
        <v>61.442758654470765</v>
      </c>
      <c r="E121">
        <f t="shared" ref="E121:E124" si="74">C121+D121</f>
        <v>298.88199061998677</v>
      </c>
      <c r="F121">
        <f t="shared" ref="F121:F124" si="75">C121-D121</f>
        <v>175.99647331104524</v>
      </c>
      <c r="G121" s="31">
        <v>260.64190637130599</v>
      </c>
      <c r="H121" s="31">
        <v>77.417875904635054</v>
      </c>
      <c r="I121">
        <f t="shared" ref="I121:I124" si="76">G121+H121</f>
        <v>338.05978227594107</v>
      </c>
      <c r="J121">
        <f t="shared" ref="J121:J124" si="77">G121-H121</f>
        <v>183.22403046667094</v>
      </c>
      <c r="K121" s="176">
        <f t="shared" ref="K121:K124" si="78">IF((J121&gt;E121),1,0)</f>
        <v>0</v>
      </c>
      <c r="L121">
        <f t="shared" ref="L121:L124" si="79">IF((F121&gt;I121),1,0)</f>
        <v>0</v>
      </c>
      <c r="M121">
        <f t="shared" ref="M121:M124" si="80">IF((G121&gt;C121),1,0)</f>
        <v>1</v>
      </c>
      <c r="N121">
        <f t="shared" ref="N121:N124" si="81">IF((G121&lt;C121),1,0)</f>
        <v>0</v>
      </c>
    </row>
    <row r="122" spans="1:14" x14ac:dyDescent="0.35">
      <c r="B122" s="93">
        <v>3</v>
      </c>
      <c r="C122" s="31">
        <v>298.49144993142897</v>
      </c>
      <c r="D122" s="83">
        <v>126.17959391725472</v>
      </c>
      <c r="E122">
        <f t="shared" si="74"/>
        <v>424.67104384868367</v>
      </c>
      <c r="F122">
        <f t="shared" si="75"/>
        <v>172.31185601417425</v>
      </c>
      <c r="G122" s="31">
        <v>261.62238916465401</v>
      </c>
      <c r="H122" s="31">
        <v>40.426471837564648</v>
      </c>
      <c r="I122">
        <f t="shared" si="76"/>
        <v>302.04886100221864</v>
      </c>
      <c r="J122">
        <f t="shared" si="77"/>
        <v>221.19591732708938</v>
      </c>
      <c r="K122" s="176">
        <f t="shared" si="78"/>
        <v>0</v>
      </c>
      <c r="L122">
        <f t="shared" si="79"/>
        <v>0</v>
      </c>
      <c r="M122">
        <f t="shared" si="80"/>
        <v>0</v>
      </c>
      <c r="N122">
        <f t="shared" si="81"/>
        <v>1</v>
      </c>
    </row>
    <row r="123" spans="1:14" x14ac:dyDescent="0.35">
      <c r="B123" s="93">
        <v>4</v>
      </c>
      <c r="C123" s="31">
        <v>167.81609195402299</v>
      </c>
      <c r="D123" s="83">
        <v>40.551724137929504</v>
      </c>
      <c r="E123">
        <f t="shared" si="74"/>
        <v>208.36781609195251</v>
      </c>
      <c r="F123">
        <f t="shared" si="75"/>
        <v>127.26436781609348</v>
      </c>
      <c r="G123" s="83">
        <v>241.37931034482699</v>
      </c>
      <c r="H123" s="31">
        <v>56.321839080459725</v>
      </c>
      <c r="I123">
        <f t="shared" si="76"/>
        <v>297.7011494252867</v>
      </c>
      <c r="J123">
        <f t="shared" si="77"/>
        <v>185.05747126436728</v>
      </c>
      <c r="K123" s="176">
        <f t="shared" si="78"/>
        <v>0</v>
      </c>
      <c r="L123">
        <f t="shared" si="79"/>
        <v>0</v>
      </c>
      <c r="M123">
        <f t="shared" si="80"/>
        <v>1</v>
      </c>
      <c r="N123">
        <f t="shared" si="81"/>
        <v>0</v>
      </c>
    </row>
    <row r="124" spans="1:14" x14ac:dyDescent="0.35">
      <c r="B124" s="93">
        <v>5</v>
      </c>
      <c r="C124" s="31">
        <v>149.33000708041899</v>
      </c>
      <c r="D124" s="83">
        <v>35.996863440552268</v>
      </c>
      <c r="E124">
        <f t="shared" si="74"/>
        <v>185.32687052097126</v>
      </c>
      <c r="F124">
        <f t="shared" si="75"/>
        <v>113.33314363986673</v>
      </c>
      <c r="G124" s="31">
        <v>213.76645204835799</v>
      </c>
      <c r="H124" s="31">
        <v>39.38391090583152</v>
      </c>
      <c r="I124">
        <f t="shared" si="76"/>
        <v>253.15036295418952</v>
      </c>
      <c r="J124">
        <f t="shared" si="77"/>
        <v>174.38254114252646</v>
      </c>
      <c r="K124" s="176">
        <f t="shared" si="78"/>
        <v>0</v>
      </c>
      <c r="L124">
        <f t="shared" si="79"/>
        <v>0</v>
      </c>
      <c r="M124">
        <f t="shared" si="80"/>
        <v>1</v>
      </c>
      <c r="N124">
        <f t="shared" si="81"/>
        <v>0</v>
      </c>
    </row>
    <row r="125" spans="1:14" x14ac:dyDescent="0.35">
      <c r="K125" s="176">
        <f>COUNTIF(K120:K124,"1")</f>
        <v>0</v>
      </c>
      <c r="L125" s="176">
        <f>COUNTIF(L120:L124,"1")</f>
        <v>0</v>
      </c>
      <c r="M125">
        <f>SUM(M120:M124)</f>
        <v>3</v>
      </c>
      <c r="N125">
        <f>SUM(N120:N124)</f>
        <v>2</v>
      </c>
    </row>
    <row r="128" spans="1:14" x14ac:dyDescent="0.35">
      <c r="A128" t="s">
        <v>108</v>
      </c>
      <c r="B128" s="99">
        <v>1</v>
      </c>
      <c r="C128" s="103">
        <v>227.87593143579301</v>
      </c>
      <c r="D128" s="14">
        <v>67.638036809816469</v>
      </c>
      <c r="E128">
        <f t="shared" ref="E128" si="82">C128+D128</f>
        <v>295.51396824560948</v>
      </c>
      <c r="F128">
        <f t="shared" ref="F128" si="83">C128-D128</f>
        <v>160.23789462597654</v>
      </c>
      <c r="G128" s="14">
        <v>148.136141025303</v>
      </c>
      <c r="H128" s="14">
        <v>15.050027646857547</v>
      </c>
      <c r="I128">
        <f t="shared" ref="I128" si="84">G128+H128</f>
        <v>163.18616867216056</v>
      </c>
      <c r="J128">
        <f t="shared" ref="J128" si="85">G128-H128</f>
        <v>133.08611337844545</v>
      </c>
      <c r="K128" s="176">
        <f t="shared" ref="K128" si="86">IF((J128&gt;E128),1,0)</f>
        <v>0</v>
      </c>
      <c r="L128">
        <f t="shared" ref="L128" si="87">IF((F128&gt;I128),1,0)</f>
        <v>0</v>
      </c>
      <c r="M128">
        <f t="shared" ref="M128" si="88">IF((G128&gt;C128),1,0)</f>
        <v>0</v>
      </c>
      <c r="N128">
        <f t="shared" ref="N128" si="89">IF((G128&lt;C128),1,0)</f>
        <v>1</v>
      </c>
    </row>
    <row r="129" spans="2:14" x14ac:dyDescent="0.35">
      <c r="B129" s="99">
        <v>2</v>
      </c>
      <c r="C129" s="14">
        <v>106.22436109376299</v>
      </c>
      <c r="D129" s="14">
        <v>6.144275865446871</v>
      </c>
      <c r="E129">
        <f t="shared" ref="E129:E137" si="90">C129+D129</f>
        <v>112.36863695920987</v>
      </c>
      <c r="F129">
        <f t="shared" ref="F129:F137" si="91">C129-D129</f>
        <v>100.08008522831612</v>
      </c>
      <c r="G129" s="14">
        <v>135.06728873541201</v>
      </c>
      <c r="H129" s="14">
        <v>11.064496773323544</v>
      </c>
      <c r="I129">
        <f t="shared" ref="I129:I137" si="92">G129+H129</f>
        <v>146.13178550873556</v>
      </c>
      <c r="J129">
        <f t="shared" ref="J129:J137" si="93">G129-H129</f>
        <v>124.00279196208847</v>
      </c>
      <c r="K129" s="176">
        <f t="shared" ref="K129:K137" si="94">IF((J129&gt;E129),1,0)</f>
        <v>1</v>
      </c>
      <c r="L129">
        <f t="shared" ref="L129:L137" si="95">IF((F129&gt;I129),1,0)</f>
        <v>0</v>
      </c>
      <c r="M129">
        <f t="shared" ref="M129:M137" si="96">IF((G129&gt;C129),1,0)</f>
        <v>1</v>
      </c>
      <c r="N129">
        <f t="shared" ref="N129:N137" si="97">IF((G129&lt;C129),1,0)</f>
        <v>0</v>
      </c>
    </row>
    <row r="130" spans="2:14" x14ac:dyDescent="0.35">
      <c r="B130" s="99">
        <v>3</v>
      </c>
      <c r="C130" s="14">
        <v>215.097637049892</v>
      </c>
      <c r="D130" s="14">
        <v>86.978166680824756</v>
      </c>
      <c r="E130">
        <f t="shared" si="90"/>
        <v>302.07580373071676</v>
      </c>
      <c r="F130">
        <f t="shared" si="91"/>
        <v>128.11947036906724</v>
      </c>
      <c r="G130" s="14">
        <v>156.34549801570401</v>
      </c>
      <c r="H130" s="14">
        <v>7.3502676068301387</v>
      </c>
      <c r="I130">
        <f t="shared" si="92"/>
        <v>163.69576562253414</v>
      </c>
      <c r="J130">
        <f t="shared" si="93"/>
        <v>148.99523040887388</v>
      </c>
      <c r="K130" s="176">
        <f t="shared" si="94"/>
        <v>0</v>
      </c>
      <c r="L130">
        <f t="shared" si="95"/>
        <v>0</v>
      </c>
      <c r="M130">
        <f t="shared" si="96"/>
        <v>0</v>
      </c>
      <c r="N130">
        <f t="shared" si="97"/>
        <v>1</v>
      </c>
    </row>
    <row r="131" spans="2:14" x14ac:dyDescent="0.35">
      <c r="B131" s="99">
        <v>4</v>
      </c>
      <c r="C131" s="14">
        <v>119.540229885057</v>
      </c>
      <c r="D131" s="14">
        <v>6.758620689655233</v>
      </c>
      <c r="E131">
        <f t="shared" si="90"/>
        <v>126.29885057471223</v>
      </c>
      <c r="F131">
        <f t="shared" si="91"/>
        <v>112.78160919540177</v>
      </c>
      <c r="G131" s="103">
        <v>120.689655172413</v>
      </c>
      <c r="H131" s="14">
        <v>18.022988505747946</v>
      </c>
      <c r="I131">
        <f t="shared" si="92"/>
        <v>138.71264367816093</v>
      </c>
      <c r="J131">
        <f t="shared" si="93"/>
        <v>102.66666666666505</v>
      </c>
      <c r="K131" s="176">
        <f t="shared" si="94"/>
        <v>0</v>
      </c>
      <c r="L131">
        <f t="shared" si="95"/>
        <v>0</v>
      </c>
      <c r="M131">
        <f t="shared" si="96"/>
        <v>1</v>
      </c>
      <c r="N131">
        <f t="shared" si="97"/>
        <v>0</v>
      </c>
    </row>
    <row r="132" spans="2:14" x14ac:dyDescent="0.35">
      <c r="B132" s="99">
        <v>5</v>
      </c>
      <c r="C132" s="14">
        <v>118.883305656796</v>
      </c>
      <c r="D132" s="14">
        <v>25.29836744376593</v>
      </c>
      <c r="E132">
        <f t="shared" si="90"/>
        <v>144.18167310056194</v>
      </c>
      <c r="F132">
        <f t="shared" si="91"/>
        <v>93.584938213030071</v>
      </c>
      <c r="G132" s="14">
        <v>114.818089671979</v>
      </c>
      <c r="H132" s="14">
        <v>18.640902326986225</v>
      </c>
      <c r="I132">
        <f t="shared" si="92"/>
        <v>133.45899199896522</v>
      </c>
      <c r="J132">
        <f t="shared" si="93"/>
        <v>96.177187344992774</v>
      </c>
      <c r="K132" s="176">
        <f t="shared" si="94"/>
        <v>0</v>
      </c>
      <c r="L132">
        <f t="shared" si="95"/>
        <v>0</v>
      </c>
      <c r="M132">
        <f t="shared" si="96"/>
        <v>0</v>
      </c>
      <c r="N132">
        <f t="shared" si="97"/>
        <v>1</v>
      </c>
    </row>
    <row r="133" spans="2:14" x14ac:dyDescent="0.35">
      <c r="B133" s="99">
        <v>6</v>
      </c>
      <c r="C133" s="14">
        <v>113.76579032695599</v>
      </c>
      <c r="D133" s="14">
        <v>29.203313900780913</v>
      </c>
      <c r="E133">
        <f t="shared" si="90"/>
        <v>142.96910422773692</v>
      </c>
      <c r="F133">
        <f t="shared" si="91"/>
        <v>84.562476426175081</v>
      </c>
      <c r="G133" s="14">
        <v>159.496032980194</v>
      </c>
      <c r="H133" s="14">
        <v>40.737951707573671</v>
      </c>
      <c r="I133">
        <f t="shared" si="92"/>
        <v>200.23398468776767</v>
      </c>
      <c r="J133">
        <f t="shared" si="93"/>
        <v>118.75808127262033</v>
      </c>
      <c r="K133" s="176">
        <f t="shared" si="94"/>
        <v>0</v>
      </c>
      <c r="L133">
        <f t="shared" si="95"/>
        <v>0</v>
      </c>
      <c r="M133">
        <f t="shared" si="96"/>
        <v>1</v>
      </c>
      <c r="N133">
        <f t="shared" si="97"/>
        <v>0</v>
      </c>
    </row>
    <row r="134" spans="2:14" x14ac:dyDescent="0.35">
      <c r="B134" s="99">
        <v>7</v>
      </c>
      <c r="C134" s="14">
        <v>110.255079341539</v>
      </c>
      <c r="D134" s="14">
        <v>4.2074744179145975</v>
      </c>
      <c r="E134">
        <f t="shared" si="90"/>
        <v>114.4625537594536</v>
      </c>
      <c r="F134">
        <f t="shared" si="91"/>
        <v>106.04760492362441</v>
      </c>
      <c r="G134" s="14">
        <v>115.638439863562</v>
      </c>
      <c r="H134" s="14">
        <v>0</v>
      </c>
      <c r="I134">
        <f t="shared" si="92"/>
        <v>115.638439863562</v>
      </c>
      <c r="J134">
        <f t="shared" si="93"/>
        <v>115.638439863562</v>
      </c>
      <c r="K134" s="176">
        <f t="shared" si="94"/>
        <v>1</v>
      </c>
      <c r="L134">
        <f t="shared" si="95"/>
        <v>0</v>
      </c>
      <c r="M134">
        <f t="shared" si="96"/>
        <v>1</v>
      </c>
      <c r="N134">
        <f t="shared" si="97"/>
        <v>0</v>
      </c>
    </row>
    <row r="135" spans="2:14" x14ac:dyDescent="0.35">
      <c r="B135" s="99">
        <v>8</v>
      </c>
      <c r="C135" s="14">
        <v>175.28222804638</v>
      </c>
      <c r="D135" s="14">
        <v>15.222835231849539</v>
      </c>
      <c r="E135">
        <f t="shared" si="90"/>
        <v>190.50506327822953</v>
      </c>
      <c r="F135">
        <f t="shared" si="91"/>
        <v>160.05939281453047</v>
      </c>
      <c r="G135" s="14">
        <v>164.60294312607701</v>
      </c>
      <c r="H135" s="14">
        <v>0</v>
      </c>
      <c r="I135">
        <f t="shared" si="92"/>
        <v>164.60294312607701</v>
      </c>
      <c r="J135">
        <f t="shared" si="93"/>
        <v>164.60294312607701</v>
      </c>
      <c r="K135" s="176">
        <f t="shared" si="94"/>
        <v>0</v>
      </c>
      <c r="L135">
        <f t="shared" si="95"/>
        <v>0</v>
      </c>
      <c r="M135">
        <f t="shared" si="96"/>
        <v>0</v>
      </c>
      <c r="N135">
        <f t="shared" si="97"/>
        <v>1</v>
      </c>
    </row>
    <row r="136" spans="2:14" x14ac:dyDescent="0.35">
      <c r="B136" s="99">
        <v>9</v>
      </c>
      <c r="C136" s="14">
        <v>110.255079341539</v>
      </c>
      <c r="D136" s="14">
        <v>4.2074744179145975</v>
      </c>
      <c r="E136">
        <f t="shared" si="90"/>
        <v>114.4625537594536</v>
      </c>
      <c r="F136">
        <f t="shared" si="91"/>
        <v>106.04760492362441</v>
      </c>
      <c r="G136" s="14">
        <v>152.187453655642</v>
      </c>
      <c r="H136" s="14">
        <v>17.927183746108266</v>
      </c>
      <c r="I136">
        <f t="shared" si="92"/>
        <v>170.11463740175026</v>
      </c>
      <c r="J136">
        <f t="shared" si="93"/>
        <v>134.26026990953375</v>
      </c>
      <c r="K136" s="176">
        <f t="shared" si="94"/>
        <v>1</v>
      </c>
      <c r="L136">
        <f t="shared" si="95"/>
        <v>0</v>
      </c>
      <c r="M136">
        <f t="shared" si="96"/>
        <v>1</v>
      </c>
      <c r="N136">
        <f t="shared" si="97"/>
        <v>0</v>
      </c>
    </row>
    <row r="137" spans="2:14" x14ac:dyDescent="0.35">
      <c r="B137" s="99">
        <v>10</v>
      </c>
      <c r="C137" s="14">
        <v>175.28222804638</v>
      </c>
      <c r="D137" s="14">
        <v>15.222835231849539</v>
      </c>
      <c r="E137">
        <f t="shared" si="90"/>
        <v>190.50506327822953</v>
      </c>
      <c r="F137">
        <f t="shared" si="91"/>
        <v>160.05939281453047</v>
      </c>
      <c r="G137" s="14">
        <v>216.05156079503101</v>
      </c>
      <c r="H137" s="14">
        <v>27.597385247656256</v>
      </c>
      <c r="I137">
        <f t="shared" si="92"/>
        <v>243.64894604268727</v>
      </c>
      <c r="J137">
        <f t="shared" si="93"/>
        <v>188.45417554737475</v>
      </c>
      <c r="K137" s="176">
        <f t="shared" si="94"/>
        <v>0</v>
      </c>
      <c r="L137">
        <f t="shared" si="95"/>
        <v>0</v>
      </c>
      <c r="M137">
        <f t="shared" si="96"/>
        <v>1</v>
      </c>
      <c r="N137">
        <f t="shared" si="97"/>
        <v>0</v>
      </c>
    </row>
    <row r="138" spans="2:14" x14ac:dyDescent="0.35">
      <c r="K138" s="176">
        <f>COUNTIF(K128:K137,"1")</f>
        <v>3</v>
      </c>
      <c r="L138" s="176">
        <f>COUNTIF(L128:L137,"1")</f>
        <v>0</v>
      </c>
      <c r="M138">
        <f>SUM(M128:M137)</f>
        <v>6</v>
      </c>
      <c r="N138">
        <f>SUM(N128:N137)</f>
        <v>4</v>
      </c>
    </row>
  </sheetData>
  <mergeCells count="17">
    <mergeCell ref="M73:N73"/>
    <mergeCell ref="C16:L16"/>
    <mergeCell ref="C25:L25"/>
    <mergeCell ref="C38:L38"/>
    <mergeCell ref="C51:L51"/>
    <mergeCell ref="C59:L59"/>
    <mergeCell ref="A1:A3"/>
    <mergeCell ref="B1:B3"/>
    <mergeCell ref="C1:L1"/>
    <mergeCell ref="C2:D2"/>
    <mergeCell ref="E2:F2"/>
    <mergeCell ref="AN1:AP1"/>
    <mergeCell ref="AZ1:BB1"/>
    <mergeCell ref="BL1:BN1"/>
    <mergeCell ref="BX1:BZ1"/>
    <mergeCell ref="N1:P1"/>
    <mergeCell ref="AA1:AC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2D66-647F-4F0B-8DF5-9B36AE7A965D}">
  <sheetPr codeName="Sheet11"/>
  <dimension ref="A1:BV132"/>
  <sheetViews>
    <sheetView topLeftCell="L22" workbookViewId="0">
      <selection activeCell="P3" sqref="P3:Q3"/>
    </sheetView>
  </sheetViews>
  <sheetFormatPr defaultRowHeight="14.5" x14ac:dyDescent="0.35"/>
  <cols>
    <col min="1" max="1" width="24.453125" customWidth="1"/>
  </cols>
  <sheetData>
    <row r="1" spans="1:74" x14ac:dyDescent="0.35">
      <c r="A1" s="278" t="s">
        <v>2</v>
      </c>
      <c r="B1" s="280" t="s">
        <v>79</v>
      </c>
      <c r="C1" s="283" t="s">
        <v>3</v>
      </c>
      <c r="D1" s="284"/>
      <c r="E1" s="284"/>
      <c r="F1" s="284"/>
      <c r="G1" s="284"/>
      <c r="H1" s="284"/>
      <c r="I1" s="284"/>
      <c r="J1" s="284"/>
      <c r="K1" s="284"/>
      <c r="L1" s="284"/>
      <c r="N1" s="285" t="s">
        <v>103</v>
      </c>
      <c r="O1" s="285"/>
      <c r="P1" s="285"/>
      <c r="Y1" s="285" t="s">
        <v>105</v>
      </c>
      <c r="Z1" s="285"/>
      <c r="AA1" s="285"/>
      <c r="AJ1" s="285" t="s">
        <v>67</v>
      </c>
      <c r="AK1" s="285"/>
      <c r="AL1" s="285"/>
      <c r="AV1" s="285" t="s">
        <v>106</v>
      </c>
      <c r="AW1" s="285"/>
      <c r="AX1" s="285"/>
      <c r="BH1" s="285" t="s">
        <v>107</v>
      </c>
      <c r="BI1" s="285"/>
      <c r="BJ1" s="285"/>
      <c r="BT1" s="285" t="s">
        <v>0</v>
      </c>
      <c r="BU1" s="285"/>
      <c r="BV1" s="285"/>
    </row>
    <row r="2" spans="1:74" x14ac:dyDescent="0.35">
      <c r="A2" s="279"/>
      <c r="B2" s="281"/>
      <c r="C2" s="267" t="s">
        <v>5</v>
      </c>
      <c r="D2" s="268"/>
      <c r="E2" s="268" t="s">
        <v>31</v>
      </c>
      <c r="F2" s="268"/>
      <c r="G2" s="147"/>
      <c r="H2" s="147"/>
      <c r="I2" s="147"/>
      <c r="J2" s="147"/>
      <c r="K2" s="147"/>
      <c r="L2" s="147"/>
    </row>
    <row r="3" spans="1:74" ht="43.5" x14ac:dyDescent="0.35">
      <c r="A3" s="279"/>
      <c r="B3" s="281"/>
      <c r="C3" s="147" t="s">
        <v>7</v>
      </c>
      <c r="D3" s="147" t="s">
        <v>78</v>
      </c>
      <c r="E3" s="147" t="s">
        <v>66</v>
      </c>
      <c r="F3" s="147" t="s">
        <v>78</v>
      </c>
      <c r="G3" s="158" t="s">
        <v>82</v>
      </c>
      <c r="H3" s="159" t="s">
        <v>83</v>
      </c>
      <c r="I3" s="159" t="s">
        <v>84</v>
      </c>
      <c r="J3" s="160" t="s">
        <v>96</v>
      </c>
      <c r="K3" s="159" t="s">
        <v>97</v>
      </c>
      <c r="L3" s="160" t="s">
        <v>98</v>
      </c>
      <c r="N3" s="159" t="s">
        <v>88</v>
      </c>
      <c r="O3" s="159" t="s">
        <v>31</v>
      </c>
      <c r="P3" s="196" t="s">
        <v>138</v>
      </c>
      <c r="Q3" s="149" t="s">
        <v>126</v>
      </c>
      <c r="Y3" s="159" t="s">
        <v>88</v>
      </c>
      <c r="Z3" s="159" t="s">
        <v>31</v>
      </c>
      <c r="AJ3" s="159" t="s">
        <v>88</v>
      </c>
      <c r="AK3" s="159" t="s">
        <v>31</v>
      </c>
      <c r="AV3" s="159" t="s">
        <v>88</v>
      </c>
      <c r="AW3" s="159" t="s">
        <v>31</v>
      </c>
      <c r="BH3" s="159" t="s">
        <v>88</v>
      </c>
      <c r="BI3" s="159" t="s">
        <v>31</v>
      </c>
      <c r="BT3" s="159" t="s">
        <v>88</v>
      </c>
      <c r="BU3" s="159" t="s">
        <v>31</v>
      </c>
    </row>
    <row r="4" spans="1:74" x14ac:dyDescent="0.35">
      <c r="A4" s="19" t="s">
        <v>20</v>
      </c>
      <c r="B4" s="99">
        <v>1</v>
      </c>
      <c r="C4" s="154">
        <v>75.567401284504896</v>
      </c>
      <c r="D4" s="154">
        <v>5.8867428289640253</v>
      </c>
      <c r="E4" s="154">
        <v>85.952688374445898</v>
      </c>
      <c r="F4" s="154">
        <v>10.7799682942115</v>
      </c>
      <c r="G4" s="155">
        <f t="shared" ref="G4:G12" si="0">0-D4</f>
        <v>-5.8867428289640253</v>
      </c>
      <c r="H4" s="155">
        <v>0</v>
      </c>
      <c r="I4" s="155">
        <f t="shared" ref="I4:I12" si="1">D4</f>
        <v>5.8867428289640253</v>
      </c>
      <c r="J4" s="155">
        <f t="shared" ref="J4:J12" si="2">(E4-C4)-F4</f>
        <v>-0.39468120427049769</v>
      </c>
      <c r="K4" s="155">
        <f t="shared" ref="K4:K12" si="3">E4-C4</f>
        <v>10.385287089941002</v>
      </c>
      <c r="L4" s="155">
        <f t="shared" ref="L4:L12" si="4">(E4-C4)+F4</f>
        <v>21.165255384152502</v>
      </c>
      <c r="N4">
        <v>-5.8867428289640253</v>
      </c>
      <c r="O4">
        <v>-0.39468120427049769</v>
      </c>
      <c r="P4">
        <v>1</v>
      </c>
      <c r="Q4" t="s">
        <v>131</v>
      </c>
      <c r="Y4" s="139">
        <v>-17.398040373189534</v>
      </c>
      <c r="Z4" s="139">
        <v>14.25320508707334</v>
      </c>
      <c r="AA4" s="140">
        <v>1</v>
      </c>
      <c r="AJ4">
        <v>-48.281416947479556</v>
      </c>
      <c r="AK4">
        <v>64.076365519627643</v>
      </c>
      <c r="AL4">
        <v>1</v>
      </c>
      <c r="AV4">
        <v>-26.589298923318836</v>
      </c>
      <c r="AW4">
        <v>36.68957525921109</v>
      </c>
      <c r="AX4">
        <v>1</v>
      </c>
      <c r="BH4">
        <v>-31.518698117860833</v>
      </c>
      <c r="BI4">
        <v>2.3263733582000938</v>
      </c>
      <c r="BJ4">
        <v>1</v>
      </c>
      <c r="BT4">
        <v>-32.339904882632801</v>
      </c>
      <c r="BU4">
        <v>-38.929497106090103</v>
      </c>
      <c r="BV4">
        <v>1</v>
      </c>
    </row>
    <row r="5" spans="1:74" x14ac:dyDescent="0.35">
      <c r="A5" s="19" t="s">
        <v>21</v>
      </c>
      <c r="B5" s="99">
        <v>2</v>
      </c>
      <c r="C5" s="154">
        <v>80.402563967051904</v>
      </c>
      <c r="D5" s="154">
        <v>18.930985798521792</v>
      </c>
      <c r="E5" s="154">
        <v>93.680681912556295</v>
      </c>
      <c r="F5" s="154">
        <v>33.126635510491013</v>
      </c>
      <c r="G5" s="155">
        <f t="shared" si="0"/>
        <v>-18.930985798521792</v>
      </c>
      <c r="H5" s="155">
        <v>0</v>
      </c>
      <c r="I5" s="155">
        <f t="shared" si="1"/>
        <v>18.930985798521792</v>
      </c>
      <c r="J5" s="155">
        <f t="shared" si="2"/>
        <v>-19.848517564986622</v>
      </c>
      <c r="K5" s="155">
        <f t="shared" si="3"/>
        <v>13.278117945504391</v>
      </c>
      <c r="L5" s="155">
        <f t="shared" si="4"/>
        <v>46.404753455995404</v>
      </c>
      <c r="N5">
        <v>0</v>
      </c>
      <c r="O5">
        <v>10.385287089941002</v>
      </c>
      <c r="P5">
        <v>1</v>
      </c>
      <c r="Y5" s="139">
        <v>0</v>
      </c>
      <c r="Z5" s="139">
        <v>31.641813071879</v>
      </c>
      <c r="AA5" s="140">
        <v>1</v>
      </c>
      <c r="AJ5">
        <v>0</v>
      </c>
      <c r="AK5">
        <v>106.21624157881601</v>
      </c>
      <c r="AL5">
        <v>1</v>
      </c>
      <c r="AV5">
        <v>0</v>
      </c>
      <c r="AW5">
        <v>74.909462847775984</v>
      </c>
      <c r="AX5">
        <v>1</v>
      </c>
      <c r="BH5">
        <v>0</v>
      </c>
      <c r="BI5">
        <v>40.546260946764988</v>
      </c>
      <c r="BJ5">
        <v>1</v>
      </c>
      <c r="BT5">
        <v>0</v>
      </c>
      <c r="BU5">
        <v>-25.153874520405992</v>
      </c>
      <c r="BV5">
        <v>1</v>
      </c>
    </row>
    <row r="6" spans="1:74" x14ac:dyDescent="0.35">
      <c r="A6" s="19" t="s">
        <v>22</v>
      </c>
      <c r="B6" s="99">
        <v>3</v>
      </c>
      <c r="C6" s="154">
        <v>115.625</v>
      </c>
      <c r="D6" s="154">
        <v>29.85937499999805</v>
      </c>
      <c r="E6" s="154">
        <v>105.46875</v>
      </c>
      <c r="F6" s="154">
        <v>25.265624999999805</v>
      </c>
      <c r="G6" s="155">
        <f t="shared" si="0"/>
        <v>-29.85937499999805</v>
      </c>
      <c r="H6" s="155">
        <v>0</v>
      </c>
      <c r="I6" s="155">
        <f t="shared" si="1"/>
        <v>29.85937499999805</v>
      </c>
      <c r="J6" s="155">
        <f t="shared" si="2"/>
        <v>-35.421874999999801</v>
      </c>
      <c r="K6" s="155">
        <f t="shared" si="3"/>
        <v>-10.15625</v>
      </c>
      <c r="L6" s="155">
        <f t="shared" si="4"/>
        <v>15.109374999999805</v>
      </c>
      <c r="N6">
        <v>5.8867428289640253</v>
      </c>
      <c r="O6">
        <v>21.165255384152502</v>
      </c>
      <c r="P6">
        <v>1</v>
      </c>
      <c r="Y6" s="139">
        <v>17.398040373189534</v>
      </c>
      <c r="Z6" s="139">
        <v>49.030421056684659</v>
      </c>
      <c r="AA6" s="140">
        <v>1</v>
      </c>
      <c r="AJ6">
        <v>48.281416947479556</v>
      </c>
      <c r="AK6">
        <v>148.35611763800438</v>
      </c>
      <c r="AL6">
        <v>1</v>
      </c>
      <c r="AV6">
        <v>26.589298923318836</v>
      </c>
      <c r="AW6">
        <v>113.12935043634087</v>
      </c>
      <c r="AX6">
        <v>1</v>
      </c>
      <c r="BH6">
        <v>31.518698117860833</v>
      </c>
      <c r="BI6">
        <v>78.766148535329876</v>
      </c>
      <c r="BJ6">
        <v>1</v>
      </c>
      <c r="BT6">
        <v>32.339904882632801</v>
      </c>
      <c r="BU6">
        <v>-11.378251934721879</v>
      </c>
      <c r="BV6">
        <v>1</v>
      </c>
    </row>
    <row r="7" spans="1:74" x14ac:dyDescent="0.35">
      <c r="A7" s="19" t="s">
        <v>23</v>
      </c>
      <c r="B7" s="99">
        <v>4</v>
      </c>
      <c r="C7" s="154">
        <v>129.49129258782</v>
      </c>
      <c r="D7" s="154">
        <v>28.39055793991508</v>
      </c>
      <c r="E7" s="154">
        <v>95.6930093260181</v>
      </c>
      <c r="F7" s="154">
        <v>20.819742489269178</v>
      </c>
      <c r="G7" s="155">
        <f t="shared" si="0"/>
        <v>-28.39055793991508</v>
      </c>
      <c r="H7" s="155">
        <v>0</v>
      </c>
      <c r="I7" s="155">
        <f t="shared" si="1"/>
        <v>28.39055793991508</v>
      </c>
      <c r="J7" s="155">
        <f t="shared" si="2"/>
        <v>-54.618025751071073</v>
      </c>
      <c r="K7" s="155">
        <f t="shared" si="3"/>
        <v>-33.798283261801899</v>
      </c>
      <c r="L7" s="155">
        <f t="shared" si="4"/>
        <v>-12.978540772532721</v>
      </c>
    </row>
    <row r="8" spans="1:74" x14ac:dyDescent="0.35">
      <c r="A8" s="19" t="s">
        <v>31</v>
      </c>
      <c r="B8" s="99">
        <v>5</v>
      </c>
      <c r="C8" s="154">
        <v>88.466017118083101</v>
      </c>
      <c r="D8" s="154">
        <v>9.2453438418984302</v>
      </c>
      <c r="E8" s="154">
        <v>73.371578192535594</v>
      </c>
      <c r="F8" s="154">
        <v>22.188825220556158</v>
      </c>
      <c r="G8" s="155">
        <f t="shared" si="0"/>
        <v>-9.2453438418984302</v>
      </c>
      <c r="H8" s="155">
        <v>0</v>
      </c>
      <c r="I8" s="155">
        <f t="shared" si="1"/>
        <v>9.2453438418984302</v>
      </c>
      <c r="J8" s="155">
        <f t="shared" si="2"/>
        <v>-37.283264146103662</v>
      </c>
      <c r="K8" s="155">
        <f t="shared" si="3"/>
        <v>-15.094438925547507</v>
      </c>
      <c r="L8" s="155">
        <f t="shared" si="4"/>
        <v>7.0943862950086505</v>
      </c>
      <c r="N8">
        <v>-18.930985798521792</v>
      </c>
      <c r="O8">
        <v>-19.848517564986622</v>
      </c>
      <c r="P8">
        <v>2</v>
      </c>
      <c r="Q8" t="s">
        <v>131</v>
      </c>
      <c r="AJ8">
        <v>-26.028070758242809</v>
      </c>
      <c r="AK8">
        <v>60.814157688501922</v>
      </c>
      <c r="AL8">
        <v>2</v>
      </c>
      <c r="AV8">
        <v>-23.654483544858049</v>
      </c>
      <c r="AW8">
        <v>43.773229345190124</v>
      </c>
      <c r="AX8">
        <v>2</v>
      </c>
      <c r="BH8">
        <v>-16.558878377664243</v>
      </c>
      <c r="BI8">
        <v>4.4134661119959944</v>
      </c>
      <c r="BJ8">
        <v>2</v>
      </c>
      <c r="BT8">
        <v>-14.985858921412964</v>
      </c>
      <c r="BU8">
        <v>-10.977070765792497</v>
      </c>
      <c r="BV8">
        <v>2</v>
      </c>
    </row>
    <row r="9" spans="1:74" x14ac:dyDescent="0.35">
      <c r="A9" s="19" t="s">
        <v>31</v>
      </c>
      <c r="B9" s="99">
        <v>6</v>
      </c>
      <c r="C9" s="154">
        <v>79.349165201545105</v>
      </c>
      <c r="D9" s="154">
        <v>6.0430168243008655</v>
      </c>
      <c r="E9" s="154">
        <v>64.676026333688398</v>
      </c>
      <c r="F9" s="154">
        <v>15.135839225902176</v>
      </c>
      <c r="G9" s="155">
        <f t="shared" si="0"/>
        <v>-6.0430168243008655</v>
      </c>
      <c r="H9" s="155">
        <v>0</v>
      </c>
      <c r="I9" s="155">
        <f t="shared" si="1"/>
        <v>6.0430168243008655</v>
      </c>
      <c r="J9" s="155">
        <f t="shared" si="2"/>
        <v>-29.808978093758881</v>
      </c>
      <c r="K9" s="155">
        <f t="shared" si="3"/>
        <v>-14.673138867856707</v>
      </c>
      <c r="L9" s="155">
        <f t="shared" si="4"/>
        <v>0.46270035804546872</v>
      </c>
      <c r="N9">
        <v>0</v>
      </c>
      <c r="O9">
        <v>13.278117945504391</v>
      </c>
      <c r="P9">
        <v>2</v>
      </c>
      <c r="AJ9">
        <v>0</v>
      </c>
      <c r="AK9">
        <v>102.61681678507503</v>
      </c>
      <c r="AL9">
        <v>2</v>
      </c>
      <c r="AV9">
        <v>0</v>
      </c>
      <c r="AW9">
        <v>98.195559112426025</v>
      </c>
      <c r="AX9">
        <v>2</v>
      </c>
      <c r="BH9">
        <v>0</v>
      </c>
      <c r="BI9">
        <v>62.779442963813011</v>
      </c>
      <c r="BJ9">
        <v>2</v>
      </c>
      <c r="BT9">
        <v>0</v>
      </c>
      <c r="BU9">
        <v>42.656529584526012</v>
      </c>
      <c r="BV9">
        <v>2</v>
      </c>
    </row>
    <row r="10" spans="1:74" x14ac:dyDescent="0.35">
      <c r="A10" s="19" t="s">
        <v>31</v>
      </c>
      <c r="B10" s="99">
        <v>7</v>
      </c>
      <c r="C10" s="154">
        <v>111.95121951</v>
      </c>
      <c r="D10" s="154">
        <v>7.7443902396000004</v>
      </c>
      <c r="E10" s="154">
        <v>120.89966832504143</v>
      </c>
      <c r="F10" s="154">
        <v>29.15784411276946</v>
      </c>
      <c r="G10" s="155">
        <f t="shared" si="0"/>
        <v>-7.7443902396000004</v>
      </c>
      <c r="H10" s="155">
        <v>0</v>
      </c>
      <c r="I10" s="155">
        <f t="shared" si="1"/>
        <v>7.7443902396000004</v>
      </c>
      <c r="J10" s="155">
        <f t="shared" si="2"/>
        <v>-20.20939529772803</v>
      </c>
      <c r="K10" s="155">
        <f t="shared" si="3"/>
        <v>8.9484488150414307</v>
      </c>
      <c r="L10" s="155">
        <f t="shared" si="4"/>
        <v>38.106292927810891</v>
      </c>
      <c r="N10">
        <v>18.930985798521792</v>
      </c>
      <c r="O10">
        <v>46.404753455995404</v>
      </c>
      <c r="P10">
        <v>2</v>
      </c>
      <c r="AJ10">
        <v>26.028070758242809</v>
      </c>
      <c r="AK10">
        <v>144.41947588164814</v>
      </c>
      <c r="AL10">
        <v>2</v>
      </c>
      <c r="AV10">
        <v>23.654483544858049</v>
      </c>
      <c r="AW10">
        <v>152.61788887966193</v>
      </c>
      <c r="AX10">
        <v>2</v>
      </c>
      <c r="BH10">
        <v>16.558878377664243</v>
      </c>
      <c r="BI10">
        <v>121.14541981563002</v>
      </c>
      <c r="BJ10">
        <v>2</v>
      </c>
      <c r="BT10">
        <v>14.985858921412964</v>
      </c>
      <c r="BU10">
        <v>96.290129934844515</v>
      </c>
      <c r="BV10">
        <v>2</v>
      </c>
    </row>
    <row r="11" spans="1:74" x14ac:dyDescent="0.35">
      <c r="A11" s="19" t="s">
        <v>20</v>
      </c>
      <c r="B11" s="99">
        <v>8</v>
      </c>
      <c r="C11" s="154">
        <v>109.97067448680301</v>
      </c>
      <c r="D11" s="154">
        <v>14.36950146627518</v>
      </c>
      <c r="E11" s="154">
        <v>131.964809384164</v>
      </c>
      <c r="F11" s="154">
        <v>20.117302052785284</v>
      </c>
      <c r="G11" s="155">
        <f t="shared" si="0"/>
        <v>-14.36950146627518</v>
      </c>
      <c r="H11" s="155">
        <v>0</v>
      </c>
      <c r="I11" s="155">
        <f t="shared" si="1"/>
        <v>14.36950146627518</v>
      </c>
      <c r="J11" s="155">
        <f t="shared" si="2"/>
        <v>1.8768328445757092</v>
      </c>
      <c r="K11" s="155">
        <f t="shared" si="3"/>
        <v>21.994134897360993</v>
      </c>
      <c r="L11" s="155">
        <f t="shared" si="4"/>
        <v>42.111436950146278</v>
      </c>
    </row>
    <row r="12" spans="1:74" x14ac:dyDescent="0.35">
      <c r="A12" s="19" t="s">
        <v>22</v>
      </c>
      <c r="B12" s="99">
        <v>9</v>
      </c>
      <c r="C12" s="154">
        <v>112.068965517241</v>
      </c>
      <c r="D12" s="154">
        <v>18.103448275863165</v>
      </c>
      <c r="E12" s="154">
        <v>100.985221674876</v>
      </c>
      <c r="F12" s="154">
        <v>25.344827586207646</v>
      </c>
      <c r="G12" s="155">
        <f t="shared" si="0"/>
        <v>-18.103448275863165</v>
      </c>
      <c r="H12" s="155">
        <v>0</v>
      </c>
      <c r="I12" s="155">
        <f t="shared" si="1"/>
        <v>18.103448275863165</v>
      </c>
      <c r="J12" s="155">
        <f t="shared" si="2"/>
        <v>-36.428571428572639</v>
      </c>
      <c r="K12" s="155">
        <f t="shared" si="3"/>
        <v>-11.083743842364996</v>
      </c>
      <c r="L12" s="155">
        <f t="shared" si="4"/>
        <v>14.261083743842651</v>
      </c>
      <c r="N12">
        <v>-29.85937499999805</v>
      </c>
      <c r="O12">
        <v>-35.421874999999801</v>
      </c>
      <c r="P12">
        <v>3</v>
      </c>
      <c r="Q12" t="s">
        <v>131</v>
      </c>
      <c r="AJ12">
        <v>-34.453124999998053</v>
      </c>
      <c r="AK12">
        <v>66.205068675925375</v>
      </c>
      <c r="AL12">
        <v>3</v>
      </c>
      <c r="AV12">
        <v>-43.640624999998046</v>
      </c>
      <c r="AW12">
        <v>132.07716656072026</v>
      </c>
      <c r="AX12">
        <v>3</v>
      </c>
      <c r="BH12">
        <v>-32.156249999998053</v>
      </c>
      <c r="BI12">
        <v>89.354285632769134</v>
      </c>
      <c r="BJ12">
        <v>3</v>
      </c>
      <c r="BT12">
        <v>-26.03124999999805</v>
      </c>
      <c r="BU12">
        <v>-13.046874999998046</v>
      </c>
      <c r="BV12">
        <v>3</v>
      </c>
    </row>
    <row r="13" spans="1:74" x14ac:dyDescent="0.35">
      <c r="N13">
        <v>0</v>
      </c>
      <c r="O13">
        <v>-10.15625</v>
      </c>
      <c r="P13">
        <v>3</v>
      </c>
      <c r="AJ13">
        <v>0</v>
      </c>
      <c r="AK13">
        <v>155.93873054590898</v>
      </c>
      <c r="AL13">
        <v>3</v>
      </c>
      <c r="AV13">
        <v>0</v>
      </c>
      <c r="AW13">
        <v>138.36362858258099</v>
      </c>
      <c r="AX13">
        <v>3</v>
      </c>
      <c r="BH13">
        <v>0</v>
      </c>
      <c r="BI13">
        <v>89.937047511069977</v>
      </c>
      <c r="BJ13">
        <v>3</v>
      </c>
      <c r="BT13">
        <v>0</v>
      </c>
      <c r="BU13">
        <v>36.71875</v>
      </c>
      <c r="BV13">
        <v>3</v>
      </c>
    </row>
    <row r="14" spans="1:74" x14ac:dyDescent="0.35">
      <c r="N14">
        <v>29.85937499999805</v>
      </c>
      <c r="O14">
        <v>15.109374999999805</v>
      </c>
      <c r="P14">
        <v>3</v>
      </c>
      <c r="AJ14">
        <v>34.453124999998053</v>
      </c>
      <c r="AK14">
        <v>245.6723924158926</v>
      </c>
      <c r="AL14">
        <v>3</v>
      </c>
      <c r="AV14">
        <v>43.640624999998046</v>
      </c>
      <c r="AW14">
        <v>144.65009060444171</v>
      </c>
      <c r="AX14">
        <v>3</v>
      </c>
      <c r="BH14">
        <v>32.156249999998053</v>
      </c>
      <c r="BI14">
        <v>90.51980938937082</v>
      </c>
      <c r="BJ14">
        <v>3</v>
      </c>
      <c r="BT14">
        <v>26.03124999999805</v>
      </c>
      <c r="BU14">
        <v>86.484374999998039</v>
      </c>
      <c r="BV14">
        <v>3</v>
      </c>
    </row>
    <row r="15" spans="1:74" x14ac:dyDescent="0.35">
      <c r="A15" s="9"/>
      <c r="B15" s="9"/>
      <c r="C15" s="284" t="s">
        <v>64</v>
      </c>
      <c r="D15" s="284"/>
      <c r="E15" s="284"/>
      <c r="F15" s="284"/>
      <c r="G15" s="284"/>
      <c r="H15" s="284"/>
      <c r="I15" s="284"/>
      <c r="J15" s="284"/>
      <c r="K15" s="284"/>
      <c r="L15" s="284"/>
    </row>
    <row r="16" spans="1:74" x14ac:dyDescent="0.35">
      <c r="A16" s="19" t="s">
        <v>31</v>
      </c>
      <c r="B16" s="93">
        <v>1</v>
      </c>
      <c r="C16" s="157">
        <v>161.643545551377</v>
      </c>
      <c r="D16" s="154">
        <v>17.398040373189534</v>
      </c>
      <c r="E16" s="154">
        <v>193.285358623256</v>
      </c>
      <c r="F16" s="154">
        <v>17.38860798480566</v>
      </c>
      <c r="G16" s="155">
        <f t="shared" ref="G16" si="5">0-D16</f>
        <v>-17.398040373189534</v>
      </c>
      <c r="H16" s="155">
        <v>0</v>
      </c>
      <c r="I16" s="155">
        <f t="shared" ref="I16" si="6">D16</f>
        <v>17.398040373189534</v>
      </c>
      <c r="J16" s="155">
        <f t="shared" ref="J16" si="7">(E16-C16)-F16</f>
        <v>14.25320508707334</v>
      </c>
      <c r="K16" s="155">
        <f t="shared" ref="K16" si="8">E16-C16</f>
        <v>31.641813071879</v>
      </c>
      <c r="L16" s="155">
        <f t="shared" ref="L16" si="9">(E16-C16)+F16</f>
        <v>49.030421056684659</v>
      </c>
      <c r="N16">
        <v>-28.39055793991508</v>
      </c>
      <c r="O16">
        <v>-54.618025751071073</v>
      </c>
      <c r="P16">
        <v>4</v>
      </c>
      <c r="Q16" t="s">
        <v>131</v>
      </c>
      <c r="AJ16">
        <v>-42.585836909871674</v>
      </c>
      <c r="AK16">
        <v>123.56556369934944</v>
      </c>
      <c r="AL16">
        <v>4</v>
      </c>
      <c r="AV16">
        <v>-40.691251631841709</v>
      </c>
      <c r="AW16">
        <v>119.48757668580659</v>
      </c>
      <c r="AX16">
        <v>4</v>
      </c>
      <c r="BH16">
        <v>-35.016902874597839</v>
      </c>
      <c r="BI16">
        <v>75.297813974519215</v>
      </c>
      <c r="BJ16">
        <v>4</v>
      </c>
      <c r="BT16">
        <v>-36.907725321889757</v>
      </c>
      <c r="BU16">
        <v>47.606336231536261</v>
      </c>
      <c r="BV16">
        <v>4</v>
      </c>
    </row>
    <row r="17" spans="1:74" x14ac:dyDescent="0.35">
      <c r="A17" s="161"/>
      <c r="B17" s="93"/>
      <c r="C17" s="157"/>
      <c r="D17" s="154"/>
      <c r="E17" s="154"/>
      <c r="F17" s="154"/>
      <c r="G17" s="155"/>
      <c r="H17" s="155"/>
      <c r="I17" s="155"/>
      <c r="J17" s="155"/>
      <c r="K17" s="155"/>
      <c r="L17" s="155"/>
      <c r="N17">
        <v>0</v>
      </c>
      <c r="O17">
        <v>-33.798283261801899</v>
      </c>
      <c r="P17">
        <v>4</v>
      </c>
      <c r="AJ17">
        <v>0</v>
      </c>
      <c r="AK17">
        <v>168.99045640321199</v>
      </c>
      <c r="AL17">
        <v>4</v>
      </c>
      <c r="AV17">
        <v>0</v>
      </c>
      <c r="AW17">
        <v>201.820194711559</v>
      </c>
      <c r="AX17">
        <v>4</v>
      </c>
      <c r="BH17">
        <v>0</v>
      </c>
      <c r="BI17">
        <v>145.32973830834698</v>
      </c>
      <c r="BJ17">
        <v>4</v>
      </c>
      <c r="BT17">
        <v>0</v>
      </c>
      <c r="BU17">
        <v>85.460413484756998</v>
      </c>
      <c r="BV17">
        <v>4</v>
      </c>
    </row>
    <row r="18" spans="1:74" x14ac:dyDescent="0.35">
      <c r="N18">
        <v>28.39055793991508</v>
      </c>
      <c r="O18">
        <v>-12.978540772532721</v>
      </c>
      <c r="P18">
        <v>4</v>
      </c>
      <c r="AJ18">
        <v>42.585836909871674</v>
      </c>
      <c r="AK18">
        <v>214.41534910707455</v>
      </c>
      <c r="AL18">
        <v>4</v>
      </c>
      <c r="AV18">
        <v>40.691251631841709</v>
      </c>
      <c r="AW18">
        <v>284.15281273731142</v>
      </c>
      <c r="AX18">
        <v>4</v>
      </c>
      <c r="BH18">
        <v>35.016902874597839</v>
      </c>
      <c r="BI18">
        <v>215.36166264217474</v>
      </c>
      <c r="BJ18">
        <v>4</v>
      </c>
      <c r="BT18">
        <v>36.907725321889757</v>
      </c>
      <c r="BU18">
        <v>123.31449073797774</v>
      </c>
      <c r="BV18">
        <v>4</v>
      </c>
    </row>
    <row r="19" spans="1:74" x14ac:dyDescent="0.35">
      <c r="B19" s="9"/>
      <c r="C19" s="284" t="s">
        <v>67</v>
      </c>
      <c r="D19" s="284"/>
      <c r="E19" s="284"/>
      <c r="F19" s="284"/>
      <c r="G19" s="284"/>
      <c r="H19" s="284"/>
      <c r="I19" s="284"/>
      <c r="J19" s="284"/>
      <c r="K19" s="284"/>
      <c r="L19" s="284"/>
    </row>
    <row r="20" spans="1:74" x14ac:dyDescent="0.35">
      <c r="A20" s="19" t="s">
        <v>20</v>
      </c>
      <c r="B20" s="93">
        <v>1</v>
      </c>
      <c r="C20" s="21">
        <v>208.63459709518699</v>
      </c>
      <c r="D20" s="9">
        <v>48.281416947479556</v>
      </c>
      <c r="E20" s="21">
        <v>314.850838674003</v>
      </c>
      <c r="F20" s="9">
        <v>42.139876059188374</v>
      </c>
      <c r="G20" s="155">
        <v>-48.281416947479556</v>
      </c>
      <c r="H20" s="155">
        <v>0</v>
      </c>
      <c r="I20" s="155">
        <v>48.281416947479556</v>
      </c>
      <c r="J20" s="155">
        <v>64.076365519627643</v>
      </c>
      <c r="K20" s="155">
        <v>106.21624157881601</v>
      </c>
      <c r="L20" s="155">
        <v>148.35611763800438</v>
      </c>
      <c r="N20">
        <v>-9.2453438418984302</v>
      </c>
      <c r="O20">
        <v>-37.283264146103662</v>
      </c>
      <c r="P20">
        <v>5</v>
      </c>
      <c r="Q20" t="s">
        <v>130</v>
      </c>
      <c r="AJ20">
        <v>-12.943481378656921</v>
      </c>
      <c r="AK20">
        <v>28.675486668026569</v>
      </c>
      <c r="AL20">
        <v>5</v>
      </c>
      <c r="AV20">
        <v>-25.886962757315793</v>
      </c>
      <c r="AW20">
        <v>102.83086518029464</v>
      </c>
      <c r="AX20">
        <v>5</v>
      </c>
      <c r="BH20">
        <v>-14.79255014703703</v>
      </c>
      <c r="BI20">
        <v>191.92184364782236</v>
      </c>
      <c r="BJ20">
        <v>5</v>
      </c>
      <c r="BT20">
        <v>-33.283237830832746</v>
      </c>
      <c r="BU20">
        <v>217.65786201588082</v>
      </c>
      <c r="BV20">
        <v>5</v>
      </c>
    </row>
    <row r="21" spans="1:74" x14ac:dyDescent="0.35">
      <c r="A21" s="19" t="s">
        <v>21</v>
      </c>
      <c r="B21" s="92">
        <v>2</v>
      </c>
      <c r="C21" s="21">
        <v>233.96123849574499</v>
      </c>
      <c r="D21" s="9">
        <v>26.028070758242809</v>
      </c>
      <c r="E21" s="21">
        <v>336.57805528082002</v>
      </c>
      <c r="F21" s="9">
        <v>41.802659096573109</v>
      </c>
      <c r="G21" s="155">
        <v>-26.028070758242809</v>
      </c>
      <c r="H21" s="155">
        <v>0</v>
      </c>
      <c r="I21" s="155">
        <v>26.028070758242809</v>
      </c>
      <c r="J21" s="155">
        <v>60.814157688501922</v>
      </c>
      <c r="K21" s="155">
        <v>102.61681678507503</v>
      </c>
      <c r="L21" s="155">
        <v>144.41947588164814</v>
      </c>
      <c r="N21">
        <v>0</v>
      </c>
      <c r="O21">
        <v>-15.094438925547507</v>
      </c>
      <c r="P21">
        <v>5</v>
      </c>
      <c r="AJ21">
        <v>0</v>
      </c>
      <c r="AK21">
        <v>47.166174351821979</v>
      </c>
      <c r="AL21">
        <v>5</v>
      </c>
      <c r="AV21">
        <v>0</v>
      </c>
      <c r="AW21">
        <v>149.05758438978199</v>
      </c>
      <c r="AX21">
        <v>5</v>
      </c>
      <c r="BH21">
        <v>0</v>
      </c>
      <c r="BI21">
        <v>258.488319309487</v>
      </c>
      <c r="BJ21">
        <v>5</v>
      </c>
      <c r="BT21">
        <v>0</v>
      </c>
      <c r="BU21">
        <v>250.9410998467132</v>
      </c>
      <c r="BV21">
        <v>5</v>
      </c>
    </row>
    <row r="22" spans="1:74" x14ac:dyDescent="0.35">
      <c r="A22" s="19" t="s">
        <v>22</v>
      </c>
      <c r="B22" s="93">
        <v>3</v>
      </c>
      <c r="C22" s="21">
        <v>225.78125</v>
      </c>
      <c r="D22" s="9">
        <v>34.453124999998053</v>
      </c>
      <c r="E22" s="21">
        <v>381.71998054590898</v>
      </c>
      <c r="F22" s="9">
        <v>89.733661869983607</v>
      </c>
      <c r="G22" s="155">
        <v>-34.453124999998053</v>
      </c>
      <c r="H22" s="155">
        <v>0</v>
      </c>
      <c r="I22" s="155">
        <v>34.453124999998053</v>
      </c>
      <c r="J22" s="155">
        <v>66.205068675925375</v>
      </c>
      <c r="K22" s="155">
        <v>155.93873054590898</v>
      </c>
      <c r="L22" s="155">
        <v>245.6723924158926</v>
      </c>
      <c r="N22">
        <v>9.2453438418984302</v>
      </c>
      <c r="O22">
        <v>7.0943862950086505</v>
      </c>
      <c r="P22">
        <v>5</v>
      </c>
      <c r="AJ22">
        <v>12.943481378656921</v>
      </c>
      <c r="AK22">
        <v>65.656862035617394</v>
      </c>
      <c r="AL22">
        <v>5</v>
      </c>
      <c r="AV22">
        <v>25.886962757315793</v>
      </c>
      <c r="AW22">
        <v>195.28430359926935</v>
      </c>
      <c r="AX22">
        <v>5</v>
      </c>
      <c r="BH22">
        <v>14.79255014703703</v>
      </c>
      <c r="BI22">
        <v>325.05479497115164</v>
      </c>
      <c r="BJ22">
        <v>5</v>
      </c>
      <c r="BT22">
        <v>33.283237830832746</v>
      </c>
      <c r="BU22">
        <v>284.22433767754558</v>
      </c>
      <c r="BV22">
        <v>5</v>
      </c>
    </row>
    <row r="23" spans="1:74" x14ac:dyDescent="0.35">
      <c r="A23" s="19" t="s">
        <v>23</v>
      </c>
      <c r="B23" s="93">
        <v>4</v>
      </c>
      <c r="C23" s="9">
        <v>212.72952414269699</v>
      </c>
      <c r="D23" s="9">
        <v>42.585836909871674</v>
      </c>
      <c r="E23" s="21">
        <v>381.71998054590898</v>
      </c>
      <c r="F23" s="9">
        <v>45.424892703862547</v>
      </c>
      <c r="G23" s="155">
        <v>-42.585836909871674</v>
      </c>
      <c r="H23" s="155">
        <v>0</v>
      </c>
      <c r="I23" s="155">
        <v>42.585836909871674</v>
      </c>
      <c r="J23" s="155">
        <v>123.56556369934944</v>
      </c>
      <c r="K23" s="155">
        <v>168.99045640321199</v>
      </c>
      <c r="L23" s="155">
        <v>214.41534910707455</v>
      </c>
    </row>
    <row r="24" spans="1:74" x14ac:dyDescent="0.35">
      <c r="A24" s="19" t="s">
        <v>70</v>
      </c>
      <c r="B24" s="93">
        <v>5</v>
      </c>
      <c r="C24" s="9">
        <v>225.97777675440599</v>
      </c>
      <c r="D24" s="9">
        <v>12.943481378656921</v>
      </c>
      <c r="E24" s="9">
        <v>273.14395110622797</v>
      </c>
      <c r="F24" s="9">
        <v>18.490687683795411</v>
      </c>
      <c r="G24" s="155">
        <v>-12.943481378656921</v>
      </c>
      <c r="H24" s="155">
        <v>0</v>
      </c>
      <c r="I24" s="155">
        <v>12.943481378656921</v>
      </c>
      <c r="J24" s="155">
        <v>28.675486668026569</v>
      </c>
      <c r="K24" s="155">
        <v>47.166174351821979</v>
      </c>
      <c r="L24" s="155">
        <v>65.656862035617394</v>
      </c>
      <c r="N24">
        <v>-6.0430168243008655</v>
      </c>
      <c r="O24">
        <v>-29.808978093758881</v>
      </c>
      <c r="P24">
        <v>6</v>
      </c>
      <c r="Q24" t="s">
        <v>130</v>
      </c>
      <c r="AJ24">
        <v>-41.579540058774199</v>
      </c>
      <c r="AK24">
        <v>-19.286667607763647</v>
      </c>
      <c r="AL24">
        <v>6</v>
      </c>
      <c r="AV24">
        <v>-28.734199145310676</v>
      </c>
      <c r="AW24">
        <v>5.8316543254251769</v>
      </c>
      <c r="AX24">
        <v>6</v>
      </c>
      <c r="BH24">
        <v>-17.391752114265142</v>
      </c>
      <c r="BI24">
        <v>-11.012570101251221</v>
      </c>
      <c r="BJ24">
        <v>6</v>
      </c>
      <c r="BT24">
        <v>-24.19722033289235</v>
      </c>
      <c r="BU24">
        <v>-21.595998614018093</v>
      </c>
      <c r="BV24">
        <v>6</v>
      </c>
    </row>
    <row r="25" spans="1:74" x14ac:dyDescent="0.35">
      <c r="A25" s="19" t="s">
        <v>31</v>
      </c>
      <c r="B25" s="92">
        <v>6</v>
      </c>
      <c r="C25" s="52">
        <v>198.423443655916</v>
      </c>
      <c r="D25" s="9">
        <v>41.579540058774199</v>
      </c>
      <c r="E25" s="9">
        <v>216.944932818295</v>
      </c>
      <c r="F25" s="9">
        <v>37.808156770142645</v>
      </c>
      <c r="G25" s="155">
        <v>-41.579540058774199</v>
      </c>
      <c r="H25" s="155">
        <v>0</v>
      </c>
      <c r="I25" s="155">
        <v>41.579540058774199</v>
      </c>
      <c r="J25" s="155">
        <v>-19.286667607763647</v>
      </c>
      <c r="K25" s="155">
        <v>18.521489162378998</v>
      </c>
      <c r="L25" s="155">
        <v>56.329645932521643</v>
      </c>
      <c r="N25">
        <v>0</v>
      </c>
      <c r="O25">
        <v>-14.673138867856707</v>
      </c>
      <c r="P25">
        <v>6</v>
      </c>
      <c r="AJ25">
        <v>0</v>
      </c>
      <c r="AK25">
        <v>18.521489162378998</v>
      </c>
      <c r="AL25">
        <v>6</v>
      </c>
      <c r="AV25">
        <v>0</v>
      </c>
      <c r="AW25">
        <v>27.004222116704995</v>
      </c>
      <c r="AX25">
        <v>6</v>
      </c>
      <c r="BH25">
        <v>0</v>
      </c>
      <c r="BI25">
        <v>16.965465908653997</v>
      </c>
      <c r="BJ25">
        <v>6</v>
      </c>
      <c r="BT25">
        <v>0</v>
      </c>
      <c r="BU25">
        <v>17.737060944777994</v>
      </c>
      <c r="BV25">
        <v>6</v>
      </c>
    </row>
    <row r="26" spans="1:74" x14ac:dyDescent="0.35">
      <c r="A26" s="19" t="s">
        <v>31</v>
      </c>
      <c r="B26" s="93">
        <v>7</v>
      </c>
      <c r="C26" s="9">
        <v>284.48780490000001</v>
      </c>
      <c r="D26" s="9">
        <v>24.52390243128</v>
      </c>
      <c r="E26" s="9">
        <v>411.77943615256919</v>
      </c>
      <c r="F26" s="9">
        <v>47.902172470979316</v>
      </c>
      <c r="G26" s="155">
        <v>-24.52390243128</v>
      </c>
      <c r="H26" s="155">
        <v>0</v>
      </c>
      <c r="I26" s="155">
        <v>24.52390243128</v>
      </c>
      <c r="J26" s="155">
        <v>79.389458781589866</v>
      </c>
      <c r="K26" s="155">
        <v>127.29163125256918</v>
      </c>
      <c r="L26" s="155">
        <v>175.19380372354848</v>
      </c>
      <c r="N26">
        <v>6.0430168243008655</v>
      </c>
      <c r="O26">
        <v>0.46270035804546872</v>
      </c>
      <c r="P26">
        <v>6</v>
      </c>
      <c r="AJ26">
        <v>41.579540058774199</v>
      </c>
      <c r="AK26">
        <v>56.329645932521643</v>
      </c>
      <c r="AL26">
        <v>6</v>
      </c>
      <c r="AV26">
        <v>28.734199145310676</v>
      </c>
      <c r="AW26">
        <v>48.176789907984812</v>
      </c>
      <c r="AX26">
        <v>6</v>
      </c>
      <c r="BH26">
        <v>17.391752114265142</v>
      </c>
      <c r="BI26">
        <v>44.943501918559214</v>
      </c>
      <c r="BJ26">
        <v>6</v>
      </c>
      <c r="BT26">
        <v>24.19722033289235</v>
      </c>
      <c r="BU26">
        <v>57.070120503574081</v>
      </c>
      <c r="BV26">
        <v>6</v>
      </c>
    </row>
    <row r="27" spans="1:74" x14ac:dyDescent="0.35">
      <c r="A27" s="19" t="s">
        <v>20</v>
      </c>
      <c r="B27" s="93">
        <v>8</v>
      </c>
      <c r="C27" s="9">
        <v>294.721407624633</v>
      </c>
      <c r="D27" s="9">
        <v>22.991202346040311</v>
      </c>
      <c r="E27" s="9">
        <v>319.64809384164198</v>
      </c>
      <c r="F27" s="9">
        <v>61.788856304985401</v>
      </c>
      <c r="G27" s="155">
        <v>-22.991202346040311</v>
      </c>
      <c r="H27" s="155">
        <v>0</v>
      </c>
      <c r="I27" s="155">
        <v>22.991202346040311</v>
      </c>
      <c r="J27" s="155">
        <v>-36.862170087976423</v>
      </c>
      <c r="K27" s="155">
        <v>24.926686217008978</v>
      </c>
      <c r="L27" s="155">
        <v>86.715542521994379</v>
      </c>
    </row>
    <row r="28" spans="1:74" x14ac:dyDescent="0.35">
      <c r="A28" s="19" t="s">
        <v>22</v>
      </c>
      <c r="B28" s="93">
        <v>9</v>
      </c>
      <c r="C28" s="9">
        <v>291.87192118226602</v>
      </c>
      <c r="D28" s="9">
        <v>25.344827586205639</v>
      </c>
      <c r="E28" s="9">
        <v>302.95566502462998</v>
      </c>
      <c r="F28" s="9">
        <v>63.965517241378208</v>
      </c>
      <c r="G28" s="155">
        <v>-25.344827586205639</v>
      </c>
      <c r="H28" s="155">
        <v>0</v>
      </c>
      <c r="I28" s="155">
        <v>25.344827586205639</v>
      </c>
      <c r="J28" s="155">
        <v>-52.88177339901425</v>
      </c>
      <c r="K28" s="155">
        <v>11.083743842363958</v>
      </c>
      <c r="L28" s="155">
        <v>75.049261083742167</v>
      </c>
      <c r="N28">
        <v>-7.7443902396000004</v>
      </c>
      <c r="O28">
        <v>-20.20939529772803</v>
      </c>
      <c r="P28">
        <v>7</v>
      </c>
      <c r="Q28" t="s">
        <v>131</v>
      </c>
      <c r="AJ28">
        <v>-24.52390243128</v>
      </c>
      <c r="AK28">
        <v>79.389458781589866</v>
      </c>
      <c r="AL28">
        <v>7</v>
      </c>
      <c r="AV28">
        <v>-16.779512191679999</v>
      </c>
      <c r="AW28">
        <v>179.66294948902086</v>
      </c>
      <c r="AX28">
        <v>7</v>
      </c>
      <c r="BH28">
        <v>-23.2331707188</v>
      </c>
      <c r="BI28">
        <v>294.62734176411283</v>
      </c>
      <c r="BJ28">
        <v>7</v>
      </c>
      <c r="BT28">
        <v>-14.198048766719999</v>
      </c>
      <c r="BU28">
        <v>144.37874611344901</v>
      </c>
      <c r="BV28">
        <v>7</v>
      </c>
    </row>
    <row r="29" spans="1:74" x14ac:dyDescent="0.35">
      <c r="N29">
        <v>0</v>
      </c>
      <c r="O29">
        <v>8.9484488150414307</v>
      </c>
      <c r="P29">
        <v>7</v>
      </c>
      <c r="AJ29">
        <v>0</v>
      </c>
      <c r="AK29">
        <v>127.29163125256918</v>
      </c>
      <c r="AL29">
        <v>7</v>
      </c>
      <c r="AV29">
        <v>0</v>
      </c>
      <c r="AW29">
        <v>221.3170125072624</v>
      </c>
      <c r="AX29">
        <v>7</v>
      </c>
      <c r="BH29">
        <v>0</v>
      </c>
      <c r="BI29">
        <v>334.19870163144185</v>
      </c>
      <c r="BJ29">
        <v>7</v>
      </c>
      <c r="BT29">
        <v>0</v>
      </c>
      <c r="BU29">
        <v>196.43738624611922</v>
      </c>
      <c r="BV29">
        <v>7</v>
      </c>
    </row>
    <row r="30" spans="1:74" x14ac:dyDescent="0.35">
      <c r="N30">
        <v>7.7443902396000004</v>
      </c>
      <c r="O30">
        <v>38.106292927810891</v>
      </c>
      <c r="P30">
        <v>7</v>
      </c>
      <c r="AJ30">
        <v>24.52390243128</v>
      </c>
      <c r="AK30">
        <v>175.19380372354848</v>
      </c>
      <c r="AL30">
        <v>7</v>
      </c>
      <c r="AV30">
        <v>16.779512191679999</v>
      </c>
      <c r="AW30">
        <v>262.97107552550398</v>
      </c>
      <c r="AX30">
        <v>7</v>
      </c>
      <c r="BH30">
        <v>23.2331707188</v>
      </c>
      <c r="BI30">
        <v>373.77006149877087</v>
      </c>
      <c r="BJ30">
        <v>7</v>
      </c>
      <c r="BT30">
        <v>14.198048766719999</v>
      </c>
      <c r="BU30">
        <v>248.49602637878942</v>
      </c>
      <c r="BV30">
        <v>7</v>
      </c>
    </row>
    <row r="31" spans="1:74" x14ac:dyDescent="0.35">
      <c r="C31" s="284" t="s">
        <v>74</v>
      </c>
      <c r="D31" s="284"/>
      <c r="E31" s="284"/>
      <c r="F31" s="284"/>
      <c r="G31" s="284"/>
      <c r="H31" s="284"/>
      <c r="I31" s="284"/>
      <c r="J31" s="284"/>
      <c r="K31" s="284"/>
      <c r="L31" s="284"/>
    </row>
    <row r="32" spans="1:74" x14ac:dyDescent="0.35">
      <c r="A32" s="19" t="s">
        <v>20</v>
      </c>
      <c r="B32" s="92">
        <v>1</v>
      </c>
      <c r="C32" s="21">
        <v>167.84041141729901</v>
      </c>
      <c r="D32" s="9">
        <v>26.589298923318836</v>
      </c>
      <c r="E32" s="21">
        <v>242.74987426507499</v>
      </c>
      <c r="F32" s="9">
        <v>38.219887588564895</v>
      </c>
      <c r="G32" s="155">
        <v>-26.589298923318836</v>
      </c>
      <c r="H32" s="155">
        <v>0</v>
      </c>
      <c r="I32" s="155">
        <v>26.589298923318836</v>
      </c>
      <c r="J32" s="155">
        <v>36.68957525921109</v>
      </c>
      <c r="K32" s="155">
        <v>74.909462847775984</v>
      </c>
      <c r="L32" s="155">
        <v>113.12935043634087</v>
      </c>
      <c r="N32">
        <v>-14.36950146627518</v>
      </c>
      <c r="O32">
        <v>1.8768328445757092</v>
      </c>
      <c r="P32">
        <v>8</v>
      </c>
      <c r="Q32" t="s">
        <v>131</v>
      </c>
      <c r="AJ32">
        <v>-22.991202346040311</v>
      </c>
      <c r="AK32">
        <v>-36.862170087976423</v>
      </c>
      <c r="AL32">
        <v>8</v>
      </c>
      <c r="AV32">
        <v>-35.923753665689901</v>
      </c>
      <c r="AW32">
        <v>53.782991202345393</v>
      </c>
      <c r="AX32">
        <v>8</v>
      </c>
      <c r="BH32">
        <v>-33.049853372432928</v>
      </c>
      <c r="BI32">
        <v>144.60410557184886</v>
      </c>
      <c r="BJ32">
        <v>8</v>
      </c>
      <c r="BT32">
        <v>-8.6217008797651307</v>
      </c>
      <c r="BU32">
        <v>166.6275659824064</v>
      </c>
      <c r="BV32">
        <v>8</v>
      </c>
    </row>
    <row r="33" spans="1:74" x14ac:dyDescent="0.35">
      <c r="A33" s="19" t="s">
        <v>21</v>
      </c>
      <c r="B33" s="93">
        <v>2</v>
      </c>
      <c r="C33" s="21">
        <v>167.79941261296599</v>
      </c>
      <c r="D33" s="9">
        <v>23.654483544858049</v>
      </c>
      <c r="E33" s="21">
        <v>265.99497172539202</v>
      </c>
      <c r="F33" s="9">
        <v>54.422329767235901</v>
      </c>
      <c r="G33" s="155">
        <v>-23.654483544858049</v>
      </c>
      <c r="H33" s="155">
        <v>0</v>
      </c>
      <c r="I33" s="155">
        <v>23.654483544858049</v>
      </c>
      <c r="J33" s="155">
        <v>43.773229345190124</v>
      </c>
      <c r="K33" s="155">
        <v>98.195559112426025</v>
      </c>
      <c r="L33" s="155">
        <v>152.61788887966193</v>
      </c>
      <c r="N33">
        <v>0</v>
      </c>
      <c r="O33">
        <v>21.994134897360993</v>
      </c>
      <c r="P33">
        <v>8</v>
      </c>
      <c r="AJ33">
        <v>0</v>
      </c>
      <c r="AK33">
        <v>24.926686217008978</v>
      </c>
      <c r="AL33">
        <v>8</v>
      </c>
      <c r="AV33">
        <v>0</v>
      </c>
      <c r="AW33">
        <v>102.63929618768299</v>
      </c>
      <c r="AX33">
        <v>8</v>
      </c>
      <c r="BH33">
        <v>0</v>
      </c>
      <c r="BI33">
        <v>189.149560117302</v>
      </c>
      <c r="BJ33">
        <v>8</v>
      </c>
      <c r="BT33">
        <v>0</v>
      </c>
      <c r="BU33">
        <v>212.60997067448702</v>
      </c>
      <c r="BV33">
        <v>8</v>
      </c>
    </row>
    <row r="34" spans="1:74" x14ac:dyDescent="0.35">
      <c r="A34" s="19" t="s">
        <v>22</v>
      </c>
      <c r="B34" s="93">
        <v>3</v>
      </c>
      <c r="C34" s="21">
        <v>191.40625</v>
      </c>
      <c r="D34" s="9">
        <v>43.640624999998046</v>
      </c>
      <c r="E34" s="21">
        <v>329.76987858258099</v>
      </c>
      <c r="F34" s="9">
        <v>6.2864620218607383</v>
      </c>
      <c r="G34" s="155">
        <v>-43.640624999998046</v>
      </c>
      <c r="H34" s="155">
        <v>0</v>
      </c>
      <c r="I34" s="155">
        <v>43.640624999998046</v>
      </c>
      <c r="J34" s="155">
        <v>132.07716656072026</v>
      </c>
      <c r="K34" s="155">
        <v>138.36362858258099</v>
      </c>
      <c r="L34" s="155">
        <v>144.65009060444171</v>
      </c>
      <c r="N34">
        <v>14.36950146627518</v>
      </c>
      <c r="O34">
        <v>42.111436950146278</v>
      </c>
      <c r="P34">
        <v>8</v>
      </c>
      <c r="AJ34">
        <v>22.991202346040311</v>
      </c>
      <c r="AK34">
        <v>86.715542521994379</v>
      </c>
      <c r="AL34">
        <v>8</v>
      </c>
      <c r="AV34">
        <v>35.923753665689901</v>
      </c>
      <c r="AW34">
        <v>151.49560117302059</v>
      </c>
      <c r="AX34">
        <v>8</v>
      </c>
      <c r="BH34">
        <v>33.049853372432928</v>
      </c>
      <c r="BI34">
        <v>233.69501466275514</v>
      </c>
      <c r="BJ34">
        <v>8</v>
      </c>
      <c r="BT34">
        <v>8.6217008797651307</v>
      </c>
      <c r="BU34">
        <v>258.59237536656764</v>
      </c>
      <c r="BV34">
        <v>8</v>
      </c>
    </row>
    <row r="35" spans="1:74" x14ac:dyDescent="0.35">
      <c r="A35" s="19" t="s">
        <v>23</v>
      </c>
      <c r="B35" s="92">
        <v>4</v>
      </c>
      <c r="C35" s="9">
        <v>127.949683871022</v>
      </c>
      <c r="D35" s="9">
        <v>40.691251631841709</v>
      </c>
      <c r="E35" s="21">
        <v>329.76987858258099</v>
      </c>
      <c r="F35" s="9">
        <v>82.33261802575241</v>
      </c>
      <c r="G35" s="155">
        <v>-40.691251631841709</v>
      </c>
      <c r="H35" s="155">
        <v>0</v>
      </c>
      <c r="I35" s="155">
        <v>40.691251631841709</v>
      </c>
      <c r="J35" s="155">
        <v>119.48757668580659</v>
      </c>
      <c r="K35" s="155">
        <v>201.820194711559</v>
      </c>
      <c r="L35" s="155">
        <v>284.15281273731142</v>
      </c>
    </row>
    <row r="36" spans="1:74" x14ac:dyDescent="0.35">
      <c r="A36" s="19" t="s">
        <v>31</v>
      </c>
      <c r="B36" s="92">
        <v>5</v>
      </c>
      <c r="C36" s="9">
        <v>231.393459339618</v>
      </c>
      <c r="D36" s="9">
        <v>25.886962757315793</v>
      </c>
      <c r="E36" s="9">
        <v>380.4510437294</v>
      </c>
      <c r="F36" s="9">
        <v>46.226719209487356</v>
      </c>
      <c r="G36" s="155">
        <v>-25.886962757315793</v>
      </c>
      <c r="H36" s="155">
        <v>0</v>
      </c>
      <c r="I36" s="155">
        <v>25.886962757315793</v>
      </c>
      <c r="J36" s="155">
        <v>102.83086518029464</v>
      </c>
      <c r="K36" s="155">
        <v>149.05758438978199</v>
      </c>
      <c r="L36" s="155">
        <v>195.28430359926935</v>
      </c>
      <c r="N36">
        <v>-18.103448275863165</v>
      </c>
      <c r="O36">
        <v>-36.428571428572639</v>
      </c>
      <c r="P36">
        <v>9</v>
      </c>
      <c r="Q36" t="s">
        <v>131</v>
      </c>
      <c r="AJ36">
        <v>-25.344827586205639</v>
      </c>
      <c r="AK36">
        <v>-52.88177339901425</v>
      </c>
      <c r="AL36">
        <v>9</v>
      </c>
      <c r="AV36">
        <v>-10.862068965516734</v>
      </c>
      <c r="AW36">
        <v>-44.359605911326973</v>
      </c>
      <c r="AX36">
        <v>9</v>
      </c>
      <c r="BH36">
        <v>-14.48275862068896</v>
      </c>
      <c r="BI36">
        <v>-28.645320197042054</v>
      </c>
      <c r="BJ36">
        <v>9</v>
      </c>
      <c r="BT36">
        <v>-10.862068965516734</v>
      </c>
      <c r="BU36">
        <v>-47.266009852217472</v>
      </c>
      <c r="BV36">
        <v>9</v>
      </c>
    </row>
    <row r="37" spans="1:74" x14ac:dyDescent="0.35">
      <c r="A37" s="19" t="s">
        <v>31</v>
      </c>
      <c r="B37" s="93">
        <v>6</v>
      </c>
      <c r="C37" s="52">
        <v>139.528765576274</v>
      </c>
      <c r="D37" s="9">
        <v>28.734199145310676</v>
      </c>
      <c r="E37" s="9">
        <v>166.53298769297899</v>
      </c>
      <c r="F37" s="9">
        <v>21.172567791279818</v>
      </c>
      <c r="G37" s="155">
        <v>-28.734199145310676</v>
      </c>
      <c r="H37" s="155">
        <v>0</v>
      </c>
      <c r="I37" s="155">
        <v>28.734199145310676</v>
      </c>
      <c r="J37" s="155">
        <v>5.8316543254251769</v>
      </c>
      <c r="K37" s="155">
        <v>27.004222116704995</v>
      </c>
      <c r="L37" s="155">
        <v>48.176789907984812</v>
      </c>
      <c r="N37">
        <v>0</v>
      </c>
      <c r="O37">
        <v>-11.083743842364996</v>
      </c>
      <c r="P37">
        <v>9</v>
      </c>
      <c r="AJ37">
        <v>0</v>
      </c>
      <c r="AK37">
        <v>11.083743842363958</v>
      </c>
      <c r="AL37">
        <v>9</v>
      </c>
      <c r="AV37">
        <v>0</v>
      </c>
      <c r="AW37">
        <v>14.778325123152968</v>
      </c>
      <c r="AX37">
        <v>9</v>
      </c>
      <c r="BH37">
        <v>0</v>
      </c>
      <c r="BI37">
        <v>16.009852216748982</v>
      </c>
      <c r="BJ37">
        <v>9</v>
      </c>
      <c r="BT37">
        <v>0</v>
      </c>
      <c r="BU37">
        <v>-9.8522167487689956</v>
      </c>
      <c r="BV37">
        <v>9</v>
      </c>
    </row>
    <row r="38" spans="1:74" x14ac:dyDescent="0.35">
      <c r="A38" s="19" t="s">
        <v>31</v>
      </c>
      <c r="B38" s="93">
        <v>7</v>
      </c>
      <c r="C38" s="9">
        <v>285.80487804000001</v>
      </c>
      <c r="D38" s="9">
        <v>16.779512191679999</v>
      </c>
      <c r="E38" s="9">
        <v>507.12189054726241</v>
      </c>
      <c r="F38" s="9">
        <v>41.654063018241551</v>
      </c>
      <c r="G38" s="155">
        <v>-16.779512191679999</v>
      </c>
      <c r="H38" s="155">
        <v>0</v>
      </c>
      <c r="I38" s="155">
        <v>16.779512191679999</v>
      </c>
      <c r="J38" s="155">
        <v>179.66294948902086</v>
      </c>
      <c r="K38" s="155">
        <v>221.3170125072624</v>
      </c>
      <c r="L38" s="155">
        <v>262.97107552550398</v>
      </c>
      <c r="N38">
        <v>18.103448275863165</v>
      </c>
      <c r="O38">
        <v>14.261083743842651</v>
      </c>
      <c r="P38">
        <v>9</v>
      </c>
      <c r="AJ38">
        <v>25.344827586205639</v>
      </c>
      <c r="AK38">
        <v>75.049261083742167</v>
      </c>
      <c r="AL38">
        <v>9</v>
      </c>
      <c r="AV38">
        <v>10.862068965516734</v>
      </c>
      <c r="AW38">
        <v>73.916256157632915</v>
      </c>
      <c r="AX38">
        <v>9</v>
      </c>
      <c r="BH38">
        <v>14.48275862068896</v>
      </c>
      <c r="BI38">
        <v>60.665024630540017</v>
      </c>
      <c r="BJ38">
        <v>9</v>
      </c>
      <c r="BT38">
        <v>10.862068965516734</v>
      </c>
      <c r="BU38">
        <v>27.561576354679481</v>
      </c>
      <c r="BV38">
        <v>9</v>
      </c>
    </row>
    <row r="39" spans="1:74" x14ac:dyDescent="0.35">
      <c r="A39" s="19" t="s">
        <v>20</v>
      </c>
      <c r="B39" s="92">
        <v>8</v>
      </c>
      <c r="C39" s="9">
        <v>299.12023460410501</v>
      </c>
      <c r="D39" s="9">
        <v>35.923753665689901</v>
      </c>
      <c r="E39" s="9">
        <v>401.75953079178799</v>
      </c>
      <c r="F39" s="9">
        <v>48.856304985337594</v>
      </c>
      <c r="G39" s="155">
        <v>-35.923753665689901</v>
      </c>
      <c r="H39" s="155">
        <v>0</v>
      </c>
      <c r="I39" s="155">
        <v>35.923753665689901</v>
      </c>
      <c r="J39" s="155">
        <v>53.782991202345393</v>
      </c>
      <c r="K39" s="155">
        <v>102.63929618768299</v>
      </c>
      <c r="L39" s="155">
        <v>151.49560117302059</v>
      </c>
    </row>
    <row r="40" spans="1:74" x14ac:dyDescent="0.35">
      <c r="A40" s="19" t="s">
        <v>22</v>
      </c>
      <c r="B40" s="92">
        <v>9</v>
      </c>
      <c r="C40" s="9">
        <v>278.32512315270901</v>
      </c>
      <c r="D40" s="9">
        <v>10.862068965516734</v>
      </c>
      <c r="E40" s="9">
        <v>293.10344827586198</v>
      </c>
      <c r="F40" s="9">
        <v>59.137931034479941</v>
      </c>
      <c r="G40" s="155">
        <v>-10.862068965516734</v>
      </c>
      <c r="H40" s="155">
        <v>0</v>
      </c>
      <c r="I40" s="155">
        <v>10.862068965516734</v>
      </c>
      <c r="J40" s="155">
        <v>-44.359605911326973</v>
      </c>
      <c r="K40" s="155">
        <v>14.778325123152968</v>
      </c>
      <c r="L40" s="155">
        <v>73.916256157632915</v>
      </c>
    </row>
    <row r="44" spans="1:74" x14ac:dyDescent="0.35">
      <c r="C44" s="284" t="s">
        <v>76</v>
      </c>
      <c r="D44" s="284"/>
      <c r="E44" s="284"/>
      <c r="F44" s="284"/>
      <c r="G44" s="284"/>
      <c r="H44" s="284"/>
      <c r="I44" s="284"/>
      <c r="J44" s="284"/>
      <c r="K44" s="284"/>
      <c r="L44" s="284"/>
    </row>
    <row r="45" spans="1:74" x14ac:dyDescent="0.35">
      <c r="A45" s="19" t="s">
        <v>20</v>
      </c>
      <c r="B45" s="93">
        <v>1</v>
      </c>
      <c r="C45" s="83">
        <v>140.10261949770401</v>
      </c>
      <c r="D45" s="83">
        <v>31.518698117860833</v>
      </c>
      <c r="E45" s="83">
        <v>180.648880444469</v>
      </c>
      <c r="F45" s="31">
        <v>38.219887588564895</v>
      </c>
      <c r="G45" s="155">
        <v>-31.518698117860833</v>
      </c>
      <c r="H45" s="155">
        <v>0</v>
      </c>
      <c r="I45" s="155">
        <v>31.518698117860833</v>
      </c>
      <c r="J45" s="155">
        <v>2.3263733582000938</v>
      </c>
      <c r="K45" s="155">
        <v>40.546260946764988</v>
      </c>
      <c r="L45" s="155">
        <v>78.766148535329876</v>
      </c>
    </row>
    <row r="46" spans="1:74" x14ac:dyDescent="0.35">
      <c r="A46" s="19" t="s">
        <v>21</v>
      </c>
      <c r="B46" s="93">
        <v>2</v>
      </c>
      <c r="C46" s="83">
        <v>140.27527160987799</v>
      </c>
      <c r="D46" s="83">
        <v>16.558878377664243</v>
      </c>
      <c r="E46" s="83">
        <v>203.054714573691</v>
      </c>
      <c r="F46" s="31">
        <v>58.365976851817017</v>
      </c>
      <c r="G46" s="155">
        <v>-16.558878377664243</v>
      </c>
      <c r="H46" s="155">
        <v>0</v>
      </c>
      <c r="I46" s="155">
        <v>16.558878377664243</v>
      </c>
      <c r="J46" s="155">
        <v>4.4134661119959944</v>
      </c>
      <c r="K46" s="155">
        <v>62.779442963813011</v>
      </c>
      <c r="L46" s="155">
        <v>121.14541981563002</v>
      </c>
    </row>
    <row r="47" spans="1:74" x14ac:dyDescent="0.35">
      <c r="A47" s="19" t="s">
        <v>22</v>
      </c>
      <c r="B47" s="93">
        <v>3</v>
      </c>
      <c r="C47" s="83">
        <v>169.53125</v>
      </c>
      <c r="D47" s="83">
        <v>32.156249999998053</v>
      </c>
      <c r="E47" s="83">
        <v>259.46829751106998</v>
      </c>
      <c r="F47" s="31">
        <v>0.58276187830083925</v>
      </c>
      <c r="G47" s="155">
        <v>-32.156249999998053</v>
      </c>
      <c r="H47" s="155">
        <v>0</v>
      </c>
      <c r="I47" s="155">
        <v>32.156249999998053</v>
      </c>
      <c r="J47" s="155">
        <v>89.354285632769134</v>
      </c>
      <c r="K47" s="155">
        <v>89.937047511069977</v>
      </c>
      <c r="L47" s="155">
        <v>90.51980938937082</v>
      </c>
    </row>
    <row r="48" spans="1:74" x14ac:dyDescent="0.35">
      <c r="A48" s="19" t="s">
        <v>23</v>
      </c>
      <c r="B48" s="93">
        <v>4</v>
      </c>
      <c r="C48" s="31">
        <v>114.138559202723</v>
      </c>
      <c r="D48" s="83">
        <v>35.016902874597839</v>
      </c>
      <c r="E48" s="83">
        <v>259.46829751106998</v>
      </c>
      <c r="F48" s="31">
        <v>70.03192433382776</v>
      </c>
      <c r="G48" s="155">
        <v>-35.016902874597839</v>
      </c>
      <c r="H48" s="155">
        <v>0</v>
      </c>
      <c r="I48" s="155">
        <v>35.016902874597839</v>
      </c>
      <c r="J48" s="155">
        <v>75.297813974519215</v>
      </c>
      <c r="K48" s="155">
        <v>145.32973830834698</v>
      </c>
      <c r="L48" s="155">
        <v>215.36166264217474</v>
      </c>
    </row>
    <row r="49" spans="1:12" x14ac:dyDescent="0.35">
      <c r="A49" s="19" t="s">
        <v>31</v>
      </c>
      <c r="B49" s="93">
        <v>5</v>
      </c>
      <c r="C49" s="31">
        <v>202.625606073564</v>
      </c>
      <c r="D49" s="83">
        <v>14.79255014703703</v>
      </c>
      <c r="E49" s="31">
        <v>461.11392538305103</v>
      </c>
      <c r="F49" s="31">
        <v>66.566475661664654</v>
      </c>
      <c r="G49" s="155">
        <v>-14.79255014703703</v>
      </c>
      <c r="H49" s="155">
        <v>0</v>
      </c>
      <c r="I49" s="155">
        <v>14.79255014703703</v>
      </c>
      <c r="J49" s="155">
        <v>191.92184364782236</v>
      </c>
      <c r="K49" s="155">
        <v>258.488319309487</v>
      </c>
      <c r="L49" s="155">
        <v>325.05479497115164</v>
      </c>
    </row>
    <row r="50" spans="1:12" x14ac:dyDescent="0.35">
      <c r="A50" s="19" t="s">
        <v>31</v>
      </c>
      <c r="B50" s="93">
        <v>6</v>
      </c>
      <c r="C50" s="57">
        <v>106.871527020263</v>
      </c>
      <c r="D50" s="83">
        <v>17.391752114265142</v>
      </c>
      <c r="E50" s="31">
        <v>123.836992928917</v>
      </c>
      <c r="F50" s="31">
        <v>27.978036009905217</v>
      </c>
      <c r="G50" s="155">
        <v>-17.391752114265142</v>
      </c>
      <c r="H50" s="155">
        <v>0</v>
      </c>
      <c r="I50" s="155">
        <v>17.391752114265142</v>
      </c>
      <c r="J50" s="155">
        <v>-11.012570101251221</v>
      </c>
      <c r="K50" s="155">
        <v>16.965465908653997</v>
      </c>
      <c r="L50" s="155">
        <v>44.943501918559214</v>
      </c>
    </row>
    <row r="51" spans="1:12" x14ac:dyDescent="0.35">
      <c r="A51" s="19" t="s">
        <v>31</v>
      </c>
      <c r="B51" s="93">
        <v>7</v>
      </c>
      <c r="C51" s="31">
        <v>193.60975608000001</v>
      </c>
      <c r="D51" s="83">
        <v>23.2331707188</v>
      </c>
      <c r="E51" s="31">
        <v>527.80845771144186</v>
      </c>
      <c r="F51" s="31">
        <v>39.571359867329001</v>
      </c>
      <c r="G51" s="155">
        <v>-23.2331707188</v>
      </c>
      <c r="H51" s="155">
        <v>0</v>
      </c>
      <c r="I51" s="155">
        <v>23.2331707188</v>
      </c>
      <c r="J51" s="155">
        <v>294.62734176411283</v>
      </c>
      <c r="K51" s="155">
        <v>334.19870163144185</v>
      </c>
      <c r="L51" s="155">
        <v>373.77006149877087</v>
      </c>
    </row>
    <row r="52" spans="1:12" x14ac:dyDescent="0.35">
      <c r="A52" s="19" t="s">
        <v>20</v>
      </c>
      <c r="B52" s="93">
        <v>8</v>
      </c>
      <c r="C52" s="31">
        <v>224.34017595307901</v>
      </c>
      <c r="D52" s="83">
        <v>33.049853372432928</v>
      </c>
      <c r="E52" s="31">
        <v>413.48973607038101</v>
      </c>
      <c r="F52" s="31">
        <v>44.54545454545314</v>
      </c>
      <c r="G52" s="155">
        <v>-33.049853372432928</v>
      </c>
      <c r="H52" s="155">
        <v>0</v>
      </c>
      <c r="I52" s="155">
        <v>33.049853372432928</v>
      </c>
      <c r="J52" s="155">
        <v>144.60410557184886</v>
      </c>
      <c r="K52" s="155">
        <v>189.149560117302</v>
      </c>
      <c r="L52" s="155">
        <v>233.69501466275514</v>
      </c>
    </row>
    <row r="53" spans="1:12" x14ac:dyDescent="0.35">
      <c r="A53" s="19" t="s">
        <v>22</v>
      </c>
      <c r="B53" s="93">
        <v>9</v>
      </c>
      <c r="C53" s="31">
        <v>242.610837438423</v>
      </c>
      <c r="D53" s="83">
        <v>14.48275862068896</v>
      </c>
      <c r="E53" s="31">
        <v>258.62068965517199</v>
      </c>
      <c r="F53" s="31">
        <v>44.655172413791036</v>
      </c>
      <c r="G53" s="155">
        <v>-14.48275862068896</v>
      </c>
      <c r="H53" s="155">
        <v>0</v>
      </c>
      <c r="I53" s="155">
        <v>14.48275862068896</v>
      </c>
      <c r="J53" s="155">
        <v>-28.645320197042054</v>
      </c>
      <c r="K53" s="155">
        <v>16.009852216748982</v>
      </c>
      <c r="L53" s="155">
        <v>60.665024630540017</v>
      </c>
    </row>
    <row r="56" spans="1:12" x14ac:dyDescent="0.35">
      <c r="C56" s="284" t="s">
        <v>0</v>
      </c>
      <c r="D56" s="284"/>
      <c r="E56" s="284"/>
      <c r="F56" s="284"/>
      <c r="G56" s="284"/>
      <c r="H56" s="284"/>
      <c r="I56" s="284"/>
      <c r="J56" s="284"/>
      <c r="K56" s="284"/>
      <c r="L56" s="284"/>
    </row>
    <row r="57" spans="1:12" x14ac:dyDescent="0.35">
      <c r="A57" s="19" t="s">
        <v>20</v>
      </c>
      <c r="B57" s="93">
        <v>1</v>
      </c>
      <c r="C57" s="103">
        <v>146.55015720541999</v>
      </c>
      <c r="D57" s="14">
        <v>32.339904882632801</v>
      </c>
      <c r="E57" s="103">
        <v>121.396282685014</v>
      </c>
      <c r="F57" s="14">
        <v>13.775622585684113</v>
      </c>
      <c r="G57" s="155">
        <v>-32.339904882632801</v>
      </c>
      <c r="H57" s="155">
        <v>0</v>
      </c>
      <c r="I57" s="155">
        <v>32.339904882632801</v>
      </c>
      <c r="J57" s="155">
        <v>-38.929497106090103</v>
      </c>
      <c r="K57" s="155">
        <v>-25.153874520405992</v>
      </c>
      <c r="L57" s="155">
        <v>-11.378251934721879</v>
      </c>
    </row>
    <row r="58" spans="1:12" x14ac:dyDescent="0.35">
      <c r="A58" s="19" t="s">
        <v>21</v>
      </c>
      <c r="B58" s="93">
        <v>2</v>
      </c>
      <c r="C58" s="103">
        <v>118.387932140942</v>
      </c>
      <c r="D58" s="14">
        <v>14.985858921412964</v>
      </c>
      <c r="E58" s="103">
        <v>161.04446172546801</v>
      </c>
      <c r="F58" s="14">
        <v>53.63360035031851</v>
      </c>
      <c r="G58" s="155">
        <v>-14.985858921412964</v>
      </c>
      <c r="H58" s="155">
        <v>0</v>
      </c>
      <c r="I58" s="155">
        <v>14.985858921412964</v>
      </c>
      <c r="J58" s="155">
        <v>-10.977070765792497</v>
      </c>
      <c r="K58" s="155">
        <v>42.656529584526012</v>
      </c>
      <c r="L58" s="155">
        <v>96.290129934844515</v>
      </c>
    </row>
    <row r="59" spans="1:12" x14ac:dyDescent="0.35">
      <c r="A59" s="19" t="s">
        <v>22</v>
      </c>
      <c r="B59" s="93">
        <v>3</v>
      </c>
      <c r="C59" s="103">
        <v>150.78125</v>
      </c>
      <c r="D59" s="14">
        <v>26.03124999999805</v>
      </c>
      <c r="E59" s="103">
        <v>187.5</v>
      </c>
      <c r="F59" s="14">
        <v>49.765624999998046</v>
      </c>
      <c r="G59" s="155">
        <v>-26.03124999999805</v>
      </c>
      <c r="H59" s="155">
        <v>0</v>
      </c>
      <c r="I59" s="155">
        <v>26.03124999999805</v>
      </c>
      <c r="J59" s="155">
        <v>-13.046874999998046</v>
      </c>
      <c r="K59" s="155">
        <v>36.71875</v>
      </c>
      <c r="L59" s="155">
        <v>86.484374999998039</v>
      </c>
    </row>
    <row r="60" spans="1:12" x14ac:dyDescent="0.35">
      <c r="A60" s="19" t="s">
        <v>23</v>
      </c>
      <c r="B60" s="93">
        <v>4</v>
      </c>
      <c r="C60" s="14">
        <v>117.23137569433101</v>
      </c>
      <c r="D60" s="14">
        <v>36.907725321889757</v>
      </c>
      <c r="E60" s="103">
        <v>202.691789179088</v>
      </c>
      <c r="F60" s="14">
        <v>37.854077253220737</v>
      </c>
      <c r="G60" s="155">
        <v>-36.907725321889757</v>
      </c>
      <c r="H60" s="155">
        <v>0</v>
      </c>
      <c r="I60" s="155">
        <v>36.907725321889757</v>
      </c>
      <c r="J60" s="155">
        <v>47.606336231536261</v>
      </c>
      <c r="K60" s="155">
        <v>85.460413484756998</v>
      </c>
      <c r="L60" s="155">
        <v>123.31449073797774</v>
      </c>
    </row>
    <row r="61" spans="1:12" x14ac:dyDescent="0.35">
      <c r="A61" s="19" t="s">
        <v>31</v>
      </c>
      <c r="B61" s="93">
        <v>5</v>
      </c>
      <c r="C61" s="99">
        <v>99.790793602757802</v>
      </c>
      <c r="D61" s="14">
        <v>33.283237830832746</v>
      </c>
      <c r="E61" s="99">
        <v>350.73189344947099</v>
      </c>
      <c r="F61" s="14">
        <v>33.283237830832384</v>
      </c>
      <c r="G61" s="155">
        <v>-33.283237830832746</v>
      </c>
      <c r="H61" s="155">
        <v>0</v>
      </c>
      <c r="I61" s="155">
        <v>33.283237830832746</v>
      </c>
      <c r="J61" s="155">
        <v>217.65786201588082</v>
      </c>
      <c r="K61" s="155">
        <v>250.9410998467132</v>
      </c>
      <c r="L61" s="155">
        <v>284.22433767754558</v>
      </c>
    </row>
    <row r="62" spans="1:12" x14ac:dyDescent="0.35">
      <c r="A62" s="19" t="s">
        <v>31</v>
      </c>
      <c r="B62" s="93">
        <v>6</v>
      </c>
      <c r="C62" s="99">
        <v>92.719736149789</v>
      </c>
      <c r="D62" s="14">
        <v>24.19722033289235</v>
      </c>
      <c r="E62" s="99">
        <v>110.45679709456699</v>
      </c>
      <c r="F62" s="14">
        <v>39.333059558796087</v>
      </c>
      <c r="G62" s="155">
        <v>-24.19722033289235</v>
      </c>
      <c r="H62" s="155">
        <v>0</v>
      </c>
      <c r="I62" s="155">
        <v>24.19722033289235</v>
      </c>
      <c r="J62" s="155">
        <v>-21.595998614018093</v>
      </c>
      <c r="K62" s="155">
        <v>17.737060944777994</v>
      </c>
      <c r="L62" s="155">
        <v>57.070120503574081</v>
      </c>
    </row>
    <row r="63" spans="1:12" x14ac:dyDescent="0.35">
      <c r="A63" s="19" t="s">
        <v>31</v>
      </c>
      <c r="B63" s="93">
        <v>7</v>
      </c>
      <c r="C63" s="14">
        <v>119.85365853</v>
      </c>
      <c r="D63" s="14">
        <v>14.198048766719999</v>
      </c>
      <c r="E63" s="14">
        <v>316.29104477611924</v>
      </c>
      <c r="F63" s="14">
        <v>52.058640132670213</v>
      </c>
      <c r="G63" s="155">
        <v>-14.198048766719999</v>
      </c>
      <c r="H63" s="155">
        <v>0</v>
      </c>
      <c r="I63" s="155">
        <v>14.198048766719999</v>
      </c>
      <c r="J63" s="155">
        <v>144.37874611344901</v>
      </c>
      <c r="K63" s="155">
        <v>196.43738624611922</v>
      </c>
      <c r="L63" s="155">
        <v>248.49602637878942</v>
      </c>
    </row>
    <row r="64" spans="1:12" x14ac:dyDescent="0.35">
      <c r="A64" s="19" t="s">
        <v>20</v>
      </c>
      <c r="B64" s="93">
        <v>8</v>
      </c>
      <c r="C64" s="14">
        <v>101.17302052785899</v>
      </c>
      <c r="D64" s="14">
        <v>8.6217008797651307</v>
      </c>
      <c r="E64" s="14">
        <v>313.78299120234601</v>
      </c>
      <c r="F64" s="14">
        <v>45.982404692080621</v>
      </c>
      <c r="G64" s="155">
        <v>-8.6217008797651307</v>
      </c>
      <c r="H64" s="155">
        <v>0</v>
      </c>
      <c r="I64" s="155">
        <v>8.6217008797651307</v>
      </c>
      <c r="J64" s="155">
        <v>166.6275659824064</v>
      </c>
      <c r="K64" s="155">
        <v>212.60997067448702</v>
      </c>
      <c r="L64" s="155">
        <v>258.59237536656764</v>
      </c>
    </row>
    <row r="65" spans="1:14" x14ac:dyDescent="0.35">
      <c r="A65" s="19" t="s">
        <v>22</v>
      </c>
      <c r="B65" s="93">
        <v>9</v>
      </c>
      <c r="C65" s="14">
        <v>174.87684729064</v>
      </c>
      <c r="D65" s="14">
        <v>10.862068965516734</v>
      </c>
      <c r="E65" s="14">
        <v>165.02463054187101</v>
      </c>
      <c r="F65" s="14">
        <v>37.413793103448477</v>
      </c>
      <c r="G65" s="155">
        <v>-10.862068965516734</v>
      </c>
      <c r="H65" s="155">
        <v>0</v>
      </c>
      <c r="I65" s="155">
        <v>10.862068965516734</v>
      </c>
      <c r="J65" s="155">
        <v>-47.266009852217472</v>
      </c>
      <c r="K65" s="155">
        <v>-9.8522167487689956</v>
      </c>
      <c r="L65" s="155">
        <v>27.561576354679481</v>
      </c>
    </row>
    <row r="70" spans="1:14" x14ac:dyDescent="0.35">
      <c r="C70" t="s">
        <v>5</v>
      </c>
      <c r="G70" t="s">
        <v>31</v>
      </c>
      <c r="M70" s="269" t="s">
        <v>124</v>
      </c>
      <c r="N70" s="269"/>
    </row>
    <row r="71" spans="1:14" ht="29" x14ac:dyDescent="0.35">
      <c r="C71" t="s">
        <v>7</v>
      </c>
      <c r="D71" t="s">
        <v>78</v>
      </c>
      <c r="E71" t="s">
        <v>110</v>
      </c>
      <c r="F71" t="s">
        <v>111</v>
      </c>
      <c r="G71" t="s">
        <v>66</v>
      </c>
      <c r="H71" t="s">
        <v>78</v>
      </c>
      <c r="I71" t="s">
        <v>110</v>
      </c>
      <c r="J71" t="s">
        <v>111</v>
      </c>
      <c r="K71" s="173" t="s">
        <v>112</v>
      </c>
      <c r="L71" s="174" t="s">
        <v>113</v>
      </c>
      <c r="M71" s="179" t="s">
        <v>122</v>
      </c>
      <c r="N71" s="179" t="s">
        <v>123</v>
      </c>
    </row>
    <row r="72" spans="1:14" x14ac:dyDescent="0.35">
      <c r="A72" t="s">
        <v>103</v>
      </c>
      <c r="B72">
        <v>1</v>
      </c>
      <c r="C72">
        <v>75.567401284504896</v>
      </c>
      <c r="D72">
        <v>5.8867428289640253</v>
      </c>
      <c r="E72">
        <f t="shared" ref="E72" si="10">C72+D72</f>
        <v>81.454144113468928</v>
      </c>
      <c r="F72">
        <f t="shared" ref="F72" si="11">C72-D72</f>
        <v>69.680658455540865</v>
      </c>
      <c r="G72">
        <v>85.952688374445898</v>
      </c>
      <c r="H72">
        <v>10.7799682942115</v>
      </c>
      <c r="I72">
        <f t="shared" ref="I72" si="12">G72+H72</f>
        <v>96.732656668657398</v>
      </c>
      <c r="J72">
        <f t="shared" ref="J72" si="13">G72-H72</f>
        <v>75.172720080234399</v>
      </c>
      <c r="K72" s="176">
        <f t="shared" ref="K72" si="14">IF((J72&gt;E72),1,0)</f>
        <v>0</v>
      </c>
      <c r="L72">
        <f t="shared" ref="L72" si="15">IF((F72&gt;I72),1,0)</f>
        <v>0</v>
      </c>
      <c r="M72">
        <f>IF((G72&gt;C72),1,0)</f>
        <v>1</v>
      </c>
      <c r="N72">
        <f>IF((G72&lt;C72),1,0)</f>
        <v>0</v>
      </c>
    </row>
    <row r="73" spans="1:14" x14ac:dyDescent="0.35">
      <c r="B73">
        <v>2</v>
      </c>
      <c r="C73">
        <v>80.402563967051904</v>
      </c>
      <c r="D73">
        <v>18.930985798521792</v>
      </c>
      <c r="E73">
        <f t="shared" ref="E73:E80" si="16">C73+D73</f>
        <v>99.333549765573693</v>
      </c>
      <c r="F73">
        <f t="shared" ref="F73:F80" si="17">C73-D73</f>
        <v>61.471578168530115</v>
      </c>
      <c r="G73">
        <v>93.680681912556295</v>
      </c>
      <c r="H73">
        <v>33.126635510491013</v>
      </c>
      <c r="I73">
        <f t="shared" ref="I73:I79" si="18">G73+H73</f>
        <v>126.80731742304731</v>
      </c>
      <c r="J73">
        <f t="shared" ref="J73:J79" si="19">G73-H73</f>
        <v>60.554046402065282</v>
      </c>
      <c r="K73" s="176">
        <f t="shared" ref="K73:K80" si="20">IF((J73&gt;E73),1,0)</f>
        <v>0</v>
      </c>
      <c r="L73">
        <f t="shared" ref="L73:L80" si="21">IF((F73&gt;I73),1,0)</f>
        <v>0</v>
      </c>
      <c r="M73">
        <f t="shared" ref="M73:M80" si="22">IF((G73&gt;C73),1,0)</f>
        <v>1</v>
      </c>
      <c r="N73">
        <f t="shared" ref="N73:N80" si="23">IF((G73&lt;C73),1,0)</f>
        <v>0</v>
      </c>
    </row>
    <row r="74" spans="1:14" x14ac:dyDescent="0.35">
      <c r="B74">
        <v>3</v>
      </c>
      <c r="C74">
        <v>115.625</v>
      </c>
      <c r="D74">
        <v>29.85937499999805</v>
      </c>
      <c r="E74">
        <f t="shared" si="16"/>
        <v>145.48437499999804</v>
      </c>
      <c r="F74">
        <f t="shared" si="17"/>
        <v>85.765625000001947</v>
      </c>
      <c r="G74">
        <v>105.46875</v>
      </c>
      <c r="H74">
        <v>25.265624999999805</v>
      </c>
      <c r="I74">
        <f t="shared" si="18"/>
        <v>130.7343749999998</v>
      </c>
      <c r="J74">
        <f t="shared" si="19"/>
        <v>80.203125000000199</v>
      </c>
      <c r="K74" s="176">
        <f t="shared" si="20"/>
        <v>0</v>
      </c>
      <c r="L74">
        <f t="shared" si="21"/>
        <v>0</v>
      </c>
      <c r="M74">
        <f t="shared" si="22"/>
        <v>0</v>
      </c>
      <c r="N74">
        <f t="shared" si="23"/>
        <v>1</v>
      </c>
    </row>
    <row r="75" spans="1:14" x14ac:dyDescent="0.35">
      <c r="B75">
        <v>4</v>
      </c>
      <c r="C75">
        <v>129.49129258782</v>
      </c>
      <c r="D75">
        <v>28.39055793991508</v>
      </c>
      <c r="E75">
        <f t="shared" si="16"/>
        <v>157.88185052773508</v>
      </c>
      <c r="F75">
        <f t="shared" si="17"/>
        <v>101.10073464790491</v>
      </c>
      <c r="G75">
        <v>95.6930093260181</v>
      </c>
      <c r="H75">
        <v>20.819742489269178</v>
      </c>
      <c r="I75">
        <f t="shared" si="18"/>
        <v>116.51275181528727</v>
      </c>
      <c r="J75">
        <f t="shared" si="19"/>
        <v>74.873266836748925</v>
      </c>
      <c r="K75" s="176">
        <f t="shared" si="20"/>
        <v>0</v>
      </c>
      <c r="L75">
        <f t="shared" si="21"/>
        <v>0</v>
      </c>
      <c r="M75">
        <f t="shared" si="22"/>
        <v>0</v>
      </c>
      <c r="N75">
        <f t="shared" si="23"/>
        <v>1</v>
      </c>
    </row>
    <row r="76" spans="1:14" x14ac:dyDescent="0.35">
      <c r="B76">
        <v>5</v>
      </c>
      <c r="C76">
        <v>88.466017118083101</v>
      </c>
      <c r="D76">
        <v>9.2453438418984302</v>
      </c>
      <c r="E76">
        <f t="shared" si="16"/>
        <v>97.711360959981533</v>
      </c>
      <c r="F76">
        <f t="shared" si="17"/>
        <v>79.220673276184669</v>
      </c>
      <c r="G76">
        <v>73.371578192535594</v>
      </c>
      <c r="H76">
        <v>22.188825220556158</v>
      </c>
      <c r="I76">
        <f t="shared" si="18"/>
        <v>95.560403413091748</v>
      </c>
      <c r="J76">
        <f t="shared" si="19"/>
        <v>51.18275297197944</v>
      </c>
      <c r="K76" s="176">
        <f t="shared" si="20"/>
        <v>0</v>
      </c>
      <c r="L76">
        <f t="shared" si="21"/>
        <v>0</v>
      </c>
      <c r="M76">
        <f t="shared" si="22"/>
        <v>0</v>
      </c>
      <c r="N76">
        <f t="shared" si="23"/>
        <v>1</v>
      </c>
    </row>
    <row r="77" spans="1:14" x14ac:dyDescent="0.35">
      <c r="B77">
        <v>6</v>
      </c>
      <c r="C77">
        <v>79.349165201545105</v>
      </c>
      <c r="D77">
        <v>6.0430168243008655</v>
      </c>
      <c r="E77">
        <f t="shared" si="16"/>
        <v>85.392182025845969</v>
      </c>
      <c r="F77">
        <f t="shared" si="17"/>
        <v>73.306148377244241</v>
      </c>
      <c r="G77">
        <v>64.676026333688398</v>
      </c>
      <c r="H77">
        <v>15.135839225902176</v>
      </c>
      <c r="I77">
        <f t="shared" si="18"/>
        <v>79.811865559590572</v>
      </c>
      <c r="J77">
        <f t="shared" si="19"/>
        <v>49.540187107786224</v>
      </c>
      <c r="K77" s="176">
        <f t="shared" si="20"/>
        <v>0</v>
      </c>
      <c r="L77">
        <f t="shared" si="21"/>
        <v>0</v>
      </c>
      <c r="M77">
        <f t="shared" si="22"/>
        <v>0</v>
      </c>
      <c r="N77">
        <f t="shared" si="23"/>
        <v>1</v>
      </c>
    </row>
    <row r="78" spans="1:14" x14ac:dyDescent="0.35">
      <c r="B78">
        <v>7</v>
      </c>
      <c r="C78">
        <v>111.95121951</v>
      </c>
      <c r="D78">
        <v>7.7443902396000004</v>
      </c>
      <c r="E78">
        <f t="shared" si="16"/>
        <v>119.6956097496</v>
      </c>
      <c r="F78">
        <f t="shared" si="17"/>
        <v>104.20682927040001</v>
      </c>
      <c r="G78">
        <v>120.89966832504143</v>
      </c>
      <c r="H78">
        <v>29.15784411276946</v>
      </c>
      <c r="I78">
        <f t="shared" si="18"/>
        <v>150.05751243781089</v>
      </c>
      <c r="J78">
        <f t="shared" si="19"/>
        <v>91.741824212271979</v>
      </c>
      <c r="K78" s="176">
        <f t="shared" si="20"/>
        <v>0</v>
      </c>
      <c r="L78">
        <f t="shared" si="21"/>
        <v>0</v>
      </c>
      <c r="M78">
        <f t="shared" si="22"/>
        <v>1</v>
      </c>
      <c r="N78">
        <f t="shared" si="23"/>
        <v>0</v>
      </c>
    </row>
    <row r="79" spans="1:14" x14ac:dyDescent="0.35">
      <c r="B79">
        <v>8</v>
      </c>
      <c r="C79">
        <v>109.97067448680301</v>
      </c>
      <c r="D79">
        <v>14.36950146627518</v>
      </c>
      <c r="E79">
        <f t="shared" si="16"/>
        <v>124.34017595307819</v>
      </c>
      <c r="F79">
        <f t="shared" si="17"/>
        <v>95.601173020527824</v>
      </c>
      <c r="G79">
        <v>131.964809384164</v>
      </c>
      <c r="H79">
        <v>20.117302052785284</v>
      </c>
      <c r="I79">
        <f t="shared" si="18"/>
        <v>152.08211143694928</v>
      </c>
      <c r="J79">
        <f t="shared" si="19"/>
        <v>111.84750733137872</v>
      </c>
      <c r="K79" s="176">
        <f t="shared" si="20"/>
        <v>0</v>
      </c>
      <c r="L79">
        <f t="shared" si="21"/>
        <v>0</v>
      </c>
      <c r="M79">
        <f t="shared" si="22"/>
        <v>1</v>
      </c>
      <c r="N79">
        <f t="shared" si="23"/>
        <v>0</v>
      </c>
    </row>
    <row r="80" spans="1:14" x14ac:dyDescent="0.35">
      <c r="B80">
        <v>9</v>
      </c>
      <c r="C80">
        <v>112.068965517241</v>
      </c>
      <c r="D80">
        <v>18.103448275863165</v>
      </c>
      <c r="E80">
        <f t="shared" si="16"/>
        <v>130.17241379310417</v>
      </c>
      <c r="F80">
        <f t="shared" si="17"/>
        <v>93.965517241377825</v>
      </c>
      <c r="G80">
        <v>100.985221674876</v>
      </c>
      <c r="H80">
        <v>25.344827586207646</v>
      </c>
      <c r="I80">
        <f t="shared" ref="I80" si="24">G80+H80</f>
        <v>126.33004926108364</v>
      </c>
      <c r="J80">
        <f t="shared" ref="J80" si="25">G80-H80</f>
        <v>75.640394088668359</v>
      </c>
      <c r="K80" s="176">
        <f t="shared" si="20"/>
        <v>0</v>
      </c>
      <c r="L80">
        <f t="shared" si="21"/>
        <v>0</v>
      </c>
      <c r="M80">
        <f t="shared" si="22"/>
        <v>0</v>
      </c>
      <c r="N80">
        <f t="shared" si="23"/>
        <v>1</v>
      </c>
    </row>
    <row r="81" spans="1:14" x14ac:dyDescent="0.35">
      <c r="K81" s="176">
        <f>COUNTIF(K72:K80,"1")</f>
        <v>0</v>
      </c>
      <c r="L81" s="176">
        <f>COUNTIF(L72:L80,"1")</f>
        <v>0</v>
      </c>
      <c r="M81">
        <f>SUM(M72:M80)</f>
        <v>4</v>
      </c>
      <c r="N81">
        <f>SUM(N72:N80)</f>
        <v>5</v>
      </c>
    </row>
    <row r="84" spans="1:14" x14ac:dyDescent="0.35">
      <c r="A84" t="s">
        <v>105</v>
      </c>
      <c r="B84">
        <v>1</v>
      </c>
      <c r="C84" s="157">
        <v>161.643545551377</v>
      </c>
      <c r="D84" s="154">
        <v>17.398040373189534</v>
      </c>
      <c r="E84">
        <f t="shared" ref="E84" si="26">C84+D84</f>
        <v>179.04158592456653</v>
      </c>
      <c r="F84">
        <f t="shared" ref="F84" si="27">C84-D84</f>
        <v>144.24550517818747</v>
      </c>
      <c r="G84" s="154">
        <v>193.285358623256</v>
      </c>
      <c r="H84" s="154">
        <v>17.38860798480566</v>
      </c>
      <c r="I84">
        <f t="shared" ref="I84" si="28">G84+H84</f>
        <v>210.67396660806168</v>
      </c>
      <c r="J84">
        <f t="shared" ref="J84" si="29">G84-H84</f>
        <v>175.89675063845033</v>
      </c>
      <c r="K84" s="176">
        <f t="shared" ref="K84" si="30">IF((J84&gt;E84),1,0)</f>
        <v>0</v>
      </c>
      <c r="L84">
        <f t="shared" ref="L84" si="31">IF((F84&gt;I84),1,0)</f>
        <v>0</v>
      </c>
      <c r="M84">
        <f t="shared" ref="M84" si="32">IF((G84&gt;C84),1,0)</f>
        <v>1</v>
      </c>
      <c r="N84">
        <f t="shared" ref="N84" si="33">IF((G84&lt;C84),1,0)</f>
        <v>0</v>
      </c>
    </row>
    <row r="87" spans="1:14" x14ac:dyDescent="0.35">
      <c r="A87" t="s">
        <v>104</v>
      </c>
      <c r="B87" s="93">
        <v>1</v>
      </c>
      <c r="C87" s="21">
        <v>208.63459709518699</v>
      </c>
      <c r="D87" s="9">
        <v>48.281416947479556</v>
      </c>
      <c r="E87">
        <f t="shared" ref="E87" si="34">C87+D87</f>
        <v>256.91601404266657</v>
      </c>
      <c r="F87">
        <f t="shared" ref="F87" si="35">C87-D87</f>
        <v>160.35318014770743</v>
      </c>
      <c r="G87" s="21">
        <v>314.850838674003</v>
      </c>
      <c r="H87" s="9">
        <v>42.139876059188374</v>
      </c>
      <c r="I87">
        <f t="shared" ref="I87" si="36">G87+H87</f>
        <v>356.9907147331914</v>
      </c>
      <c r="J87">
        <f t="shared" ref="J87" si="37">G87-H87</f>
        <v>272.7109626148146</v>
      </c>
      <c r="K87" s="176">
        <f t="shared" ref="K87" si="38">IF((J87&gt;E87),1,0)</f>
        <v>1</v>
      </c>
      <c r="L87">
        <f t="shared" ref="L87" si="39">IF((F87&gt;I87),1,0)</f>
        <v>0</v>
      </c>
      <c r="M87">
        <f t="shared" ref="M87" si="40">IF((G87&gt;C87),1,0)</f>
        <v>1</v>
      </c>
      <c r="N87">
        <f t="shared" ref="N87" si="41">IF((G87&lt;C87),1,0)</f>
        <v>0</v>
      </c>
    </row>
    <row r="88" spans="1:14" x14ac:dyDescent="0.35">
      <c r="B88" s="92">
        <v>2</v>
      </c>
      <c r="C88" s="21">
        <v>233.96123849574499</v>
      </c>
      <c r="D88" s="9">
        <v>26.028070758242809</v>
      </c>
      <c r="E88">
        <f t="shared" ref="E88:E95" si="42">C88+D88</f>
        <v>259.98930925398781</v>
      </c>
      <c r="F88">
        <f t="shared" ref="F88:F95" si="43">C88-D88</f>
        <v>207.93316773750217</v>
      </c>
      <c r="G88" s="21">
        <v>336.57805528082002</v>
      </c>
      <c r="H88" s="9">
        <v>41.802659096573109</v>
      </c>
      <c r="I88">
        <f t="shared" ref="I88:I95" si="44">G88+H88</f>
        <v>378.38071437739313</v>
      </c>
      <c r="J88">
        <f t="shared" ref="J88:J95" si="45">G88-H88</f>
        <v>294.77539618424692</v>
      </c>
      <c r="K88" s="176">
        <f t="shared" ref="K88:K95" si="46">IF((J88&gt;E88),1,0)</f>
        <v>1</v>
      </c>
      <c r="L88">
        <f t="shared" ref="L88:L95" si="47">IF((F88&gt;I88),1,0)</f>
        <v>0</v>
      </c>
      <c r="M88">
        <f t="shared" ref="M88:M95" si="48">IF((G88&gt;C88),1,0)</f>
        <v>1</v>
      </c>
      <c r="N88">
        <f t="shared" ref="N88:N95" si="49">IF((G88&lt;C88),1,0)</f>
        <v>0</v>
      </c>
    </row>
    <row r="89" spans="1:14" x14ac:dyDescent="0.35">
      <c r="B89" s="93">
        <v>3</v>
      </c>
      <c r="C89" s="21">
        <v>225.78125</v>
      </c>
      <c r="D89" s="9">
        <v>34.453124999998053</v>
      </c>
      <c r="E89">
        <f t="shared" si="42"/>
        <v>260.23437499999807</v>
      </c>
      <c r="F89">
        <f t="shared" si="43"/>
        <v>191.32812500000193</v>
      </c>
      <c r="G89" s="21">
        <v>381.71998054590898</v>
      </c>
      <c r="H89" s="9">
        <v>89.733661869983607</v>
      </c>
      <c r="I89">
        <f t="shared" si="44"/>
        <v>471.4536424158926</v>
      </c>
      <c r="J89">
        <f t="shared" si="45"/>
        <v>291.98631867592536</v>
      </c>
      <c r="K89" s="176">
        <f t="shared" si="46"/>
        <v>1</v>
      </c>
      <c r="L89">
        <f t="shared" si="47"/>
        <v>0</v>
      </c>
      <c r="M89">
        <f t="shared" si="48"/>
        <v>1</v>
      </c>
      <c r="N89">
        <f t="shared" si="49"/>
        <v>0</v>
      </c>
    </row>
    <row r="90" spans="1:14" x14ac:dyDescent="0.35">
      <c r="B90" s="93">
        <v>4</v>
      </c>
      <c r="C90" s="9">
        <v>212.72952414269699</v>
      </c>
      <c r="D90" s="9">
        <v>42.585836909871674</v>
      </c>
      <c r="E90">
        <f t="shared" si="42"/>
        <v>255.31536105256868</v>
      </c>
      <c r="F90">
        <f t="shared" si="43"/>
        <v>170.1436872328253</v>
      </c>
      <c r="G90" s="21">
        <v>381.71998054590898</v>
      </c>
      <c r="H90" s="9">
        <v>45.424892703862547</v>
      </c>
      <c r="I90">
        <f t="shared" si="44"/>
        <v>427.14487324977154</v>
      </c>
      <c r="J90">
        <f t="shared" si="45"/>
        <v>336.29508784204643</v>
      </c>
      <c r="K90" s="176">
        <f t="shared" si="46"/>
        <v>1</v>
      </c>
      <c r="L90">
        <f t="shared" si="47"/>
        <v>0</v>
      </c>
      <c r="M90">
        <f t="shared" si="48"/>
        <v>1</v>
      </c>
      <c r="N90">
        <f t="shared" si="49"/>
        <v>0</v>
      </c>
    </row>
    <row r="91" spans="1:14" x14ac:dyDescent="0.35">
      <c r="B91" s="93">
        <v>5</v>
      </c>
      <c r="C91" s="9">
        <v>225.97777675440599</v>
      </c>
      <c r="D91" s="9">
        <v>12.943481378656921</v>
      </c>
      <c r="E91">
        <f t="shared" si="42"/>
        <v>238.92125813306291</v>
      </c>
      <c r="F91">
        <f t="shared" si="43"/>
        <v>213.03429537574908</v>
      </c>
      <c r="G91" s="9">
        <v>273.14395110622797</v>
      </c>
      <c r="H91" s="9">
        <v>18.490687683795411</v>
      </c>
      <c r="I91">
        <f t="shared" si="44"/>
        <v>291.63463879002336</v>
      </c>
      <c r="J91">
        <f t="shared" si="45"/>
        <v>254.65326342243256</v>
      </c>
      <c r="K91" s="176">
        <f t="shared" si="46"/>
        <v>1</v>
      </c>
      <c r="L91">
        <f t="shared" si="47"/>
        <v>0</v>
      </c>
      <c r="M91">
        <f t="shared" si="48"/>
        <v>1</v>
      </c>
      <c r="N91">
        <f t="shared" si="49"/>
        <v>0</v>
      </c>
    </row>
    <row r="92" spans="1:14" x14ac:dyDescent="0.35">
      <c r="B92" s="92">
        <v>6</v>
      </c>
      <c r="C92" s="52">
        <v>198.423443655916</v>
      </c>
      <c r="D92" s="9">
        <v>41.579540058774199</v>
      </c>
      <c r="E92">
        <f t="shared" si="42"/>
        <v>240.0029837146902</v>
      </c>
      <c r="F92">
        <f t="shared" si="43"/>
        <v>156.8439035971418</v>
      </c>
      <c r="G92" s="9">
        <v>216.944932818295</v>
      </c>
      <c r="H92" s="9">
        <v>37.808156770142645</v>
      </c>
      <c r="I92">
        <f t="shared" si="44"/>
        <v>254.75308958843766</v>
      </c>
      <c r="J92">
        <f t="shared" si="45"/>
        <v>179.13677604815234</v>
      </c>
      <c r="K92" s="176">
        <f t="shared" si="46"/>
        <v>0</v>
      </c>
      <c r="L92">
        <f t="shared" si="47"/>
        <v>0</v>
      </c>
      <c r="M92">
        <f t="shared" si="48"/>
        <v>1</v>
      </c>
      <c r="N92">
        <f t="shared" si="49"/>
        <v>0</v>
      </c>
    </row>
    <row r="93" spans="1:14" x14ac:dyDescent="0.35">
      <c r="B93" s="93">
        <v>7</v>
      </c>
      <c r="C93" s="9">
        <v>284.48780490000001</v>
      </c>
      <c r="D93" s="9">
        <v>24.52390243128</v>
      </c>
      <c r="E93">
        <f t="shared" si="42"/>
        <v>309.01170733128004</v>
      </c>
      <c r="F93">
        <f t="shared" si="43"/>
        <v>259.96390246871999</v>
      </c>
      <c r="G93" s="9">
        <v>411.77943615256919</v>
      </c>
      <c r="H93" s="9">
        <v>47.902172470979316</v>
      </c>
      <c r="I93">
        <f t="shared" si="44"/>
        <v>459.68160862354853</v>
      </c>
      <c r="J93">
        <f t="shared" si="45"/>
        <v>363.87726368158985</v>
      </c>
      <c r="K93" s="176">
        <f t="shared" si="46"/>
        <v>1</v>
      </c>
      <c r="L93">
        <f t="shared" si="47"/>
        <v>0</v>
      </c>
      <c r="M93">
        <f t="shared" si="48"/>
        <v>1</v>
      </c>
      <c r="N93">
        <f t="shared" si="49"/>
        <v>0</v>
      </c>
    </row>
    <row r="94" spans="1:14" x14ac:dyDescent="0.35">
      <c r="B94" s="93">
        <v>8</v>
      </c>
      <c r="C94" s="9">
        <v>294.721407624633</v>
      </c>
      <c r="D94" s="9">
        <v>22.991202346040311</v>
      </c>
      <c r="E94">
        <f t="shared" si="42"/>
        <v>317.71260997067333</v>
      </c>
      <c r="F94">
        <f t="shared" si="43"/>
        <v>271.73020527859268</v>
      </c>
      <c r="G94" s="9">
        <v>319.64809384164198</v>
      </c>
      <c r="H94" s="9">
        <v>61.788856304985401</v>
      </c>
      <c r="I94">
        <f t="shared" si="44"/>
        <v>381.4369501466274</v>
      </c>
      <c r="J94">
        <f t="shared" si="45"/>
        <v>257.85923753665656</v>
      </c>
      <c r="K94" s="176">
        <f t="shared" si="46"/>
        <v>0</v>
      </c>
      <c r="L94">
        <f t="shared" si="47"/>
        <v>0</v>
      </c>
      <c r="M94">
        <f t="shared" si="48"/>
        <v>1</v>
      </c>
      <c r="N94">
        <f t="shared" si="49"/>
        <v>0</v>
      </c>
    </row>
    <row r="95" spans="1:14" x14ac:dyDescent="0.35">
      <c r="B95" s="93">
        <v>9</v>
      </c>
      <c r="C95" s="9">
        <v>291.87192118226602</v>
      </c>
      <c r="D95" s="9">
        <v>25.344827586205639</v>
      </c>
      <c r="E95">
        <f t="shared" si="42"/>
        <v>317.21674876847169</v>
      </c>
      <c r="F95">
        <f t="shared" si="43"/>
        <v>266.52709359606035</v>
      </c>
      <c r="G95" s="9">
        <v>302.95566502462998</v>
      </c>
      <c r="H95" s="9">
        <v>63.965517241378208</v>
      </c>
      <c r="I95">
        <f t="shared" si="44"/>
        <v>366.9211822660082</v>
      </c>
      <c r="J95">
        <f t="shared" si="45"/>
        <v>238.99014778325176</v>
      </c>
      <c r="K95" s="176">
        <f t="shared" si="46"/>
        <v>0</v>
      </c>
      <c r="L95">
        <f t="shared" si="47"/>
        <v>0</v>
      </c>
      <c r="M95">
        <f t="shared" si="48"/>
        <v>1</v>
      </c>
      <c r="N95">
        <f t="shared" si="49"/>
        <v>0</v>
      </c>
    </row>
    <row r="96" spans="1:14" x14ac:dyDescent="0.35">
      <c r="K96" s="176">
        <f>COUNTIF(K87:K95,"1")</f>
        <v>6</v>
      </c>
      <c r="L96" s="176">
        <f>COUNTIF(L87:L95,"1")</f>
        <v>0</v>
      </c>
      <c r="M96">
        <f>SUM(M87:M95)</f>
        <v>9</v>
      </c>
      <c r="N96">
        <v>0</v>
      </c>
    </row>
    <row r="99" spans="1:14" x14ac:dyDescent="0.35">
      <c r="A99" t="s">
        <v>106</v>
      </c>
      <c r="B99" s="92">
        <v>1</v>
      </c>
      <c r="C99" s="21">
        <v>167.84041141729901</v>
      </c>
      <c r="D99" s="9">
        <v>26.589298923318836</v>
      </c>
      <c r="E99">
        <f t="shared" ref="E99" si="50">C99+D99</f>
        <v>194.42971034061785</v>
      </c>
      <c r="F99">
        <f t="shared" ref="F99" si="51">C99-D99</f>
        <v>141.25111249398017</v>
      </c>
      <c r="G99" s="21">
        <v>242.74987426507499</v>
      </c>
      <c r="H99" s="9">
        <v>38.219887588564895</v>
      </c>
      <c r="I99">
        <f t="shared" ref="I99" si="52">G99+H99</f>
        <v>280.96976185363991</v>
      </c>
      <c r="J99">
        <f t="shared" ref="J99" si="53">G99-H99</f>
        <v>204.52998667651011</v>
      </c>
      <c r="K99" s="176">
        <f t="shared" ref="K99" si="54">IF((J99&gt;E99),1,0)</f>
        <v>1</v>
      </c>
      <c r="L99">
        <f t="shared" ref="L99" si="55">IF((F99&gt;I99),1,0)</f>
        <v>0</v>
      </c>
      <c r="M99">
        <f t="shared" ref="M99" si="56">IF((G99&gt;C99),1,0)</f>
        <v>1</v>
      </c>
      <c r="N99">
        <f t="shared" ref="N99" si="57">IF((G99&lt;C99),1,0)</f>
        <v>0</v>
      </c>
    </row>
    <row r="100" spans="1:14" x14ac:dyDescent="0.35">
      <c r="B100" s="93">
        <v>2</v>
      </c>
      <c r="C100" s="21">
        <v>167.79941261296599</v>
      </c>
      <c r="D100" s="9">
        <v>23.654483544858049</v>
      </c>
      <c r="E100">
        <f t="shared" ref="E100:E107" si="58">C100+D100</f>
        <v>191.45389615782403</v>
      </c>
      <c r="F100">
        <f t="shared" ref="F100:F107" si="59">C100-D100</f>
        <v>144.14492906810796</v>
      </c>
      <c r="G100" s="21">
        <v>265.99497172539202</v>
      </c>
      <c r="H100" s="9">
        <v>54.422329767235901</v>
      </c>
      <c r="I100">
        <f t="shared" ref="I100:I106" si="60">G100+H100</f>
        <v>320.41730149262793</v>
      </c>
      <c r="J100">
        <f t="shared" ref="J100:J106" si="61">G100-H100</f>
        <v>211.57264195815611</v>
      </c>
      <c r="K100" s="176">
        <f t="shared" ref="K100:K107" si="62">IF((J100&gt;E100),1,0)</f>
        <v>1</v>
      </c>
      <c r="L100">
        <f t="shared" ref="L100:L107" si="63">IF((F100&gt;I100),1,0)</f>
        <v>0</v>
      </c>
      <c r="M100">
        <f t="shared" ref="M100:M107" si="64">IF((G100&gt;C100),1,0)</f>
        <v>1</v>
      </c>
      <c r="N100">
        <f t="shared" ref="N100:N107" si="65">IF((G100&lt;C100),1,0)</f>
        <v>0</v>
      </c>
    </row>
    <row r="101" spans="1:14" x14ac:dyDescent="0.35">
      <c r="B101" s="93">
        <v>3</v>
      </c>
      <c r="C101" s="21">
        <v>191.40625</v>
      </c>
      <c r="D101" s="9">
        <v>43.640624999998046</v>
      </c>
      <c r="E101">
        <f t="shared" si="58"/>
        <v>235.04687499999804</v>
      </c>
      <c r="F101">
        <f t="shared" si="59"/>
        <v>147.76562500000196</v>
      </c>
      <c r="G101" s="21">
        <v>329.76987858258099</v>
      </c>
      <c r="H101" s="9">
        <v>6.2864620218607383</v>
      </c>
      <c r="I101">
        <f t="shared" si="60"/>
        <v>336.05634060444174</v>
      </c>
      <c r="J101">
        <f t="shared" si="61"/>
        <v>323.48341656072023</v>
      </c>
      <c r="K101" s="176">
        <f t="shared" si="62"/>
        <v>1</v>
      </c>
      <c r="L101">
        <f t="shared" si="63"/>
        <v>0</v>
      </c>
      <c r="M101">
        <f t="shared" si="64"/>
        <v>1</v>
      </c>
      <c r="N101">
        <f t="shared" si="65"/>
        <v>0</v>
      </c>
    </row>
    <row r="102" spans="1:14" x14ac:dyDescent="0.35">
      <c r="B102" s="92">
        <v>4</v>
      </c>
      <c r="C102" s="9">
        <v>127.949683871022</v>
      </c>
      <c r="D102" s="9">
        <v>40.691251631841709</v>
      </c>
      <c r="E102">
        <f t="shared" si="58"/>
        <v>168.64093550286373</v>
      </c>
      <c r="F102">
        <f t="shared" si="59"/>
        <v>87.258432239180294</v>
      </c>
      <c r="G102" s="21">
        <v>329.76987858258099</v>
      </c>
      <c r="H102" s="9">
        <v>82.33261802575241</v>
      </c>
      <c r="I102">
        <f t="shared" si="60"/>
        <v>412.10249660833341</v>
      </c>
      <c r="J102">
        <f t="shared" si="61"/>
        <v>247.43726055682856</v>
      </c>
      <c r="K102" s="176">
        <f t="shared" si="62"/>
        <v>1</v>
      </c>
      <c r="L102">
        <f t="shared" si="63"/>
        <v>0</v>
      </c>
      <c r="M102">
        <f t="shared" si="64"/>
        <v>1</v>
      </c>
      <c r="N102">
        <f t="shared" si="65"/>
        <v>0</v>
      </c>
    </row>
    <row r="103" spans="1:14" x14ac:dyDescent="0.35">
      <c r="B103" s="92">
        <v>5</v>
      </c>
      <c r="C103" s="9">
        <v>231.393459339618</v>
      </c>
      <c r="D103" s="9">
        <v>25.886962757315793</v>
      </c>
      <c r="E103">
        <f t="shared" si="58"/>
        <v>257.28042209693382</v>
      </c>
      <c r="F103">
        <f t="shared" si="59"/>
        <v>205.50649658230222</v>
      </c>
      <c r="G103" s="9">
        <v>380.4510437294</v>
      </c>
      <c r="H103" s="9">
        <v>46.226719209487356</v>
      </c>
      <c r="I103">
        <f t="shared" si="60"/>
        <v>426.67776293888733</v>
      </c>
      <c r="J103">
        <f t="shared" si="61"/>
        <v>334.22432451991267</v>
      </c>
      <c r="K103" s="176">
        <f t="shared" si="62"/>
        <v>1</v>
      </c>
      <c r="L103">
        <f t="shared" si="63"/>
        <v>0</v>
      </c>
      <c r="M103">
        <f t="shared" si="64"/>
        <v>1</v>
      </c>
      <c r="N103">
        <f t="shared" si="65"/>
        <v>0</v>
      </c>
    </row>
    <row r="104" spans="1:14" x14ac:dyDescent="0.35">
      <c r="B104" s="93">
        <v>6</v>
      </c>
      <c r="C104" s="52">
        <v>139.528765576274</v>
      </c>
      <c r="D104" s="9">
        <v>28.734199145310676</v>
      </c>
      <c r="E104">
        <f t="shared" si="58"/>
        <v>168.26296472158467</v>
      </c>
      <c r="F104">
        <f t="shared" si="59"/>
        <v>110.79456643096333</v>
      </c>
      <c r="G104" s="9">
        <v>166.53298769297899</v>
      </c>
      <c r="H104" s="9">
        <v>21.172567791279818</v>
      </c>
      <c r="I104">
        <f t="shared" si="60"/>
        <v>187.70555548425881</v>
      </c>
      <c r="J104">
        <f t="shared" si="61"/>
        <v>145.36041990169917</v>
      </c>
      <c r="K104" s="176">
        <f t="shared" si="62"/>
        <v>0</v>
      </c>
      <c r="L104">
        <f t="shared" si="63"/>
        <v>0</v>
      </c>
      <c r="M104">
        <f t="shared" si="64"/>
        <v>1</v>
      </c>
      <c r="N104">
        <f t="shared" si="65"/>
        <v>0</v>
      </c>
    </row>
    <row r="105" spans="1:14" x14ac:dyDescent="0.35">
      <c r="B105" s="93">
        <v>7</v>
      </c>
      <c r="C105" s="9">
        <v>285.80487804000001</v>
      </c>
      <c r="D105" s="9">
        <v>16.779512191679999</v>
      </c>
      <c r="E105">
        <f t="shared" si="58"/>
        <v>302.58439023168</v>
      </c>
      <c r="F105">
        <f t="shared" si="59"/>
        <v>269.02536584832001</v>
      </c>
      <c r="G105" s="9">
        <v>507.12189054726241</v>
      </c>
      <c r="H105" s="9">
        <v>41.654063018241551</v>
      </c>
      <c r="I105">
        <f t="shared" si="60"/>
        <v>548.77595356550398</v>
      </c>
      <c r="J105">
        <f t="shared" si="61"/>
        <v>465.46782752902084</v>
      </c>
      <c r="K105" s="176">
        <f t="shared" si="62"/>
        <v>1</v>
      </c>
      <c r="L105">
        <f t="shared" si="63"/>
        <v>0</v>
      </c>
      <c r="M105">
        <f t="shared" si="64"/>
        <v>1</v>
      </c>
      <c r="N105">
        <f t="shared" si="65"/>
        <v>0</v>
      </c>
    </row>
    <row r="106" spans="1:14" x14ac:dyDescent="0.35">
      <c r="B106" s="92">
        <v>8</v>
      </c>
      <c r="C106" s="9">
        <v>299.12023460410501</v>
      </c>
      <c r="D106" s="9">
        <v>35.923753665689901</v>
      </c>
      <c r="E106">
        <f t="shared" si="58"/>
        <v>335.04398826979491</v>
      </c>
      <c r="F106">
        <f t="shared" si="59"/>
        <v>263.19648093841511</v>
      </c>
      <c r="G106" s="9">
        <v>401.75953079178799</v>
      </c>
      <c r="H106" s="9">
        <v>48.856304985337594</v>
      </c>
      <c r="I106">
        <f t="shared" si="60"/>
        <v>450.6158357771256</v>
      </c>
      <c r="J106">
        <f t="shared" si="61"/>
        <v>352.90322580645039</v>
      </c>
      <c r="K106" s="176">
        <f t="shared" si="62"/>
        <v>1</v>
      </c>
      <c r="L106">
        <f t="shared" si="63"/>
        <v>0</v>
      </c>
      <c r="M106">
        <f t="shared" si="64"/>
        <v>1</v>
      </c>
      <c r="N106">
        <f t="shared" si="65"/>
        <v>0</v>
      </c>
    </row>
    <row r="107" spans="1:14" x14ac:dyDescent="0.35">
      <c r="B107" s="92">
        <v>9</v>
      </c>
      <c r="C107" s="9">
        <v>278.32512315270901</v>
      </c>
      <c r="D107" s="9">
        <v>10.862068965516734</v>
      </c>
      <c r="E107">
        <f t="shared" si="58"/>
        <v>289.18719211822577</v>
      </c>
      <c r="F107">
        <f t="shared" si="59"/>
        <v>267.46305418719226</v>
      </c>
      <c r="G107" s="9">
        <v>293.10344827586198</v>
      </c>
      <c r="H107" s="9">
        <v>59.137931034479941</v>
      </c>
      <c r="I107">
        <f t="shared" ref="I107" si="66">G107+H107</f>
        <v>352.24137931034193</v>
      </c>
      <c r="J107">
        <f t="shared" ref="J107" si="67">G107-H107</f>
        <v>233.96551724138203</v>
      </c>
      <c r="K107" s="176">
        <f t="shared" si="62"/>
        <v>0</v>
      </c>
      <c r="L107">
        <f t="shared" si="63"/>
        <v>0</v>
      </c>
      <c r="M107">
        <f t="shared" si="64"/>
        <v>1</v>
      </c>
      <c r="N107">
        <f t="shared" si="65"/>
        <v>0</v>
      </c>
    </row>
    <row r="108" spans="1:14" x14ac:dyDescent="0.35">
      <c r="K108" s="176">
        <f>COUNTIF(K99:K107,"1")</f>
        <v>7</v>
      </c>
      <c r="L108">
        <v>0</v>
      </c>
      <c r="M108">
        <f>SUM(M99:M107)</f>
        <v>9</v>
      </c>
      <c r="N108">
        <v>0</v>
      </c>
    </row>
    <row r="111" spans="1:14" x14ac:dyDescent="0.35">
      <c r="A111" t="s">
        <v>107</v>
      </c>
      <c r="B111" s="93">
        <v>1</v>
      </c>
      <c r="C111" s="83">
        <v>140.10261949770401</v>
      </c>
      <c r="D111" s="83">
        <v>31.518698117860833</v>
      </c>
      <c r="E111">
        <f t="shared" ref="E111" si="68">C111+D111</f>
        <v>171.62131761556483</v>
      </c>
      <c r="F111">
        <f t="shared" ref="F111" si="69">C111-D111</f>
        <v>108.58392137984318</v>
      </c>
      <c r="G111" s="83">
        <v>180.648880444469</v>
      </c>
      <c r="H111" s="31">
        <v>38.219887588564895</v>
      </c>
      <c r="I111">
        <f t="shared" ref="I111" si="70">G111+H111</f>
        <v>218.86876803303389</v>
      </c>
      <c r="J111">
        <f t="shared" ref="J111" si="71">G111-H111</f>
        <v>142.42899285590411</v>
      </c>
      <c r="K111" s="176">
        <f t="shared" ref="K111" si="72">IF((J111&gt;E111),1,0)</f>
        <v>0</v>
      </c>
      <c r="L111">
        <f t="shared" ref="L111" si="73">IF((F111&gt;I111),1,0)</f>
        <v>0</v>
      </c>
      <c r="M111">
        <f t="shared" ref="M111" si="74">IF((G111&gt;C111),1,0)</f>
        <v>1</v>
      </c>
      <c r="N111">
        <f t="shared" ref="N111" si="75">IF((G111&lt;C111),1,0)</f>
        <v>0</v>
      </c>
    </row>
    <row r="112" spans="1:14" x14ac:dyDescent="0.35">
      <c r="B112" s="93">
        <v>2</v>
      </c>
      <c r="C112" s="83">
        <v>140.27527160987799</v>
      </c>
      <c r="D112" s="83">
        <v>16.558878377664243</v>
      </c>
      <c r="E112">
        <f t="shared" ref="E112:E119" si="76">C112+D112</f>
        <v>156.83414998754222</v>
      </c>
      <c r="F112">
        <f t="shared" ref="F112:F119" si="77">C112-D112</f>
        <v>123.71639323221375</v>
      </c>
      <c r="G112" s="83">
        <v>203.054714573691</v>
      </c>
      <c r="H112" s="31">
        <v>58.365976851817017</v>
      </c>
      <c r="I112">
        <f t="shared" ref="I112:I119" si="78">G112+H112</f>
        <v>261.42069142550804</v>
      </c>
      <c r="J112">
        <f t="shared" ref="J112:J119" si="79">G112-H112</f>
        <v>144.68873772187399</v>
      </c>
      <c r="K112" s="176">
        <f t="shared" ref="K112:K119" si="80">IF((J112&gt;E112),1,0)</f>
        <v>0</v>
      </c>
      <c r="L112">
        <f t="shared" ref="L112:L119" si="81">IF((F112&gt;I112),1,0)</f>
        <v>0</v>
      </c>
      <c r="M112">
        <f t="shared" ref="M112:M119" si="82">IF((G112&gt;C112),1,0)</f>
        <v>1</v>
      </c>
      <c r="N112">
        <f t="shared" ref="N112:N119" si="83">IF((G112&lt;C112),1,0)</f>
        <v>0</v>
      </c>
    </row>
    <row r="113" spans="1:14" x14ac:dyDescent="0.35">
      <c r="B113" s="93">
        <v>3</v>
      </c>
      <c r="C113" s="83">
        <v>169.53125</v>
      </c>
      <c r="D113" s="83">
        <v>32.156249999998053</v>
      </c>
      <c r="E113">
        <f t="shared" si="76"/>
        <v>201.68749999999807</v>
      </c>
      <c r="F113">
        <f t="shared" si="77"/>
        <v>137.37500000000193</v>
      </c>
      <c r="G113" s="83">
        <v>259.46829751106998</v>
      </c>
      <c r="H113" s="31">
        <v>0.58276187830083925</v>
      </c>
      <c r="I113">
        <f t="shared" si="78"/>
        <v>260.05105938937083</v>
      </c>
      <c r="J113">
        <f t="shared" si="79"/>
        <v>258.88553563276912</v>
      </c>
      <c r="K113" s="176">
        <f t="shared" si="80"/>
        <v>1</v>
      </c>
      <c r="L113">
        <f t="shared" si="81"/>
        <v>0</v>
      </c>
      <c r="M113">
        <f t="shared" si="82"/>
        <v>1</v>
      </c>
      <c r="N113">
        <f t="shared" si="83"/>
        <v>0</v>
      </c>
    </row>
    <row r="114" spans="1:14" x14ac:dyDescent="0.35">
      <c r="B114" s="93">
        <v>4</v>
      </c>
      <c r="C114" s="31">
        <v>114.138559202723</v>
      </c>
      <c r="D114" s="83">
        <v>35.016902874597839</v>
      </c>
      <c r="E114">
        <f t="shared" si="76"/>
        <v>149.15546207732083</v>
      </c>
      <c r="F114">
        <f t="shared" si="77"/>
        <v>79.121656328125169</v>
      </c>
      <c r="G114" s="83">
        <v>259.46829751106998</v>
      </c>
      <c r="H114" s="31">
        <v>70.03192433382776</v>
      </c>
      <c r="I114">
        <f t="shared" si="78"/>
        <v>329.50022184489774</v>
      </c>
      <c r="J114">
        <f t="shared" si="79"/>
        <v>189.43637317724222</v>
      </c>
      <c r="K114" s="176">
        <f t="shared" si="80"/>
        <v>1</v>
      </c>
      <c r="L114">
        <f t="shared" si="81"/>
        <v>0</v>
      </c>
      <c r="M114">
        <f t="shared" si="82"/>
        <v>1</v>
      </c>
      <c r="N114">
        <f t="shared" si="83"/>
        <v>0</v>
      </c>
    </row>
    <row r="115" spans="1:14" x14ac:dyDescent="0.35">
      <c r="B115" s="93">
        <v>5</v>
      </c>
      <c r="C115" s="31">
        <v>202.625606073564</v>
      </c>
      <c r="D115" s="83">
        <v>14.79255014703703</v>
      </c>
      <c r="E115">
        <f t="shared" si="76"/>
        <v>217.41815622060102</v>
      </c>
      <c r="F115">
        <f t="shared" si="77"/>
        <v>187.83305592652698</v>
      </c>
      <c r="G115" s="31">
        <v>461.11392538305103</v>
      </c>
      <c r="H115" s="31">
        <v>66.566475661664654</v>
      </c>
      <c r="I115">
        <f t="shared" si="78"/>
        <v>527.68040104471572</v>
      </c>
      <c r="J115">
        <f t="shared" si="79"/>
        <v>394.54744972138639</v>
      </c>
      <c r="K115" s="176">
        <f t="shared" si="80"/>
        <v>1</v>
      </c>
      <c r="L115">
        <f t="shared" si="81"/>
        <v>0</v>
      </c>
      <c r="M115">
        <f t="shared" si="82"/>
        <v>1</v>
      </c>
      <c r="N115">
        <f t="shared" si="83"/>
        <v>0</v>
      </c>
    </row>
    <row r="116" spans="1:14" x14ac:dyDescent="0.35">
      <c r="B116" s="93">
        <v>6</v>
      </c>
      <c r="C116" s="57">
        <v>106.871527020263</v>
      </c>
      <c r="D116" s="83">
        <v>17.391752114265142</v>
      </c>
      <c r="E116">
        <f t="shared" si="76"/>
        <v>124.26327913452815</v>
      </c>
      <c r="F116">
        <f t="shared" si="77"/>
        <v>89.479774905997857</v>
      </c>
      <c r="G116" s="31">
        <v>123.836992928917</v>
      </c>
      <c r="H116" s="31">
        <v>27.978036009905217</v>
      </c>
      <c r="I116">
        <f t="shared" si="78"/>
        <v>151.81502893882222</v>
      </c>
      <c r="J116">
        <f t="shared" si="79"/>
        <v>95.858956919011774</v>
      </c>
      <c r="K116" s="176">
        <f t="shared" si="80"/>
        <v>0</v>
      </c>
      <c r="L116">
        <f t="shared" si="81"/>
        <v>0</v>
      </c>
      <c r="M116">
        <f t="shared" si="82"/>
        <v>1</v>
      </c>
      <c r="N116">
        <f t="shared" si="83"/>
        <v>0</v>
      </c>
    </row>
    <row r="117" spans="1:14" x14ac:dyDescent="0.35">
      <c r="B117" s="93">
        <v>7</v>
      </c>
      <c r="C117" s="31">
        <v>193.60975608000001</v>
      </c>
      <c r="D117" s="83">
        <v>23.2331707188</v>
      </c>
      <c r="E117">
        <f t="shared" si="76"/>
        <v>216.84292679880002</v>
      </c>
      <c r="F117">
        <f t="shared" si="77"/>
        <v>170.3765853612</v>
      </c>
      <c r="G117" s="31">
        <v>527.80845771144186</v>
      </c>
      <c r="H117" s="31">
        <v>39.571359867329001</v>
      </c>
      <c r="I117">
        <f t="shared" si="78"/>
        <v>567.37981757877083</v>
      </c>
      <c r="J117">
        <f t="shared" si="79"/>
        <v>488.23709784411284</v>
      </c>
      <c r="K117" s="176">
        <f t="shared" si="80"/>
        <v>1</v>
      </c>
      <c r="L117">
        <f t="shared" si="81"/>
        <v>0</v>
      </c>
      <c r="M117">
        <f t="shared" si="82"/>
        <v>1</v>
      </c>
      <c r="N117">
        <f t="shared" si="83"/>
        <v>0</v>
      </c>
    </row>
    <row r="118" spans="1:14" x14ac:dyDescent="0.35">
      <c r="B118" s="93">
        <v>8</v>
      </c>
      <c r="C118" s="31">
        <v>224.34017595307901</v>
      </c>
      <c r="D118" s="83">
        <v>33.049853372432928</v>
      </c>
      <c r="E118">
        <f t="shared" si="76"/>
        <v>257.39002932551193</v>
      </c>
      <c r="F118">
        <f t="shared" si="77"/>
        <v>191.29032258064609</v>
      </c>
      <c r="G118" s="31">
        <v>413.48973607038101</v>
      </c>
      <c r="H118" s="31">
        <v>44.54545454545314</v>
      </c>
      <c r="I118">
        <f t="shared" si="78"/>
        <v>458.03519061583415</v>
      </c>
      <c r="J118">
        <f t="shared" si="79"/>
        <v>368.94428152492787</v>
      </c>
      <c r="K118" s="176">
        <f t="shared" si="80"/>
        <v>1</v>
      </c>
      <c r="L118">
        <f t="shared" si="81"/>
        <v>0</v>
      </c>
      <c r="M118">
        <f t="shared" si="82"/>
        <v>1</v>
      </c>
      <c r="N118">
        <f t="shared" si="83"/>
        <v>0</v>
      </c>
    </row>
    <row r="119" spans="1:14" x14ac:dyDescent="0.35">
      <c r="B119" s="93">
        <v>9</v>
      </c>
      <c r="C119" s="31">
        <v>242.610837438423</v>
      </c>
      <c r="D119" s="83">
        <v>14.48275862068896</v>
      </c>
      <c r="E119">
        <f t="shared" si="76"/>
        <v>257.09359605911197</v>
      </c>
      <c r="F119">
        <f t="shared" si="77"/>
        <v>228.12807881773404</v>
      </c>
      <c r="G119" s="31">
        <v>258.62068965517199</v>
      </c>
      <c r="H119" s="31">
        <v>44.655172413791036</v>
      </c>
      <c r="I119">
        <f t="shared" si="78"/>
        <v>303.27586206896302</v>
      </c>
      <c r="J119">
        <f t="shared" si="79"/>
        <v>213.96551724138095</v>
      </c>
      <c r="K119" s="176">
        <f t="shared" si="80"/>
        <v>0</v>
      </c>
      <c r="L119">
        <f t="shared" si="81"/>
        <v>0</v>
      </c>
      <c r="M119">
        <f t="shared" si="82"/>
        <v>1</v>
      </c>
      <c r="N119">
        <f t="shared" si="83"/>
        <v>0</v>
      </c>
    </row>
    <row r="120" spans="1:14" x14ac:dyDescent="0.35">
      <c r="K120" s="176">
        <f>COUNTIF(K111:K119,"1")</f>
        <v>5</v>
      </c>
      <c r="L120" s="176">
        <f>COUNTIF(L111:L119,"1")</f>
        <v>0</v>
      </c>
      <c r="M120">
        <f>SUM(M111:M119)</f>
        <v>9</v>
      </c>
      <c r="N120">
        <v>0</v>
      </c>
    </row>
    <row r="123" spans="1:14" x14ac:dyDescent="0.35">
      <c r="A123" t="s">
        <v>108</v>
      </c>
      <c r="B123" s="93">
        <v>1</v>
      </c>
      <c r="C123" s="103">
        <v>146.55015720541999</v>
      </c>
      <c r="D123" s="14">
        <v>32.339904882632801</v>
      </c>
      <c r="E123">
        <f t="shared" ref="E123" si="84">C123+D123</f>
        <v>178.89006208805279</v>
      </c>
      <c r="F123">
        <f t="shared" ref="F123" si="85">C123-D123</f>
        <v>114.2102523227872</v>
      </c>
      <c r="G123" s="103">
        <v>121.396282685014</v>
      </c>
      <c r="H123" s="14">
        <v>13.775622585684113</v>
      </c>
      <c r="I123">
        <f t="shared" ref="I123" si="86">G123+H123</f>
        <v>135.17190527069812</v>
      </c>
      <c r="J123">
        <f t="shared" ref="J123" si="87">G123-H123</f>
        <v>107.62066009932988</v>
      </c>
      <c r="K123" s="176">
        <f t="shared" ref="K123" si="88">IF((J123&gt;E123),1,0)</f>
        <v>0</v>
      </c>
      <c r="L123">
        <f t="shared" ref="L123" si="89">IF((F123&gt;I123),1,0)</f>
        <v>0</v>
      </c>
      <c r="M123">
        <f t="shared" ref="M123" si="90">IF((G123&gt;C123),1,0)</f>
        <v>0</v>
      </c>
      <c r="N123">
        <f t="shared" ref="N123" si="91">IF((G123&lt;C123),1,0)</f>
        <v>1</v>
      </c>
    </row>
    <row r="124" spans="1:14" x14ac:dyDescent="0.35">
      <c r="B124" s="93">
        <v>2</v>
      </c>
      <c r="C124" s="103">
        <v>118.387932140942</v>
      </c>
      <c r="D124" s="14">
        <v>14.985858921412964</v>
      </c>
      <c r="E124">
        <f t="shared" ref="E124:E131" si="92">C124+D124</f>
        <v>133.37379106235497</v>
      </c>
      <c r="F124">
        <f t="shared" ref="F124:F131" si="93">C124-D124</f>
        <v>103.40207321952903</v>
      </c>
      <c r="G124" s="103">
        <v>161.04446172546801</v>
      </c>
      <c r="H124" s="14">
        <v>53.63360035031851</v>
      </c>
      <c r="I124">
        <f t="shared" ref="I124:I131" si="94">G124+H124</f>
        <v>214.67806207578653</v>
      </c>
      <c r="J124">
        <f t="shared" ref="J124:J131" si="95">G124-H124</f>
        <v>107.41086137514949</v>
      </c>
      <c r="K124" s="176">
        <f t="shared" ref="K124:K131" si="96">IF((J124&gt;E124),1,0)</f>
        <v>0</v>
      </c>
      <c r="L124">
        <f t="shared" ref="L124:L131" si="97">IF((F124&gt;I124),1,0)</f>
        <v>0</v>
      </c>
      <c r="M124">
        <f t="shared" ref="M124:M131" si="98">IF((G124&gt;C124),1,0)</f>
        <v>1</v>
      </c>
      <c r="N124">
        <f t="shared" ref="N124:N131" si="99">IF((G124&lt;C124),1,0)</f>
        <v>0</v>
      </c>
    </row>
    <row r="125" spans="1:14" x14ac:dyDescent="0.35">
      <c r="B125" s="93">
        <v>3</v>
      </c>
      <c r="C125" s="103">
        <v>150.78125</v>
      </c>
      <c r="D125" s="14">
        <v>26.03124999999805</v>
      </c>
      <c r="E125">
        <f t="shared" si="92"/>
        <v>176.81249999999804</v>
      </c>
      <c r="F125">
        <f t="shared" si="93"/>
        <v>124.75000000000195</v>
      </c>
      <c r="G125" s="103">
        <v>187.5</v>
      </c>
      <c r="H125" s="14">
        <v>49.765624999998046</v>
      </c>
      <c r="I125">
        <f t="shared" si="94"/>
        <v>237.26562499999804</v>
      </c>
      <c r="J125">
        <f t="shared" si="95"/>
        <v>137.73437500000196</v>
      </c>
      <c r="K125" s="176">
        <f t="shared" si="96"/>
        <v>0</v>
      </c>
      <c r="L125">
        <f t="shared" si="97"/>
        <v>0</v>
      </c>
      <c r="M125">
        <f t="shared" si="98"/>
        <v>1</v>
      </c>
      <c r="N125">
        <f t="shared" si="99"/>
        <v>0</v>
      </c>
    </row>
    <row r="126" spans="1:14" x14ac:dyDescent="0.35">
      <c r="B126" s="93">
        <v>4</v>
      </c>
      <c r="C126" s="14">
        <v>117.23137569433101</v>
      </c>
      <c r="D126" s="14">
        <v>36.907725321889757</v>
      </c>
      <c r="E126">
        <f t="shared" si="92"/>
        <v>154.13910101622076</v>
      </c>
      <c r="F126">
        <f t="shared" si="93"/>
        <v>80.32365037244125</v>
      </c>
      <c r="G126" s="103">
        <v>202.691789179088</v>
      </c>
      <c r="H126" s="14">
        <v>37.854077253220737</v>
      </c>
      <c r="I126">
        <f t="shared" si="94"/>
        <v>240.54586643230874</v>
      </c>
      <c r="J126">
        <f t="shared" si="95"/>
        <v>164.83771192586727</v>
      </c>
      <c r="K126" s="176">
        <f t="shared" si="96"/>
        <v>1</v>
      </c>
      <c r="L126">
        <f t="shared" si="97"/>
        <v>0</v>
      </c>
      <c r="M126">
        <f t="shared" si="98"/>
        <v>1</v>
      </c>
      <c r="N126">
        <f t="shared" si="99"/>
        <v>0</v>
      </c>
    </row>
    <row r="127" spans="1:14" x14ac:dyDescent="0.35">
      <c r="B127" s="93">
        <v>5</v>
      </c>
      <c r="C127" s="99">
        <v>99.790793602757802</v>
      </c>
      <c r="D127" s="14">
        <v>33.283237830832746</v>
      </c>
      <c r="E127">
        <f t="shared" si="92"/>
        <v>133.07403143359056</v>
      </c>
      <c r="F127">
        <f t="shared" si="93"/>
        <v>66.507555771925055</v>
      </c>
      <c r="G127" s="99">
        <v>350.73189344947099</v>
      </c>
      <c r="H127" s="14">
        <v>33.283237830832384</v>
      </c>
      <c r="I127">
        <f t="shared" si="94"/>
        <v>384.01513128030336</v>
      </c>
      <c r="J127">
        <f t="shared" si="95"/>
        <v>317.44865561863861</v>
      </c>
      <c r="K127" s="176">
        <f t="shared" si="96"/>
        <v>1</v>
      </c>
      <c r="L127">
        <f t="shared" si="97"/>
        <v>0</v>
      </c>
      <c r="M127">
        <f t="shared" si="98"/>
        <v>1</v>
      </c>
      <c r="N127">
        <f t="shared" si="99"/>
        <v>0</v>
      </c>
    </row>
    <row r="128" spans="1:14" x14ac:dyDescent="0.35">
      <c r="B128" s="93">
        <v>6</v>
      </c>
      <c r="C128" s="99">
        <v>92.719736149789</v>
      </c>
      <c r="D128" s="14">
        <v>24.19722033289235</v>
      </c>
      <c r="E128">
        <f t="shared" si="92"/>
        <v>116.91695648268134</v>
      </c>
      <c r="F128">
        <f t="shared" si="93"/>
        <v>68.522515816896657</v>
      </c>
      <c r="G128" s="99">
        <v>110.45679709456699</v>
      </c>
      <c r="H128" s="14">
        <v>39.333059558796087</v>
      </c>
      <c r="I128">
        <f t="shared" si="94"/>
        <v>149.78985665336307</v>
      </c>
      <c r="J128">
        <f t="shared" si="95"/>
        <v>71.123737535770914</v>
      </c>
      <c r="K128" s="176">
        <f t="shared" si="96"/>
        <v>0</v>
      </c>
      <c r="L128">
        <f t="shared" si="97"/>
        <v>0</v>
      </c>
      <c r="M128">
        <f t="shared" si="98"/>
        <v>1</v>
      </c>
      <c r="N128">
        <f t="shared" si="99"/>
        <v>0</v>
      </c>
    </row>
    <row r="129" spans="2:14" x14ac:dyDescent="0.35">
      <c r="B129" s="93">
        <v>7</v>
      </c>
      <c r="C129" s="14">
        <v>119.85365853</v>
      </c>
      <c r="D129" s="14">
        <v>14.198048766719999</v>
      </c>
      <c r="E129">
        <f t="shared" si="92"/>
        <v>134.05170729672</v>
      </c>
      <c r="F129">
        <f t="shared" si="93"/>
        <v>105.65560976328001</v>
      </c>
      <c r="G129" s="14">
        <v>316.29104477611924</v>
      </c>
      <c r="H129" s="14">
        <v>52.058640132670213</v>
      </c>
      <c r="I129">
        <f t="shared" si="94"/>
        <v>368.34968490878947</v>
      </c>
      <c r="J129">
        <f t="shared" si="95"/>
        <v>264.232404643449</v>
      </c>
      <c r="K129" s="176">
        <f t="shared" si="96"/>
        <v>1</v>
      </c>
      <c r="L129">
        <f t="shared" si="97"/>
        <v>0</v>
      </c>
      <c r="M129">
        <f t="shared" si="98"/>
        <v>1</v>
      </c>
      <c r="N129">
        <f t="shared" si="99"/>
        <v>0</v>
      </c>
    </row>
    <row r="130" spans="2:14" x14ac:dyDescent="0.35">
      <c r="B130" s="93">
        <v>8</v>
      </c>
      <c r="C130" s="14">
        <v>101.17302052785899</v>
      </c>
      <c r="D130" s="14">
        <v>8.6217008797651307</v>
      </c>
      <c r="E130">
        <f t="shared" si="92"/>
        <v>109.79472140762412</v>
      </c>
      <c r="F130">
        <f t="shared" si="93"/>
        <v>92.551319648093866</v>
      </c>
      <c r="G130" s="14">
        <v>313.78299120234601</v>
      </c>
      <c r="H130" s="14">
        <v>45.982404692080621</v>
      </c>
      <c r="I130">
        <f t="shared" si="94"/>
        <v>359.76539589442666</v>
      </c>
      <c r="J130">
        <f t="shared" si="95"/>
        <v>267.80058651026536</v>
      </c>
      <c r="K130" s="176">
        <f t="shared" si="96"/>
        <v>1</v>
      </c>
      <c r="L130">
        <f t="shared" si="97"/>
        <v>0</v>
      </c>
      <c r="M130">
        <f t="shared" si="98"/>
        <v>1</v>
      </c>
      <c r="N130">
        <f t="shared" si="99"/>
        <v>0</v>
      </c>
    </row>
    <row r="131" spans="2:14" x14ac:dyDescent="0.35">
      <c r="B131" s="93">
        <v>9</v>
      </c>
      <c r="C131" s="14">
        <v>174.87684729064</v>
      </c>
      <c r="D131" s="14">
        <v>10.862068965516734</v>
      </c>
      <c r="E131">
        <f t="shared" si="92"/>
        <v>185.73891625615673</v>
      </c>
      <c r="F131">
        <f t="shared" si="93"/>
        <v>164.01477832512327</v>
      </c>
      <c r="G131" s="14">
        <v>165.02463054187101</v>
      </c>
      <c r="H131" s="14">
        <v>37.413793103448477</v>
      </c>
      <c r="I131">
        <f t="shared" si="94"/>
        <v>202.43842364531949</v>
      </c>
      <c r="J131">
        <f t="shared" si="95"/>
        <v>127.61083743842252</v>
      </c>
      <c r="K131" s="176">
        <f t="shared" si="96"/>
        <v>0</v>
      </c>
      <c r="L131">
        <f t="shared" si="97"/>
        <v>0</v>
      </c>
      <c r="M131">
        <f t="shared" si="98"/>
        <v>0</v>
      </c>
      <c r="N131">
        <f t="shared" si="99"/>
        <v>1</v>
      </c>
    </row>
    <row r="132" spans="2:14" x14ac:dyDescent="0.35">
      <c r="K132" s="176">
        <f>COUNTIF(K123:K131,"1")</f>
        <v>4</v>
      </c>
      <c r="L132" s="176">
        <f>COUNTIF(L123:L131,"1")</f>
        <v>0</v>
      </c>
      <c r="M132">
        <f>SUM(M123:M131)</f>
        <v>7</v>
      </c>
      <c r="N132">
        <f>SUM(N123:N131)</f>
        <v>2</v>
      </c>
    </row>
  </sheetData>
  <mergeCells count="17">
    <mergeCell ref="M70:N70"/>
    <mergeCell ref="BT1:BV1"/>
    <mergeCell ref="N1:P1"/>
    <mergeCell ref="Y1:AA1"/>
    <mergeCell ref="AJ1:AL1"/>
    <mergeCell ref="AV1:AX1"/>
    <mergeCell ref="BH1:BJ1"/>
    <mergeCell ref="C19:L19"/>
    <mergeCell ref="C31:L31"/>
    <mergeCell ref="C44:L44"/>
    <mergeCell ref="C56:L56"/>
    <mergeCell ref="A1:A3"/>
    <mergeCell ref="B1:B3"/>
    <mergeCell ref="C1:L1"/>
    <mergeCell ref="C2:D2"/>
    <mergeCell ref="E2:F2"/>
    <mergeCell ref="C15:L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F28E-DB8E-49AA-885D-F614899C492F}">
  <sheetPr codeName="Sheet12"/>
  <dimension ref="A1:BW117"/>
  <sheetViews>
    <sheetView topLeftCell="J1" zoomScale="95" zoomScaleNormal="95" workbookViewId="0">
      <selection activeCell="R22" sqref="R22"/>
    </sheetView>
  </sheetViews>
  <sheetFormatPr defaultRowHeight="14.5" x14ac:dyDescent="0.35"/>
  <cols>
    <col min="1" max="1" width="24.453125" customWidth="1"/>
    <col min="10" max="11" width="10.81640625" customWidth="1"/>
    <col min="12" max="12" width="11.81640625" customWidth="1"/>
  </cols>
  <sheetData>
    <row r="1" spans="1:75" x14ac:dyDescent="0.35">
      <c r="A1" s="278" t="s">
        <v>2</v>
      </c>
      <c r="B1" s="280" t="s">
        <v>79</v>
      </c>
      <c r="C1" s="283" t="s">
        <v>3</v>
      </c>
      <c r="D1" s="284"/>
      <c r="E1" s="284"/>
      <c r="F1" s="284"/>
      <c r="G1" s="284"/>
      <c r="H1" s="284"/>
      <c r="I1" s="284"/>
      <c r="J1" s="284"/>
      <c r="K1" s="284"/>
      <c r="L1" s="284"/>
      <c r="N1" s="285" t="s">
        <v>103</v>
      </c>
      <c r="O1" s="285"/>
      <c r="P1" s="285"/>
      <c r="Z1" s="285" t="s">
        <v>64</v>
      </c>
      <c r="AA1" s="285"/>
      <c r="AB1" s="285"/>
      <c r="AL1" s="285" t="s">
        <v>67</v>
      </c>
      <c r="AM1" s="285"/>
      <c r="AN1" s="285"/>
      <c r="AX1" s="285" t="s">
        <v>74</v>
      </c>
      <c r="AY1" s="285"/>
      <c r="AZ1" s="285"/>
      <c r="BJ1" s="285" t="s">
        <v>107</v>
      </c>
      <c r="BK1" s="285"/>
      <c r="BL1" s="285"/>
      <c r="BU1" s="285" t="s">
        <v>108</v>
      </c>
      <c r="BV1" s="285"/>
      <c r="BW1" s="285"/>
    </row>
    <row r="2" spans="1:75" x14ac:dyDescent="0.35">
      <c r="A2" s="279"/>
      <c r="B2" s="281"/>
      <c r="C2" s="267" t="s">
        <v>5</v>
      </c>
      <c r="D2" s="268"/>
      <c r="E2" s="268" t="s">
        <v>99</v>
      </c>
      <c r="F2" s="268"/>
      <c r="G2" s="147"/>
      <c r="H2" s="147"/>
      <c r="I2" s="147"/>
      <c r="J2" s="147"/>
      <c r="K2" s="147"/>
      <c r="L2" s="147"/>
    </row>
    <row r="3" spans="1:75" ht="29" x14ac:dyDescent="0.35">
      <c r="A3" s="286"/>
      <c r="B3" s="282"/>
      <c r="C3" s="148" t="s">
        <v>7</v>
      </c>
      <c r="D3" s="148" t="s">
        <v>78</v>
      </c>
      <c r="E3" s="148" t="s">
        <v>66</v>
      </c>
      <c r="F3" s="148" t="s">
        <v>78</v>
      </c>
      <c r="G3" s="129" t="s">
        <v>82</v>
      </c>
      <c r="H3" s="130" t="s">
        <v>83</v>
      </c>
      <c r="I3" s="130" t="s">
        <v>84</v>
      </c>
      <c r="J3" s="149" t="s">
        <v>100</v>
      </c>
      <c r="K3" s="130" t="s">
        <v>101</v>
      </c>
      <c r="L3" s="149" t="s">
        <v>102</v>
      </c>
      <c r="N3" s="159" t="s">
        <v>88</v>
      </c>
      <c r="O3" s="159" t="s">
        <v>99</v>
      </c>
      <c r="P3" s="196" t="s">
        <v>138</v>
      </c>
      <c r="Q3" s="149" t="s">
        <v>126</v>
      </c>
      <c r="Z3" s="159" t="s">
        <v>88</v>
      </c>
      <c r="AA3" s="159" t="s">
        <v>99</v>
      </c>
      <c r="AL3" s="159" t="s">
        <v>88</v>
      </c>
      <c r="AM3" s="159" t="s">
        <v>99</v>
      </c>
      <c r="AX3" s="159" t="s">
        <v>88</v>
      </c>
      <c r="AY3" s="159" t="s">
        <v>99</v>
      </c>
      <c r="BJ3" s="159" t="s">
        <v>88</v>
      </c>
      <c r="BK3" s="159" t="s">
        <v>99</v>
      </c>
      <c r="BU3" s="159" t="s">
        <v>88</v>
      </c>
      <c r="BV3" s="159" t="s">
        <v>99</v>
      </c>
    </row>
    <row r="4" spans="1:75" x14ac:dyDescent="0.35">
      <c r="A4" s="162" t="s">
        <v>30</v>
      </c>
      <c r="B4" s="99">
        <v>1</v>
      </c>
      <c r="C4" s="154">
        <v>88.466017118083101</v>
      </c>
      <c r="D4" s="154">
        <v>9.2453438418984302</v>
      </c>
      <c r="E4" s="154">
        <v>105.447260909324</v>
      </c>
      <c r="F4" s="154">
        <v>5.5472063051384062</v>
      </c>
      <c r="G4" s="155">
        <v>-9.2453438418984302</v>
      </c>
      <c r="H4" s="155">
        <v>0</v>
      </c>
      <c r="I4" s="155">
        <v>9.2453438418984302</v>
      </c>
      <c r="J4" s="155">
        <v>11.434037486102493</v>
      </c>
      <c r="K4" s="155">
        <v>16.9812437912409</v>
      </c>
      <c r="L4" s="155">
        <v>22.528450096379306</v>
      </c>
      <c r="N4">
        <v>-9.2453438418984302</v>
      </c>
      <c r="O4">
        <v>11.434037486102493</v>
      </c>
      <c r="P4">
        <v>1</v>
      </c>
      <c r="Q4" t="s">
        <v>130</v>
      </c>
      <c r="Z4" s="139">
        <v>-13.697908942607969</v>
      </c>
      <c r="AA4" s="139">
        <v>21.045528696424629</v>
      </c>
      <c r="AB4" s="140">
        <v>1</v>
      </c>
      <c r="AL4">
        <v>-12.943481378656921</v>
      </c>
      <c r="AM4">
        <v>-81.400709196533512</v>
      </c>
      <c r="AN4" s="140">
        <v>1</v>
      </c>
      <c r="AX4">
        <v>-25.886962757315793</v>
      </c>
      <c r="AY4">
        <v>40.838351874631897</v>
      </c>
      <c r="AZ4" s="140">
        <v>1</v>
      </c>
      <c r="BJ4">
        <v>-14.79255014703703</v>
      </c>
      <c r="BK4">
        <v>36.637803201248289</v>
      </c>
      <c r="BL4">
        <v>1</v>
      </c>
      <c r="BU4">
        <v>-33.283237830832746</v>
      </c>
      <c r="BV4">
        <v>103.90326506713683</v>
      </c>
      <c r="BW4">
        <v>1</v>
      </c>
    </row>
    <row r="5" spans="1:75" x14ac:dyDescent="0.35">
      <c r="A5" s="162" t="s">
        <v>32</v>
      </c>
      <c r="B5" s="99">
        <v>2</v>
      </c>
      <c r="C5" s="154">
        <v>88.466017118083101</v>
      </c>
      <c r="D5" s="154">
        <v>9.2453438418984302</v>
      </c>
      <c r="E5" s="154">
        <v>224.31596744801001</v>
      </c>
      <c r="F5" s="154">
        <v>22.188825220557469</v>
      </c>
      <c r="G5" s="155">
        <v>-9.2453438418984302</v>
      </c>
      <c r="H5" s="155">
        <v>0</v>
      </c>
      <c r="I5" s="155">
        <v>9.2453438418984302</v>
      </c>
      <c r="J5" s="155">
        <v>113.66112510936944</v>
      </c>
      <c r="K5" s="155">
        <v>135.84995032992691</v>
      </c>
      <c r="L5" s="155">
        <v>158.03877555048439</v>
      </c>
      <c r="N5">
        <v>0</v>
      </c>
      <c r="O5">
        <v>16.9812437912409</v>
      </c>
      <c r="P5">
        <v>1</v>
      </c>
      <c r="Z5" s="139">
        <v>0</v>
      </c>
      <c r="AA5" s="139">
        <v>24.206584606257991</v>
      </c>
      <c r="AB5" s="140">
        <v>1</v>
      </c>
      <c r="AL5">
        <v>0</v>
      </c>
      <c r="AM5">
        <v>-1.8907521562079808</v>
      </c>
      <c r="AN5" s="140">
        <v>1</v>
      </c>
      <c r="AX5">
        <v>0</v>
      </c>
      <c r="AY5">
        <v>100.00855246278002</v>
      </c>
      <c r="AZ5" s="140">
        <v>1</v>
      </c>
      <c r="BJ5">
        <v>0</v>
      </c>
      <c r="BK5">
        <v>75.468247337223005</v>
      </c>
      <c r="BL5">
        <v>1</v>
      </c>
      <c r="BU5">
        <v>0</v>
      </c>
      <c r="BV5">
        <v>109.4504713722752</v>
      </c>
      <c r="BW5">
        <v>1</v>
      </c>
    </row>
    <row r="6" spans="1:75" x14ac:dyDescent="0.35">
      <c r="A6" s="162" t="s">
        <v>33</v>
      </c>
      <c r="B6" s="92">
        <v>3</v>
      </c>
      <c r="C6" s="154">
        <v>89.847715736040499</v>
      </c>
      <c r="D6" s="154">
        <v>8.7055837563449128</v>
      </c>
      <c r="E6" s="154">
        <v>92.385786802030395</v>
      </c>
      <c r="F6" s="154">
        <v>6.2182741116749263</v>
      </c>
      <c r="G6" s="155">
        <v>-8.7055837563449128</v>
      </c>
      <c r="H6" s="155">
        <v>0</v>
      </c>
      <c r="I6" s="155">
        <v>8.7055837563449128</v>
      </c>
      <c r="J6" s="155">
        <v>-3.6802030456850297</v>
      </c>
      <c r="K6" s="155">
        <v>2.5380710659898966</v>
      </c>
      <c r="L6" s="155">
        <v>8.7563451776648229</v>
      </c>
      <c r="N6">
        <v>9.2453438418984302</v>
      </c>
      <c r="O6">
        <v>22.528450096379306</v>
      </c>
      <c r="P6">
        <v>1</v>
      </c>
      <c r="Z6" s="139">
        <v>13.697908942607969</v>
      </c>
      <c r="AA6" s="139">
        <v>27.367640516091353</v>
      </c>
      <c r="AB6" s="140">
        <v>1</v>
      </c>
      <c r="AL6">
        <v>12.943481378656921</v>
      </c>
      <c r="AM6">
        <v>77.619204884117551</v>
      </c>
      <c r="AN6" s="140">
        <v>1</v>
      </c>
      <c r="AX6">
        <v>25.886962757315793</v>
      </c>
      <c r="AY6">
        <v>159.17875305092815</v>
      </c>
      <c r="AZ6" s="140">
        <v>1</v>
      </c>
      <c r="BJ6">
        <v>14.79255014703703</v>
      </c>
      <c r="BK6">
        <v>114.29869147319772</v>
      </c>
      <c r="BL6">
        <v>1</v>
      </c>
      <c r="BU6">
        <v>33.283237830832746</v>
      </c>
      <c r="BV6">
        <v>114.99767767741358</v>
      </c>
      <c r="BW6">
        <v>1</v>
      </c>
    </row>
    <row r="7" spans="1:75" x14ac:dyDescent="0.35">
      <c r="A7" s="162" t="s">
        <v>34</v>
      </c>
      <c r="B7" s="99">
        <v>4</v>
      </c>
      <c r="C7" s="154">
        <v>128.55329949238501</v>
      </c>
      <c r="D7" s="154">
        <v>41.040609137055363</v>
      </c>
      <c r="E7" s="154">
        <v>205.329949238578</v>
      </c>
      <c r="F7" s="154">
        <v>27.360406091370223</v>
      </c>
      <c r="G7" s="155">
        <v>-41.040609137055363</v>
      </c>
      <c r="H7" s="155">
        <v>0</v>
      </c>
      <c r="I7" s="155">
        <v>41.040609137055363</v>
      </c>
      <c r="J7" s="155">
        <v>49.416243654822765</v>
      </c>
      <c r="K7" s="155">
        <v>76.776649746192987</v>
      </c>
      <c r="L7" s="155">
        <v>104.13705583756321</v>
      </c>
      <c r="AB7" s="140"/>
      <c r="AN7" s="140"/>
      <c r="AZ7" s="140"/>
    </row>
    <row r="8" spans="1:75" x14ac:dyDescent="0.35">
      <c r="A8" s="162" t="s">
        <v>38</v>
      </c>
      <c r="B8" s="92">
        <v>5</v>
      </c>
      <c r="C8" s="154">
        <v>124.82858910891096</v>
      </c>
      <c r="D8" s="154">
        <v>13.23000000000069</v>
      </c>
      <c r="E8" s="154">
        <v>119.20544554455451</v>
      </c>
      <c r="F8" s="154">
        <v>26.46000000000069</v>
      </c>
      <c r="G8" s="155">
        <v>-13.23000000000069</v>
      </c>
      <c r="H8" s="155">
        <v>0</v>
      </c>
      <c r="I8" s="155">
        <v>13.23000000000069</v>
      </c>
      <c r="J8" s="155">
        <v>-32.083143564357144</v>
      </c>
      <c r="K8" s="155">
        <v>-5.6231435643564538</v>
      </c>
      <c r="L8" s="155">
        <v>20.836856435644236</v>
      </c>
      <c r="N8">
        <v>-9.2453438418984302</v>
      </c>
      <c r="O8">
        <v>113.66112510936944</v>
      </c>
      <c r="P8">
        <v>2</v>
      </c>
      <c r="Q8" t="s">
        <v>130</v>
      </c>
      <c r="Z8" s="139">
        <v>-10.465699221897905</v>
      </c>
      <c r="AA8" s="139">
        <v>65.603524408773026</v>
      </c>
      <c r="AB8" s="140">
        <v>2</v>
      </c>
      <c r="AL8">
        <v>-12.943481378656921</v>
      </c>
      <c r="AM8">
        <v>124.48743774793962</v>
      </c>
      <c r="AN8" s="140">
        <v>2</v>
      </c>
      <c r="AX8">
        <v>-25.886962757315793</v>
      </c>
      <c r="AY8">
        <v>174.75981395104134</v>
      </c>
      <c r="AZ8" s="140">
        <v>2</v>
      </c>
      <c r="BJ8">
        <v>-14.79255014703703</v>
      </c>
      <c r="BK8">
        <v>338.06593290921751</v>
      </c>
      <c r="BL8">
        <v>2</v>
      </c>
      <c r="BU8">
        <v>-33.283237830832746</v>
      </c>
      <c r="BV8">
        <v>412.95006019617955</v>
      </c>
      <c r="BW8">
        <v>2</v>
      </c>
    </row>
    <row r="9" spans="1:75" x14ac:dyDescent="0.35">
      <c r="A9" s="162" t="s">
        <v>39</v>
      </c>
      <c r="B9" s="99">
        <v>6</v>
      </c>
      <c r="C9" s="154">
        <v>124.82858910891096</v>
      </c>
      <c r="D9" s="154">
        <v>13.23000000000069</v>
      </c>
      <c r="E9" s="154">
        <v>256.45173267326578</v>
      </c>
      <c r="F9" s="154">
        <v>79.380000000003562</v>
      </c>
      <c r="G9" s="155">
        <v>-13.23000000000069</v>
      </c>
      <c r="H9" s="155">
        <v>0</v>
      </c>
      <c r="I9" s="155">
        <v>13.23000000000069</v>
      </c>
      <c r="J9" s="155">
        <v>52.243143564351257</v>
      </c>
      <c r="K9" s="155">
        <v>131.62314356435482</v>
      </c>
      <c r="L9" s="155">
        <v>211.00314356435837</v>
      </c>
      <c r="N9">
        <v>0</v>
      </c>
      <c r="O9">
        <v>135.84995032992691</v>
      </c>
      <c r="P9">
        <v>2</v>
      </c>
      <c r="Z9" s="139">
        <v>0</v>
      </c>
      <c r="AA9" s="139">
        <v>93.194913266501999</v>
      </c>
      <c r="AB9" s="140">
        <v>2</v>
      </c>
      <c r="AL9">
        <v>0</v>
      </c>
      <c r="AM9">
        <v>215.09180739853801</v>
      </c>
      <c r="AN9" s="140">
        <v>2</v>
      </c>
      <c r="AX9">
        <v>0</v>
      </c>
      <c r="AY9">
        <v>324.53438418978595</v>
      </c>
      <c r="AZ9" s="140">
        <v>2</v>
      </c>
      <c r="BJ9">
        <v>0</v>
      </c>
      <c r="BK9">
        <v>447.16485858831697</v>
      </c>
      <c r="BL9">
        <v>2</v>
      </c>
      <c r="BU9">
        <v>0</v>
      </c>
      <c r="BV9">
        <v>492.46001723650119</v>
      </c>
      <c r="BW9">
        <v>2</v>
      </c>
    </row>
    <row r="10" spans="1:75" x14ac:dyDescent="0.35">
      <c r="A10" s="162" t="s">
        <v>58</v>
      </c>
      <c r="B10" s="92">
        <v>7</v>
      </c>
      <c r="C10" s="154">
        <v>64.029363784665506</v>
      </c>
      <c r="D10" s="154">
        <v>11.590538336052468</v>
      </c>
      <c r="E10" s="154">
        <v>59.743437639032997</v>
      </c>
      <c r="F10" s="154">
        <v>0</v>
      </c>
      <c r="G10" s="155">
        <v>-11.590538336052468</v>
      </c>
      <c r="H10" s="155">
        <v>0</v>
      </c>
      <c r="I10" s="155">
        <v>11.590538336052468</v>
      </c>
      <c r="J10" s="155">
        <v>-4.2859261456325086</v>
      </c>
      <c r="K10" s="155">
        <v>-4.2859261456325086</v>
      </c>
      <c r="L10" s="155">
        <v>-4.2859261456325086</v>
      </c>
      <c r="N10">
        <v>9.2453438418984302</v>
      </c>
      <c r="O10">
        <v>158.03877555048439</v>
      </c>
      <c r="P10">
        <v>2</v>
      </c>
      <c r="Z10" s="139">
        <v>10.465699221897905</v>
      </c>
      <c r="AA10" s="139">
        <v>120.78630212423097</v>
      </c>
      <c r="AB10" s="140">
        <v>2</v>
      </c>
      <c r="AL10">
        <v>12.943481378656921</v>
      </c>
      <c r="AM10">
        <v>305.69617704913639</v>
      </c>
      <c r="AN10" s="140">
        <v>2</v>
      </c>
      <c r="AX10">
        <v>25.886962757315793</v>
      </c>
      <c r="AY10">
        <v>474.30895442853057</v>
      </c>
      <c r="AZ10" s="140">
        <v>2</v>
      </c>
      <c r="BJ10">
        <v>14.79255014703703</v>
      </c>
      <c r="BK10">
        <v>556.26378426741644</v>
      </c>
      <c r="BL10">
        <v>2</v>
      </c>
      <c r="BU10">
        <v>33.283237830832746</v>
      </c>
      <c r="BV10">
        <v>571.96997427682277</v>
      </c>
      <c r="BW10">
        <v>2</v>
      </c>
    </row>
    <row r="11" spans="1:75" x14ac:dyDescent="0.35">
      <c r="A11" s="162" t="s">
        <v>59</v>
      </c>
      <c r="B11" s="99">
        <v>8</v>
      </c>
      <c r="C11" s="154">
        <v>83.058158863541394</v>
      </c>
      <c r="D11" s="154">
        <v>12.368553625877963</v>
      </c>
      <c r="E11" s="154">
        <v>107.335379720372</v>
      </c>
      <c r="F11" s="154">
        <v>12.368553625877405</v>
      </c>
      <c r="G11" s="155">
        <v>-12.368553625877963</v>
      </c>
      <c r="H11" s="155">
        <v>0</v>
      </c>
      <c r="I11" s="155">
        <v>12.368553625877963</v>
      </c>
      <c r="J11" s="155">
        <v>11.908667230953204</v>
      </c>
      <c r="K11" s="155">
        <v>24.27722085683061</v>
      </c>
      <c r="L11" s="155">
        <v>36.645774482708013</v>
      </c>
      <c r="AB11" s="140"/>
      <c r="AN11" s="140"/>
      <c r="AZ11" s="140"/>
    </row>
    <row r="12" spans="1:75" x14ac:dyDescent="0.35">
      <c r="N12">
        <v>-8.7055837563449128</v>
      </c>
      <c r="O12">
        <v>-3.6802030456850297</v>
      </c>
      <c r="P12">
        <v>3</v>
      </c>
      <c r="Q12" t="s">
        <v>130</v>
      </c>
      <c r="Z12" s="139">
        <v>-13.697908942607969</v>
      </c>
      <c r="AA12" s="139">
        <v>15.582826635028994</v>
      </c>
      <c r="AB12" s="140">
        <v>3</v>
      </c>
      <c r="AL12">
        <v>-34.822335025380823</v>
      </c>
      <c r="AM12">
        <v>103.60406091370575</v>
      </c>
      <c r="AN12" s="140">
        <v>3</v>
      </c>
      <c r="AX12">
        <v>-39.796954314719294</v>
      </c>
      <c r="AY12">
        <v>129.61928934009828</v>
      </c>
      <c r="AZ12" s="140">
        <v>3</v>
      </c>
      <c r="BJ12">
        <v>-18.654822335023553</v>
      </c>
      <c r="BK12">
        <v>196.70050761421095</v>
      </c>
      <c r="BL12">
        <v>3</v>
      </c>
      <c r="BU12">
        <v>-36.065989847712991</v>
      </c>
      <c r="BV12">
        <v>81.167512690352737</v>
      </c>
      <c r="BW12">
        <v>3</v>
      </c>
    </row>
    <row r="13" spans="1:75" x14ac:dyDescent="0.35">
      <c r="N13">
        <v>0</v>
      </c>
      <c r="O13">
        <v>2.5380710659898966</v>
      </c>
      <c r="P13">
        <v>3</v>
      </c>
      <c r="Z13" s="139">
        <v>0</v>
      </c>
      <c r="AA13" s="139">
        <v>15.582826635028994</v>
      </c>
      <c r="AB13">
        <v>3</v>
      </c>
      <c r="AL13">
        <v>0</v>
      </c>
      <c r="AM13">
        <v>143.40101522842699</v>
      </c>
      <c r="AN13">
        <v>3</v>
      </c>
      <c r="AX13">
        <v>0</v>
      </c>
      <c r="AY13">
        <v>200.507614213198</v>
      </c>
      <c r="AZ13">
        <v>3</v>
      </c>
      <c r="BJ13">
        <v>0</v>
      </c>
      <c r="BK13">
        <v>258.883248730964</v>
      </c>
      <c r="BL13">
        <v>3</v>
      </c>
      <c r="BU13">
        <v>0</v>
      </c>
      <c r="BV13">
        <v>171.95431472081202</v>
      </c>
      <c r="BW13">
        <v>3</v>
      </c>
    </row>
    <row r="14" spans="1:75" x14ac:dyDescent="0.35">
      <c r="C14" s="284" t="s">
        <v>64</v>
      </c>
      <c r="D14" s="284"/>
      <c r="E14" s="284"/>
      <c r="F14" s="284"/>
      <c r="G14" s="284"/>
      <c r="H14" s="284"/>
      <c r="I14" s="284"/>
      <c r="J14" s="284"/>
      <c r="K14" s="284"/>
      <c r="L14" s="284"/>
      <c r="N14">
        <v>8.7055837563449128</v>
      </c>
      <c r="O14">
        <v>8.7563451776648229</v>
      </c>
      <c r="P14">
        <v>3</v>
      </c>
      <c r="Z14" s="139">
        <v>13.697908942607969</v>
      </c>
      <c r="AA14" s="139">
        <v>15.582826635028994</v>
      </c>
      <c r="AB14" s="140">
        <v>3</v>
      </c>
      <c r="AL14">
        <v>34.822335025380823</v>
      </c>
      <c r="AM14">
        <v>183.19796954314822</v>
      </c>
      <c r="AN14" s="140">
        <v>3</v>
      </c>
      <c r="AX14">
        <v>39.796954314719294</v>
      </c>
      <c r="AY14">
        <v>271.39593908629774</v>
      </c>
      <c r="AZ14" s="140">
        <v>3</v>
      </c>
      <c r="BJ14">
        <v>18.654822335023553</v>
      </c>
      <c r="BK14">
        <v>321.06598984771705</v>
      </c>
      <c r="BL14">
        <v>3</v>
      </c>
      <c r="BU14">
        <v>36.065989847712991</v>
      </c>
      <c r="BV14">
        <v>262.74111675127131</v>
      </c>
      <c r="BW14">
        <v>3</v>
      </c>
    </row>
    <row r="15" spans="1:75" x14ac:dyDescent="0.35">
      <c r="A15" s="162" t="s">
        <v>58</v>
      </c>
      <c r="B15" s="92">
        <v>1</v>
      </c>
      <c r="C15" s="154">
        <v>180.29437935636901</v>
      </c>
      <c r="D15" s="154">
        <v>13.697908942607969</v>
      </c>
      <c r="E15" s="154">
        <v>204.500963962627</v>
      </c>
      <c r="F15" s="154">
        <v>3.1610559098333622</v>
      </c>
      <c r="G15" s="155">
        <f t="shared" ref="G15:G16" si="0">0-D15</f>
        <v>-13.697908942607969</v>
      </c>
      <c r="H15" s="155">
        <v>0</v>
      </c>
      <c r="I15" s="155">
        <f t="shared" ref="I15:I16" si="1">D15</f>
        <v>13.697908942607969</v>
      </c>
      <c r="J15" s="155">
        <f t="shared" ref="J15:J16" si="2">(E15-C15)-F15</f>
        <v>21.045528696424629</v>
      </c>
      <c r="K15" s="155">
        <f t="shared" ref="K15:K16" si="3">E15-C15</f>
        <v>24.206584606257991</v>
      </c>
      <c r="L15" s="155">
        <f t="shared" ref="L15:L16" si="4">(E15-C15)+F15</f>
        <v>27.367640516091353</v>
      </c>
      <c r="AB15" s="140"/>
      <c r="AN15" s="140"/>
      <c r="AZ15" s="140"/>
    </row>
    <row r="16" spans="1:75" x14ac:dyDescent="0.35">
      <c r="A16" s="162" t="s">
        <v>59</v>
      </c>
      <c r="B16" s="93">
        <v>2</v>
      </c>
      <c r="C16" s="155">
        <v>211.82553360731799</v>
      </c>
      <c r="D16" s="154">
        <v>10.465699221897905</v>
      </c>
      <c r="E16" s="155">
        <v>305.02044687381999</v>
      </c>
      <c r="F16" s="154">
        <v>27.591388857728976</v>
      </c>
      <c r="G16" s="155">
        <f t="shared" si="0"/>
        <v>-10.465699221897905</v>
      </c>
      <c r="H16" s="155">
        <v>0</v>
      </c>
      <c r="I16" s="155">
        <f t="shared" si="1"/>
        <v>10.465699221897905</v>
      </c>
      <c r="J16" s="155">
        <f t="shared" si="2"/>
        <v>65.603524408773026</v>
      </c>
      <c r="K16" s="155">
        <f t="shared" si="3"/>
        <v>93.194913266501999</v>
      </c>
      <c r="L16" s="155">
        <f t="shared" si="4"/>
        <v>120.78630212423097</v>
      </c>
      <c r="N16">
        <v>-41.040609137055363</v>
      </c>
      <c r="O16">
        <v>49.416243654822765</v>
      </c>
      <c r="P16">
        <v>4</v>
      </c>
      <c r="Q16" t="s">
        <v>130</v>
      </c>
      <c r="Z16" s="139">
        <v>-10.465699221897905</v>
      </c>
      <c r="AA16" s="139">
        <v>-0.31067010677155338</v>
      </c>
      <c r="AB16" s="140">
        <v>4</v>
      </c>
      <c r="AL16">
        <v>-48.502538071068024</v>
      </c>
      <c r="AM16">
        <v>59.974619289341199</v>
      </c>
      <c r="AN16" s="140">
        <v>4</v>
      </c>
      <c r="AX16">
        <v>-34.82233502538088</v>
      </c>
      <c r="AY16">
        <v>210.27918781725947</v>
      </c>
      <c r="AZ16" s="140">
        <v>4</v>
      </c>
      <c r="BJ16">
        <v>-60.939086294416988</v>
      </c>
      <c r="BK16">
        <v>212.96954314720787</v>
      </c>
      <c r="BL16">
        <v>4</v>
      </c>
      <c r="BU16">
        <v>-48.50253807106602</v>
      </c>
      <c r="BV16">
        <v>122.9949238578663</v>
      </c>
      <c r="BW16">
        <v>4</v>
      </c>
    </row>
    <row r="17" spans="1:7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N17">
        <v>0</v>
      </c>
      <c r="O17">
        <v>76.776649746192987</v>
      </c>
      <c r="P17">
        <v>4</v>
      </c>
      <c r="Z17" s="139">
        <v>0</v>
      </c>
      <c r="AA17" s="139">
        <v>32.037854760908999</v>
      </c>
      <c r="AB17" s="140">
        <v>4</v>
      </c>
      <c r="AL17">
        <v>0</v>
      </c>
      <c r="AM17">
        <v>107.23350253807104</v>
      </c>
      <c r="AN17" s="140">
        <v>4</v>
      </c>
      <c r="AX17">
        <v>0</v>
      </c>
      <c r="AY17">
        <v>253.807106598985</v>
      </c>
      <c r="AZ17" s="140">
        <v>4</v>
      </c>
      <c r="BJ17">
        <v>0</v>
      </c>
      <c r="BK17">
        <v>263.95939086294402</v>
      </c>
      <c r="BL17">
        <v>4</v>
      </c>
      <c r="BU17">
        <v>0</v>
      </c>
      <c r="BV17">
        <v>180.20304568527899</v>
      </c>
      <c r="BW17">
        <v>4</v>
      </c>
    </row>
    <row r="18" spans="1:7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>
        <v>41.040609137055363</v>
      </c>
      <c r="O18">
        <v>104.13705583756321</v>
      </c>
      <c r="P18">
        <v>4</v>
      </c>
      <c r="Z18" s="139">
        <v>10.465699221897905</v>
      </c>
      <c r="AA18" s="139">
        <v>64.386379628589552</v>
      </c>
      <c r="AB18" s="140">
        <v>4</v>
      </c>
      <c r="AL18">
        <v>48.502538071068024</v>
      </c>
      <c r="AM18">
        <v>154.49238578680087</v>
      </c>
      <c r="AN18" s="140">
        <v>4</v>
      </c>
      <c r="AX18">
        <v>34.82233502538088</v>
      </c>
      <c r="AY18">
        <v>297.33502538071053</v>
      </c>
      <c r="AZ18" s="140">
        <v>4</v>
      </c>
      <c r="BJ18">
        <v>60.939086294416988</v>
      </c>
      <c r="BK18">
        <v>314.94923857868014</v>
      </c>
      <c r="BL18">
        <v>4</v>
      </c>
      <c r="BU18">
        <v>48.50253807106602</v>
      </c>
      <c r="BV18">
        <v>237.41116751269169</v>
      </c>
      <c r="BW18">
        <v>4</v>
      </c>
    </row>
    <row r="19" spans="1:75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75" x14ac:dyDescent="0.35">
      <c r="A20" s="9"/>
      <c r="B20" s="9"/>
      <c r="C20" s="284" t="s">
        <v>67</v>
      </c>
      <c r="D20" s="284"/>
      <c r="E20" s="284"/>
      <c r="F20" s="284"/>
      <c r="G20" s="284"/>
      <c r="H20" s="284"/>
      <c r="I20" s="284"/>
      <c r="J20" s="284"/>
      <c r="K20" s="284"/>
      <c r="L20" s="284"/>
      <c r="N20">
        <v>-13.23000000000069</v>
      </c>
      <c r="O20">
        <v>-32.083143564357144</v>
      </c>
      <c r="P20">
        <v>5</v>
      </c>
      <c r="Q20" t="s">
        <v>136</v>
      </c>
      <c r="AL20">
        <v>-41.894999999999996</v>
      </c>
      <c r="AM20">
        <v>-0.7880198019815623</v>
      </c>
      <c r="AN20">
        <v>5</v>
      </c>
      <c r="AX20">
        <v>-33.07500000000357</v>
      </c>
      <c r="AY20">
        <v>-36.405000000003568</v>
      </c>
      <c r="AZ20">
        <v>5</v>
      </c>
      <c r="BU20">
        <v>-33.075000000001062</v>
      </c>
      <c r="BV20">
        <v>-34.155000000001067</v>
      </c>
      <c r="BW20">
        <v>5</v>
      </c>
    </row>
    <row r="21" spans="1:75" x14ac:dyDescent="0.35">
      <c r="A21" s="162" t="s">
        <v>69</v>
      </c>
      <c r="B21" s="99">
        <v>1</v>
      </c>
      <c r="C21" s="9">
        <v>225.97777675440599</v>
      </c>
      <c r="D21" s="9">
        <v>12.943481378656921</v>
      </c>
      <c r="E21" s="9">
        <v>224.08702459819801</v>
      </c>
      <c r="F21" s="9">
        <v>79.509957040325531</v>
      </c>
      <c r="G21" s="155">
        <v>-12.943481378656921</v>
      </c>
      <c r="H21" s="155">
        <v>0</v>
      </c>
      <c r="I21" s="155">
        <v>12.943481378656921</v>
      </c>
      <c r="J21" s="155">
        <v>-81.400709196533512</v>
      </c>
      <c r="K21" s="155">
        <v>-1.8907521562079808</v>
      </c>
      <c r="L21" s="155">
        <v>77.619204884117551</v>
      </c>
      <c r="N21">
        <v>0</v>
      </c>
      <c r="O21">
        <v>-5.6231435643564538</v>
      </c>
      <c r="P21">
        <v>5</v>
      </c>
      <c r="AL21">
        <v>0</v>
      </c>
      <c r="AM21">
        <v>14.632425742573787</v>
      </c>
      <c r="AN21">
        <v>5</v>
      </c>
      <c r="AX21">
        <v>0</v>
      </c>
      <c r="AY21">
        <v>-1.125</v>
      </c>
      <c r="AZ21">
        <v>5</v>
      </c>
      <c r="BU21">
        <v>0</v>
      </c>
      <c r="BV21">
        <v>1.125</v>
      </c>
      <c r="BW21">
        <v>5</v>
      </c>
    </row>
    <row r="22" spans="1:75" x14ac:dyDescent="0.35">
      <c r="A22" s="162" t="s">
        <v>71</v>
      </c>
      <c r="B22" s="99">
        <v>2</v>
      </c>
      <c r="C22" s="9">
        <v>225.97777675440599</v>
      </c>
      <c r="D22" s="9">
        <v>12.943481378656921</v>
      </c>
      <c r="E22" s="9">
        <v>441.069584152944</v>
      </c>
      <c r="F22" s="9">
        <v>90.604369650598386</v>
      </c>
      <c r="G22" s="155">
        <v>-12.943481378656921</v>
      </c>
      <c r="H22" s="155">
        <v>0</v>
      </c>
      <c r="I22" s="155">
        <v>12.943481378656921</v>
      </c>
      <c r="J22" s="155">
        <v>124.48743774793962</v>
      </c>
      <c r="K22" s="155">
        <v>215.09180739853801</v>
      </c>
      <c r="L22" s="155">
        <v>305.69617704913639</v>
      </c>
      <c r="N22">
        <v>13.23000000000069</v>
      </c>
      <c r="O22">
        <v>20.836856435644236</v>
      </c>
      <c r="P22">
        <v>5</v>
      </c>
      <c r="AL22">
        <v>41.894999999999996</v>
      </c>
      <c r="AM22">
        <v>30.052871287129136</v>
      </c>
      <c r="AN22">
        <v>5</v>
      </c>
      <c r="AX22">
        <v>33.07500000000357</v>
      </c>
      <c r="AY22">
        <v>34.155000000003568</v>
      </c>
      <c r="AZ22">
        <v>5</v>
      </c>
      <c r="BU22">
        <v>33.075000000001062</v>
      </c>
      <c r="BV22">
        <v>36.405000000001067</v>
      </c>
      <c r="BW22">
        <v>5</v>
      </c>
    </row>
    <row r="23" spans="1:75" x14ac:dyDescent="0.35">
      <c r="A23" s="162" t="s">
        <v>72</v>
      </c>
      <c r="B23" s="92">
        <v>3</v>
      </c>
      <c r="C23" s="9">
        <v>202.79187817258801</v>
      </c>
      <c r="D23" s="9">
        <v>34.822335025380823</v>
      </c>
      <c r="E23" s="9">
        <v>346.192893401015</v>
      </c>
      <c r="F23" s="9">
        <v>39.796954314721241</v>
      </c>
      <c r="G23" s="155">
        <v>-34.822335025380823</v>
      </c>
      <c r="H23" s="155">
        <v>0</v>
      </c>
      <c r="I23" s="155">
        <v>34.822335025380823</v>
      </c>
      <c r="J23" s="155">
        <v>103.60406091370575</v>
      </c>
      <c r="K23" s="155">
        <v>143.40101522842699</v>
      </c>
      <c r="L23" s="155">
        <v>183.19796954314822</v>
      </c>
    </row>
    <row r="24" spans="1:75" x14ac:dyDescent="0.35">
      <c r="A24" s="162" t="s">
        <v>73</v>
      </c>
      <c r="B24" s="99">
        <v>4</v>
      </c>
      <c r="C24" s="9">
        <v>370.93908629441597</v>
      </c>
      <c r="D24" s="9">
        <v>48.502538071068024</v>
      </c>
      <c r="E24" s="9">
        <v>478.17258883248701</v>
      </c>
      <c r="F24" s="9">
        <v>47.258883248729838</v>
      </c>
      <c r="G24" s="155">
        <v>-48.502538071068024</v>
      </c>
      <c r="H24" s="155">
        <v>0</v>
      </c>
      <c r="I24" s="155">
        <v>48.502538071068024</v>
      </c>
      <c r="J24" s="155">
        <v>59.974619289341199</v>
      </c>
      <c r="K24" s="155">
        <v>107.23350253807104</v>
      </c>
      <c r="L24" s="155">
        <v>154.49238578680087</v>
      </c>
      <c r="N24">
        <v>-13.23000000000069</v>
      </c>
      <c r="O24">
        <v>52.243143564351257</v>
      </c>
      <c r="P24">
        <v>6</v>
      </c>
      <c r="Q24" t="s">
        <v>136</v>
      </c>
      <c r="AL24">
        <v>-41.894999999999996</v>
      </c>
      <c r="AM24">
        <v>152.14499999999987</v>
      </c>
      <c r="AN24">
        <v>6</v>
      </c>
      <c r="AX24">
        <v>-33.07500000000357</v>
      </c>
      <c r="AY24">
        <v>249.97871287128785</v>
      </c>
      <c r="AZ24">
        <v>6</v>
      </c>
      <c r="BU24">
        <v>-33.075000000001062</v>
      </c>
      <c r="BV24">
        <v>211.96099009900763</v>
      </c>
      <c r="BW24">
        <v>6</v>
      </c>
    </row>
    <row r="25" spans="1:75" x14ac:dyDescent="0.35">
      <c r="A25" s="162" t="s">
        <v>38</v>
      </c>
      <c r="B25" s="92">
        <v>5</v>
      </c>
      <c r="C25" s="9">
        <v>290.76237623762279</v>
      </c>
      <c r="D25" s="9">
        <v>41.894999999999996</v>
      </c>
      <c r="E25" s="9">
        <v>305.39480198019658</v>
      </c>
      <c r="F25" s="9">
        <v>15.420445544555349</v>
      </c>
      <c r="G25" s="155">
        <v>-41.894999999999996</v>
      </c>
      <c r="H25" s="155">
        <v>0</v>
      </c>
      <c r="I25" s="155">
        <v>41.894999999999996</v>
      </c>
      <c r="J25" s="155">
        <v>-0.7880198019815623</v>
      </c>
      <c r="K25" s="155">
        <v>14.632425742573787</v>
      </c>
      <c r="L25" s="155">
        <v>30.052871287129136</v>
      </c>
      <c r="N25">
        <v>0</v>
      </c>
      <c r="O25">
        <v>131.62314356435482</v>
      </c>
      <c r="P25">
        <v>6</v>
      </c>
      <c r="AL25">
        <v>0</v>
      </c>
      <c r="AM25">
        <v>275.625</v>
      </c>
      <c r="AN25">
        <v>6</v>
      </c>
      <c r="AX25">
        <v>0</v>
      </c>
      <c r="AY25">
        <v>316.12871287128786</v>
      </c>
      <c r="AZ25">
        <v>6</v>
      </c>
      <c r="BU25">
        <v>0</v>
      </c>
      <c r="BV25">
        <v>289.12871287128706</v>
      </c>
      <c r="BW25">
        <v>6</v>
      </c>
    </row>
    <row r="26" spans="1:75" x14ac:dyDescent="0.35">
      <c r="A26" s="162" t="s">
        <v>39</v>
      </c>
      <c r="B26" s="99">
        <v>6</v>
      </c>
      <c r="C26" s="9">
        <v>290.76237623762279</v>
      </c>
      <c r="D26" s="9">
        <v>41.894999999999996</v>
      </c>
      <c r="E26" s="9">
        <v>566.38737623762279</v>
      </c>
      <c r="F26" s="9">
        <v>123.48000000000012</v>
      </c>
      <c r="G26" s="155">
        <v>-41.894999999999996</v>
      </c>
      <c r="H26" s="155">
        <v>0</v>
      </c>
      <c r="I26" s="155">
        <v>41.894999999999996</v>
      </c>
      <c r="J26" s="155">
        <v>152.14499999999987</v>
      </c>
      <c r="K26" s="155">
        <v>275.625</v>
      </c>
      <c r="L26" s="155">
        <v>399.10500000000013</v>
      </c>
      <c r="N26">
        <v>13.23000000000069</v>
      </c>
      <c r="O26">
        <v>211.00314356435837</v>
      </c>
      <c r="P26">
        <v>6</v>
      </c>
      <c r="AL26">
        <v>41.894999999999996</v>
      </c>
      <c r="AM26">
        <v>399.10500000000013</v>
      </c>
      <c r="AN26">
        <v>6</v>
      </c>
      <c r="AX26">
        <v>33.07500000000357</v>
      </c>
      <c r="AY26">
        <v>382.27871287128789</v>
      </c>
      <c r="AZ26">
        <v>6</v>
      </c>
      <c r="BU26">
        <v>33.075000000001062</v>
      </c>
      <c r="BV26">
        <v>366.2964356435665</v>
      </c>
      <c r="BW26">
        <v>6</v>
      </c>
    </row>
    <row r="27" spans="1:75" x14ac:dyDescent="0.35">
      <c r="A27" s="162" t="s">
        <v>58</v>
      </c>
      <c r="B27" s="92">
        <v>7</v>
      </c>
      <c r="C27" s="14">
        <v>164.570665875722</v>
      </c>
      <c r="D27" s="9">
        <v>7.3757971229412442</v>
      </c>
      <c r="E27" s="14">
        <v>256.76998368678602</v>
      </c>
      <c r="F27" s="9">
        <v>3.1610559098313571</v>
      </c>
      <c r="G27" s="155">
        <v>-7.3757971229412442</v>
      </c>
      <c r="H27" s="155">
        <v>0</v>
      </c>
      <c r="I27" s="155">
        <v>7.3757971229412442</v>
      </c>
      <c r="J27" s="155">
        <v>89.038261901232659</v>
      </c>
      <c r="K27" s="155">
        <v>92.19931781106402</v>
      </c>
      <c r="L27" s="155">
        <v>95.360373720895382</v>
      </c>
    </row>
    <row r="28" spans="1:75" x14ac:dyDescent="0.35">
      <c r="A28" s="162" t="s">
        <v>59</v>
      </c>
      <c r="B28" s="99">
        <v>8</v>
      </c>
      <c r="C28" s="14">
        <v>226.99191303194999</v>
      </c>
      <c r="D28" s="9">
        <v>14.271408029858799</v>
      </c>
      <c r="E28" s="14">
        <v>352.23691858982801</v>
      </c>
      <c r="F28" s="9">
        <v>34.251379271663929</v>
      </c>
      <c r="G28" s="155">
        <v>-14.271408029858799</v>
      </c>
      <c r="H28" s="155">
        <v>0</v>
      </c>
      <c r="I28" s="155">
        <v>14.271408029858799</v>
      </c>
      <c r="J28" s="155">
        <v>90.993626286214095</v>
      </c>
      <c r="K28" s="155">
        <v>125.24500555787802</v>
      </c>
      <c r="L28" s="155">
        <v>159.49638482954194</v>
      </c>
      <c r="N28">
        <v>-11.590538336052468</v>
      </c>
      <c r="O28">
        <v>-4.2859261456325086</v>
      </c>
      <c r="P28">
        <v>7</v>
      </c>
      <c r="Q28" t="s">
        <v>130</v>
      </c>
      <c r="AL28">
        <v>-7.3757971229412442</v>
      </c>
      <c r="AM28">
        <v>89.038261901232659</v>
      </c>
      <c r="AN28">
        <v>7</v>
      </c>
      <c r="AX28">
        <v>-23.181076672104101</v>
      </c>
      <c r="AY28">
        <v>25.483167729497264</v>
      </c>
      <c r="AZ28">
        <v>7</v>
      </c>
      <c r="BU28">
        <v>-4.2074744179145975</v>
      </c>
      <c r="BV28">
        <v>39.839833901824043</v>
      </c>
      <c r="BW28">
        <v>7</v>
      </c>
    </row>
    <row r="29" spans="1:75" x14ac:dyDescent="0.35">
      <c r="N29">
        <v>0</v>
      </c>
      <c r="O29">
        <v>-4.2859261456325086</v>
      </c>
      <c r="P29">
        <v>7</v>
      </c>
      <c r="AL29">
        <v>0</v>
      </c>
      <c r="AM29">
        <v>92.19931781106402</v>
      </c>
      <c r="AN29">
        <v>7</v>
      </c>
      <c r="AX29">
        <v>0</v>
      </c>
      <c r="AY29">
        <v>50.793415393742009</v>
      </c>
      <c r="AZ29">
        <v>7</v>
      </c>
      <c r="BU29">
        <v>0</v>
      </c>
      <c r="BV29">
        <v>41.947204508378988</v>
      </c>
      <c r="BW29">
        <v>7</v>
      </c>
    </row>
    <row r="30" spans="1:75" x14ac:dyDescent="0.35">
      <c r="N30">
        <v>11.590538336052468</v>
      </c>
      <c r="O30">
        <v>-4.2859261456325086</v>
      </c>
      <c r="P30">
        <v>7</v>
      </c>
      <c r="AL30">
        <v>7.3757971229412442</v>
      </c>
      <c r="AM30">
        <v>95.360373720895382</v>
      </c>
      <c r="AN30">
        <v>7</v>
      </c>
      <c r="AX30">
        <v>23.181076672104101</v>
      </c>
      <c r="AY30">
        <v>76.103663057986751</v>
      </c>
      <c r="AZ30">
        <v>7</v>
      </c>
      <c r="BU30">
        <v>4.2074744179145975</v>
      </c>
      <c r="BV30">
        <v>44.054575114933932</v>
      </c>
      <c r="BW30">
        <v>7</v>
      </c>
    </row>
    <row r="31" spans="1:75" x14ac:dyDescent="0.35">
      <c r="C31" s="284" t="s">
        <v>74</v>
      </c>
      <c r="D31" s="284"/>
      <c r="E31" s="284"/>
      <c r="F31" s="284"/>
      <c r="G31" s="284"/>
      <c r="H31" s="284"/>
      <c r="I31" s="284"/>
      <c r="J31" s="284"/>
      <c r="K31" s="284"/>
      <c r="L31" s="284"/>
    </row>
    <row r="32" spans="1:75" x14ac:dyDescent="0.35">
      <c r="A32" s="162" t="s">
        <v>30</v>
      </c>
      <c r="B32" s="99">
        <v>1</v>
      </c>
      <c r="C32" s="9">
        <v>231.393459339618</v>
      </c>
      <c r="D32" s="9">
        <v>25.886962757315793</v>
      </c>
      <c r="E32" s="9">
        <v>331.40201180239802</v>
      </c>
      <c r="F32" s="9">
        <v>59.17020058814812</v>
      </c>
      <c r="G32" s="155">
        <v>-25.886962757315793</v>
      </c>
      <c r="H32" s="155">
        <v>0</v>
      </c>
      <c r="I32" s="155">
        <v>25.886962757315793</v>
      </c>
      <c r="J32" s="155">
        <v>40.838351874631897</v>
      </c>
      <c r="K32" s="155">
        <v>100.00855246278002</v>
      </c>
      <c r="L32" s="155">
        <v>159.17875305092815</v>
      </c>
      <c r="N32">
        <v>-12.368553625877963</v>
      </c>
      <c r="O32">
        <v>11.908667230953204</v>
      </c>
      <c r="P32">
        <v>8</v>
      </c>
      <c r="Q32" t="s">
        <v>130</v>
      </c>
      <c r="AL32">
        <v>-14.271408029858799</v>
      </c>
      <c r="AM32">
        <v>90.993626286214095</v>
      </c>
      <c r="AN32">
        <v>8</v>
      </c>
      <c r="AX32">
        <v>-23.785680049766022</v>
      </c>
      <c r="AY32">
        <v>94.010422296780789</v>
      </c>
      <c r="AZ32">
        <v>8</v>
      </c>
      <c r="BU32">
        <v>-15.222835231849539</v>
      </c>
      <c r="BV32">
        <v>64.981123609255818</v>
      </c>
      <c r="BW32">
        <v>8</v>
      </c>
    </row>
    <row r="33" spans="1:75" x14ac:dyDescent="0.35">
      <c r="A33" s="162" t="s">
        <v>32</v>
      </c>
      <c r="B33" s="99">
        <v>2</v>
      </c>
      <c r="C33" s="9">
        <v>231.393459339618</v>
      </c>
      <c r="D33" s="9">
        <v>25.886962757315793</v>
      </c>
      <c r="E33" s="9">
        <v>555.92784352940396</v>
      </c>
      <c r="F33" s="9">
        <v>149.77457023874462</v>
      </c>
      <c r="G33" s="155">
        <v>-25.886962757315793</v>
      </c>
      <c r="H33" s="155">
        <v>0</v>
      </c>
      <c r="I33" s="155">
        <v>25.886962757315793</v>
      </c>
      <c r="J33" s="155">
        <v>174.75981395104134</v>
      </c>
      <c r="K33" s="155">
        <v>324.53438418978595</v>
      </c>
      <c r="L33" s="155">
        <v>474.30895442853057</v>
      </c>
      <c r="N33">
        <v>0</v>
      </c>
      <c r="O33">
        <v>24.27722085683061</v>
      </c>
      <c r="P33">
        <v>8</v>
      </c>
      <c r="AL33">
        <v>0</v>
      </c>
      <c r="AM33">
        <v>125.24500555787802</v>
      </c>
      <c r="AN33">
        <v>8</v>
      </c>
      <c r="AX33">
        <v>0</v>
      </c>
      <c r="AY33">
        <v>133.97036478038703</v>
      </c>
      <c r="AZ33">
        <v>8</v>
      </c>
      <c r="BU33">
        <v>0</v>
      </c>
      <c r="BV33">
        <v>108.74677490082502</v>
      </c>
      <c r="BW33">
        <v>8</v>
      </c>
    </row>
    <row r="34" spans="1:75" x14ac:dyDescent="0.35">
      <c r="A34" s="162" t="s">
        <v>33</v>
      </c>
      <c r="B34" s="92">
        <v>3</v>
      </c>
      <c r="C34" s="9">
        <v>206.59898477157299</v>
      </c>
      <c r="D34" s="9">
        <v>39.796954314719294</v>
      </c>
      <c r="E34" s="9">
        <v>407.10659898477098</v>
      </c>
      <c r="F34" s="9">
        <v>70.88832487309972</v>
      </c>
      <c r="G34" s="155">
        <v>-39.796954314719294</v>
      </c>
      <c r="H34" s="155">
        <v>0</v>
      </c>
      <c r="I34" s="155">
        <v>39.796954314719294</v>
      </c>
      <c r="J34" s="155">
        <v>129.61928934009828</v>
      </c>
      <c r="K34" s="155">
        <v>200.507614213198</v>
      </c>
      <c r="L34" s="155">
        <v>271.39593908629774</v>
      </c>
      <c r="N34">
        <v>12.368553625877963</v>
      </c>
      <c r="O34">
        <v>36.645774482708013</v>
      </c>
      <c r="P34">
        <v>8</v>
      </c>
      <c r="AL34">
        <v>14.271408029858799</v>
      </c>
      <c r="AM34">
        <v>159.49638482954194</v>
      </c>
      <c r="AN34">
        <v>8</v>
      </c>
      <c r="AX34">
        <v>23.785680049766022</v>
      </c>
      <c r="AY34">
        <v>173.93030726399326</v>
      </c>
      <c r="AZ34">
        <v>8</v>
      </c>
      <c r="BU34">
        <v>15.222835231849539</v>
      </c>
      <c r="BV34">
        <v>152.51242619239423</v>
      </c>
      <c r="BW34">
        <v>8</v>
      </c>
    </row>
    <row r="35" spans="1:75" x14ac:dyDescent="0.35">
      <c r="A35" s="162" t="s">
        <v>34</v>
      </c>
      <c r="B35" s="99">
        <v>4</v>
      </c>
      <c r="C35" s="9">
        <v>324.61928934010098</v>
      </c>
      <c r="D35" s="9">
        <v>34.82233502538088</v>
      </c>
      <c r="E35" s="9">
        <v>578.42639593908598</v>
      </c>
      <c r="F35" s="9">
        <v>43.527918781725539</v>
      </c>
      <c r="G35" s="155">
        <v>-34.82233502538088</v>
      </c>
      <c r="H35" s="155">
        <v>0</v>
      </c>
      <c r="I35" s="155">
        <v>34.82233502538088</v>
      </c>
      <c r="J35" s="155">
        <v>210.27918781725947</v>
      </c>
      <c r="K35" s="155">
        <v>253.807106598985</v>
      </c>
      <c r="L35" s="155">
        <v>297.33502538071053</v>
      </c>
    </row>
    <row r="36" spans="1:75" x14ac:dyDescent="0.35">
      <c r="A36" s="162" t="s">
        <v>38</v>
      </c>
      <c r="B36" s="92">
        <v>5</v>
      </c>
      <c r="C36" s="9">
        <v>233.95173267326578</v>
      </c>
      <c r="D36" s="9">
        <v>33.07500000000357</v>
      </c>
      <c r="E36" s="9">
        <v>232.82673267326578</v>
      </c>
      <c r="F36" s="9">
        <v>35.280000000003568</v>
      </c>
      <c r="G36" s="155">
        <v>-33.07500000000357</v>
      </c>
      <c r="H36" s="155">
        <v>0</v>
      </c>
      <c r="I36" s="155">
        <v>33.07500000000357</v>
      </c>
      <c r="J36" s="155">
        <v>-36.405000000003568</v>
      </c>
      <c r="K36" s="155">
        <v>-1.125</v>
      </c>
      <c r="L36" s="155">
        <v>34.155000000003568</v>
      </c>
      <c r="N36">
        <v>-11.590538336052468</v>
      </c>
      <c r="O36">
        <v>-12.902269019724208</v>
      </c>
      <c r="P36">
        <v>9</v>
      </c>
      <c r="Q36" t="s">
        <v>130</v>
      </c>
      <c r="AL36">
        <v>-7.3757971229412442</v>
      </c>
      <c r="AM36">
        <v>71.935340352959344</v>
      </c>
      <c r="AN36">
        <v>9</v>
      </c>
      <c r="AX36">
        <v>-23.181076672104101</v>
      </c>
      <c r="AY36">
        <v>38.379059765680907</v>
      </c>
      <c r="AZ36">
        <v>9</v>
      </c>
      <c r="BU36">
        <v>-4.2074744179145975</v>
      </c>
      <c r="BV36">
        <v>24.005190567994735</v>
      </c>
      <c r="BW36">
        <v>9</v>
      </c>
    </row>
    <row r="37" spans="1:75" x14ac:dyDescent="0.35">
      <c r="A37" s="162" t="s">
        <v>39</v>
      </c>
      <c r="B37" s="99">
        <v>6</v>
      </c>
      <c r="C37" s="9">
        <v>233.95173267326578</v>
      </c>
      <c r="D37" s="9">
        <v>33.07500000000357</v>
      </c>
      <c r="E37" s="9">
        <v>550.08044554455364</v>
      </c>
      <c r="F37" s="9">
        <v>66.150000000000006</v>
      </c>
      <c r="G37" s="155">
        <v>-33.07500000000357</v>
      </c>
      <c r="H37" s="155">
        <v>0</v>
      </c>
      <c r="I37" s="155">
        <v>33.07500000000357</v>
      </c>
      <c r="J37" s="155">
        <v>249.97871287128785</v>
      </c>
      <c r="K37" s="155">
        <v>316.12871287128786</v>
      </c>
      <c r="L37" s="155">
        <v>382.27871287128789</v>
      </c>
      <c r="N37">
        <v>0</v>
      </c>
      <c r="O37">
        <v>-12.902269019724208</v>
      </c>
      <c r="P37">
        <v>9</v>
      </c>
      <c r="AL37">
        <v>0</v>
      </c>
      <c r="AM37">
        <v>80.364822779179008</v>
      </c>
      <c r="AN37">
        <v>9</v>
      </c>
      <c r="AX37">
        <v>0</v>
      </c>
      <c r="AY37">
        <v>61.560136437787008</v>
      </c>
      <c r="AZ37">
        <v>9</v>
      </c>
      <c r="BU37">
        <v>0</v>
      </c>
      <c r="BV37">
        <v>41.932374314103001</v>
      </c>
      <c r="BW37">
        <v>9</v>
      </c>
    </row>
    <row r="38" spans="1:75" x14ac:dyDescent="0.35">
      <c r="A38" s="162" t="s">
        <v>58</v>
      </c>
      <c r="B38" s="92">
        <v>7</v>
      </c>
      <c r="C38" s="14">
        <v>191.183449503188</v>
      </c>
      <c r="D38" s="9">
        <v>23.181076672104101</v>
      </c>
      <c r="E38" s="14">
        <v>241.97686489693001</v>
      </c>
      <c r="F38" s="9">
        <v>25.310247664244745</v>
      </c>
      <c r="G38" s="155">
        <v>-23.181076672104101</v>
      </c>
      <c r="H38" s="155">
        <v>0</v>
      </c>
      <c r="I38" s="155">
        <v>23.181076672104101</v>
      </c>
      <c r="J38" s="155">
        <v>25.483167729497264</v>
      </c>
      <c r="K38" s="155">
        <v>50.793415393742009</v>
      </c>
      <c r="L38" s="155">
        <v>76.103663057986751</v>
      </c>
      <c r="N38">
        <v>11.590538336052468</v>
      </c>
      <c r="O38">
        <v>-12.902269019724208</v>
      </c>
      <c r="P38">
        <v>9</v>
      </c>
      <c r="AL38">
        <v>7.3757971229412442</v>
      </c>
      <c r="AM38">
        <v>88.794305205398672</v>
      </c>
      <c r="AN38">
        <v>9</v>
      </c>
      <c r="AX38">
        <v>23.181076672104101</v>
      </c>
      <c r="AY38">
        <v>84.74121310989311</v>
      </c>
      <c r="AZ38">
        <v>9</v>
      </c>
      <c r="BU38">
        <v>4.2074744179145975</v>
      </c>
      <c r="BV38">
        <v>59.85955806021127</v>
      </c>
      <c r="BW38">
        <v>9</v>
      </c>
    </row>
    <row r="39" spans="1:75" x14ac:dyDescent="0.35">
      <c r="A39" s="162" t="s">
        <v>59</v>
      </c>
      <c r="B39" s="99">
        <v>8</v>
      </c>
      <c r="C39" s="14">
        <v>214.607532200002</v>
      </c>
      <c r="D39" s="9">
        <v>23.785680049766022</v>
      </c>
      <c r="E39" s="14">
        <v>348.57789698038903</v>
      </c>
      <c r="F39" s="9">
        <v>39.959942483606241</v>
      </c>
      <c r="G39" s="155">
        <v>-23.785680049766022</v>
      </c>
      <c r="H39" s="155">
        <v>0</v>
      </c>
      <c r="I39" s="155">
        <v>23.785680049766022</v>
      </c>
      <c r="J39" s="155">
        <v>94.010422296780789</v>
      </c>
      <c r="K39" s="155">
        <v>133.97036478038703</v>
      </c>
      <c r="L39" s="155">
        <v>173.93030726399326</v>
      </c>
    </row>
    <row r="40" spans="1:75" x14ac:dyDescent="0.35">
      <c r="N40">
        <v>-12.368553625877963</v>
      </c>
      <c r="O40">
        <v>-20.147421450350826</v>
      </c>
      <c r="P40">
        <v>10</v>
      </c>
      <c r="Q40" t="s">
        <v>130</v>
      </c>
      <c r="AL40">
        <v>-14.271408029858799</v>
      </c>
      <c r="AM40">
        <v>19.152347056363944</v>
      </c>
      <c r="AN40">
        <v>10</v>
      </c>
      <c r="AX40">
        <v>-23.785680049766022</v>
      </c>
      <c r="AY40">
        <v>41.49987252572376</v>
      </c>
      <c r="AZ40">
        <v>10</v>
      </c>
      <c r="BU40">
        <v>-15.222835231849539</v>
      </c>
      <c r="BV40">
        <v>13.171947500994754</v>
      </c>
      <c r="BW40">
        <v>10</v>
      </c>
    </row>
    <row r="41" spans="1:75" x14ac:dyDescent="0.35">
      <c r="N41">
        <v>0</v>
      </c>
      <c r="O41">
        <v>-7.7728714345444985</v>
      </c>
      <c r="P41">
        <v>10</v>
      </c>
      <c r="AL41">
        <v>0</v>
      </c>
      <c r="AM41">
        <v>54.361149919946001</v>
      </c>
      <c r="AN41">
        <v>10</v>
      </c>
      <c r="AX41">
        <v>0</v>
      </c>
      <c r="AY41">
        <v>76.696682609449027</v>
      </c>
      <c r="AZ41">
        <v>10</v>
      </c>
      <c r="BU41">
        <v>0</v>
      </c>
      <c r="BV41">
        <v>40.76933274865101</v>
      </c>
      <c r="BW41">
        <v>10</v>
      </c>
    </row>
    <row r="42" spans="1:75" x14ac:dyDescent="0.35">
      <c r="C42" s="284" t="s">
        <v>76</v>
      </c>
      <c r="D42" s="284"/>
      <c r="E42" s="284"/>
      <c r="F42" s="284"/>
      <c r="G42" s="284"/>
      <c r="H42" s="284"/>
      <c r="I42" s="284"/>
      <c r="J42" s="284"/>
      <c r="K42" s="284"/>
      <c r="L42" s="284"/>
      <c r="N42">
        <v>12.368553625877963</v>
      </c>
      <c r="O42">
        <v>4.6016785812618295</v>
      </c>
      <c r="P42">
        <v>10</v>
      </c>
      <c r="AL42">
        <v>14.271408029858799</v>
      </c>
      <c r="AM42">
        <v>89.569952783528066</v>
      </c>
      <c r="AN42">
        <v>10</v>
      </c>
      <c r="AX42">
        <v>23.785680049766022</v>
      </c>
      <c r="AY42">
        <v>111.8934926931743</v>
      </c>
      <c r="AZ42">
        <v>10</v>
      </c>
      <c r="BU42">
        <v>15.222835231849539</v>
      </c>
      <c r="BV42">
        <v>68.366717996307273</v>
      </c>
      <c r="BW42">
        <v>10</v>
      </c>
    </row>
    <row r="43" spans="1:75" x14ac:dyDescent="0.35">
      <c r="A43" s="162" t="s">
        <v>30</v>
      </c>
      <c r="B43" s="93">
        <v>1</v>
      </c>
      <c r="C43" s="31">
        <v>202.625606073564</v>
      </c>
      <c r="D43" s="83">
        <v>14.79255014703703</v>
      </c>
      <c r="E43" s="31">
        <v>278.09385341078701</v>
      </c>
      <c r="F43" s="31">
        <v>38.830444135974716</v>
      </c>
      <c r="G43" s="155">
        <v>-14.79255014703703</v>
      </c>
      <c r="H43" s="155">
        <v>0</v>
      </c>
      <c r="I43" s="155">
        <v>14.79255014703703</v>
      </c>
      <c r="J43" s="155">
        <v>36.637803201248289</v>
      </c>
      <c r="K43" s="155">
        <v>75.468247337223005</v>
      </c>
      <c r="L43" s="155">
        <v>114.29869147319772</v>
      </c>
    </row>
    <row r="44" spans="1:75" x14ac:dyDescent="0.35">
      <c r="A44" s="162" t="s">
        <v>32</v>
      </c>
      <c r="B44" s="93">
        <v>2</v>
      </c>
      <c r="C44" s="31">
        <v>202.625606073564</v>
      </c>
      <c r="D44" s="83">
        <v>14.79255014703703</v>
      </c>
      <c r="E44" s="31">
        <v>649.79046466188095</v>
      </c>
      <c r="F44" s="31">
        <v>109.09892567909944</v>
      </c>
      <c r="G44" s="155">
        <v>-14.79255014703703</v>
      </c>
      <c r="H44" s="155">
        <v>0</v>
      </c>
      <c r="I44" s="155">
        <v>14.79255014703703</v>
      </c>
      <c r="J44" s="155">
        <v>338.06593290921751</v>
      </c>
      <c r="K44" s="155">
        <v>447.16485858831697</v>
      </c>
      <c r="L44" s="155">
        <v>556.26378426741644</v>
      </c>
    </row>
    <row r="45" spans="1:75" x14ac:dyDescent="0.35">
      <c r="A45" s="162" t="s">
        <v>33</v>
      </c>
      <c r="B45" s="93">
        <v>3</v>
      </c>
      <c r="C45" s="31">
        <v>178.680203045685</v>
      </c>
      <c r="D45" s="83">
        <v>18.654822335023553</v>
      </c>
      <c r="E45" s="31">
        <v>437.563451776649</v>
      </c>
      <c r="F45" s="31">
        <v>62.18274111675305</v>
      </c>
      <c r="G45" s="155">
        <v>-18.654822335023553</v>
      </c>
      <c r="H45" s="155">
        <v>0</v>
      </c>
      <c r="I45" s="155">
        <v>18.654822335023553</v>
      </c>
      <c r="J45" s="155">
        <v>196.70050761421095</v>
      </c>
      <c r="K45" s="155">
        <v>258.883248730964</v>
      </c>
      <c r="L45" s="155">
        <v>321.06598984771705</v>
      </c>
    </row>
    <row r="46" spans="1:75" x14ac:dyDescent="0.35">
      <c r="A46" s="162" t="s">
        <v>34</v>
      </c>
      <c r="B46" s="93">
        <v>4</v>
      </c>
      <c r="C46" s="31">
        <v>313.197969543147</v>
      </c>
      <c r="D46" s="83">
        <v>60.939086294416988</v>
      </c>
      <c r="E46" s="31">
        <v>577.15736040609102</v>
      </c>
      <c r="F46" s="31">
        <v>50.989847715736147</v>
      </c>
      <c r="G46" s="155">
        <v>-60.939086294416988</v>
      </c>
      <c r="H46" s="155">
        <v>0</v>
      </c>
      <c r="I46" s="155">
        <v>60.939086294416988</v>
      </c>
      <c r="J46" s="155">
        <v>212.96954314720787</v>
      </c>
      <c r="K46" s="155">
        <v>263.95939086294402</v>
      </c>
      <c r="L46" s="155">
        <v>314.94923857868014</v>
      </c>
    </row>
    <row r="50" spans="1:14" x14ac:dyDescent="0.35">
      <c r="C50" s="284" t="s">
        <v>0</v>
      </c>
      <c r="D50" s="284"/>
      <c r="E50" s="284"/>
      <c r="F50" s="284"/>
      <c r="G50" s="284"/>
      <c r="H50" s="284"/>
      <c r="I50" s="284"/>
      <c r="J50" s="284"/>
      <c r="K50" s="284"/>
      <c r="L50" s="284"/>
    </row>
    <row r="51" spans="1:14" x14ac:dyDescent="0.35">
      <c r="A51" s="162" t="s">
        <v>30</v>
      </c>
      <c r="B51" s="99">
        <v>1</v>
      </c>
      <c r="C51" s="99">
        <v>99.790793602757802</v>
      </c>
      <c r="D51" s="14">
        <v>33.283237830832746</v>
      </c>
      <c r="E51" s="99">
        <v>209.241264975033</v>
      </c>
      <c r="F51" s="14">
        <v>5.5472063051383778</v>
      </c>
      <c r="G51" s="155">
        <v>-33.283237830832746</v>
      </c>
      <c r="H51" s="155">
        <v>0</v>
      </c>
      <c r="I51" s="155">
        <v>33.283237830832746</v>
      </c>
      <c r="J51" s="155">
        <v>103.90326506713683</v>
      </c>
      <c r="K51" s="155">
        <v>109.4504713722752</v>
      </c>
      <c r="L51" s="155">
        <v>114.99767767741358</v>
      </c>
    </row>
    <row r="52" spans="1:14" x14ac:dyDescent="0.35">
      <c r="A52" s="162" t="s">
        <v>32</v>
      </c>
      <c r="B52" s="99">
        <v>2</v>
      </c>
      <c r="C52" s="99">
        <v>99.790793602757802</v>
      </c>
      <c r="D52" s="14">
        <v>33.283237830832746</v>
      </c>
      <c r="E52" s="99">
        <v>592.25081083925897</v>
      </c>
      <c r="F52" s="14">
        <v>79.509957040321638</v>
      </c>
      <c r="G52" s="155">
        <v>-33.283237830832746</v>
      </c>
      <c r="H52" s="155">
        <v>0</v>
      </c>
      <c r="I52" s="155">
        <v>33.283237830832746</v>
      </c>
      <c r="J52" s="155">
        <v>412.95006019617955</v>
      </c>
      <c r="K52" s="155">
        <v>492.46001723650119</v>
      </c>
      <c r="L52" s="155">
        <v>571.96997427682277</v>
      </c>
    </row>
    <row r="53" spans="1:14" x14ac:dyDescent="0.35">
      <c r="A53" s="162" t="s">
        <v>33</v>
      </c>
      <c r="B53" s="92">
        <v>3</v>
      </c>
      <c r="C53" s="14">
        <v>132.994923857868</v>
      </c>
      <c r="D53" s="14">
        <v>36.065989847712991</v>
      </c>
      <c r="E53" s="99">
        <v>304.94923857868002</v>
      </c>
      <c r="F53" s="14">
        <v>90.786802030459285</v>
      </c>
      <c r="G53" s="155">
        <v>-36.065989847712991</v>
      </c>
      <c r="H53" s="155">
        <v>0</v>
      </c>
      <c r="I53" s="155">
        <v>36.065989847712991</v>
      </c>
      <c r="J53" s="155">
        <v>81.167512690352737</v>
      </c>
      <c r="K53" s="155">
        <v>171.95431472081202</v>
      </c>
      <c r="L53" s="155">
        <v>262.74111675127131</v>
      </c>
    </row>
    <row r="54" spans="1:14" x14ac:dyDescent="0.35">
      <c r="A54" s="162" t="s">
        <v>34</v>
      </c>
      <c r="B54" s="99">
        <v>4</v>
      </c>
      <c r="C54" s="99">
        <v>263.70558375634499</v>
      </c>
      <c r="D54" s="14">
        <v>48.50253807106602</v>
      </c>
      <c r="E54" s="99">
        <v>443.90862944162399</v>
      </c>
      <c r="F54" s="14">
        <v>57.20812182741269</v>
      </c>
      <c r="G54" s="155">
        <v>-48.50253807106602</v>
      </c>
      <c r="H54" s="155">
        <v>0</v>
      </c>
      <c r="I54" s="155">
        <v>48.50253807106602</v>
      </c>
      <c r="J54" s="155">
        <v>122.9949238578663</v>
      </c>
      <c r="K54" s="155">
        <v>180.20304568527899</v>
      </c>
      <c r="L54" s="155">
        <v>237.41116751269169</v>
      </c>
    </row>
    <row r="55" spans="1:14" x14ac:dyDescent="0.35">
      <c r="A55" s="162" t="s">
        <v>38</v>
      </c>
      <c r="B55" s="92">
        <v>5</v>
      </c>
      <c r="C55" s="14">
        <v>142.83044554455432</v>
      </c>
      <c r="D55" s="14">
        <v>33.075000000001062</v>
      </c>
      <c r="E55" s="14">
        <v>143.95544554455432</v>
      </c>
      <c r="F55" s="14">
        <v>35.280000000001067</v>
      </c>
      <c r="G55" s="155">
        <v>-33.075000000001062</v>
      </c>
      <c r="H55" s="155">
        <v>0</v>
      </c>
      <c r="I55" s="155">
        <v>33.075000000001062</v>
      </c>
      <c r="J55" s="155">
        <v>-34.155000000001067</v>
      </c>
      <c r="K55" s="155">
        <v>1.125</v>
      </c>
      <c r="L55" s="155">
        <v>36.405000000001067</v>
      </c>
    </row>
    <row r="56" spans="1:14" x14ac:dyDescent="0.35">
      <c r="A56" s="162" t="s">
        <v>39</v>
      </c>
      <c r="B56" s="99">
        <v>6</v>
      </c>
      <c r="C56" s="14">
        <v>142.83044554455432</v>
      </c>
      <c r="D56" s="14">
        <v>33.075000000001062</v>
      </c>
      <c r="E56" s="14">
        <v>431.95915841584139</v>
      </c>
      <c r="F56" s="14">
        <v>77.167722772279433</v>
      </c>
      <c r="G56" s="155">
        <v>-33.075000000001062</v>
      </c>
      <c r="H56" s="155">
        <v>0</v>
      </c>
      <c r="I56" s="155">
        <v>33.075000000001062</v>
      </c>
      <c r="J56" s="155">
        <v>211.96099009900763</v>
      </c>
      <c r="K56" s="155">
        <v>289.12871287128706</v>
      </c>
      <c r="L56" s="155">
        <v>366.2964356435665</v>
      </c>
    </row>
    <row r="57" spans="1:14" x14ac:dyDescent="0.35">
      <c r="A57" s="162" t="s">
        <v>58</v>
      </c>
      <c r="B57" s="92">
        <v>7</v>
      </c>
      <c r="C57" s="14">
        <v>110.255079341539</v>
      </c>
      <c r="D57" s="14">
        <v>4.2074744179145975</v>
      </c>
      <c r="E57" s="14">
        <v>152.20228384991799</v>
      </c>
      <c r="F57" s="14">
        <v>2.1073706065549436</v>
      </c>
      <c r="G57" s="155">
        <v>-4.2074744179145975</v>
      </c>
      <c r="H57" s="155">
        <v>0</v>
      </c>
      <c r="I57" s="155">
        <v>4.2074744179145975</v>
      </c>
      <c r="J57" s="155">
        <v>39.839833901824043</v>
      </c>
      <c r="K57" s="155">
        <v>41.947204508378988</v>
      </c>
      <c r="L57" s="155">
        <v>44.054575114933932</v>
      </c>
    </row>
    <row r="58" spans="1:14" x14ac:dyDescent="0.35">
      <c r="A58" s="162" t="s">
        <v>59</v>
      </c>
      <c r="B58" s="99">
        <v>8</v>
      </c>
      <c r="C58" s="14">
        <v>175.28222804638</v>
      </c>
      <c r="D58" s="14">
        <v>15.222835231849539</v>
      </c>
      <c r="E58" s="14">
        <v>284.02900294720502</v>
      </c>
      <c r="F58" s="14">
        <v>43.765651291569199</v>
      </c>
      <c r="G58" s="155">
        <v>-15.222835231849539</v>
      </c>
      <c r="H58" s="155">
        <v>0</v>
      </c>
      <c r="I58" s="155">
        <v>15.222835231849539</v>
      </c>
      <c r="J58" s="155">
        <v>64.981123609255818</v>
      </c>
      <c r="K58" s="155">
        <v>108.74677490082502</v>
      </c>
      <c r="L58" s="155">
        <v>152.51242619239423</v>
      </c>
    </row>
    <row r="63" spans="1:14" x14ac:dyDescent="0.35">
      <c r="B63" s="8"/>
      <c r="C63" s="267" t="s">
        <v>5</v>
      </c>
      <c r="D63" s="268"/>
      <c r="E63" s="9"/>
      <c r="F63" s="8"/>
      <c r="G63" s="268" t="s">
        <v>99</v>
      </c>
      <c r="H63" s="268"/>
      <c r="I63" s="9"/>
      <c r="J63" s="8"/>
      <c r="M63" s="269" t="s">
        <v>124</v>
      </c>
      <c r="N63" s="269"/>
    </row>
    <row r="64" spans="1:14" s="181" customFormat="1" ht="37.5" customHeight="1" x14ac:dyDescent="0.35">
      <c r="B64" s="186"/>
      <c r="C64" s="187" t="s">
        <v>7</v>
      </c>
      <c r="D64" s="182" t="s">
        <v>78</v>
      </c>
      <c r="E64" s="183" t="s">
        <v>110</v>
      </c>
      <c r="F64" s="188" t="s">
        <v>111</v>
      </c>
      <c r="G64" s="182" t="s">
        <v>66</v>
      </c>
      <c r="H64" s="182" t="s">
        <v>78</v>
      </c>
      <c r="I64" s="184" t="s">
        <v>110</v>
      </c>
      <c r="J64" s="185" t="s">
        <v>111</v>
      </c>
      <c r="K64" s="173" t="s">
        <v>112</v>
      </c>
      <c r="L64" s="174" t="s">
        <v>113</v>
      </c>
      <c r="M64" s="179" t="s">
        <v>122</v>
      </c>
      <c r="N64" s="179" t="s">
        <v>123</v>
      </c>
    </row>
    <row r="65" spans="1:14" x14ac:dyDescent="0.35">
      <c r="A65" t="s">
        <v>103</v>
      </c>
      <c r="B65" s="8">
        <v>1</v>
      </c>
      <c r="C65" s="132">
        <v>88.466017118083101</v>
      </c>
      <c r="D65" s="154">
        <v>9.2453438418984302</v>
      </c>
      <c r="E65" s="154">
        <f>C65+D65</f>
        <v>97.711360959981533</v>
      </c>
      <c r="F65" s="133">
        <f>C65-D65</f>
        <v>79.220673276184669</v>
      </c>
      <c r="G65" s="154">
        <v>105.447260909324</v>
      </c>
      <c r="H65" s="154">
        <v>5.5472063051384062</v>
      </c>
      <c r="I65" s="154">
        <f>G65+H65</f>
        <v>110.9944672144624</v>
      </c>
      <c r="J65" s="133">
        <f>G65-H65</f>
        <v>99.900054604185598</v>
      </c>
      <c r="K65" s="176">
        <f t="shared" ref="K65" si="5">IF((J65&gt;E65),1,0)</f>
        <v>1</v>
      </c>
      <c r="L65">
        <f t="shared" ref="L65" si="6">IF((F65&gt;I65),1,0)</f>
        <v>0</v>
      </c>
      <c r="M65">
        <f>IF((G65&gt;C65),1,0)</f>
        <v>1</v>
      </c>
      <c r="N65">
        <f>IF((G65&lt;C65),1,0)</f>
        <v>0</v>
      </c>
    </row>
    <row r="66" spans="1:14" x14ac:dyDescent="0.35">
      <c r="B66" s="8">
        <v>2</v>
      </c>
      <c r="C66" s="132">
        <v>88.466017118083101</v>
      </c>
      <c r="D66" s="154">
        <v>9.2453438418984302</v>
      </c>
      <c r="E66" s="154">
        <f t="shared" ref="E66:E72" si="7">C66+D66</f>
        <v>97.711360959981533</v>
      </c>
      <c r="F66" s="133">
        <f t="shared" ref="F66:F72" si="8">C66-D66</f>
        <v>79.220673276184669</v>
      </c>
      <c r="G66" s="154">
        <v>224.31596744801001</v>
      </c>
      <c r="H66" s="154">
        <v>22.188825220557469</v>
      </c>
      <c r="I66" s="154">
        <f t="shared" ref="I66:I72" si="9">G66+H66</f>
        <v>246.50479266856749</v>
      </c>
      <c r="J66" s="133">
        <f t="shared" ref="J66:J72" si="10">G66-H66</f>
        <v>202.12714222745254</v>
      </c>
      <c r="K66" s="176">
        <f t="shared" ref="K66:K72" si="11">IF((J66&gt;E66),1,0)</f>
        <v>1</v>
      </c>
      <c r="L66">
        <f t="shared" ref="L66:L72" si="12">IF((F66&gt;I66),1,0)</f>
        <v>0</v>
      </c>
      <c r="M66">
        <f t="shared" ref="M66:M72" si="13">IF((G66&gt;C66),1,0)</f>
        <v>1</v>
      </c>
      <c r="N66">
        <f t="shared" ref="N66:N72" si="14">IF((G66&lt;C66),1,0)</f>
        <v>0</v>
      </c>
    </row>
    <row r="67" spans="1:14" x14ac:dyDescent="0.35">
      <c r="B67" s="8">
        <v>3</v>
      </c>
      <c r="C67" s="132">
        <v>89.847715736040499</v>
      </c>
      <c r="D67" s="154">
        <v>8.7055837563449128</v>
      </c>
      <c r="E67" s="154">
        <f t="shared" si="7"/>
        <v>98.553299492385406</v>
      </c>
      <c r="F67" s="133">
        <f t="shared" si="8"/>
        <v>81.142131979695591</v>
      </c>
      <c r="G67" s="154">
        <v>92.385786802030395</v>
      </c>
      <c r="H67" s="154">
        <v>6.2182741116749263</v>
      </c>
      <c r="I67" s="154">
        <f t="shared" si="9"/>
        <v>98.604060913705325</v>
      </c>
      <c r="J67" s="133">
        <f t="shared" si="10"/>
        <v>86.167512690355466</v>
      </c>
      <c r="K67" s="176">
        <f t="shared" si="11"/>
        <v>0</v>
      </c>
      <c r="L67">
        <f t="shared" si="12"/>
        <v>0</v>
      </c>
      <c r="M67">
        <f t="shared" si="13"/>
        <v>1</v>
      </c>
      <c r="N67">
        <f t="shared" si="14"/>
        <v>0</v>
      </c>
    </row>
    <row r="68" spans="1:14" x14ac:dyDescent="0.35">
      <c r="B68" s="8">
        <v>4</v>
      </c>
      <c r="C68" s="132">
        <v>128.55329949238501</v>
      </c>
      <c r="D68" s="154">
        <v>41.040609137055363</v>
      </c>
      <c r="E68" s="154">
        <f t="shared" si="7"/>
        <v>169.59390862944036</v>
      </c>
      <c r="F68" s="133">
        <f t="shared" si="8"/>
        <v>87.512690355329653</v>
      </c>
      <c r="G68" s="154">
        <v>205.329949238578</v>
      </c>
      <c r="H68" s="154">
        <v>27.360406091370223</v>
      </c>
      <c r="I68" s="154">
        <f t="shared" si="9"/>
        <v>232.6903553299482</v>
      </c>
      <c r="J68" s="133">
        <f t="shared" si="10"/>
        <v>177.96954314720779</v>
      </c>
      <c r="K68" s="176">
        <f t="shared" si="11"/>
        <v>1</v>
      </c>
      <c r="L68">
        <f t="shared" si="12"/>
        <v>0</v>
      </c>
      <c r="M68">
        <f t="shared" si="13"/>
        <v>1</v>
      </c>
      <c r="N68">
        <f t="shared" si="14"/>
        <v>0</v>
      </c>
    </row>
    <row r="69" spans="1:14" x14ac:dyDescent="0.35">
      <c r="B69" s="8">
        <v>5</v>
      </c>
      <c r="C69" s="132">
        <v>124.82858910891096</v>
      </c>
      <c r="D69" s="154">
        <v>13.23000000000069</v>
      </c>
      <c r="E69" s="154">
        <f t="shared" si="7"/>
        <v>138.05858910891166</v>
      </c>
      <c r="F69" s="133">
        <f t="shared" si="8"/>
        <v>111.59858910891028</v>
      </c>
      <c r="G69" s="154">
        <v>119.20544554455451</v>
      </c>
      <c r="H69" s="154">
        <v>26.46000000000069</v>
      </c>
      <c r="I69" s="154">
        <f t="shared" si="9"/>
        <v>145.66544554455521</v>
      </c>
      <c r="J69" s="133">
        <f t="shared" si="10"/>
        <v>92.745445544553817</v>
      </c>
      <c r="K69" s="176">
        <f t="shared" si="11"/>
        <v>0</v>
      </c>
      <c r="L69">
        <f t="shared" si="12"/>
        <v>0</v>
      </c>
      <c r="M69">
        <f t="shared" si="13"/>
        <v>0</v>
      </c>
      <c r="N69">
        <f t="shared" si="14"/>
        <v>1</v>
      </c>
    </row>
    <row r="70" spans="1:14" x14ac:dyDescent="0.35">
      <c r="B70" s="8">
        <v>6</v>
      </c>
      <c r="C70" s="132">
        <v>124.82858910891096</v>
      </c>
      <c r="D70" s="154">
        <v>13.23000000000069</v>
      </c>
      <c r="E70" s="154">
        <f t="shared" si="7"/>
        <v>138.05858910891166</v>
      </c>
      <c r="F70" s="133">
        <f t="shared" si="8"/>
        <v>111.59858910891028</v>
      </c>
      <c r="G70" s="154">
        <v>256.45173267326578</v>
      </c>
      <c r="H70" s="154">
        <v>79.380000000003562</v>
      </c>
      <c r="I70" s="154">
        <f t="shared" si="9"/>
        <v>335.83173267326936</v>
      </c>
      <c r="J70" s="133">
        <f t="shared" si="10"/>
        <v>177.0717326732622</v>
      </c>
      <c r="K70" s="176">
        <f t="shared" si="11"/>
        <v>1</v>
      </c>
      <c r="L70">
        <f t="shared" si="12"/>
        <v>0</v>
      </c>
      <c r="M70">
        <f t="shared" si="13"/>
        <v>1</v>
      </c>
      <c r="N70">
        <f t="shared" si="14"/>
        <v>0</v>
      </c>
    </row>
    <row r="71" spans="1:14" x14ac:dyDescent="0.35">
      <c r="B71" s="8">
        <v>7</v>
      </c>
      <c r="C71" s="132">
        <v>64.029363784665506</v>
      </c>
      <c r="D71" s="154">
        <v>11.590538336052468</v>
      </c>
      <c r="E71" s="154">
        <f t="shared" si="7"/>
        <v>75.619902120717967</v>
      </c>
      <c r="F71" s="133">
        <f t="shared" si="8"/>
        <v>52.438825448613038</v>
      </c>
      <c r="G71" s="154">
        <v>59.743437639032997</v>
      </c>
      <c r="H71" s="154">
        <v>0</v>
      </c>
      <c r="I71" s="154">
        <f t="shared" si="9"/>
        <v>59.743437639032997</v>
      </c>
      <c r="J71" s="133">
        <f t="shared" si="10"/>
        <v>59.743437639032997</v>
      </c>
      <c r="K71" s="176">
        <f t="shared" si="11"/>
        <v>0</v>
      </c>
      <c r="L71">
        <f t="shared" si="12"/>
        <v>0</v>
      </c>
      <c r="M71">
        <f t="shared" si="13"/>
        <v>0</v>
      </c>
      <c r="N71">
        <f t="shared" si="14"/>
        <v>1</v>
      </c>
    </row>
    <row r="72" spans="1:14" x14ac:dyDescent="0.35">
      <c r="B72" s="8">
        <v>8</v>
      </c>
      <c r="C72" s="132">
        <v>83.058158863541394</v>
      </c>
      <c r="D72" s="154">
        <v>12.368553625877963</v>
      </c>
      <c r="E72" s="154">
        <f t="shared" si="7"/>
        <v>95.426712489419359</v>
      </c>
      <c r="F72" s="133">
        <f t="shared" si="8"/>
        <v>70.689605237663429</v>
      </c>
      <c r="G72" s="154">
        <v>107.335379720372</v>
      </c>
      <c r="H72" s="154">
        <v>12.368553625877405</v>
      </c>
      <c r="I72" s="154">
        <f t="shared" si="9"/>
        <v>119.70393334624941</v>
      </c>
      <c r="J72" s="133">
        <f t="shared" si="10"/>
        <v>94.966826094494593</v>
      </c>
      <c r="K72" s="176">
        <f t="shared" si="11"/>
        <v>0</v>
      </c>
      <c r="L72">
        <f t="shared" si="12"/>
        <v>0</v>
      </c>
      <c r="M72">
        <f t="shared" si="13"/>
        <v>1</v>
      </c>
      <c r="N72">
        <f t="shared" si="14"/>
        <v>0</v>
      </c>
    </row>
    <row r="73" spans="1:14" x14ac:dyDescent="0.35">
      <c r="K73" s="176">
        <f>COUNTIF(K65:K72,"1")</f>
        <v>4</v>
      </c>
      <c r="L73" s="176">
        <f>COUNTIF(L65:L72,"1")</f>
        <v>0</v>
      </c>
      <c r="M73">
        <f>SUM(M65:M72)</f>
        <v>6</v>
      </c>
      <c r="N73">
        <f>SUM(N65:N72)</f>
        <v>2</v>
      </c>
    </row>
    <row r="76" spans="1:14" x14ac:dyDescent="0.35">
      <c r="A76" t="s">
        <v>105</v>
      </c>
      <c r="B76" s="92">
        <v>1</v>
      </c>
      <c r="C76" s="154">
        <v>180.29437935636901</v>
      </c>
      <c r="D76" s="154">
        <v>13.697908942607969</v>
      </c>
      <c r="E76" s="154">
        <f t="shared" ref="E76" si="15">C76+D76</f>
        <v>193.99228829897697</v>
      </c>
      <c r="F76" s="133">
        <f t="shared" ref="F76" si="16">C76-D76</f>
        <v>166.59647041376104</v>
      </c>
      <c r="G76" s="154">
        <v>204.500963962627</v>
      </c>
      <c r="H76" s="154">
        <v>3.1610559098333622</v>
      </c>
      <c r="I76" s="154">
        <f t="shared" ref="I76" si="17">G76+H76</f>
        <v>207.66201987246035</v>
      </c>
      <c r="J76" s="133">
        <f t="shared" ref="J76" si="18">G76-H76</f>
        <v>201.33990805279365</v>
      </c>
      <c r="K76" s="176">
        <f t="shared" ref="K76" si="19">IF((J76&gt;E76),1,0)</f>
        <v>1</v>
      </c>
      <c r="L76">
        <f t="shared" ref="L76" si="20">IF((F76&gt;I76),1,0)</f>
        <v>0</v>
      </c>
      <c r="M76">
        <f t="shared" ref="M76" si="21">IF((G76&gt;C76),1,0)</f>
        <v>1</v>
      </c>
      <c r="N76">
        <f t="shared" ref="N76" si="22">IF((G76&lt;C76),1,0)</f>
        <v>0</v>
      </c>
    </row>
    <row r="77" spans="1:14" x14ac:dyDescent="0.35">
      <c r="B77" s="93">
        <v>2</v>
      </c>
      <c r="C77" s="155">
        <v>211.82553360731799</v>
      </c>
      <c r="D77" s="154">
        <v>10.465699221897905</v>
      </c>
      <c r="E77" s="154">
        <f t="shared" ref="E77" si="23">C77+D77</f>
        <v>222.29123282921589</v>
      </c>
      <c r="F77" s="133">
        <f t="shared" ref="F77" si="24">C77-D77</f>
        <v>201.3598343854201</v>
      </c>
      <c r="G77" s="155">
        <v>305.02044687381999</v>
      </c>
      <c r="H77" s="154">
        <v>27.591388857728976</v>
      </c>
      <c r="I77" s="154">
        <f t="shared" ref="I77" si="25">G77+H77</f>
        <v>332.61183573154898</v>
      </c>
      <c r="J77" s="133">
        <f t="shared" ref="J77" si="26">G77-H77</f>
        <v>277.42905801609101</v>
      </c>
      <c r="K77" s="176">
        <f t="shared" ref="K77" si="27">IF((J77&gt;E77),1,0)</f>
        <v>1</v>
      </c>
      <c r="L77">
        <f t="shared" ref="L77" si="28">IF((F77&gt;I77),1,0)</f>
        <v>0</v>
      </c>
      <c r="M77">
        <f t="shared" ref="M77" si="29">IF((G77&gt;C77),1,0)</f>
        <v>1</v>
      </c>
      <c r="N77">
        <f t="shared" ref="N77" si="30">IF((G77&lt;C77),1,0)</f>
        <v>0</v>
      </c>
    </row>
    <row r="78" spans="1:14" x14ac:dyDescent="0.35">
      <c r="M78">
        <f>SUM(M76:M77)</f>
        <v>2</v>
      </c>
      <c r="N78">
        <f>SUM(N76:N77)</f>
        <v>0</v>
      </c>
    </row>
    <row r="81" spans="1:14" x14ac:dyDescent="0.35">
      <c r="A81" t="s">
        <v>104</v>
      </c>
      <c r="B81" s="99">
        <v>1</v>
      </c>
      <c r="C81" s="154">
        <v>225.97777675440599</v>
      </c>
      <c r="D81" s="154">
        <v>12.943481378656921</v>
      </c>
      <c r="E81" s="154">
        <f t="shared" ref="E81" si="31">C81+D81</f>
        <v>238.92125813306291</v>
      </c>
      <c r="F81" s="133">
        <f t="shared" ref="F81" si="32">C81-D81</f>
        <v>213.03429537574908</v>
      </c>
      <c r="G81" s="154">
        <v>224.08702459819801</v>
      </c>
      <c r="H81" s="154">
        <v>79.509957040325531</v>
      </c>
      <c r="I81" s="154">
        <f t="shared" ref="I81" si="33">G81+H81</f>
        <v>303.59698163852352</v>
      </c>
      <c r="J81" s="133">
        <f t="shared" ref="J81" si="34">G81-H81</f>
        <v>144.57706755787248</v>
      </c>
      <c r="K81" s="176">
        <f t="shared" ref="K81" si="35">IF((J81&gt;E81),1,0)</f>
        <v>0</v>
      </c>
      <c r="L81">
        <f t="shared" ref="L81" si="36">IF((F81&gt;I81),1,0)</f>
        <v>0</v>
      </c>
      <c r="M81">
        <f t="shared" ref="M81" si="37">IF((G81&gt;C81),1,0)</f>
        <v>0</v>
      </c>
      <c r="N81">
        <f t="shared" ref="N81" si="38">IF((G81&lt;C81),1,0)</f>
        <v>1</v>
      </c>
    </row>
    <row r="82" spans="1:14" x14ac:dyDescent="0.35">
      <c r="B82" s="99">
        <v>2</v>
      </c>
      <c r="C82" s="154">
        <v>225.97777675440599</v>
      </c>
      <c r="D82" s="154">
        <v>12.943481378656921</v>
      </c>
      <c r="E82" s="154">
        <f t="shared" ref="E82:E88" si="39">C82+D82</f>
        <v>238.92125813306291</v>
      </c>
      <c r="F82" s="133">
        <f t="shared" ref="F82:F88" si="40">C82-D82</f>
        <v>213.03429537574908</v>
      </c>
      <c r="G82" s="154">
        <v>441.069584152944</v>
      </c>
      <c r="H82" s="154">
        <v>90.604369650598386</v>
      </c>
      <c r="I82" s="154">
        <f t="shared" ref="I82:I88" si="41">G82+H82</f>
        <v>531.67395380354242</v>
      </c>
      <c r="J82" s="133">
        <f t="shared" ref="J82:J88" si="42">G82-H82</f>
        <v>350.46521450234559</v>
      </c>
      <c r="K82" s="176">
        <f t="shared" ref="K82:K88" si="43">IF((J82&gt;E82),1,0)</f>
        <v>1</v>
      </c>
      <c r="L82">
        <f t="shared" ref="L82:L88" si="44">IF((F82&gt;I82),1,0)</f>
        <v>0</v>
      </c>
      <c r="M82">
        <f t="shared" ref="M82:M88" si="45">IF((G82&gt;C82),1,0)</f>
        <v>1</v>
      </c>
      <c r="N82">
        <f t="shared" ref="N82:N88" si="46">IF((G82&lt;C82),1,0)</f>
        <v>0</v>
      </c>
    </row>
    <row r="83" spans="1:14" x14ac:dyDescent="0.35">
      <c r="B83" s="92">
        <v>3</v>
      </c>
      <c r="C83" s="154">
        <v>202.79187817258801</v>
      </c>
      <c r="D83" s="154">
        <v>34.822335025380823</v>
      </c>
      <c r="E83" s="154">
        <f t="shared" si="39"/>
        <v>237.61421319796884</v>
      </c>
      <c r="F83" s="133">
        <f t="shared" si="40"/>
        <v>167.96954314720719</v>
      </c>
      <c r="G83" s="154">
        <v>346.192893401015</v>
      </c>
      <c r="H83" s="154">
        <v>39.796954314721241</v>
      </c>
      <c r="I83" s="154">
        <f t="shared" si="41"/>
        <v>385.98984771573623</v>
      </c>
      <c r="J83" s="133">
        <f t="shared" si="42"/>
        <v>306.39593908629377</v>
      </c>
      <c r="K83" s="176">
        <f t="shared" si="43"/>
        <v>1</v>
      </c>
      <c r="L83">
        <f t="shared" si="44"/>
        <v>0</v>
      </c>
      <c r="M83">
        <f t="shared" si="45"/>
        <v>1</v>
      </c>
      <c r="N83">
        <f t="shared" si="46"/>
        <v>0</v>
      </c>
    </row>
    <row r="84" spans="1:14" x14ac:dyDescent="0.35">
      <c r="B84" s="99">
        <v>4</v>
      </c>
      <c r="C84" s="154">
        <v>370.93908629441597</v>
      </c>
      <c r="D84" s="154">
        <v>48.502538071068024</v>
      </c>
      <c r="E84" s="154">
        <f t="shared" si="39"/>
        <v>419.44162436548402</v>
      </c>
      <c r="F84" s="133">
        <f t="shared" si="40"/>
        <v>322.43654822334793</v>
      </c>
      <c r="G84" s="154">
        <v>478.17258883248701</v>
      </c>
      <c r="H84" s="154">
        <v>47.258883248729838</v>
      </c>
      <c r="I84" s="154">
        <f t="shared" si="41"/>
        <v>525.43147208121684</v>
      </c>
      <c r="J84" s="133">
        <f t="shared" si="42"/>
        <v>430.91370558375718</v>
      </c>
      <c r="K84" s="176">
        <f t="shared" si="43"/>
        <v>1</v>
      </c>
      <c r="L84">
        <f t="shared" si="44"/>
        <v>0</v>
      </c>
      <c r="M84">
        <f t="shared" si="45"/>
        <v>1</v>
      </c>
      <c r="N84">
        <f t="shared" si="46"/>
        <v>0</v>
      </c>
    </row>
    <row r="85" spans="1:14" x14ac:dyDescent="0.35">
      <c r="B85" s="92">
        <v>5</v>
      </c>
      <c r="C85" s="154">
        <v>290.76237623762279</v>
      </c>
      <c r="D85" s="154">
        <v>41.894999999999996</v>
      </c>
      <c r="E85" s="154">
        <f t="shared" si="39"/>
        <v>332.65737623762277</v>
      </c>
      <c r="F85" s="133">
        <f t="shared" si="40"/>
        <v>248.86737623762281</v>
      </c>
      <c r="G85" s="154">
        <v>305.39480198019658</v>
      </c>
      <c r="H85" s="154">
        <v>15.420445544555349</v>
      </c>
      <c r="I85" s="154">
        <f t="shared" si="41"/>
        <v>320.81524752475195</v>
      </c>
      <c r="J85" s="133">
        <f t="shared" si="42"/>
        <v>289.9743564356412</v>
      </c>
      <c r="K85" s="176">
        <f t="shared" si="43"/>
        <v>0</v>
      </c>
      <c r="L85">
        <f t="shared" si="44"/>
        <v>0</v>
      </c>
      <c r="M85">
        <f t="shared" si="45"/>
        <v>1</v>
      </c>
      <c r="N85">
        <f t="shared" si="46"/>
        <v>0</v>
      </c>
    </row>
    <row r="86" spans="1:14" x14ac:dyDescent="0.35">
      <c r="B86" s="99">
        <v>6</v>
      </c>
      <c r="C86" s="154">
        <v>290.76237623762279</v>
      </c>
      <c r="D86" s="154">
        <v>41.894999999999996</v>
      </c>
      <c r="E86" s="154">
        <f t="shared" si="39"/>
        <v>332.65737623762277</v>
      </c>
      <c r="F86" s="133">
        <f t="shared" si="40"/>
        <v>248.86737623762281</v>
      </c>
      <c r="G86" s="154">
        <v>566.38737623762279</v>
      </c>
      <c r="H86" s="154">
        <v>123.48000000000012</v>
      </c>
      <c r="I86" s="154">
        <f t="shared" si="41"/>
        <v>689.86737623762292</v>
      </c>
      <c r="J86" s="133">
        <f t="shared" si="42"/>
        <v>442.90737623762266</v>
      </c>
      <c r="K86" s="176">
        <f t="shared" si="43"/>
        <v>1</v>
      </c>
      <c r="L86">
        <f t="shared" si="44"/>
        <v>0</v>
      </c>
      <c r="M86">
        <f t="shared" si="45"/>
        <v>1</v>
      </c>
      <c r="N86">
        <f t="shared" si="46"/>
        <v>0</v>
      </c>
    </row>
    <row r="87" spans="1:14" x14ac:dyDescent="0.35">
      <c r="B87" s="92">
        <v>7</v>
      </c>
      <c r="C87" s="155">
        <v>164.570665875722</v>
      </c>
      <c r="D87" s="154">
        <v>7.3757971229412442</v>
      </c>
      <c r="E87" s="154">
        <f t="shared" si="39"/>
        <v>171.94646299866324</v>
      </c>
      <c r="F87" s="133">
        <f t="shared" si="40"/>
        <v>157.19486875278076</v>
      </c>
      <c r="G87" s="155">
        <v>256.76998368678602</v>
      </c>
      <c r="H87" s="154">
        <v>3.1610559098313571</v>
      </c>
      <c r="I87" s="154">
        <f t="shared" si="41"/>
        <v>259.93103959661738</v>
      </c>
      <c r="J87" s="133">
        <f t="shared" si="42"/>
        <v>253.60892777695466</v>
      </c>
      <c r="K87" s="176">
        <f t="shared" si="43"/>
        <v>1</v>
      </c>
      <c r="L87">
        <f t="shared" si="44"/>
        <v>0</v>
      </c>
      <c r="M87">
        <f t="shared" si="45"/>
        <v>1</v>
      </c>
      <c r="N87">
        <f t="shared" si="46"/>
        <v>0</v>
      </c>
    </row>
    <row r="88" spans="1:14" x14ac:dyDescent="0.35">
      <c r="B88" s="99">
        <v>8</v>
      </c>
      <c r="C88" s="155">
        <v>226.99191303194999</v>
      </c>
      <c r="D88" s="154">
        <v>14.271408029858799</v>
      </c>
      <c r="E88" s="154">
        <f t="shared" si="39"/>
        <v>241.2633210618088</v>
      </c>
      <c r="F88" s="133">
        <f t="shared" si="40"/>
        <v>212.72050500209119</v>
      </c>
      <c r="G88" s="155">
        <v>352.23691858982801</v>
      </c>
      <c r="H88" s="154">
        <v>34.251379271663929</v>
      </c>
      <c r="I88" s="154">
        <f t="shared" si="41"/>
        <v>386.48829786149196</v>
      </c>
      <c r="J88" s="133">
        <f t="shared" si="42"/>
        <v>317.98553931816406</v>
      </c>
      <c r="K88" s="176">
        <f t="shared" si="43"/>
        <v>1</v>
      </c>
      <c r="L88">
        <f t="shared" si="44"/>
        <v>0</v>
      </c>
      <c r="M88">
        <f t="shared" si="45"/>
        <v>1</v>
      </c>
      <c r="N88">
        <f t="shared" si="46"/>
        <v>0</v>
      </c>
    </row>
    <row r="89" spans="1:14" x14ac:dyDescent="0.35">
      <c r="K89" s="176">
        <f>COUNTIF(K81:K88,"1")</f>
        <v>6</v>
      </c>
      <c r="L89" s="176">
        <f>COUNTIF(L81:L88,"1")</f>
        <v>0</v>
      </c>
      <c r="M89">
        <f>SUM(M81:M88)</f>
        <v>7</v>
      </c>
      <c r="N89">
        <f>SUM(N81:N88)</f>
        <v>1</v>
      </c>
    </row>
    <row r="92" spans="1:14" x14ac:dyDescent="0.35">
      <c r="A92" t="s">
        <v>106</v>
      </c>
      <c r="B92" s="99">
        <v>1</v>
      </c>
      <c r="C92" s="9">
        <v>231.393459339618</v>
      </c>
      <c r="D92" s="9">
        <v>25.886962757315793</v>
      </c>
      <c r="E92" s="154">
        <f t="shared" ref="E92" si="47">C92+D92</f>
        <v>257.28042209693382</v>
      </c>
      <c r="F92" s="133">
        <f t="shared" ref="F92" si="48">C92-D92</f>
        <v>205.50649658230222</v>
      </c>
      <c r="G92" s="9">
        <v>331.40201180239802</v>
      </c>
      <c r="H92" s="9">
        <v>59.17020058814812</v>
      </c>
      <c r="I92" s="154">
        <f t="shared" ref="I92" si="49">G92+H92</f>
        <v>390.57221239054616</v>
      </c>
      <c r="J92" s="133">
        <f t="shared" ref="J92" si="50">G92-H92</f>
        <v>272.23181121424989</v>
      </c>
      <c r="K92" s="176">
        <f t="shared" ref="K92" si="51">IF((J92&gt;E92),1,0)</f>
        <v>1</v>
      </c>
      <c r="L92">
        <f t="shared" ref="L92" si="52">IF((F92&gt;I92),1,0)</f>
        <v>0</v>
      </c>
      <c r="M92">
        <f t="shared" ref="M92" si="53">IF((G92&gt;C92),1,0)</f>
        <v>1</v>
      </c>
      <c r="N92">
        <f t="shared" ref="N92" si="54">IF((G92&lt;C92),1,0)</f>
        <v>0</v>
      </c>
    </row>
    <row r="93" spans="1:14" x14ac:dyDescent="0.35">
      <c r="B93" s="99">
        <v>2</v>
      </c>
      <c r="C93" s="9">
        <v>231.393459339618</v>
      </c>
      <c r="D93" s="9">
        <v>25.886962757315793</v>
      </c>
      <c r="E93" s="154">
        <f t="shared" ref="E93:E99" si="55">C93+D93</f>
        <v>257.28042209693382</v>
      </c>
      <c r="F93" s="133">
        <f t="shared" ref="F93:F99" si="56">C93-D93</f>
        <v>205.50649658230222</v>
      </c>
      <c r="G93" s="9">
        <v>555.92784352940396</v>
      </c>
      <c r="H93" s="9">
        <v>149.77457023874462</v>
      </c>
      <c r="I93" s="154">
        <f t="shared" ref="I93:I99" si="57">G93+H93</f>
        <v>705.70241376814852</v>
      </c>
      <c r="J93" s="133">
        <f t="shared" ref="J93:J99" si="58">G93-H93</f>
        <v>406.15327329065934</v>
      </c>
      <c r="K93" s="176">
        <f t="shared" ref="K93:K99" si="59">IF((J93&gt;E93),1,0)</f>
        <v>1</v>
      </c>
      <c r="L93">
        <f t="shared" ref="L93:L99" si="60">IF((F93&gt;I93),1,0)</f>
        <v>0</v>
      </c>
      <c r="M93">
        <f t="shared" ref="M93:M99" si="61">IF((G93&gt;C93),1,0)</f>
        <v>1</v>
      </c>
      <c r="N93">
        <f t="shared" ref="N93:N99" si="62">IF((G93&lt;C93),1,0)</f>
        <v>0</v>
      </c>
    </row>
    <row r="94" spans="1:14" x14ac:dyDescent="0.35">
      <c r="B94" s="92">
        <v>3</v>
      </c>
      <c r="C94" s="9">
        <v>206.59898477157299</v>
      </c>
      <c r="D94" s="9">
        <v>39.796954314719294</v>
      </c>
      <c r="E94" s="154">
        <f t="shared" si="55"/>
        <v>246.39593908629229</v>
      </c>
      <c r="F94" s="133">
        <f t="shared" si="56"/>
        <v>166.80203045685369</v>
      </c>
      <c r="G94" s="9">
        <v>407.10659898477098</v>
      </c>
      <c r="H94" s="9">
        <v>70.88832487309972</v>
      </c>
      <c r="I94" s="154">
        <f t="shared" si="57"/>
        <v>477.99492385787073</v>
      </c>
      <c r="J94" s="133">
        <f t="shared" si="58"/>
        <v>336.21827411167124</v>
      </c>
      <c r="K94" s="176">
        <f t="shared" si="59"/>
        <v>1</v>
      </c>
      <c r="L94">
        <f t="shared" si="60"/>
        <v>0</v>
      </c>
      <c r="M94">
        <f t="shared" si="61"/>
        <v>1</v>
      </c>
      <c r="N94">
        <f t="shared" si="62"/>
        <v>0</v>
      </c>
    </row>
    <row r="95" spans="1:14" x14ac:dyDescent="0.35">
      <c r="B95" s="99">
        <v>4</v>
      </c>
      <c r="C95" s="9">
        <v>324.61928934010098</v>
      </c>
      <c r="D95" s="9">
        <v>34.82233502538088</v>
      </c>
      <c r="E95" s="154">
        <f t="shared" si="55"/>
        <v>359.44162436548186</v>
      </c>
      <c r="F95" s="133">
        <f t="shared" si="56"/>
        <v>289.7969543147201</v>
      </c>
      <c r="G95" s="9">
        <v>578.42639593908598</v>
      </c>
      <c r="H95" s="9">
        <v>43.527918781725539</v>
      </c>
      <c r="I95" s="154">
        <f t="shared" si="57"/>
        <v>621.95431472081157</v>
      </c>
      <c r="J95" s="133">
        <f t="shared" si="58"/>
        <v>534.89847715736039</v>
      </c>
      <c r="K95" s="176">
        <f t="shared" si="59"/>
        <v>1</v>
      </c>
      <c r="L95">
        <f t="shared" si="60"/>
        <v>0</v>
      </c>
      <c r="M95">
        <f t="shared" si="61"/>
        <v>1</v>
      </c>
      <c r="N95">
        <f t="shared" si="62"/>
        <v>0</v>
      </c>
    </row>
    <row r="96" spans="1:14" x14ac:dyDescent="0.35">
      <c r="B96" s="92">
        <v>5</v>
      </c>
      <c r="C96" s="9">
        <v>233.95173267326578</v>
      </c>
      <c r="D96" s="9">
        <v>33.07500000000357</v>
      </c>
      <c r="E96" s="154">
        <f t="shared" si="55"/>
        <v>267.02673267326935</v>
      </c>
      <c r="F96" s="133">
        <f t="shared" si="56"/>
        <v>200.87673267326221</v>
      </c>
      <c r="G96" s="9">
        <v>232.82673267326578</v>
      </c>
      <c r="H96" s="9">
        <v>35.280000000003568</v>
      </c>
      <c r="I96" s="154">
        <f t="shared" si="57"/>
        <v>268.10673267326933</v>
      </c>
      <c r="J96" s="133">
        <f t="shared" si="58"/>
        <v>197.54673267326223</v>
      </c>
      <c r="K96" s="176">
        <f t="shared" si="59"/>
        <v>0</v>
      </c>
      <c r="L96">
        <f t="shared" si="60"/>
        <v>0</v>
      </c>
      <c r="M96">
        <f t="shared" si="61"/>
        <v>0</v>
      </c>
      <c r="N96">
        <f t="shared" si="62"/>
        <v>1</v>
      </c>
    </row>
    <row r="97" spans="1:14" x14ac:dyDescent="0.35">
      <c r="B97" s="99">
        <v>6</v>
      </c>
      <c r="C97" s="9">
        <v>233.95173267326578</v>
      </c>
      <c r="D97" s="9">
        <v>33.07500000000357</v>
      </c>
      <c r="E97" s="154">
        <f t="shared" si="55"/>
        <v>267.02673267326935</v>
      </c>
      <c r="F97" s="133">
        <f t="shared" si="56"/>
        <v>200.87673267326221</v>
      </c>
      <c r="G97" s="9">
        <v>550.08044554455364</v>
      </c>
      <c r="H97" s="9">
        <v>66.150000000000006</v>
      </c>
      <c r="I97" s="154">
        <f t="shared" si="57"/>
        <v>616.23044554455362</v>
      </c>
      <c r="J97" s="133">
        <f t="shared" si="58"/>
        <v>483.93044554455366</v>
      </c>
      <c r="K97" s="176">
        <f t="shared" si="59"/>
        <v>1</v>
      </c>
      <c r="L97">
        <f t="shared" si="60"/>
        <v>0</v>
      </c>
      <c r="M97">
        <f t="shared" si="61"/>
        <v>1</v>
      </c>
      <c r="N97">
        <f t="shared" si="62"/>
        <v>0</v>
      </c>
    </row>
    <row r="98" spans="1:14" x14ac:dyDescent="0.35">
      <c r="B98" s="92">
        <v>7</v>
      </c>
      <c r="C98" s="14">
        <v>191.183449503188</v>
      </c>
      <c r="D98" s="9">
        <v>23.181076672104101</v>
      </c>
      <c r="E98" s="154">
        <f t="shared" si="55"/>
        <v>214.3645261752921</v>
      </c>
      <c r="F98" s="133">
        <f t="shared" si="56"/>
        <v>168.0023728310839</v>
      </c>
      <c r="G98" s="14">
        <v>241.97686489693001</v>
      </c>
      <c r="H98" s="9">
        <v>25.310247664244745</v>
      </c>
      <c r="I98" s="154">
        <f t="shared" si="57"/>
        <v>267.28711256117475</v>
      </c>
      <c r="J98" s="133">
        <f t="shared" si="58"/>
        <v>216.66661723268527</v>
      </c>
      <c r="K98" s="176">
        <f t="shared" si="59"/>
        <v>1</v>
      </c>
      <c r="L98">
        <f t="shared" si="60"/>
        <v>0</v>
      </c>
      <c r="M98">
        <f t="shared" si="61"/>
        <v>1</v>
      </c>
      <c r="N98">
        <f t="shared" si="62"/>
        <v>0</v>
      </c>
    </row>
    <row r="99" spans="1:14" x14ac:dyDescent="0.35">
      <c r="B99" s="99">
        <v>8</v>
      </c>
      <c r="C99" s="14">
        <v>214.607532200002</v>
      </c>
      <c r="D99" s="9">
        <v>23.785680049766022</v>
      </c>
      <c r="E99" s="154">
        <f t="shared" si="55"/>
        <v>238.39321224976803</v>
      </c>
      <c r="F99" s="133">
        <f t="shared" si="56"/>
        <v>190.82185215023597</v>
      </c>
      <c r="G99" s="14">
        <v>348.57789698038903</v>
      </c>
      <c r="H99" s="9">
        <v>39.959942483606241</v>
      </c>
      <c r="I99" s="154">
        <f t="shared" si="57"/>
        <v>388.53783946399528</v>
      </c>
      <c r="J99" s="133">
        <f t="shared" si="58"/>
        <v>308.61795449678277</v>
      </c>
      <c r="K99" s="176">
        <f t="shared" si="59"/>
        <v>1</v>
      </c>
      <c r="L99">
        <f t="shared" si="60"/>
        <v>0</v>
      </c>
      <c r="M99">
        <f t="shared" si="61"/>
        <v>1</v>
      </c>
      <c r="N99">
        <f t="shared" si="62"/>
        <v>0</v>
      </c>
    </row>
    <row r="100" spans="1:14" x14ac:dyDescent="0.35">
      <c r="K100" s="176">
        <f>COUNTIF(K92:K99,"1")</f>
        <v>7</v>
      </c>
      <c r="L100" s="176">
        <f>COUNTIF(L92:L99,"1")</f>
        <v>0</v>
      </c>
      <c r="M100">
        <f>SUM(M92:M99)</f>
        <v>7</v>
      </c>
      <c r="N100">
        <f>SUM(N92:N99)</f>
        <v>1</v>
      </c>
    </row>
    <row r="102" spans="1:14" x14ac:dyDescent="0.35">
      <c r="A102" t="s">
        <v>76</v>
      </c>
      <c r="B102" s="93">
        <v>1</v>
      </c>
      <c r="C102" s="31">
        <v>202.625606073564</v>
      </c>
      <c r="D102" s="83">
        <v>14.79255014703703</v>
      </c>
      <c r="E102" s="154">
        <f t="shared" ref="E102" si="63">C102+D102</f>
        <v>217.41815622060102</v>
      </c>
      <c r="F102" s="133">
        <f t="shared" ref="F102" si="64">C102-D102</f>
        <v>187.83305592652698</v>
      </c>
      <c r="G102" s="31">
        <v>278.09385341078701</v>
      </c>
      <c r="H102" s="31">
        <v>38.830444135974716</v>
      </c>
      <c r="I102" s="154">
        <f t="shared" ref="I102" si="65">G102+H102</f>
        <v>316.92429754676175</v>
      </c>
      <c r="J102" s="133">
        <f t="shared" ref="J102" si="66">G102-H102</f>
        <v>239.26340927481229</v>
      </c>
      <c r="K102" s="176">
        <f t="shared" ref="K102" si="67">IF((J102&gt;E102),1,0)</f>
        <v>1</v>
      </c>
      <c r="L102">
        <f t="shared" ref="L102" si="68">IF((F102&gt;I102),1,0)</f>
        <v>0</v>
      </c>
      <c r="M102">
        <f t="shared" ref="M102" si="69">IF((G102&gt;C102),1,0)</f>
        <v>1</v>
      </c>
      <c r="N102">
        <f t="shared" ref="N102" si="70">IF((G102&lt;C102),1,0)</f>
        <v>0</v>
      </c>
    </row>
    <row r="103" spans="1:14" x14ac:dyDescent="0.35">
      <c r="B103" s="93">
        <v>2</v>
      </c>
      <c r="C103" s="31">
        <v>202.625606073564</v>
      </c>
      <c r="D103" s="83">
        <v>14.79255014703703</v>
      </c>
      <c r="E103" s="154">
        <f t="shared" ref="E103:E105" si="71">C103+D103</f>
        <v>217.41815622060102</v>
      </c>
      <c r="F103" s="133">
        <f t="shared" ref="F103:F105" si="72">C103-D103</f>
        <v>187.83305592652698</v>
      </c>
      <c r="G103" s="31">
        <v>649.79046466188095</v>
      </c>
      <c r="H103" s="31">
        <v>109.09892567909944</v>
      </c>
      <c r="I103" s="154">
        <f t="shared" ref="I103:I105" si="73">G103+H103</f>
        <v>758.88939034098041</v>
      </c>
      <c r="J103" s="133">
        <f t="shared" ref="J103:J105" si="74">G103-H103</f>
        <v>540.69153898278148</v>
      </c>
      <c r="K103" s="176">
        <f t="shared" ref="K103:K105" si="75">IF((J103&gt;E103),1,0)</f>
        <v>1</v>
      </c>
      <c r="L103">
        <f t="shared" ref="L103:L105" si="76">IF((F103&gt;I103),1,0)</f>
        <v>0</v>
      </c>
      <c r="M103">
        <f t="shared" ref="M103:M105" si="77">IF((G103&gt;C103),1,0)</f>
        <v>1</v>
      </c>
      <c r="N103">
        <f t="shared" ref="N103:N105" si="78">IF((G103&lt;C103),1,0)</f>
        <v>0</v>
      </c>
    </row>
    <row r="104" spans="1:14" x14ac:dyDescent="0.35">
      <c r="B104" s="93">
        <v>3</v>
      </c>
      <c r="C104" s="31">
        <v>178.680203045685</v>
      </c>
      <c r="D104" s="83">
        <v>18.654822335023553</v>
      </c>
      <c r="E104" s="154">
        <f t="shared" si="71"/>
        <v>197.33502538070854</v>
      </c>
      <c r="F104" s="133">
        <f t="shared" si="72"/>
        <v>160.02538071066147</v>
      </c>
      <c r="G104" s="31">
        <v>437.563451776649</v>
      </c>
      <c r="H104" s="31">
        <v>62.18274111675305</v>
      </c>
      <c r="I104" s="154">
        <f t="shared" si="73"/>
        <v>499.74619289340205</v>
      </c>
      <c r="J104" s="133">
        <f t="shared" si="74"/>
        <v>375.38071065989595</v>
      </c>
      <c r="K104" s="176">
        <f t="shared" si="75"/>
        <v>1</v>
      </c>
      <c r="L104">
        <f t="shared" si="76"/>
        <v>0</v>
      </c>
      <c r="M104">
        <f t="shared" si="77"/>
        <v>1</v>
      </c>
      <c r="N104">
        <f t="shared" si="78"/>
        <v>0</v>
      </c>
    </row>
    <row r="105" spans="1:14" x14ac:dyDescent="0.35">
      <c r="B105" s="93">
        <v>4</v>
      </c>
      <c r="C105" s="31">
        <v>313.197969543147</v>
      </c>
      <c r="D105" s="83">
        <v>60.939086294416988</v>
      </c>
      <c r="E105" s="154">
        <f t="shared" si="71"/>
        <v>374.13705583756399</v>
      </c>
      <c r="F105" s="133">
        <f t="shared" si="72"/>
        <v>252.25888324873</v>
      </c>
      <c r="G105" s="31">
        <v>577.15736040609102</v>
      </c>
      <c r="H105" s="31">
        <v>50.989847715736147</v>
      </c>
      <c r="I105" s="154">
        <f t="shared" si="73"/>
        <v>628.14720812182713</v>
      </c>
      <c r="J105" s="133">
        <f t="shared" si="74"/>
        <v>526.1675126903549</v>
      </c>
      <c r="K105" s="176">
        <f t="shared" si="75"/>
        <v>1</v>
      </c>
      <c r="L105">
        <f t="shared" si="76"/>
        <v>0</v>
      </c>
      <c r="M105">
        <f t="shared" si="77"/>
        <v>1</v>
      </c>
      <c r="N105">
        <f t="shared" si="78"/>
        <v>0</v>
      </c>
    </row>
    <row r="106" spans="1:14" x14ac:dyDescent="0.35">
      <c r="K106">
        <v>4</v>
      </c>
      <c r="L106">
        <v>0</v>
      </c>
      <c r="M106">
        <v>4</v>
      </c>
      <c r="N106">
        <v>0</v>
      </c>
    </row>
    <row r="109" spans="1:14" x14ac:dyDescent="0.35">
      <c r="A109" t="s">
        <v>108</v>
      </c>
      <c r="B109" s="99">
        <v>1</v>
      </c>
      <c r="C109" s="99">
        <v>99.790793602757802</v>
      </c>
      <c r="D109" s="14">
        <v>33.283237830832746</v>
      </c>
      <c r="E109" s="154">
        <f t="shared" ref="E109" si="79">C109+D109</f>
        <v>133.07403143359056</v>
      </c>
      <c r="F109" s="133">
        <f t="shared" ref="F109" si="80">C109-D109</f>
        <v>66.507555771925055</v>
      </c>
      <c r="G109" s="99">
        <v>209.241264975033</v>
      </c>
      <c r="H109" s="14">
        <v>5.5472063051383778</v>
      </c>
      <c r="I109" s="154">
        <f t="shared" ref="I109" si="81">G109+H109</f>
        <v>214.78847128017139</v>
      </c>
      <c r="J109" s="133">
        <f t="shared" ref="J109" si="82">G109-H109</f>
        <v>203.69405866989462</v>
      </c>
      <c r="K109" s="176">
        <f t="shared" ref="K109" si="83">IF((J109&gt;E109),1,0)</f>
        <v>1</v>
      </c>
      <c r="L109">
        <f t="shared" ref="L109" si="84">IF((F109&gt;I109),1,0)</f>
        <v>0</v>
      </c>
      <c r="M109">
        <f t="shared" ref="M109" si="85">IF((G109&gt;C109),1,0)</f>
        <v>1</v>
      </c>
      <c r="N109">
        <f t="shared" ref="N109" si="86">IF((G109&lt;C109),1,0)</f>
        <v>0</v>
      </c>
    </row>
    <row r="110" spans="1:14" x14ac:dyDescent="0.35">
      <c r="B110" s="99">
        <v>2</v>
      </c>
      <c r="C110" s="99">
        <v>99.790793602757802</v>
      </c>
      <c r="D110" s="14">
        <v>33.283237830832746</v>
      </c>
      <c r="E110" s="154">
        <f t="shared" ref="E110:E116" si="87">C110+D110</f>
        <v>133.07403143359056</v>
      </c>
      <c r="F110" s="133">
        <f t="shared" ref="F110:F116" si="88">C110-D110</f>
        <v>66.507555771925055</v>
      </c>
      <c r="G110" s="99">
        <v>592.25081083925897</v>
      </c>
      <c r="H110" s="14">
        <v>79.509957040321638</v>
      </c>
      <c r="I110" s="154">
        <f t="shared" ref="I110:I116" si="89">G110+H110</f>
        <v>671.76076787958061</v>
      </c>
      <c r="J110" s="133">
        <f t="shared" ref="J110:J116" si="90">G110-H110</f>
        <v>512.74085379893734</v>
      </c>
      <c r="K110" s="176">
        <f t="shared" ref="K110:K116" si="91">IF((J110&gt;E110),1,0)</f>
        <v>1</v>
      </c>
      <c r="L110">
        <f t="shared" ref="L110:L116" si="92">IF((F110&gt;I110),1,0)</f>
        <v>0</v>
      </c>
      <c r="M110">
        <f t="shared" ref="M110:M116" si="93">IF((G110&gt;C110),1,0)</f>
        <v>1</v>
      </c>
      <c r="N110">
        <f t="shared" ref="N110:N116" si="94">IF((G110&lt;C110),1,0)</f>
        <v>0</v>
      </c>
    </row>
    <row r="111" spans="1:14" x14ac:dyDescent="0.35">
      <c r="B111" s="92">
        <v>3</v>
      </c>
      <c r="C111" s="14">
        <v>132.994923857868</v>
      </c>
      <c r="D111" s="14">
        <v>36.065989847712991</v>
      </c>
      <c r="E111" s="154">
        <f t="shared" si="87"/>
        <v>169.06091370558099</v>
      </c>
      <c r="F111" s="133">
        <f t="shared" si="88"/>
        <v>96.928934010155018</v>
      </c>
      <c r="G111" s="99">
        <v>304.94923857868002</v>
      </c>
      <c r="H111" s="14">
        <v>90.786802030459285</v>
      </c>
      <c r="I111" s="154">
        <f t="shared" si="89"/>
        <v>395.73604060913931</v>
      </c>
      <c r="J111" s="133">
        <f t="shared" si="90"/>
        <v>214.16243654822074</v>
      </c>
      <c r="K111" s="176">
        <f t="shared" si="91"/>
        <v>1</v>
      </c>
      <c r="L111">
        <f t="shared" si="92"/>
        <v>0</v>
      </c>
      <c r="M111">
        <f t="shared" si="93"/>
        <v>1</v>
      </c>
      <c r="N111">
        <f t="shared" si="94"/>
        <v>0</v>
      </c>
    </row>
    <row r="112" spans="1:14" x14ac:dyDescent="0.35">
      <c r="B112" s="99">
        <v>4</v>
      </c>
      <c r="C112" s="99">
        <v>263.70558375634499</v>
      </c>
      <c r="D112" s="14">
        <v>48.50253807106602</v>
      </c>
      <c r="E112" s="154">
        <f t="shared" si="87"/>
        <v>312.20812182741099</v>
      </c>
      <c r="F112" s="133">
        <f t="shared" si="88"/>
        <v>215.20304568527897</v>
      </c>
      <c r="G112" s="99">
        <v>443.90862944162399</v>
      </c>
      <c r="H112" s="14">
        <v>57.20812182741269</v>
      </c>
      <c r="I112" s="154">
        <f t="shared" si="89"/>
        <v>501.11675126903668</v>
      </c>
      <c r="J112" s="133">
        <f t="shared" si="90"/>
        <v>386.70050761421129</v>
      </c>
      <c r="K112" s="176">
        <f t="shared" si="91"/>
        <v>1</v>
      </c>
      <c r="L112">
        <f t="shared" si="92"/>
        <v>0</v>
      </c>
      <c r="M112">
        <f t="shared" si="93"/>
        <v>1</v>
      </c>
      <c r="N112">
        <f t="shared" si="94"/>
        <v>0</v>
      </c>
    </row>
    <row r="113" spans="2:14" x14ac:dyDescent="0.35">
      <c r="B113" s="92">
        <v>5</v>
      </c>
      <c r="C113" s="14">
        <v>142.83044554455432</v>
      </c>
      <c r="D113" s="14">
        <v>33.075000000001062</v>
      </c>
      <c r="E113" s="154">
        <f t="shared" si="87"/>
        <v>175.90544554455539</v>
      </c>
      <c r="F113" s="133">
        <f t="shared" si="88"/>
        <v>109.75544554455325</v>
      </c>
      <c r="G113" s="14">
        <v>143.95544554455432</v>
      </c>
      <c r="H113" s="14">
        <v>35.280000000001067</v>
      </c>
      <c r="I113" s="154">
        <f t="shared" si="89"/>
        <v>179.23544554455538</v>
      </c>
      <c r="J113" s="133">
        <f t="shared" si="90"/>
        <v>108.67544554455326</v>
      </c>
      <c r="K113" s="176">
        <f t="shared" si="91"/>
        <v>0</v>
      </c>
      <c r="L113">
        <f t="shared" si="92"/>
        <v>0</v>
      </c>
      <c r="M113">
        <f t="shared" si="93"/>
        <v>1</v>
      </c>
      <c r="N113">
        <f t="shared" si="94"/>
        <v>0</v>
      </c>
    </row>
    <row r="114" spans="2:14" x14ac:dyDescent="0.35">
      <c r="B114" s="99">
        <v>6</v>
      </c>
      <c r="C114" s="14">
        <v>142.83044554455432</v>
      </c>
      <c r="D114" s="14">
        <v>33.075000000001062</v>
      </c>
      <c r="E114" s="154">
        <f t="shared" si="87"/>
        <v>175.90544554455539</v>
      </c>
      <c r="F114" s="133">
        <f t="shared" si="88"/>
        <v>109.75544554455325</v>
      </c>
      <c r="G114" s="14">
        <v>431.95915841584139</v>
      </c>
      <c r="H114" s="14">
        <v>77.167722772279433</v>
      </c>
      <c r="I114" s="154">
        <f t="shared" si="89"/>
        <v>509.12688118812082</v>
      </c>
      <c r="J114" s="133">
        <f t="shared" si="90"/>
        <v>354.79143564356195</v>
      </c>
      <c r="K114" s="176">
        <f t="shared" si="91"/>
        <v>1</v>
      </c>
      <c r="L114">
        <f t="shared" si="92"/>
        <v>0</v>
      </c>
      <c r="M114">
        <f t="shared" si="93"/>
        <v>1</v>
      </c>
      <c r="N114">
        <f t="shared" si="94"/>
        <v>0</v>
      </c>
    </row>
    <row r="115" spans="2:14" x14ac:dyDescent="0.35">
      <c r="B115" s="92">
        <v>7</v>
      </c>
      <c r="C115" s="14">
        <v>110.255079341539</v>
      </c>
      <c r="D115" s="14">
        <v>4.2074744179145975</v>
      </c>
      <c r="E115" s="154">
        <f t="shared" si="87"/>
        <v>114.4625537594536</v>
      </c>
      <c r="F115" s="133">
        <f t="shared" si="88"/>
        <v>106.04760492362441</v>
      </c>
      <c r="G115" s="14">
        <v>152.20228384991799</v>
      </c>
      <c r="H115" s="14">
        <v>2.1073706065549436</v>
      </c>
      <c r="I115" s="154">
        <f t="shared" si="89"/>
        <v>154.30965445647294</v>
      </c>
      <c r="J115" s="133">
        <f t="shared" si="90"/>
        <v>150.09491324336304</v>
      </c>
      <c r="K115" s="176">
        <f t="shared" si="91"/>
        <v>1</v>
      </c>
      <c r="L115">
        <f t="shared" si="92"/>
        <v>0</v>
      </c>
      <c r="M115">
        <f t="shared" si="93"/>
        <v>1</v>
      </c>
      <c r="N115">
        <f t="shared" si="94"/>
        <v>0</v>
      </c>
    </row>
    <row r="116" spans="2:14" x14ac:dyDescent="0.35">
      <c r="B116" s="99">
        <v>8</v>
      </c>
      <c r="C116" s="14">
        <v>175.28222804638</v>
      </c>
      <c r="D116" s="14">
        <v>15.222835231849539</v>
      </c>
      <c r="E116" s="154">
        <f t="shared" si="87"/>
        <v>190.50506327822953</v>
      </c>
      <c r="F116" s="133">
        <f t="shared" si="88"/>
        <v>160.05939281453047</v>
      </c>
      <c r="G116" s="14">
        <v>284.02900294720502</v>
      </c>
      <c r="H116" s="14">
        <v>43.765651291569199</v>
      </c>
      <c r="I116" s="154">
        <f t="shared" si="89"/>
        <v>327.79465423877423</v>
      </c>
      <c r="J116" s="133">
        <f t="shared" si="90"/>
        <v>240.2633516556358</v>
      </c>
      <c r="K116" s="176">
        <f t="shared" si="91"/>
        <v>1</v>
      </c>
      <c r="L116">
        <f t="shared" si="92"/>
        <v>0</v>
      </c>
      <c r="M116">
        <f t="shared" si="93"/>
        <v>1</v>
      </c>
      <c r="N116">
        <f t="shared" si="94"/>
        <v>0</v>
      </c>
    </row>
    <row r="117" spans="2:14" x14ac:dyDescent="0.35">
      <c r="K117" s="176">
        <f>COUNTIF(K109:K116,"1")</f>
        <v>7</v>
      </c>
      <c r="L117">
        <v>0</v>
      </c>
      <c r="M117">
        <f>SUM(M109:M116)</f>
        <v>8</v>
      </c>
      <c r="N117">
        <f>SUM(N109:N116)</f>
        <v>0</v>
      </c>
    </row>
  </sheetData>
  <mergeCells count="19">
    <mergeCell ref="C63:D63"/>
    <mergeCell ref="G63:H63"/>
    <mergeCell ref="BJ1:BL1"/>
    <mergeCell ref="BU1:BW1"/>
    <mergeCell ref="C31:L31"/>
    <mergeCell ref="C42:L42"/>
    <mergeCell ref="C50:L50"/>
    <mergeCell ref="C14:L14"/>
    <mergeCell ref="N1:P1"/>
    <mergeCell ref="Z1:AB1"/>
    <mergeCell ref="AL1:AN1"/>
    <mergeCell ref="AX1:AZ1"/>
    <mergeCell ref="C20:L20"/>
    <mergeCell ref="M63:N63"/>
    <mergeCell ref="A1:A3"/>
    <mergeCell ref="B1:B3"/>
    <mergeCell ref="C1:L1"/>
    <mergeCell ref="C2:D2"/>
    <mergeCell ref="E2:F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55CE-0B74-4EA7-BED8-8982F7F13FF2}">
  <sheetPr codeName="Sheet13"/>
  <dimension ref="A1:H41"/>
  <sheetViews>
    <sheetView tabSelected="1" workbookViewId="0">
      <selection sqref="A1:H41"/>
    </sheetView>
  </sheetViews>
  <sheetFormatPr defaultRowHeight="14.5" x14ac:dyDescent="0.35"/>
  <cols>
    <col min="1" max="1" width="15" customWidth="1"/>
  </cols>
  <sheetData>
    <row r="1" spans="1:8" ht="27" customHeight="1" x14ac:dyDescent="0.35">
      <c r="A1" s="174" t="s">
        <v>120</v>
      </c>
      <c r="B1" s="174" t="s">
        <v>114</v>
      </c>
      <c r="C1" s="174"/>
      <c r="D1" s="174" t="s">
        <v>115</v>
      </c>
      <c r="E1" s="174"/>
      <c r="F1" s="174" t="s">
        <v>116</v>
      </c>
      <c r="G1" s="174" t="s">
        <v>118</v>
      </c>
      <c r="H1" s="174" t="s">
        <v>119</v>
      </c>
    </row>
    <row r="2" spans="1:8" x14ac:dyDescent="0.35">
      <c r="A2" t="s">
        <v>103</v>
      </c>
      <c r="B2">
        <v>13</v>
      </c>
      <c r="C2" s="139">
        <f t="shared" ref="C2:C7" si="0">B2/F2</f>
        <v>0.28260869565217389</v>
      </c>
      <c r="D2">
        <v>4</v>
      </c>
      <c r="E2" s="139">
        <f t="shared" ref="E2:E7" si="1">D2/F2</f>
        <v>8.6956521739130432E-2</v>
      </c>
      <c r="F2">
        <v>46</v>
      </c>
      <c r="G2">
        <f>B2+D2</f>
        <v>17</v>
      </c>
      <c r="H2" s="139">
        <f>G2/F2</f>
        <v>0.36956521739130432</v>
      </c>
    </row>
    <row r="3" spans="1:8" x14ac:dyDescent="0.35">
      <c r="A3" t="s">
        <v>105</v>
      </c>
      <c r="B3">
        <v>4</v>
      </c>
      <c r="C3" s="139">
        <f t="shared" si="0"/>
        <v>0.2857142857142857</v>
      </c>
      <c r="D3">
        <v>2</v>
      </c>
      <c r="E3" s="139">
        <f t="shared" si="1"/>
        <v>0.14285714285714285</v>
      </c>
      <c r="F3">
        <v>14</v>
      </c>
      <c r="G3">
        <f t="shared" ref="G3:G7" si="2">B3+D3</f>
        <v>6</v>
      </c>
      <c r="H3" s="139">
        <f t="shared" ref="H3:H7" si="3">G3/F3</f>
        <v>0.42857142857142855</v>
      </c>
    </row>
    <row r="4" spans="1:8" x14ac:dyDescent="0.35">
      <c r="A4" t="s">
        <v>104</v>
      </c>
      <c r="B4">
        <v>22</v>
      </c>
      <c r="C4" s="139">
        <f t="shared" si="0"/>
        <v>0.55000000000000004</v>
      </c>
      <c r="D4">
        <v>1</v>
      </c>
      <c r="E4" s="139">
        <f t="shared" si="1"/>
        <v>2.5000000000000001E-2</v>
      </c>
      <c r="F4">
        <v>40</v>
      </c>
      <c r="G4">
        <f t="shared" si="2"/>
        <v>23</v>
      </c>
      <c r="H4" s="139">
        <f t="shared" si="3"/>
        <v>0.57499999999999996</v>
      </c>
    </row>
    <row r="5" spans="1:8" x14ac:dyDescent="0.35">
      <c r="A5" t="s">
        <v>106</v>
      </c>
      <c r="B5">
        <v>24</v>
      </c>
      <c r="C5" s="139">
        <f t="shared" si="0"/>
        <v>0.6</v>
      </c>
      <c r="D5">
        <v>1</v>
      </c>
      <c r="E5" s="139">
        <f t="shared" si="1"/>
        <v>2.5000000000000001E-2</v>
      </c>
      <c r="F5">
        <v>40</v>
      </c>
      <c r="G5">
        <f t="shared" si="2"/>
        <v>25</v>
      </c>
      <c r="H5" s="139">
        <f t="shared" si="3"/>
        <v>0.625</v>
      </c>
    </row>
    <row r="6" spans="1:8" x14ac:dyDescent="0.35">
      <c r="A6" t="s">
        <v>107</v>
      </c>
      <c r="B6">
        <v>9</v>
      </c>
      <c r="C6" s="139">
        <f t="shared" si="0"/>
        <v>0.45</v>
      </c>
      <c r="D6">
        <v>0</v>
      </c>
      <c r="E6" s="139">
        <f t="shared" si="1"/>
        <v>0</v>
      </c>
      <c r="F6">
        <v>20</v>
      </c>
      <c r="G6">
        <f t="shared" si="2"/>
        <v>9</v>
      </c>
      <c r="H6" s="139">
        <f t="shared" si="3"/>
        <v>0.45</v>
      </c>
    </row>
    <row r="7" spans="1:8" x14ac:dyDescent="0.35">
      <c r="A7" t="s">
        <v>108</v>
      </c>
      <c r="B7">
        <v>24</v>
      </c>
      <c r="C7" s="139">
        <f t="shared" si="0"/>
        <v>0.52173913043478259</v>
      </c>
      <c r="D7">
        <v>2</v>
      </c>
      <c r="E7" s="139">
        <f t="shared" si="1"/>
        <v>4.3478260869565216E-2</v>
      </c>
      <c r="F7">
        <v>46</v>
      </c>
      <c r="G7">
        <f t="shared" si="2"/>
        <v>26</v>
      </c>
      <c r="H7" s="139">
        <f t="shared" si="3"/>
        <v>0.56521739130434778</v>
      </c>
    </row>
    <row r="8" spans="1:8" x14ac:dyDescent="0.35">
      <c r="C8" s="139"/>
      <c r="E8" s="139"/>
      <c r="H8" s="139"/>
    </row>
    <row r="9" spans="1:8" x14ac:dyDescent="0.35">
      <c r="A9" s="172" t="s">
        <v>89</v>
      </c>
      <c r="C9" s="139"/>
      <c r="E9" s="139"/>
      <c r="H9" s="139"/>
    </row>
    <row r="10" spans="1:8" x14ac:dyDescent="0.35">
      <c r="A10" t="s">
        <v>103</v>
      </c>
      <c r="B10">
        <v>9</v>
      </c>
      <c r="C10" s="139">
        <f>B10/F10</f>
        <v>0.75</v>
      </c>
      <c r="D10">
        <v>1</v>
      </c>
      <c r="E10" s="139">
        <f>D10/F10</f>
        <v>8.3333333333333329E-2</v>
      </c>
      <c r="F10">
        <v>12</v>
      </c>
      <c r="G10">
        <f t="shared" ref="G10:G14" si="4">B10+D10</f>
        <v>10</v>
      </c>
      <c r="H10" s="139">
        <f t="shared" ref="H10" si="5">G10/F10</f>
        <v>0.83333333333333337</v>
      </c>
    </row>
    <row r="11" spans="1:8" x14ac:dyDescent="0.35">
      <c r="A11" t="s">
        <v>105</v>
      </c>
      <c r="B11">
        <v>1</v>
      </c>
      <c r="C11" s="139">
        <f>B11/F11</f>
        <v>0.33333333333333331</v>
      </c>
      <c r="D11">
        <v>1</v>
      </c>
      <c r="E11" s="139">
        <f>D11/F11</f>
        <v>0.33333333333333331</v>
      </c>
      <c r="F11">
        <v>3</v>
      </c>
      <c r="G11">
        <f t="shared" si="4"/>
        <v>2</v>
      </c>
      <c r="H11" s="139">
        <f t="shared" ref="H11:H14" si="6">G11/F11</f>
        <v>0.66666666666666663</v>
      </c>
    </row>
    <row r="12" spans="1:8" x14ac:dyDescent="0.35">
      <c r="A12" t="s">
        <v>104</v>
      </c>
      <c r="B12">
        <v>6</v>
      </c>
      <c r="C12" s="139">
        <f>B12/F12</f>
        <v>0.66666666666666663</v>
      </c>
      <c r="D12">
        <v>1</v>
      </c>
      <c r="E12" s="139">
        <f>D12/F12</f>
        <v>0.1111111111111111</v>
      </c>
      <c r="F12">
        <v>9</v>
      </c>
      <c r="G12">
        <f t="shared" si="4"/>
        <v>7</v>
      </c>
      <c r="H12" s="139">
        <f t="shared" si="6"/>
        <v>0.77777777777777779</v>
      </c>
    </row>
    <row r="13" spans="1:8" x14ac:dyDescent="0.35">
      <c r="A13" t="s">
        <v>106</v>
      </c>
      <c r="B13">
        <v>5</v>
      </c>
      <c r="C13" s="139">
        <f t="shared" ref="C13:C14" si="7">B13/F13</f>
        <v>0.55555555555555558</v>
      </c>
      <c r="D13">
        <v>1</v>
      </c>
      <c r="E13" s="139">
        <f t="shared" ref="E13:E14" si="8">D13/F13</f>
        <v>0.1111111111111111</v>
      </c>
      <c r="F13">
        <v>9</v>
      </c>
      <c r="G13">
        <f t="shared" si="4"/>
        <v>6</v>
      </c>
      <c r="H13" s="139">
        <f t="shared" si="6"/>
        <v>0.66666666666666663</v>
      </c>
    </row>
    <row r="14" spans="1:8" x14ac:dyDescent="0.35">
      <c r="A14" t="s">
        <v>108</v>
      </c>
      <c r="B14">
        <v>7</v>
      </c>
      <c r="C14" s="139">
        <f t="shared" si="7"/>
        <v>0.58333333333333337</v>
      </c>
      <c r="D14">
        <v>2</v>
      </c>
      <c r="E14" s="139">
        <f t="shared" si="8"/>
        <v>0.16666666666666666</v>
      </c>
      <c r="F14">
        <v>12</v>
      </c>
      <c r="G14">
        <f t="shared" si="4"/>
        <v>9</v>
      </c>
      <c r="H14" s="139">
        <f t="shared" si="6"/>
        <v>0.75</v>
      </c>
    </row>
    <row r="17" spans="1:8" x14ac:dyDescent="0.35">
      <c r="A17" s="172" t="s">
        <v>54</v>
      </c>
    </row>
    <row r="18" spans="1:8" x14ac:dyDescent="0.35">
      <c r="A18" t="s">
        <v>121</v>
      </c>
      <c r="B18">
        <v>0</v>
      </c>
      <c r="C18" s="139">
        <f t="shared" ref="C18:C23" si="9">B18/F18</f>
        <v>0</v>
      </c>
      <c r="D18">
        <v>2</v>
      </c>
      <c r="E18" s="139">
        <f t="shared" ref="E18:E23" si="10">D18/F18</f>
        <v>0.2</v>
      </c>
      <c r="F18">
        <v>10</v>
      </c>
      <c r="G18">
        <f t="shared" ref="G18:G23" si="11">B18+D18</f>
        <v>2</v>
      </c>
      <c r="H18" s="139">
        <f t="shared" ref="H18" si="12">G18/F18</f>
        <v>0.2</v>
      </c>
    </row>
    <row r="19" spans="1:8" x14ac:dyDescent="0.35">
      <c r="A19" t="s">
        <v>64</v>
      </c>
      <c r="B19">
        <v>1</v>
      </c>
      <c r="C19" s="139">
        <f t="shared" si="9"/>
        <v>0.16666666666666666</v>
      </c>
      <c r="D19">
        <v>0</v>
      </c>
      <c r="E19" s="139">
        <f t="shared" si="10"/>
        <v>0</v>
      </c>
      <c r="F19">
        <v>6</v>
      </c>
      <c r="G19">
        <f t="shared" si="11"/>
        <v>1</v>
      </c>
      <c r="H19" s="139">
        <f t="shared" ref="H19:H23" si="13">G19/F19</f>
        <v>0.16666666666666666</v>
      </c>
    </row>
    <row r="20" spans="1:8" x14ac:dyDescent="0.35">
      <c r="A20" t="s">
        <v>67</v>
      </c>
      <c r="B20">
        <v>3</v>
      </c>
      <c r="C20" s="139">
        <f t="shared" si="9"/>
        <v>0.3</v>
      </c>
      <c r="D20">
        <v>0</v>
      </c>
      <c r="E20" s="139">
        <f t="shared" si="10"/>
        <v>0</v>
      </c>
      <c r="F20">
        <v>10</v>
      </c>
      <c r="G20">
        <f t="shared" si="11"/>
        <v>3</v>
      </c>
      <c r="H20" s="139">
        <f t="shared" si="13"/>
        <v>0.3</v>
      </c>
    </row>
    <row r="21" spans="1:8" x14ac:dyDescent="0.35">
      <c r="A21" t="s">
        <v>106</v>
      </c>
      <c r="B21">
        <v>3</v>
      </c>
      <c r="C21" s="139">
        <f t="shared" si="9"/>
        <v>0.3</v>
      </c>
      <c r="D21">
        <v>0</v>
      </c>
      <c r="E21" s="139">
        <f t="shared" si="10"/>
        <v>0</v>
      </c>
      <c r="F21">
        <v>10</v>
      </c>
      <c r="G21">
        <f t="shared" si="11"/>
        <v>3</v>
      </c>
      <c r="H21" s="139">
        <f t="shared" si="13"/>
        <v>0.3</v>
      </c>
    </row>
    <row r="22" spans="1:8" x14ac:dyDescent="0.35">
      <c r="A22" t="s">
        <v>107</v>
      </c>
      <c r="B22">
        <v>0</v>
      </c>
      <c r="C22" s="139">
        <f t="shared" si="9"/>
        <v>0</v>
      </c>
      <c r="D22">
        <v>0</v>
      </c>
      <c r="E22" s="139">
        <f t="shared" si="10"/>
        <v>0</v>
      </c>
      <c r="F22">
        <v>5</v>
      </c>
      <c r="G22">
        <f t="shared" si="11"/>
        <v>0</v>
      </c>
      <c r="H22" s="139">
        <f t="shared" si="13"/>
        <v>0</v>
      </c>
    </row>
    <row r="23" spans="1:8" x14ac:dyDescent="0.35">
      <c r="A23" t="s">
        <v>108</v>
      </c>
      <c r="B23">
        <v>3</v>
      </c>
      <c r="C23" s="139">
        <f t="shared" si="9"/>
        <v>0.3</v>
      </c>
      <c r="D23">
        <v>0</v>
      </c>
      <c r="E23" s="139">
        <f t="shared" si="10"/>
        <v>0</v>
      </c>
      <c r="F23">
        <v>10</v>
      </c>
      <c r="G23">
        <f t="shared" si="11"/>
        <v>3</v>
      </c>
      <c r="H23" s="139">
        <f t="shared" si="13"/>
        <v>0.3</v>
      </c>
    </row>
    <row r="26" spans="1:8" x14ac:dyDescent="0.35">
      <c r="A26" s="172" t="s">
        <v>31</v>
      </c>
    </row>
    <row r="27" spans="1:8" x14ac:dyDescent="0.35">
      <c r="A27" t="s">
        <v>121</v>
      </c>
      <c r="B27">
        <v>0</v>
      </c>
      <c r="C27" s="139">
        <f t="shared" ref="C27:C32" si="14">B27/F27</f>
        <v>0</v>
      </c>
      <c r="D27">
        <v>0</v>
      </c>
      <c r="E27" s="139">
        <f t="shared" ref="E27:E32" si="15">D27/F27</f>
        <v>0</v>
      </c>
      <c r="F27">
        <v>9</v>
      </c>
      <c r="G27">
        <f t="shared" ref="G27:G32" si="16">B27+D27</f>
        <v>0</v>
      </c>
      <c r="H27" s="139">
        <f t="shared" ref="H27:H32" si="17">G27/F27</f>
        <v>0</v>
      </c>
    </row>
    <row r="28" spans="1:8" x14ac:dyDescent="0.35">
      <c r="A28" t="s">
        <v>64</v>
      </c>
      <c r="B28">
        <v>0</v>
      </c>
      <c r="C28" s="139">
        <f t="shared" si="14"/>
        <v>0</v>
      </c>
      <c r="D28">
        <v>0</v>
      </c>
      <c r="E28" s="139">
        <f t="shared" si="15"/>
        <v>0</v>
      </c>
      <c r="F28">
        <v>1</v>
      </c>
      <c r="G28">
        <f t="shared" si="16"/>
        <v>0</v>
      </c>
      <c r="H28" s="139">
        <f t="shared" si="17"/>
        <v>0</v>
      </c>
    </row>
    <row r="29" spans="1:8" x14ac:dyDescent="0.35">
      <c r="A29" t="s">
        <v>67</v>
      </c>
      <c r="B29">
        <v>6</v>
      </c>
      <c r="C29" s="139">
        <f t="shared" si="14"/>
        <v>0.66666666666666663</v>
      </c>
      <c r="D29">
        <v>0</v>
      </c>
      <c r="E29" s="139">
        <f t="shared" si="15"/>
        <v>0</v>
      </c>
      <c r="F29">
        <v>9</v>
      </c>
      <c r="G29">
        <f t="shared" si="16"/>
        <v>6</v>
      </c>
      <c r="H29" s="139">
        <f t="shared" si="17"/>
        <v>0.66666666666666663</v>
      </c>
    </row>
    <row r="30" spans="1:8" x14ac:dyDescent="0.35">
      <c r="A30" t="s">
        <v>106</v>
      </c>
      <c r="B30">
        <v>7</v>
      </c>
      <c r="C30" s="139">
        <f t="shared" si="14"/>
        <v>0.77777777777777779</v>
      </c>
      <c r="D30">
        <v>0</v>
      </c>
      <c r="E30" s="139">
        <f t="shared" si="15"/>
        <v>0</v>
      </c>
      <c r="F30">
        <v>9</v>
      </c>
      <c r="G30">
        <f t="shared" si="16"/>
        <v>7</v>
      </c>
      <c r="H30" s="139">
        <f t="shared" si="17"/>
        <v>0.77777777777777779</v>
      </c>
    </row>
    <row r="31" spans="1:8" x14ac:dyDescent="0.35">
      <c r="A31" t="s">
        <v>107</v>
      </c>
      <c r="B31">
        <v>5</v>
      </c>
      <c r="C31" s="139">
        <f t="shared" si="14"/>
        <v>0.55555555555555558</v>
      </c>
      <c r="D31">
        <v>0</v>
      </c>
      <c r="E31" s="139">
        <f t="shared" si="15"/>
        <v>0</v>
      </c>
      <c r="F31">
        <v>9</v>
      </c>
      <c r="G31">
        <f t="shared" si="16"/>
        <v>5</v>
      </c>
      <c r="H31" s="139">
        <f t="shared" si="17"/>
        <v>0.55555555555555558</v>
      </c>
    </row>
    <row r="32" spans="1:8" x14ac:dyDescent="0.35">
      <c r="A32" t="s">
        <v>108</v>
      </c>
      <c r="B32">
        <v>4</v>
      </c>
      <c r="C32" s="139">
        <f t="shared" si="14"/>
        <v>0.44444444444444442</v>
      </c>
      <c r="D32">
        <v>0</v>
      </c>
      <c r="E32" s="139">
        <f t="shared" si="15"/>
        <v>0</v>
      </c>
      <c r="F32">
        <v>9</v>
      </c>
      <c r="G32">
        <f t="shared" si="16"/>
        <v>4</v>
      </c>
      <c r="H32" s="139">
        <f t="shared" si="17"/>
        <v>0.44444444444444442</v>
      </c>
    </row>
    <row r="35" spans="1:8" x14ac:dyDescent="0.35">
      <c r="A35" s="172" t="s">
        <v>99</v>
      </c>
    </row>
    <row r="36" spans="1:8" x14ac:dyDescent="0.35">
      <c r="A36" t="s">
        <v>121</v>
      </c>
      <c r="B36">
        <v>4</v>
      </c>
      <c r="C36" s="139">
        <f t="shared" ref="C36:C41" si="18">B36/F36</f>
        <v>0.5</v>
      </c>
      <c r="D36">
        <v>0</v>
      </c>
      <c r="E36" s="139">
        <f t="shared" ref="E36:E41" si="19">D36/F36</f>
        <v>0</v>
      </c>
      <c r="F36">
        <v>8</v>
      </c>
      <c r="G36">
        <f t="shared" ref="G36" si="20">B36+D36</f>
        <v>4</v>
      </c>
      <c r="H36" s="139">
        <f t="shared" ref="H36" si="21">G36/F36</f>
        <v>0.5</v>
      </c>
    </row>
    <row r="37" spans="1:8" x14ac:dyDescent="0.35">
      <c r="A37" t="s">
        <v>64</v>
      </c>
      <c r="B37">
        <v>2</v>
      </c>
      <c r="C37" s="139">
        <f t="shared" si="18"/>
        <v>1</v>
      </c>
      <c r="D37">
        <v>0</v>
      </c>
      <c r="E37" s="139">
        <f t="shared" si="19"/>
        <v>0</v>
      </c>
      <c r="F37">
        <v>2</v>
      </c>
      <c r="G37">
        <f t="shared" ref="G37:G41" si="22">B37+D37</f>
        <v>2</v>
      </c>
      <c r="H37" s="139">
        <f t="shared" ref="H37:H41" si="23">G37/F37</f>
        <v>1</v>
      </c>
    </row>
    <row r="38" spans="1:8" x14ac:dyDescent="0.35">
      <c r="A38" t="s">
        <v>67</v>
      </c>
      <c r="B38">
        <v>6</v>
      </c>
      <c r="C38" s="139">
        <f t="shared" si="18"/>
        <v>0.75</v>
      </c>
      <c r="D38">
        <v>0</v>
      </c>
      <c r="E38" s="139">
        <f t="shared" si="19"/>
        <v>0</v>
      </c>
      <c r="F38">
        <v>8</v>
      </c>
      <c r="G38">
        <f t="shared" si="22"/>
        <v>6</v>
      </c>
      <c r="H38" s="139">
        <f t="shared" si="23"/>
        <v>0.75</v>
      </c>
    </row>
    <row r="39" spans="1:8" x14ac:dyDescent="0.35">
      <c r="A39" t="s">
        <v>106</v>
      </c>
      <c r="B39">
        <v>7</v>
      </c>
      <c r="C39" s="139">
        <f t="shared" si="18"/>
        <v>0.875</v>
      </c>
      <c r="D39">
        <v>0</v>
      </c>
      <c r="E39" s="139">
        <f t="shared" si="19"/>
        <v>0</v>
      </c>
      <c r="F39">
        <v>8</v>
      </c>
      <c r="G39">
        <f t="shared" si="22"/>
        <v>7</v>
      </c>
      <c r="H39" s="139">
        <f t="shared" si="23"/>
        <v>0.875</v>
      </c>
    </row>
    <row r="40" spans="1:8" x14ac:dyDescent="0.35">
      <c r="A40" t="s">
        <v>107</v>
      </c>
      <c r="B40">
        <v>4</v>
      </c>
      <c r="C40" s="139">
        <f t="shared" si="18"/>
        <v>1</v>
      </c>
      <c r="D40">
        <v>0</v>
      </c>
      <c r="E40" s="139">
        <f t="shared" si="19"/>
        <v>0</v>
      </c>
      <c r="F40">
        <v>4</v>
      </c>
      <c r="G40">
        <f t="shared" si="22"/>
        <v>4</v>
      </c>
      <c r="H40" s="139">
        <f t="shared" si="23"/>
        <v>1</v>
      </c>
    </row>
    <row r="41" spans="1:8" x14ac:dyDescent="0.35">
      <c r="A41" t="s">
        <v>108</v>
      </c>
      <c r="B41">
        <v>7</v>
      </c>
      <c r="C41" s="139">
        <f t="shared" si="18"/>
        <v>0.875</v>
      </c>
      <c r="D41">
        <v>0</v>
      </c>
      <c r="E41" s="139">
        <f t="shared" si="19"/>
        <v>0</v>
      </c>
      <c r="F41">
        <v>8</v>
      </c>
      <c r="G41">
        <f t="shared" si="22"/>
        <v>7</v>
      </c>
      <c r="H41" s="139">
        <f t="shared" si="23"/>
        <v>0.875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4D9C-B75D-4DCE-8BF0-DA5B5CF2A6FB}">
  <sheetPr codeName="Sheet2"/>
  <dimension ref="A1:U285"/>
  <sheetViews>
    <sheetView topLeftCell="A276" zoomScale="60" zoomScaleNormal="60" workbookViewId="0">
      <selection activeCell="J298" sqref="C298:J311"/>
    </sheetView>
  </sheetViews>
  <sheetFormatPr defaultRowHeight="14.5" x14ac:dyDescent="0.35"/>
  <cols>
    <col min="2" max="2" width="18.81640625" customWidth="1"/>
    <col min="3" max="3" width="33.54296875" customWidth="1"/>
    <col min="4" max="4" width="12.1796875" customWidth="1"/>
    <col min="5" max="5" width="7.81640625" customWidth="1"/>
  </cols>
  <sheetData>
    <row r="1" spans="1:15" x14ac:dyDescent="0.35">
      <c r="A1" s="265" t="s">
        <v>126</v>
      </c>
      <c r="B1" s="264" t="s">
        <v>125</v>
      </c>
      <c r="C1" s="260" t="s">
        <v>2</v>
      </c>
      <c r="D1" s="189"/>
      <c r="E1" s="251" t="s">
        <v>79</v>
      </c>
      <c r="F1" s="267" t="s">
        <v>3</v>
      </c>
      <c r="G1" s="268"/>
      <c r="H1" s="268"/>
      <c r="I1" s="268"/>
      <c r="J1" s="268"/>
      <c r="K1" s="268"/>
      <c r="L1" s="268"/>
      <c r="M1" s="268"/>
      <c r="N1" s="268"/>
      <c r="O1" s="268"/>
    </row>
    <row r="2" spans="1:15" x14ac:dyDescent="0.35">
      <c r="A2" s="265"/>
      <c r="B2" s="264"/>
      <c r="C2" s="261"/>
      <c r="D2" s="190"/>
      <c r="E2" s="252"/>
      <c r="F2" s="267" t="s">
        <v>5</v>
      </c>
      <c r="G2" s="268"/>
      <c r="H2" s="268" t="s">
        <v>6</v>
      </c>
      <c r="I2" s="271"/>
      <c r="J2" s="272" t="s">
        <v>88</v>
      </c>
      <c r="K2" s="272"/>
      <c r="L2" s="272"/>
      <c r="M2" s="272" t="s">
        <v>6</v>
      </c>
      <c r="N2" s="272"/>
      <c r="O2" s="272"/>
    </row>
    <row r="3" spans="1:15" ht="43.5" x14ac:dyDescent="0.35">
      <c r="A3" s="265"/>
      <c r="B3" s="264"/>
      <c r="C3" s="262"/>
      <c r="D3" s="191"/>
      <c r="E3" s="253"/>
      <c r="F3" s="195" t="s">
        <v>7</v>
      </c>
      <c r="G3" s="196" t="s">
        <v>78</v>
      </c>
      <c r="H3" s="196" t="s">
        <v>66</v>
      </c>
      <c r="I3" s="196" t="s">
        <v>78</v>
      </c>
      <c r="J3" s="129" t="s">
        <v>82</v>
      </c>
      <c r="K3" s="130" t="s">
        <v>83</v>
      </c>
      <c r="L3" s="130" t="s">
        <v>84</v>
      </c>
      <c r="M3" s="149" t="s">
        <v>86</v>
      </c>
      <c r="N3" s="130" t="s">
        <v>85</v>
      </c>
      <c r="O3" s="149" t="s">
        <v>87</v>
      </c>
    </row>
    <row r="4" spans="1:15" x14ac:dyDescent="0.35">
      <c r="A4" s="263" t="s">
        <v>128</v>
      </c>
      <c r="B4" s="266" t="s">
        <v>127</v>
      </c>
      <c r="C4" s="105" t="s">
        <v>10</v>
      </c>
      <c r="D4" s="197">
        <v>1</v>
      </c>
      <c r="E4" s="112">
        <v>1</v>
      </c>
      <c r="F4" s="139">
        <v>149.83697765546901</v>
      </c>
      <c r="G4" s="139">
        <v>20.699669966997536</v>
      </c>
      <c r="H4" s="139">
        <v>230.36503046075401</v>
      </c>
      <c r="I4" s="139">
        <v>28.462046204623338</v>
      </c>
      <c r="J4" s="134">
        <f>0-G4</f>
        <v>-20.699669966997536</v>
      </c>
      <c r="K4" s="134">
        <v>0</v>
      </c>
      <c r="L4" s="134">
        <f>G4</f>
        <v>20.699669966997536</v>
      </c>
      <c r="M4" s="134">
        <f>(H4-F4)-I4</f>
        <v>52.066006600661666</v>
      </c>
      <c r="N4" s="134">
        <f>H4-F4</f>
        <v>80.528052805285</v>
      </c>
      <c r="O4" s="134">
        <f>(H4-F4)+I4</f>
        <v>108.99009900990833</v>
      </c>
    </row>
    <row r="5" spans="1:15" x14ac:dyDescent="0.35">
      <c r="A5" s="263"/>
      <c r="B5" s="266"/>
      <c r="C5" s="106" t="s">
        <v>11</v>
      </c>
      <c r="D5" s="198">
        <v>2</v>
      </c>
      <c r="E5" s="113">
        <v>2</v>
      </c>
      <c r="F5" s="139">
        <v>140.20028612303199</v>
      </c>
      <c r="G5" s="139">
        <v>18.226037195996589</v>
      </c>
      <c r="H5" s="139">
        <v>236.051502145922</v>
      </c>
      <c r="I5" s="139">
        <v>50.472103004292997</v>
      </c>
      <c r="J5" s="134">
        <f t="shared" ref="J5:J49" si="0">0-G5</f>
        <v>-18.226037195996589</v>
      </c>
      <c r="K5" s="134">
        <v>0</v>
      </c>
      <c r="L5" s="134">
        <f t="shared" ref="L5:L49" si="1">G5</f>
        <v>18.226037195996589</v>
      </c>
      <c r="M5" s="134">
        <f t="shared" ref="M5:M49" si="2">(H5-F5)-I5</f>
        <v>45.379113018597018</v>
      </c>
      <c r="N5" s="134">
        <f t="shared" ref="N5:N49" si="3">H5-F5</f>
        <v>95.851216022890014</v>
      </c>
      <c r="O5" s="134">
        <f t="shared" ref="O5:O49" si="4">(H5-F5)+I5</f>
        <v>146.323319027183</v>
      </c>
    </row>
    <row r="6" spans="1:15" x14ac:dyDescent="0.35">
      <c r="A6" s="263" t="s">
        <v>130</v>
      </c>
      <c r="B6" s="266" t="s">
        <v>129</v>
      </c>
      <c r="C6" s="107" t="s">
        <v>13</v>
      </c>
      <c r="D6" s="198">
        <v>3</v>
      </c>
      <c r="E6" s="113">
        <v>3</v>
      </c>
      <c r="F6" s="139">
        <v>88.174807197943494</v>
      </c>
      <c r="G6" s="139">
        <v>0</v>
      </c>
      <c r="H6" s="139">
        <v>154.755784061696</v>
      </c>
      <c r="I6" s="139">
        <v>24.688946015424872</v>
      </c>
      <c r="J6" s="134">
        <f t="shared" si="0"/>
        <v>0</v>
      </c>
      <c r="K6" s="134">
        <v>0</v>
      </c>
      <c r="L6" s="134">
        <f t="shared" si="1"/>
        <v>0</v>
      </c>
      <c r="M6" s="134">
        <f t="shared" si="2"/>
        <v>41.892030848327636</v>
      </c>
      <c r="N6" s="134">
        <f t="shared" si="3"/>
        <v>66.580976863752511</v>
      </c>
      <c r="O6" s="134">
        <f t="shared" si="4"/>
        <v>91.269922879177386</v>
      </c>
    </row>
    <row r="7" spans="1:15" x14ac:dyDescent="0.35">
      <c r="A7" s="263"/>
      <c r="B7" s="266"/>
      <c r="C7" s="106" t="s">
        <v>14</v>
      </c>
      <c r="D7" s="198">
        <v>4</v>
      </c>
      <c r="E7" s="113">
        <v>4</v>
      </c>
      <c r="F7" s="139">
        <v>92.289719626168207</v>
      </c>
      <c r="G7" s="139">
        <v>4.5794392523365648</v>
      </c>
      <c r="H7" s="139">
        <v>123.831775700934</v>
      </c>
      <c r="I7" s="139">
        <v>20.607476635514441</v>
      </c>
      <c r="J7" s="134">
        <f t="shared" si="0"/>
        <v>-4.5794392523365648</v>
      </c>
      <c r="K7" s="134">
        <v>0</v>
      </c>
      <c r="L7" s="134">
        <f t="shared" si="1"/>
        <v>4.5794392523365648</v>
      </c>
      <c r="M7" s="134">
        <f t="shared" si="2"/>
        <v>10.934579439251355</v>
      </c>
      <c r="N7" s="134">
        <f t="shared" si="3"/>
        <v>31.542056074765796</v>
      </c>
      <c r="O7" s="134">
        <f t="shared" si="4"/>
        <v>52.149532710280241</v>
      </c>
    </row>
    <row r="8" spans="1:15" x14ac:dyDescent="0.35">
      <c r="A8" s="263" t="s">
        <v>131</v>
      </c>
      <c r="B8" s="266" t="s">
        <v>15</v>
      </c>
      <c r="C8" s="108" t="s">
        <v>16</v>
      </c>
      <c r="D8" s="199">
        <v>1</v>
      </c>
      <c r="E8" s="114">
        <v>5</v>
      </c>
      <c r="F8" s="139">
        <v>78.323212890037496</v>
      </c>
      <c r="G8" s="139">
        <v>0</v>
      </c>
      <c r="H8" s="139">
        <v>61.654542175193903</v>
      </c>
      <c r="I8" s="139">
        <v>6.2041724283050455</v>
      </c>
      <c r="J8" s="134">
        <f t="shared" si="0"/>
        <v>0</v>
      </c>
      <c r="K8" s="134">
        <v>0</v>
      </c>
      <c r="L8" s="134">
        <f t="shared" si="1"/>
        <v>0</v>
      </c>
      <c r="M8" s="134">
        <f t="shared" si="2"/>
        <v>-22.872843143148639</v>
      </c>
      <c r="N8" s="134">
        <f t="shared" si="3"/>
        <v>-16.668670714843593</v>
      </c>
      <c r="O8" s="134">
        <f t="shared" si="4"/>
        <v>-10.464498286538547</v>
      </c>
    </row>
    <row r="9" spans="1:15" x14ac:dyDescent="0.35">
      <c r="A9" s="263"/>
      <c r="B9" s="266"/>
      <c r="C9" s="109" t="s">
        <v>17</v>
      </c>
      <c r="D9" s="199">
        <v>2</v>
      </c>
      <c r="E9" s="113">
        <v>6</v>
      </c>
      <c r="F9" s="139">
        <v>78.292354784241894</v>
      </c>
      <c r="G9" s="139">
        <v>0</v>
      </c>
      <c r="H9" s="139">
        <v>78.292354784241894</v>
      </c>
      <c r="I9" s="139">
        <v>0</v>
      </c>
      <c r="J9" s="134">
        <f t="shared" si="0"/>
        <v>0</v>
      </c>
      <c r="K9" s="134">
        <v>0</v>
      </c>
      <c r="L9" s="134">
        <f t="shared" si="1"/>
        <v>0</v>
      </c>
      <c r="M9" s="134">
        <f t="shared" si="2"/>
        <v>0</v>
      </c>
      <c r="N9" s="134">
        <f t="shared" si="3"/>
        <v>0</v>
      </c>
      <c r="O9" s="134">
        <f t="shared" si="4"/>
        <v>0</v>
      </c>
    </row>
    <row r="10" spans="1:15" x14ac:dyDescent="0.35">
      <c r="A10" s="263"/>
      <c r="B10" s="266"/>
      <c r="C10" s="109" t="s">
        <v>16</v>
      </c>
      <c r="D10" s="199">
        <v>3</v>
      </c>
      <c r="E10" s="113">
        <v>7</v>
      </c>
      <c r="F10" s="139">
        <v>77.824267782426702</v>
      </c>
      <c r="G10" s="139">
        <v>36.083682008368235</v>
      </c>
      <c r="H10" s="139">
        <v>116.317991631799</v>
      </c>
      <c r="I10" s="139">
        <v>39.364016736401254</v>
      </c>
      <c r="J10" s="134">
        <f t="shared" si="0"/>
        <v>-36.083682008368235</v>
      </c>
      <c r="K10" s="134">
        <v>0</v>
      </c>
      <c r="L10" s="134">
        <f t="shared" si="1"/>
        <v>36.083682008368235</v>
      </c>
      <c r="M10" s="134">
        <f t="shared" si="2"/>
        <v>-0.87029288702895258</v>
      </c>
      <c r="N10" s="134">
        <f t="shared" si="3"/>
        <v>38.493723849372302</v>
      </c>
      <c r="O10" s="134">
        <f t="shared" si="4"/>
        <v>77.857740585773556</v>
      </c>
    </row>
    <row r="11" spans="1:15" x14ac:dyDescent="0.35">
      <c r="A11" s="263"/>
      <c r="B11" s="266"/>
      <c r="C11" s="109" t="s">
        <v>17</v>
      </c>
      <c r="D11" s="199">
        <v>4</v>
      </c>
      <c r="E11" s="113">
        <v>8</v>
      </c>
      <c r="F11" s="139">
        <v>114.644351464435</v>
      </c>
      <c r="G11" s="139">
        <v>50.845188284518287</v>
      </c>
      <c r="H11" s="139">
        <v>115.481171548117</v>
      </c>
      <c r="I11" s="139">
        <v>42.644351464434692</v>
      </c>
      <c r="J11" s="134">
        <f t="shared" si="0"/>
        <v>-50.845188284518287</v>
      </c>
      <c r="K11" s="134">
        <v>0</v>
      </c>
      <c r="L11" s="134">
        <f t="shared" si="1"/>
        <v>50.845188284518287</v>
      </c>
      <c r="M11" s="134">
        <f t="shared" si="2"/>
        <v>-41.807531380752692</v>
      </c>
      <c r="N11" s="134">
        <f t="shared" si="3"/>
        <v>0.83682008368199945</v>
      </c>
      <c r="O11" s="134">
        <f t="shared" si="4"/>
        <v>43.481171548116691</v>
      </c>
    </row>
    <row r="12" spans="1:15" x14ac:dyDescent="0.35">
      <c r="A12" s="263"/>
      <c r="B12" s="266"/>
      <c r="C12" s="110" t="s">
        <v>18</v>
      </c>
      <c r="D12" s="199">
        <v>5</v>
      </c>
      <c r="E12" s="114">
        <v>9</v>
      </c>
      <c r="F12" s="139">
        <v>147.28033472803301</v>
      </c>
      <c r="G12" s="139">
        <v>62.326359832635319</v>
      </c>
      <c r="H12" s="139">
        <v>123.012552301255</v>
      </c>
      <c r="I12" s="139">
        <v>39.364016736401254</v>
      </c>
      <c r="J12" s="134">
        <f t="shared" si="0"/>
        <v>-62.326359832635319</v>
      </c>
      <c r="K12" s="134">
        <v>0</v>
      </c>
      <c r="L12" s="134">
        <f t="shared" si="1"/>
        <v>62.326359832635319</v>
      </c>
      <c r="M12" s="134">
        <f t="shared" si="2"/>
        <v>-63.631799163179267</v>
      </c>
      <c r="N12" s="134">
        <f t="shared" si="3"/>
        <v>-24.267782426778012</v>
      </c>
      <c r="O12" s="134">
        <f t="shared" si="4"/>
        <v>15.096234309623242</v>
      </c>
    </row>
    <row r="13" spans="1:15" x14ac:dyDescent="0.35">
      <c r="A13" s="263" t="s">
        <v>131</v>
      </c>
      <c r="B13" s="266" t="s">
        <v>19</v>
      </c>
      <c r="C13" s="42" t="s">
        <v>20</v>
      </c>
      <c r="D13" s="200">
        <v>1</v>
      </c>
      <c r="E13" s="113">
        <v>10</v>
      </c>
      <c r="F13" s="139">
        <v>75.567401284504896</v>
      </c>
      <c r="G13" s="139">
        <v>5.8867428289640253</v>
      </c>
      <c r="H13" s="139">
        <v>85.952688374445898</v>
      </c>
      <c r="I13" s="139">
        <v>10.7799682942115</v>
      </c>
      <c r="J13" s="134">
        <f t="shared" si="0"/>
        <v>-5.8867428289640253</v>
      </c>
      <c r="K13" s="134">
        <v>0</v>
      </c>
      <c r="L13" s="134">
        <f t="shared" si="1"/>
        <v>5.8867428289640253</v>
      </c>
      <c r="M13" s="134">
        <f t="shared" si="2"/>
        <v>-0.39468120427049769</v>
      </c>
      <c r="N13" s="134">
        <f t="shared" si="3"/>
        <v>10.385287089941002</v>
      </c>
      <c r="O13" s="134">
        <f t="shared" si="4"/>
        <v>21.165255384152502</v>
      </c>
    </row>
    <row r="14" spans="1:15" x14ac:dyDescent="0.35">
      <c r="A14" s="263"/>
      <c r="B14" s="266"/>
      <c r="C14" s="68" t="s">
        <v>21</v>
      </c>
      <c r="D14" s="200">
        <v>2</v>
      </c>
      <c r="E14" s="113">
        <v>11</v>
      </c>
      <c r="F14" s="139">
        <v>80.402563967051904</v>
      </c>
      <c r="G14" s="139">
        <v>18.930985798521792</v>
      </c>
      <c r="H14" s="139">
        <v>93.680681912556295</v>
      </c>
      <c r="I14" s="139">
        <v>33.126635510491013</v>
      </c>
      <c r="J14" s="134">
        <f t="shared" si="0"/>
        <v>-18.930985798521792</v>
      </c>
      <c r="K14" s="134">
        <v>0</v>
      </c>
      <c r="L14" s="134">
        <f t="shared" si="1"/>
        <v>18.930985798521792</v>
      </c>
      <c r="M14" s="134">
        <f t="shared" si="2"/>
        <v>-19.848517564986622</v>
      </c>
      <c r="N14" s="134">
        <f t="shared" si="3"/>
        <v>13.278117945504391</v>
      </c>
      <c r="O14" s="134">
        <f t="shared" si="4"/>
        <v>46.404753455995404</v>
      </c>
    </row>
    <row r="15" spans="1:15" x14ac:dyDescent="0.35">
      <c r="A15" s="263"/>
      <c r="B15" s="266"/>
      <c r="C15" s="68" t="s">
        <v>22</v>
      </c>
      <c r="D15" s="200">
        <v>3</v>
      </c>
      <c r="E15" s="113">
        <v>12</v>
      </c>
      <c r="F15" s="139">
        <v>115.625</v>
      </c>
      <c r="G15" s="139">
        <v>29.85937499999805</v>
      </c>
      <c r="H15" s="139">
        <v>105.46875</v>
      </c>
      <c r="I15" s="139">
        <v>25.265624999999805</v>
      </c>
      <c r="J15" s="134">
        <f t="shared" si="0"/>
        <v>-29.85937499999805</v>
      </c>
      <c r="K15" s="134">
        <v>0</v>
      </c>
      <c r="L15" s="134">
        <f t="shared" si="1"/>
        <v>29.85937499999805</v>
      </c>
      <c r="M15" s="134">
        <f t="shared" si="2"/>
        <v>-35.421874999999801</v>
      </c>
      <c r="N15" s="134">
        <f t="shared" si="3"/>
        <v>-10.15625</v>
      </c>
      <c r="O15" s="134">
        <f t="shared" si="4"/>
        <v>15.109374999999805</v>
      </c>
    </row>
    <row r="16" spans="1:15" x14ac:dyDescent="0.35">
      <c r="A16" s="263"/>
      <c r="B16" s="266"/>
      <c r="C16" s="43" t="s">
        <v>23</v>
      </c>
      <c r="D16" s="200">
        <v>4</v>
      </c>
      <c r="E16" s="114">
        <v>13</v>
      </c>
      <c r="F16" s="139">
        <v>129.49129258782</v>
      </c>
      <c r="G16" s="139">
        <v>28.39055793991508</v>
      </c>
      <c r="H16" s="139">
        <v>95.6930093260181</v>
      </c>
      <c r="I16" s="139">
        <v>20.819742489269178</v>
      </c>
      <c r="J16" s="134">
        <f t="shared" si="0"/>
        <v>-28.39055793991508</v>
      </c>
      <c r="K16" s="134">
        <v>0</v>
      </c>
      <c r="L16" s="134">
        <f t="shared" si="1"/>
        <v>28.39055793991508</v>
      </c>
      <c r="M16" s="134">
        <f t="shared" si="2"/>
        <v>-54.618025751071073</v>
      </c>
      <c r="N16" s="134">
        <f t="shared" si="3"/>
        <v>-33.798283261801899</v>
      </c>
      <c r="O16" s="134">
        <f t="shared" si="4"/>
        <v>-12.978540772532721</v>
      </c>
    </row>
    <row r="17" spans="1:15" x14ac:dyDescent="0.35">
      <c r="A17" s="263" t="s">
        <v>130</v>
      </c>
      <c r="B17" s="266" t="s">
        <v>132</v>
      </c>
      <c r="C17" s="111" t="s">
        <v>25</v>
      </c>
      <c r="D17" s="201">
        <v>1</v>
      </c>
      <c r="E17" s="113">
        <v>14</v>
      </c>
      <c r="F17" s="139">
        <v>95.092024539877301</v>
      </c>
      <c r="G17" s="139">
        <v>24.04907975459918</v>
      </c>
      <c r="H17" s="139">
        <v>91.257668711656294</v>
      </c>
      <c r="I17" s="139">
        <v>10.521472392637422</v>
      </c>
      <c r="J17" s="134">
        <f t="shared" si="0"/>
        <v>-24.04907975459918</v>
      </c>
      <c r="K17" s="134">
        <v>0</v>
      </c>
      <c r="L17" s="134">
        <f t="shared" si="1"/>
        <v>24.04907975459918</v>
      </c>
      <c r="M17" s="134">
        <f t="shared" si="2"/>
        <v>-14.355828220858429</v>
      </c>
      <c r="N17" s="134">
        <f t="shared" si="3"/>
        <v>-3.8343558282210068</v>
      </c>
      <c r="O17" s="134">
        <f t="shared" si="4"/>
        <v>6.6871165644164154</v>
      </c>
    </row>
    <row r="18" spans="1:15" x14ac:dyDescent="0.35">
      <c r="A18" s="263"/>
      <c r="B18" s="266"/>
      <c r="C18" s="49" t="s">
        <v>26</v>
      </c>
      <c r="D18" s="201">
        <v>2</v>
      </c>
      <c r="E18" s="113">
        <v>15</v>
      </c>
      <c r="F18" s="139">
        <v>73.979648065831398</v>
      </c>
      <c r="G18" s="139">
        <v>4.9154206923575074</v>
      </c>
      <c r="H18" s="139">
        <v>87.770471327284099</v>
      </c>
      <c r="I18" s="139">
        <v>24.577103461785367</v>
      </c>
      <c r="J18" s="134">
        <f t="shared" si="0"/>
        <v>-4.9154206923575074</v>
      </c>
      <c r="K18" s="134">
        <v>0</v>
      </c>
      <c r="L18" s="134">
        <f t="shared" si="1"/>
        <v>4.9154206923575074</v>
      </c>
      <c r="M18" s="134">
        <f t="shared" si="2"/>
        <v>-10.786280200332666</v>
      </c>
      <c r="N18" s="134">
        <f t="shared" si="3"/>
        <v>13.790823261452701</v>
      </c>
      <c r="O18" s="134">
        <f t="shared" si="4"/>
        <v>38.367926723238071</v>
      </c>
    </row>
    <row r="19" spans="1:15" x14ac:dyDescent="0.35">
      <c r="A19" s="263"/>
      <c r="B19" s="266"/>
      <c r="C19" s="49" t="s">
        <v>27</v>
      </c>
      <c r="D19" s="201">
        <v>3</v>
      </c>
      <c r="E19" s="113">
        <v>16</v>
      </c>
      <c r="F19" s="139">
        <v>92.5033678410622</v>
      </c>
      <c r="G19" s="139">
        <v>22.050802820491921</v>
      </c>
      <c r="H19" s="139">
        <v>98.746313579377897</v>
      </c>
      <c r="I19" s="139">
        <v>22.050802820490556</v>
      </c>
      <c r="J19" s="134">
        <f t="shared" si="0"/>
        <v>-22.050802820491921</v>
      </c>
      <c r="K19" s="134">
        <v>0</v>
      </c>
      <c r="L19" s="134">
        <f t="shared" si="1"/>
        <v>22.050802820491921</v>
      </c>
      <c r="M19" s="134">
        <f t="shared" si="2"/>
        <v>-15.807857082174859</v>
      </c>
      <c r="N19" s="134">
        <f t="shared" si="3"/>
        <v>6.2429457383156972</v>
      </c>
      <c r="O19" s="134">
        <f t="shared" si="4"/>
        <v>28.293748558806254</v>
      </c>
    </row>
    <row r="20" spans="1:15" x14ac:dyDescent="0.35">
      <c r="A20" s="263"/>
      <c r="B20" s="266"/>
      <c r="C20" s="50" t="s">
        <v>28</v>
      </c>
      <c r="D20" s="201">
        <v>4</v>
      </c>
      <c r="E20" s="114">
        <v>17</v>
      </c>
      <c r="F20" s="139">
        <v>82.758620689655103</v>
      </c>
      <c r="G20" s="139">
        <v>18.022988505746973</v>
      </c>
      <c r="H20" s="139">
        <v>72.413793103448299</v>
      </c>
      <c r="I20" s="139">
        <v>23.655172413792744</v>
      </c>
      <c r="J20" s="134">
        <f t="shared" si="0"/>
        <v>-18.022988505746973</v>
      </c>
      <c r="K20" s="134">
        <v>0</v>
      </c>
      <c r="L20" s="134">
        <f t="shared" si="1"/>
        <v>18.022988505746973</v>
      </c>
      <c r="M20" s="134">
        <f t="shared" si="2"/>
        <v>-33.999999999999545</v>
      </c>
      <c r="N20" s="134">
        <f t="shared" si="3"/>
        <v>-10.344827586206804</v>
      </c>
      <c r="O20" s="134">
        <f t="shared" si="4"/>
        <v>13.31034482758594</v>
      </c>
    </row>
    <row r="21" spans="1:15" x14ac:dyDescent="0.35">
      <c r="A21" s="263" t="s">
        <v>130</v>
      </c>
      <c r="B21" s="266" t="s">
        <v>133</v>
      </c>
      <c r="C21" s="44" t="s">
        <v>30</v>
      </c>
      <c r="D21" s="202">
        <v>1</v>
      </c>
      <c r="E21" s="164">
        <v>18</v>
      </c>
      <c r="F21" s="139">
        <v>88.466017118083101</v>
      </c>
      <c r="G21" s="139">
        <v>9.2453438418984302</v>
      </c>
      <c r="H21" s="139">
        <v>105.447260909324</v>
      </c>
      <c r="I21" s="139">
        <v>5.5472063051384062</v>
      </c>
      <c r="J21" s="134">
        <f t="shared" si="0"/>
        <v>-9.2453438418984302</v>
      </c>
      <c r="K21" s="134">
        <v>0</v>
      </c>
      <c r="L21" s="134">
        <f t="shared" si="1"/>
        <v>9.2453438418984302</v>
      </c>
      <c r="M21" s="134">
        <f t="shared" si="2"/>
        <v>11.434037486102493</v>
      </c>
      <c r="N21" s="134">
        <f t="shared" si="3"/>
        <v>16.9812437912409</v>
      </c>
      <c r="O21" s="134">
        <f t="shared" si="4"/>
        <v>22.528450096379306</v>
      </c>
    </row>
    <row r="22" spans="1:15" x14ac:dyDescent="0.35">
      <c r="A22" s="263"/>
      <c r="B22" s="266"/>
      <c r="C22" s="68" t="s">
        <v>31</v>
      </c>
      <c r="D22" s="200">
        <v>5</v>
      </c>
      <c r="E22" s="113">
        <v>19</v>
      </c>
      <c r="F22" s="139">
        <v>88.466017118083101</v>
      </c>
      <c r="G22" s="139">
        <v>9.2453438418984302</v>
      </c>
      <c r="H22" s="139">
        <v>73.371578192535594</v>
      </c>
      <c r="I22" s="139">
        <v>22.188825220556158</v>
      </c>
      <c r="J22" s="134">
        <f t="shared" si="0"/>
        <v>-9.2453438418984302</v>
      </c>
      <c r="K22" s="134">
        <v>0</v>
      </c>
      <c r="L22" s="134">
        <f t="shared" si="1"/>
        <v>9.2453438418984302</v>
      </c>
      <c r="M22" s="134">
        <f t="shared" si="2"/>
        <v>-37.283264146103662</v>
      </c>
      <c r="N22" s="134">
        <f t="shared" si="3"/>
        <v>-15.094438925547507</v>
      </c>
      <c r="O22" s="134">
        <f t="shared" si="4"/>
        <v>7.0943862950086505</v>
      </c>
    </row>
    <row r="23" spans="1:15" x14ac:dyDescent="0.35">
      <c r="A23" s="263"/>
      <c r="B23" s="266"/>
      <c r="C23" s="48" t="s">
        <v>32</v>
      </c>
      <c r="D23" s="202">
        <v>2</v>
      </c>
      <c r="E23" s="164">
        <v>20</v>
      </c>
      <c r="F23" s="139">
        <v>88.466017118083101</v>
      </c>
      <c r="G23" s="139">
        <v>9.2453438418984302</v>
      </c>
      <c r="H23" s="139">
        <v>224.31596744801001</v>
      </c>
      <c r="I23" s="139">
        <v>22.188825220557469</v>
      </c>
      <c r="J23" s="134">
        <f t="shared" si="0"/>
        <v>-9.2453438418984302</v>
      </c>
      <c r="K23" s="134">
        <v>0</v>
      </c>
      <c r="L23" s="134">
        <f t="shared" si="1"/>
        <v>9.2453438418984302</v>
      </c>
      <c r="M23" s="134">
        <f t="shared" si="2"/>
        <v>113.66112510936944</v>
      </c>
      <c r="N23" s="134">
        <f t="shared" si="3"/>
        <v>135.84995032992691</v>
      </c>
      <c r="O23" s="134">
        <f t="shared" si="4"/>
        <v>158.03877555048439</v>
      </c>
    </row>
    <row r="24" spans="1:15" x14ac:dyDescent="0.35">
      <c r="A24" s="263"/>
      <c r="B24" s="266"/>
      <c r="C24" s="48" t="s">
        <v>33</v>
      </c>
      <c r="D24" s="202">
        <v>3</v>
      </c>
      <c r="E24" s="165">
        <v>21</v>
      </c>
      <c r="F24" s="139">
        <v>89.847715736040499</v>
      </c>
      <c r="G24" s="139">
        <v>8.7055837563449128</v>
      </c>
      <c r="H24" s="139">
        <v>92.385786802030395</v>
      </c>
      <c r="I24" s="139">
        <v>6.2182741116749263</v>
      </c>
      <c r="J24" s="134">
        <f t="shared" si="0"/>
        <v>-8.7055837563449128</v>
      </c>
      <c r="K24" s="134">
        <v>0</v>
      </c>
      <c r="L24" s="134">
        <f t="shared" si="1"/>
        <v>8.7055837563449128</v>
      </c>
      <c r="M24" s="134">
        <f t="shared" si="2"/>
        <v>-3.6802030456850297</v>
      </c>
      <c r="N24" s="134">
        <f t="shared" si="3"/>
        <v>2.5380710659898966</v>
      </c>
      <c r="O24" s="134">
        <f t="shared" si="4"/>
        <v>8.7563451776648229</v>
      </c>
    </row>
    <row r="25" spans="1:15" x14ac:dyDescent="0.35">
      <c r="A25" s="263"/>
      <c r="B25" s="266"/>
      <c r="C25" s="69" t="s">
        <v>34</v>
      </c>
      <c r="D25" s="202">
        <v>4</v>
      </c>
      <c r="E25" s="164">
        <v>22</v>
      </c>
      <c r="F25" s="139">
        <v>128.55329949238501</v>
      </c>
      <c r="G25" s="139">
        <v>41.040609137055363</v>
      </c>
      <c r="H25" s="139">
        <v>205.329949238578</v>
      </c>
      <c r="I25" s="139">
        <v>27.360406091370223</v>
      </c>
      <c r="J25" s="134">
        <f t="shared" si="0"/>
        <v>-41.040609137055363</v>
      </c>
      <c r="K25" s="134">
        <v>0</v>
      </c>
      <c r="L25" s="134">
        <f t="shared" si="1"/>
        <v>41.040609137055363</v>
      </c>
      <c r="M25" s="134">
        <f t="shared" si="2"/>
        <v>49.416243654822765</v>
      </c>
      <c r="N25" s="134">
        <f t="shared" si="3"/>
        <v>76.776649746192987</v>
      </c>
      <c r="O25" s="134">
        <f t="shared" si="4"/>
        <v>104.13705583756321</v>
      </c>
    </row>
    <row r="26" spans="1:15" x14ac:dyDescent="0.35">
      <c r="A26" s="194" t="s">
        <v>130</v>
      </c>
      <c r="B26" s="194" t="s">
        <v>35</v>
      </c>
      <c r="C26" s="54" t="s">
        <v>31</v>
      </c>
      <c r="D26" s="200">
        <v>6</v>
      </c>
      <c r="E26" s="113">
        <v>23</v>
      </c>
      <c r="F26" s="139">
        <v>79.349165201545105</v>
      </c>
      <c r="G26" s="139">
        <v>6.0430168243008655</v>
      </c>
      <c r="H26" s="139">
        <v>64.676026333688398</v>
      </c>
      <c r="I26" s="139">
        <v>15.135839225902176</v>
      </c>
      <c r="J26" s="134">
        <f t="shared" si="0"/>
        <v>-6.0430168243008655</v>
      </c>
      <c r="K26" s="134">
        <v>0</v>
      </c>
      <c r="L26" s="134">
        <f t="shared" si="1"/>
        <v>6.0430168243008655</v>
      </c>
      <c r="M26" s="134">
        <f t="shared" si="2"/>
        <v>-29.808978093758881</v>
      </c>
      <c r="N26" s="134">
        <f t="shared" si="3"/>
        <v>-14.673138867856707</v>
      </c>
      <c r="O26" s="134">
        <f t="shared" si="4"/>
        <v>0.46270035804546872</v>
      </c>
    </row>
    <row r="27" spans="1:15" x14ac:dyDescent="0.35">
      <c r="A27" s="194" t="s">
        <v>131</v>
      </c>
      <c r="B27" s="194" t="s">
        <v>36</v>
      </c>
      <c r="C27" s="54" t="s">
        <v>31</v>
      </c>
      <c r="D27" s="200">
        <v>7</v>
      </c>
      <c r="E27" s="113">
        <v>24</v>
      </c>
      <c r="F27" s="139">
        <v>111.95121951</v>
      </c>
      <c r="G27" s="139">
        <v>7.7443902396000004</v>
      </c>
      <c r="H27" s="139">
        <v>120.89966832504143</v>
      </c>
      <c r="I27" s="139">
        <v>29.15784411276946</v>
      </c>
      <c r="J27" s="134">
        <f t="shared" si="0"/>
        <v>-7.7443902396000004</v>
      </c>
      <c r="K27" s="134">
        <v>0</v>
      </c>
      <c r="L27" s="134">
        <f t="shared" si="1"/>
        <v>7.7443902396000004</v>
      </c>
      <c r="M27" s="134">
        <f t="shared" si="2"/>
        <v>-20.20939529772803</v>
      </c>
      <c r="N27" s="134">
        <f t="shared" si="3"/>
        <v>8.9484488150414307</v>
      </c>
      <c r="O27" s="134">
        <f t="shared" si="4"/>
        <v>38.106292927810891</v>
      </c>
    </row>
    <row r="28" spans="1:15" x14ac:dyDescent="0.35">
      <c r="A28" s="263" t="s">
        <v>136</v>
      </c>
      <c r="B28" s="266" t="s">
        <v>134</v>
      </c>
      <c r="C28" s="44" t="s">
        <v>38</v>
      </c>
      <c r="D28" s="202">
        <v>5</v>
      </c>
      <c r="E28" s="165">
        <v>25</v>
      </c>
      <c r="F28" s="139">
        <v>124.82858910891096</v>
      </c>
      <c r="G28" s="139">
        <v>13.23000000000069</v>
      </c>
      <c r="H28" s="139">
        <v>119.20544554455451</v>
      </c>
      <c r="I28" s="139">
        <v>26.46000000000069</v>
      </c>
      <c r="J28" s="134">
        <f t="shared" si="0"/>
        <v>-13.23000000000069</v>
      </c>
      <c r="K28" s="134">
        <v>0</v>
      </c>
      <c r="L28" s="134">
        <f t="shared" si="1"/>
        <v>13.23000000000069</v>
      </c>
      <c r="M28" s="134">
        <f t="shared" si="2"/>
        <v>-32.083143564357144</v>
      </c>
      <c r="N28" s="134">
        <f t="shared" si="3"/>
        <v>-5.6231435643564538</v>
      </c>
      <c r="O28" s="134">
        <f t="shared" si="4"/>
        <v>20.836856435644236</v>
      </c>
    </row>
    <row r="29" spans="1:15" x14ac:dyDescent="0.35">
      <c r="A29" s="263"/>
      <c r="B29" s="266"/>
      <c r="C29" s="69" t="s">
        <v>39</v>
      </c>
      <c r="D29" s="202">
        <v>6</v>
      </c>
      <c r="E29" s="164">
        <v>26</v>
      </c>
      <c r="F29" s="139">
        <v>124.82858910891096</v>
      </c>
      <c r="G29" s="139">
        <v>13.23000000000069</v>
      </c>
      <c r="H29" s="139">
        <v>256.45173267326578</v>
      </c>
      <c r="I29" s="139">
        <v>79.380000000003562</v>
      </c>
      <c r="J29" s="134">
        <f t="shared" si="0"/>
        <v>-13.23000000000069</v>
      </c>
      <c r="K29" s="134">
        <v>0</v>
      </c>
      <c r="L29" s="134">
        <f t="shared" si="1"/>
        <v>13.23000000000069</v>
      </c>
      <c r="M29" s="134">
        <f t="shared" si="2"/>
        <v>52.243143564351257</v>
      </c>
      <c r="N29" s="134">
        <f t="shared" si="3"/>
        <v>131.62314356435482</v>
      </c>
      <c r="O29" s="134">
        <f t="shared" si="4"/>
        <v>211.00314356435837</v>
      </c>
    </row>
    <row r="30" spans="1:15" x14ac:dyDescent="0.35">
      <c r="A30" s="263" t="s">
        <v>131</v>
      </c>
      <c r="B30" s="266" t="s">
        <v>40</v>
      </c>
      <c r="C30" s="55" t="s">
        <v>41</v>
      </c>
      <c r="D30" s="203">
        <v>5</v>
      </c>
      <c r="E30" s="113">
        <v>27</v>
      </c>
      <c r="F30" s="139">
        <v>64.607938352783805</v>
      </c>
      <c r="G30" s="139">
        <v>9.9234186183507074</v>
      </c>
      <c r="H30" s="139">
        <v>53.469407250553203</v>
      </c>
      <c r="I30" s="139">
        <v>7.442563963762856</v>
      </c>
      <c r="J30" s="134">
        <f t="shared" si="0"/>
        <v>-9.9234186183507074</v>
      </c>
      <c r="K30" s="134">
        <v>0</v>
      </c>
      <c r="L30" s="134">
        <f t="shared" si="1"/>
        <v>9.9234186183507074</v>
      </c>
      <c r="M30" s="134">
        <f t="shared" si="2"/>
        <v>-18.581095065993459</v>
      </c>
      <c r="N30" s="134">
        <f t="shared" si="3"/>
        <v>-11.138531102230601</v>
      </c>
      <c r="O30" s="134">
        <f t="shared" si="4"/>
        <v>-3.6959671384677453</v>
      </c>
    </row>
    <row r="31" spans="1:15" x14ac:dyDescent="0.35">
      <c r="A31" s="263"/>
      <c r="B31" s="266"/>
      <c r="C31" s="56" t="s">
        <v>42</v>
      </c>
      <c r="D31" s="203">
        <v>6</v>
      </c>
      <c r="E31" s="113">
        <v>28</v>
      </c>
      <c r="F31" s="139">
        <v>80.958831622393802</v>
      </c>
      <c r="G31" s="139">
        <v>10.363170705894667</v>
      </c>
      <c r="H31" s="139">
        <v>59.798920520689997</v>
      </c>
      <c r="I31" s="139">
        <v>7.4052280664622128</v>
      </c>
      <c r="J31" s="134">
        <f t="shared" si="0"/>
        <v>-10.363170705894667</v>
      </c>
      <c r="K31" s="134">
        <v>0</v>
      </c>
      <c r="L31" s="134">
        <f t="shared" si="1"/>
        <v>10.363170705894667</v>
      </c>
      <c r="M31" s="134">
        <f t="shared" si="2"/>
        <v>-28.56513916816602</v>
      </c>
      <c r="N31" s="134">
        <f t="shared" si="3"/>
        <v>-21.159911101703806</v>
      </c>
      <c r="O31" s="134">
        <f t="shared" si="4"/>
        <v>-13.754683035241593</v>
      </c>
    </row>
    <row r="32" spans="1:15" x14ac:dyDescent="0.35">
      <c r="A32" s="263" t="s">
        <v>130</v>
      </c>
      <c r="B32" s="266" t="s">
        <v>43</v>
      </c>
      <c r="C32" s="55" t="s">
        <v>44</v>
      </c>
      <c r="D32" s="203">
        <v>7</v>
      </c>
      <c r="E32" s="114">
        <v>29</v>
      </c>
      <c r="F32" s="139">
        <v>83.633618032321294</v>
      </c>
      <c r="G32" s="139">
        <v>6.8291736802369982</v>
      </c>
      <c r="H32" s="139">
        <v>79.441408117038307</v>
      </c>
      <c r="I32" s="139">
        <v>8.1950084162844981</v>
      </c>
      <c r="J32" s="134">
        <f t="shared" si="0"/>
        <v>-6.8291736802369982</v>
      </c>
      <c r="K32" s="134">
        <v>0</v>
      </c>
      <c r="L32" s="134">
        <f t="shared" si="1"/>
        <v>6.8291736802369982</v>
      </c>
      <c r="M32" s="134">
        <f t="shared" si="2"/>
        <v>-12.387218331567485</v>
      </c>
      <c r="N32" s="134">
        <f t="shared" si="3"/>
        <v>-4.1922099152829873</v>
      </c>
      <c r="O32" s="134">
        <f t="shared" si="4"/>
        <v>4.0027985010015108</v>
      </c>
    </row>
    <row r="33" spans="1:15" x14ac:dyDescent="0.35">
      <c r="A33" s="263"/>
      <c r="B33" s="266"/>
      <c r="C33" s="70" t="s">
        <v>45</v>
      </c>
      <c r="D33" s="203">
        <v>8</v>
      </c>
      <c r="E33" s="113">
        <v>30</v>
      </c>
      <c r="F33" s="139">
        <v>87.313361864003696</v>
      </c>
      <c r="G33" s="139">
        <v>6.3842130290061627</v>
      </c>
      <c r="H33" s="139">
        <v>182.434617213504</v>
      </c>
      <c r="I33" s="139">
        <v>35.751592962433882</v>
      </c>
      <c r="J33" s="134">
        <f t="shared" si="0"/>
        <v>-6.3842130290061627</v>
      </c>
      <c r="K33" s="134">
        <v>0</v>
      </c>
      <c r="L33" s="134">
        <f t="shared" si="1"/>
        <v>6.3842130290061627</v>
      </c>
      <c r="M33" s="134">
        <f t="shared" si="2"/>
        <v>59.36966238706642</v>
      </c>
      <c r="N33" s="134">
        <f t="shared" si="3"/>
        <v>95.121255349500302</v>
      </c>
      <c r="O33" s="134">
        <f t="shared" si="4"/>
        <v>130.87284831193418</v>
      </c>
    </row>
    <row r="34" spans="1:15" x14ac:dyDescent="0.35">
      <c r="A34" s="263"/>
      <c r="B34" s="266"/>
      <c r="C34" s="70" t="s">
        <v>46</v>
      </c>
      <c r="D34" s="203">
        <v>9</v>
      </c>
      <c r="E34" s="113">
        <v>31</v>
      </c>
      <c r="F34" s="139">
        <v>97.812371145666802</v>
      </c>
      <c r="G34" s="139">
        <v>7.3732073361532171</v>
      </c>
      <c r="H34" s="139">
        <v>180.568342926214</v>
      </c>
      <c r="I34" s="139">
        <v>15.975282561668061</v>
      </c>
      <c r="J34" s="134">
        <f t="shared" si="0"/>
        <v>-7.3732073361532171</v>
      </c>
      <c r="K34" s="134">
        <v>0</v>
      </c>
      <c r="L34" s="134">
        <f t="shared" si="1"/>
        <v>7.3732073361532171</v>
      </c>
      <c r="M34" s="134">
        <f t="shared" si="2"/>
        <v>66.780689218879132</v>
      </c>
      <c r="N34" s="134">
        <f t="shared" si="3"/>
        <v>82.755971780547199</v>
      </c>
      <c r="O34" s="134">
        <f t="shared" si="4"/>
        <v>98.731254342215266</v>
      </c>
    </row>
    <row r="35" spans="1:15" x14ac:dyDescent="0.35">
      <c r="A35" s="263"/>
      <c r="B35" s="266"/>
      <c r="C35" s="70" t="s">
        <v>47</v>
      </c>
      <c r="D35" s="203">
        <v>10</v>
      </c>
      <c r="E35" s="113">
        <v>32</v>
      </c>
      <c r="F35" s="139">
        <v>90.071450030696099</v>
      </c>
      <c r="G35" s="139">
        <v>0</v>
      </c>
      <c r="H35" s="139">
        <v>112.572331726687</v>
      </c>
      <c r="I35" s="139">
        <v>7.788079470199011</v>
      </c>
      <c r="J35" s="134">
        <f t="shared" si="0"/>
        <v>0</v>
      </c>
      <c r="K35" s="134">
        <v>0</v>
      </c>
      <c r="L35" s="134">
        <f t="shared" si="1"/>
        <v>0</v>
      </c>
      <c r="M35" s="134">
        <f t="shared" si="2"/>
        <v>14.712802225791886</v>
      </c>
      <c r="N35" s="134">
        <f t="shared" si="3"/>
        <v>22.500881695990898</v>
      </c>
      <c r="O35" s="134">
        <f t="shared" si="4"/>
        <v>30.28896116618991</v>
      </c>
    </row>
    <row r="36" spans="1:15" x14ac:dyDescent="0.35">
      <c r="A36" s="263"/>
      <c r="B36" s="266"/>
      <c r="C36" s="70" t="s">
        <v>48</v>
      </c>
      <c r="D36" s="203">
        <v>11</v>
      </c>
      <c r="E36" s="114">
        <v>33</v>
      </c>
      <c r="F36" s="139">
        <v>96.388967228834005</v>
      </c>
      <c r="G36" s="139">
        <v>0</v>
      </c>
      <c r="H36" s="139">
        <v>144.585707033673</v>
      </c>
      <c r="I36" s="139">
        <v>27.156320153420072</v>
      </c>
      <c r="J36" s="134">
        <f t="shared" si="0"/>
        <v>0</v>
      </c>
      <c r="K36" s="134">
        <v>0</v>
      </c>
      <c r="L36" s="134">
        <f t="shared" si="1"/>
        <v>0</v>
      </c>
      <c r="M36" s="134">
        <f t="shared" si="2"/>
        <v>21.040419651418926</v>
      </c>
      <c r="N36" s="134">
        <f t="shared" si="3"/>
        <v>48.196739804838998</v>
      </c>
      <c r="O36" s="134">
        <f t="shared" si="4"/>
        <v>75.353059958259067</v>
      </c>
    </row>
    <row r="37" spans="1:15" x14ac:dyDescent="0.35">
      <c r="A37" s="263"/>
      <c r="B37" s="266"/>
      <c r="C37" s="56" t="s">
        <v>49</v>
      </c>
      <c r="D37" s="203">
        <v>12</v>
      </c>
      <c r="E37" s="113">
        <v>34</v>
      </c>
      <c r="F37" s="139">
        <v>96.644948310311904</v>
      </c>
      <c r="G37" s="139">
        <v>0</v>
      </c>
      <c r="H37" s="139">
        <v>121.101555034315</v>
      </c>
      <c r="I37" s="139">
        <v>11.987142733037643</v>
      </c>
      <c r="J37" s="134">
        <f t="shared" si="0"/>
        <v>0</v>
      </c>
      <c r="K37" s="134">
        <v>0</v>
      </c>
      <c r="L37" s="134">
        <f t="shared" si="1"/>
        <v>0</v>
      </c>
      <c r="M37" s="134">
        <f t="shared" si="2"/>
        <v>12.469463990965451</v>
      </c>
      <c r="N37" s="134">
        <f t="shared" si="3"/>
        <v>24.456606724003095</v>
      </c>
      <c r="O37" s="134">
        <f t="shared" si="4"/>
        <v>36.443749457040738</v>
      </c>
    </row>
    <row r="38" spans="1:15" x14ac:dyDescent="0.35">
      <c r="A38" s="263" t="s">
        <v>130</v>
      </c>
      <c r="B38" s="266" t="s">
        <v>50</v>
      </c>
      <c r="C38" s="39" t="s">
        <v>51</v>
      </c>
      <c r="D38" s="94">
        <v>1</v>
      </c>
      <c r="E38" s="113">
        <v>35</v>
      </c>
      <c r="F38" s="139">
        <v>124.464831804281</v>
      </c>
      <c r="G38" s="139">
        <v>19.180428134557499</v>
      </c>
      <c r="H38" s="139">
        <v>163.608562691131</v>
      </c>
      <c r="I38" s="139">
        <v>29.969418960244941</v>
      </c>
      <c r="J38" s="134">
        <f t="shared" si="0"/>
        <v>-19.180428134557499</v>
      </c>
      <c r="K38" s="134">
        <v>0</v>
      </c>
      <c r="L38" s="134">
        <f t="shared" si="1"/>
        <v>19.180428134557499</v>
      </c>
      <c r="M38" s="134">
        <f t="shared" si="2"/>
        <v>9.1743119266050535</v>
      </c>
      <c r="N38" s="134">
        <f t="shared" si="3"/>
        <v>39.143730886849994</v>
      </c>
      <c r="O38" s="134">
        <f t="shared" si="4"/>
        <v>69.113149847094931</v>
      </c>
    </row>
    <row r="39" spans="1:15" x14ac:dyDescent="0.35">
      <c r="A39" s="263"/>
      <c r="B39" s="266"/>
      <c r="C39" s="40" t="s">
        <v>52</v>
      </c>
      <c r="D39" s="94">
        <v>2</v>
      </c>
      <c r="E39" s="113">
        <v>36</v>
      </c>
      <c r="F39" s="139">
        <v>124.464831804281</v>
      </c>
      <c r="G39" s="139">
        <v>19.180428134557499</v>
      </c>
      <c r="H39" s="139">
        <v>122.534703609914</v>
      </c>
      <c r="I39" s="139">
        <v>39.120931221236177</v>
      </c>
      <c r="J39" s="134">
        <f t="shared" si="0"/>
        <v>-19.180428134557499</v>
      </c>
      <c r="K39" s="134">
        <v>0</v>
      </c>
      <c r="L39" s="134">
        <f t="shared" si="1"/>
        <v>19.180428134557499</v>
      </c>
      <c r="M39" s="134">
        <f t="shared" si="2"/>
        <v>-41.051059415603177</v>
      </c>
      <c r="N39" s="134">
        <f t="shared" si="3"/>
        <v>-1.9301281943670006</v>
      </c>
      <c r="O39" s="134">
        <f t="shared" si="4"/>
        <v>37.190803026869176</v>
      </c>
    </row>
    <row r="40" spans="1:15" x14ac:dyDescent="0.35">
      <c r="A40" s="194" t="s">
        <v>130</v>
      </c>
      <c r="B40" s="194" t="s">
        <v>53</v>
      </c>
      <c r="C40" s="41" t="s">
        <v>54</v>
      </c>
      <c r="D40" s="201">
        <v>5</v>
      </c>
      <c r="E40" s="114">
        <v>37</v>
      </c>
      <c r="F40" s="139">
        <v>52.982596131035798</v>
      </c>
      <c r="G40" s="139">
        <v>10.651944186849056</v>
      </c>
      <c r="H40" s="139">
        <v>63.851926933942899</v>
      </c>
      <c r="I40" s="139">
        <v>7.9889581401367922</v>
      </c>
      <c r="J40" s="134">
        <f t="shared" si="0"/>
        <v>-10.651944186849056</v>
      </c>
      <c r="K40" s="134">
        <v>0</v>
      </c>
      <c r="L40" s="134">
        <f t="shared" si="1"/>
        <v>10.651944186849056</v>
      </c>
      <c r="M40" s="134">
        <f t="shared" si="2"/>
        <v>2.8803726627703083</v>
      </c>
      <c r="N40" s="134">
        <f t="shared" si="3"/>
        <v>10.869330802907101</v>
      </c>
      <c r="O40" s="134">
        <f t="shared" si="4"/>
        <v>18.858288943043892</v>
      </c>
    </row>
    <row r="41" spans="1:15" x14ac:dyDescent="0.35">
      <c r="A41" s="194" t="s">
        <v>130</v>
      </c>
      <c r="B41" s="194" t="s">
        <v>55</v>
      </c>
      <c r="C41" s="41" t="s">
        <v>54</v>
      </c>
      <c r="D41" s="201">
        <v>6</v>
      </c>
      <c r="E41" s="113">
        <v>38</v>
      </c>
      <c r="F41" s="139">
        <v>96.689407825517307</v>
      </c>
      <c r="G41" s="139">
        <v>6.7896586179270324</v>
      </c>
      <c r="H41" s="139">
        <v>73.133449355152493</v>
      </c>
      <c r="I41" s="139">
        <v>11.542419650477985</v>
      </c>
      <c r="J41" s="134">
        <f t="shared" si="0"/>
        <v>-6.7896586179270324</v>
      </c>
      <c r="K41" s="134">
        <v>0</v>
      </c>
      <c r="L41" s="134">
        <f t="shared" si="1"/>
        <v>6.7896586179270324</v>
      </c>
      <c r="M41" s="134">
        <f t="shared" si="2"/>
        <v>-35.098378120842796</v>
      </c>
      <c r="N41" s="134">
        <f t="shared" si="3"/>
        <v>-23.555958470364814</v>
      </c>
      <c r="O41" s="134">
        <f t="shared" si="4"/>
        <v>-12.013538819886829</v>
      </c>
    </row>
    <row r="42" spans="1:15" x14ac:dyDescent="0.35">
      <c r="A42" s="263" t="s">
        <v>131</v>
      </c>
      <c r="B42" s="266" t="s">
        <v>56</v>
      </c>
      <c r="C42" s="42" t="s">
        <v>20</v>
      </c>
      <c r="D42" s="200">
        <v>8</v>
      </c>
      <c r="E42" s="113">
        <v>39</v>
      </c>
      <c r="F42" s="139">
        <v>109.97067448680301</v>
      </c>
      <c r="G42" s="139">
        <v>14.36950146627518</v>
      </c>
      <c r="H42" s="139">
        <v>131.964809384164</v>
      </c>
      <c r="I42" s="139">
        <v>20.117302052785284</v>
      </c>
      <c r="J42" s="134">
        <f t="shared" si="0"/>
        <v>-14.36950146627518</v>
      </c>
      <c r="K42" s="134">
        <v>0</v>
      </c>
      <c r="L42" s="134">
        <f t="shared" si="1"/>
        <v>14.36950146627518</v>
      </c>
      <c r="M42" s="134">
        <f t="shared" si="2"/>
        <v>1.8768328445757092</v>
      </c>
      <c r="N42" s="134">
        <f t="shared" si="3"/>
        <v>21.994134897360993</v>
      </c>
      <c r="O42" s="134">
        <f t="shared" si="4"/>
        <v>42.111436950146278</v>
      </c>
    </row>
    <row r="43" spans="1:15" x14ac:dyDescent="0.35">
      <c r="A43" s="263"/>
      <c r="B43" s="266"/>
      <c r="C43" s="43" t="s">
        <v>22</v>
      </c>
      <c r="D43" s="200">
        <v>9</v>
      </c>
      <c r="E43" s="113">
        <v>40</v>
      </c>
      <c r="F43" s="139">
        <v>112.068965517241</v>
      </c>
      <c r="G43" s="139">
        <v>18.103448275863165</v>
      </c>
      <c r="H43" s="139">
        <v>100.985221674876</v>
      </c>
      <c r="I43" s="139">
        <v>25.344827586207646</v>
      </c>
      <c r="J43" s="134">
        <f t="shared" si="0"/>
        <v>-18.103448275863165</v>
      </c>
      <c r="K43" s="134">
        <v>0</v>
      </c>
      <c r="L43" s="134">
        <f t="shared" si="1"/>
        <v>18.103448275863165</v>
      </c>
      <c r="M43" s="134">
        <f t="shared" si="2"/>
        <v>-36.428571428572639</v>
      </c>
      <c r="N43" s="134">
        <f t="shared" si="3"/>
        <v>-11.083743842364996</v>
      </c>
      <c r="O43" s="134">
        <f t="shared" si="4"/>
        <v>14.261083743842651</v>
      </c>
    </row>
    <row r="44" spans="1:15" x14ac:dyDescent="0.35">
      <c r="A44" s="263" t="s">
        <v>130</v>
      </c>
      <c r="B44" s="270" t="s">
        <v>135</v>
      </c>
      <c r="C44" s="44" t="s">
        <v>58</v>
      </c>
      <c r="D44" s="202">
        <v>7</v>
      </c>
      <c r="E44" s="165">
        <v>41</v>
      </c>
      <c r="F44" s="139">
        <v>64.029363784665506</v>
      </c>
      <c r="G44" s="139">
        <v>11.590538336052468</v>
      </c>
      <c r="H44" s="139">
        <v>59.743437639032997</v>
      </c>
      <c r="I44" s="139">
        <v>0</v>
      </c>
      <c r="J44" s="134">
        <f t="shared" si="0"/>
        <v>-11.590538336052468</v>
      </c>
      <c r="K44" s="134">
        <v>0</v>
      </c>
      <c r="L44" s="134">
        <f t="shared" si="1"/>
        <v>11.590538336052468</v>
      </c>
      <c r="M44" s="134">
        <f t="shared" si="2"/>
        <v>-4.2859261456325086</v>
      </c>
      <c r="N44" s="134">
        <f t="shared" si="3"/>
        <v>-4.2859261456325086</v>
      </c>
      <c r="O44" s="134">
        <f t="shared" si="4"/>
        <v>-4.2859261456325086</v>
      </c>
    </row>
    <row r="45" spans="1:15" x14ac:dyDescent="0.35">
      <c r="A45" s="263"/>
      <c r="B45" s="270"/>
      <c r="C45" s="69" t="s">
        <v>59</v>
      </c>
      <c r="D45" s="202">
        <v>8</v>
      </c>
      <c r="E45" s="164">
        <v>42</v>
      </c>
      <c r="F45" s="139">
        <v>83.058158863541394</v>
      </c>
      <c r="G45" s="139">
        <v>12.368553625877963</v>
      </c>
      <c r="H45" s="139">
        <v>107.335379720372</v>
      </c>
      <c r="I45" s="139">
        <v>12.368553625877405</v>
      </c>
      <c r="J45" s="134">
        <f t="shared" si="0"/>
        <v>-12.368553625877963</v>
      </c>
      <c r="K45" s="134">
        <v>0</v>
      </c>
      <c r="L45" s="134">
        <f t="shared" si="1"/>
        <v>12.368553625877963</v>
      </c>
      <c r="M45" s="134">
        <f t="shared" si="2"/>
        <v>11.908667230953204</v>
      </c>
      <c r="N45" s="134">
        <f t="shared" si="3"/>
        <v>24.27722085683061</v>
      </c>
      <c r="O45" s="134">
        <f t="shared" si="4"/>
        <v>36.645774482708013</v>
      </c>
    </row>
    <row r="46" spans="1:15" x14ac:dyDescent="0.35">
      <c r="A46" s="263"/>
      <c r="B46" s="270"/>
      <c r="C46" s="111" t="s">
        <v>60</v>
      </c>
      <c r="D46" s="201">
        <v>7</v>
      </c>
      <c r="E46" s="113">
        <v>43</v>
      </c>
      <c r="F46" s="139">
        <v>64.029363784665506</v>
      </c>
      <c r="G46" s="139">
        <v>11.590538336052468</v>
      </c>
      <c r="H46" s="139">
        <v>61.878985614711603</v>
      </c>
      <c r="I46" s="139">
        <v>4.2147412131098454</v>
      </c>
      <c r="J46" s="134">
        <f t="shared" si="0"/>
        <v>-11.590538336052468</v>
      </c>
      <c r="K46" s="134">
        <v>0</v>
      </c>
      <c r="L46" s="134">
        <f t="shared" si="1"/>
        <v>11.590538336052468</v>
      </c>
      <c r="M46" s="134">
        <f t="shared" si="2"/>
        <v>-6.3651193830637487</v>
      </c>
      <c r="N46" s="134">
        <f t="shared" si="3"/>
        <v>-2.1503781699539033</v>
      </c>
      <c r="O46" s="134">
        <f t="shared" si="4"/>
        <v>2.0643630431559421</v>
      </c>
    </row>
    <row r="47" spans="1:15" x14ac:dyDescent="0.35">
      <c r="A47" s="263"/>
      <c r="B47" s="270"/>
      <c r="C47" s="49" t="s">
        <v>61</v>
      </c>
      <c r="D47" s="201">
        <v>8</v>
      </c>
      <c r="E47" s="113">
        <v>44</v>
      </c>
      <c r="F47" s="139">
        <v>83.058158863541394</v>
      </c>
      <c r="G47" s="139">
        <v>12.368553625877963</v>
      </c>
      <c r="H47" s="139">
        <v>74.326680875799298</v>
      </c>
      <c r="I47" s="139">
        <v>0</v>
      </c>
      <c r="J47" s="134">
        <f t="shared" si="0"/>
        <v>-12.368553625877963</v>
      </c>
      <c r="K47" s="134">
        <v>0</v>
      </c>
      <c r="L47" s="134">
        <f t="shared" si="1"/>
        <v>12.368553625877963</v>
      </c>
      <c r="M47" s="134">
        <f t="shared" si="2"/>
        <v>-8.731477987742096</v>
      </c>
      <c r="N47" s="134">
        <f t="shared" si="3"/>
        <v>-8.731477987742096</v>
      </c>
      <c r="O47" s="134">
        <f t="shared" si="4"/>
        <v>-8.731477987742096</v>
      </c>
    </row>
    <row r="48" spans="1:15" x14ac:dyDescent="0.35">
      <c r="A48" s="263"/>
      <c r="B48" s="270"/>
      <c r="C48" s="49" t="s">
        <v>62</v>
      </c>
      <c r="D48" s="201" t="s">
        <v>139</v>
      </c>
      <c r="E48" s="165">
        <v>45</v>
      </c>
      <c r="F48" s="139">
        <v>64.029363784665506</v>
      </c>
      <c r="G48" s="139">
        <v>11.590538336052468</v>
      </c>
      <c r="H48" s="139">
        <v>51.127094764941297</v>
      </c>
      <c r="I48" s="139">
        <v>0</v>
      </c>
      <c r="J48" s="134">
        <f t="shared" si="0"/>
        <v>-11.590538336052468</v>
      </c>
      <c r="K48" s="134">
        <v>0</v>
      </c>
      <c r="L48" s="134">
        <f t="shared" si="1"/>
        <v>11.590538336052468</v>
      </c>
      <c r="M48" s="134">
        <f t="shared" si="2"/>
        <v>-12.902269019724208</v>
      </c>
      <c r="N48" s="134">
        <f t="shared" si="3"/>
        <v>-12.902269019724208</v>
      </c>
      <c r="O48" s="134">
        <f t="shared" si="4"/>
        <v>-12.902269019724208</v>
      </c>
    </row>
    <row r="49" spans="1:21" x14ac:dyDescent="0.35">
      <c r="A49" s="263"/>
      <c r="B49" s="270"/>
      <c r="C49" s="50" t="s">
        <v>142</v>
      </c>
      <c r="D49" s="204" t="s">
        <v>140</v>
      </c>
      <c r="E49" s="166">
        <v>46</v>
      </c>
      <c r="F49" s="139">
        <v>83.058158863541394</v>
      </c>
      <c r="G49" s="139">
        <v>12.368553625877963</v>
      </c>
      <c r="H49" s="139">
        <v>75.285287428996895</v>
      </c>
      <c r="I49" s="139">
        <v>12.374550015806328</v>
      </c>
      <c r="J49" s="134">
        <f t="shared" si="0"/>
        <v>-12.368553625877963</v>
      </c>
      <c r="K49" s="134">
        <v>0</v>
      </c>
      <c r="L49" s="134">
        <f t="shared" si="1"/>
        <v>12.368553625877963</v>
      </c>
      <c r="M49" s="134">
        <f t="shared" si="2"/>
        <v>-20.147421450350826</v>
      </c>
      <c r="N49" s="134">
        <f t="shared" si="3"/>
        <v>-7.7728714345444985</v>
      </c>
      <c r="O49" s="134">
        <f t="shared" si="4"/>
        <v>4.6016785812618295</v>
      </c>
    </row>
    <row r="50" spans="1:21" x14ac:dyDescent="0.35">
      <c r="Q50" s="9"/>
      <c r="R50" s="9"/>
      <c r="S50" s="9"/>
      <c r="T50" s="9"/>
      <c r="U50" s="9"/>
    </row>
    <row r="51" spans="1:21" x14ac:dyDescent="0.35">
      <c r="L51" t="s">
        <v>88</v>
      </c>
      <c r="M51" t="s">
        <v>6</v>
      </c>
      <c r="Q51" s="9"/>
      <c r="R51" s="9"/>
      <c r="S51" s="9"/>
      <c r="T51" s="9"/>
      <c r="U51" s="9"/>
    </row>
    <row r="52" spans="1:21" x14ac:dyDescent="0.35">
      <c r="C52" s="112">
        <v>1</v>
      </c>
      <c r="D52" s="92"/>
      <c r="E52" s="141">
        <v>-20.699669966997536</v>
      </c>
      <c r="F52" s="141">
        <v>0</v>
      </c>
      <c r="G52" s="141">
        <v>20.699669966997536</v>
      </c>
      <c r="H52">
        <v>52.066006600661666</v>
      </c>
      <c r="I52">
        <v>80.528052805285</v>
      </c>
      <c r="J52">
        <v>108.99009900990833</v>
      </c>
      <c r="L52">
        <v>-20.699669966997536</v>
      </c>
      <c r="M52">
        <v>52.066006600661666</v>
      </c>
      <c r="N52">
        <v>1</v>
      </c>
      <c r="O52" t="s">
        <v>128</v>
      </c>
      <c r="P52" t="s">
        <v>89</v>
      </c>
      <c r="Q52" s="92"/>
      <c r="R52" s="206"/>
      <c r="S52" s="92"/>
      <c r="T52" s="31"/>
      <c r="U52" s="9"/>
    </row>
    <row r="53" spans="1:21" x14ac:dyDescent="0.35">
      <c r="C53" s="113">
        <v>2</v>
      </c>
      <c r="D53" s="99"/>
      <c r="E53" s="141">
        <v>-18.226037195996589</v>
      </c>
      <c r="F53" s="141">
        <v>0</v>
      </c>
      <c r="G53" s="141">
        <v>18.226037195996589</v>
      </c>
      <c r="H53">
        <v>45.379113018597018</v>
      </c>
      <c r="I53">
        <v>95.851216022890014</v>
      </c>
      <c r="J53">
        <v>146.323319027183</v>
      </c>
      <c r="L53">
        <v>0</v>
      </c>
      <c r="M53">
        <v>80.528052805285</v>
      </c>
      <c r="N53">
        <v>1</v>
      </c>
      <c r="Q53" s="99"/>
      <c r="R53" s="31"/>
      <c r="S53" s="99"/>
      <c r="T53" s="31"/>
      <c r="U53" s="9"/>
    </row>
    <row r="54" spans="1:21" x14ac:dyDescent="0.35">
      <c r="C54" s="113">
        <v>3</v>
      </c>
      <c r="D54" s="99"/>
      <c r="E54" s="141">
        <v>0</v>
      </c>
      <c r="F54" s="141">
        <v>0</v>
      </c>
      <c r="G54" s="141">
        <v>0</v>
      </c>
      <c r="H54">
        <v>41.892030848327636</v>
      </c>
      <c r="I54">
        <v>66.580976863752511</v>
      </c>
      <c r="J54">
        <v>91.269922879177386</v>
      </c>
      <c r="L54">
        <v>20.699669966997536</v>
      </c>
      <c r="M54">
        <v>108.99009900990833</v>
      </c>
      <c r="N54">
        <v>1</v>
      </c>
      <c r="Q54" s="99"/>
      <c r="R54" s="31"/>
      <c r="S54" s="99"/>
      <c r="T54" s="31"/>
      <c r="U54" s="9"/>
    </row>
    <row r="55" spans="1:21" x14ac:dyDescent="0.35">
      <c r="C55" s="113">
        <v>4</v>
      </c>
      <c r="D55" s="99"/>
      <c r="E55" s="141">
        <v>-4.5794392523365648</v>
      </c>
      <c r="F55" s="141">
        <v>0</v>
      </c>
      <c r="G55" s="141">
        <v>4.5794392523365648</v>
      </c>
      <c r="H55">
        <v>10.934579439251355</v>
      </c>
      <c r="I55">
        <v>31.542056074765796</v>
      </c>
      <c r="J55">
        <v>52.149532710280241</v>
      </c>
      <c r="Q55" s="99"/>
      <c r="R55" s="31"/>
      <c r="S55" s="99"/>
      <c r="T55" s="31"/>
      <c r="U55" s="9"/>
    </row>
    <row r="56" spans="1:21" x14ac:dyDescent="0.35">
      <c r="C56" s="114">
        <v>5</v>
      </c>
      <c r="D56" s="92"/>
      <c r="E56" s="141">
        <v>0</v>
      </c>
      <c r="F56" s="141">
        <v>0</v>
      </c>
      <c r="G56" s="141">
        <v>0</v>
      </c>
      <c r="H56">
        <v>-22.872843143148639</v>
      </c>
      <c r="I56">
        <v>-16.668670714843593</v>
      </c>
      <c r="J56">
        <v>-10.464498286538547</v>
      </c>
      <c r="L56">
        <v>-18.226037195996589</v>
      </c>
      <c r="M56">
        <v>45.379113018597018</v>
      </c>
      <c r="N56">
        <v>2</v>
      </c>
      <c r="O56" t="s">
        <v>128</v>
      </c>
      <c r="P56" t="s">
        <v>89</v>
      </c>
      <c r="Q56" s="92"/>
      <c r="R56" s="161"/>
      <c r="S56" s="93"/>
      <c r="T56" s="31"/>
      <c r="U56" s="9"/>
    </row>
    <row r="57" spans="1:21" x14ac:dyDescent="0.35">
      <c r="C57" s="113">
        <v>6</v>
      </c>
      <c r="D57" s="99"/>
      <c r="E57" s="141">
        <v>0</v>
      </c>
      <c r="F57" s="141">
        <v>0</v>
      </c>
      <c r="G57" s="141">
        <v>0</v>
      </c>
      <c r="H57">
        <v>0</v>
      </c>
      <c r="I57">
        <v>0</v>
      </c>
      <c r="J57">
        <v>0</v>
      </c>
      <c r="L57">
        <v>0</v>
      </c>
      <c r="M57">
        <v>95.851216022890014</v>
      </c>
      <c r="N57">
        <v>2</v>
      </c>
      <c r="Q57" s="99"/>
      <c r="R57" s="161"/>
      <c r="S57" s="93"/>
      <c r="T57" s="31"/>
      <c r="U57" s="9"/>
    </row>
    <row r="58" spans="1:21" x14ac:dyDescent="0.35">
      <c r="C58" s="113">
        <v>7</v>
      </c>
      <c r="D58" s="99"/>
      <c r="E58" s="141">
        <v>-36.083682008368235</v>
      </c>
      <c r="F58" s="141">
        <v>0</v>
      </c>
      <c r="G58" s="141">
        <v>36.083682008368235</v>
      </c>
      <c r="H58">
        <v>-0.87029288702895258</v>
      </c>
      <c r="I58">
        <v>38.493723849372302</v>
      </c>
      <c r="J58">
        <v>77.857740585773556</v>
      </c>
      <c r="L58">
        <v>18.226037195996589</v>
      </c>
      <c r="M58">
        <v>146.323319027183</v>
      </c>
      <c r="N58">
        <v>2</v>
      </c>
      <c r="Q58" s="99"/>
      <c r="R58" s="161"/>
      <c r="S58" s="93"/>
      <c r="T58" s="31"/>
      <c r="U58" s="9"/>
    </row>
    <row r="59" spans="1:21" x14ac:dyDescent="0.35">
      <c r="C59" s="113">
        <v>8</v>
      </c>
      <c r="D59" s="99"/>
      <c r="E59" s="141">
        <v>-50.845188284518287</v>
      </c>
      <c r="F59" s="141">
        <v>0</v>
      </c>
      <c r="G59" s="141">
        <v>50.845188284518287</v>
      </c>
      <c r="H59">
        <v>-41.807531380752692</v>
      </c>
      <c r="I59">
        <v>0.83682008368199945</v>
      </c>
      <c r="J59">
        <v>43.481171548116691</v>
      </c>
      <c r="Q59" s="99"/>
      <c r="R59" s="161"/>
      <c r="S59" s="93"/>
      <c r="T59" s="31"/>
      <c r="U59" s="9"/>
    </row>
    <row r="60" spans="1:21" x14ac:dyDescent="0.35">
      <c r="C60" s="114">
        <v>9</v>
      </c>
      <c r="D60" s="92"/>
      <c r="E60" s="141">
        <v>-62.326359832635319</v>
      </c>
      <c r="F60" s="141">
        <v>0</v>
      </c>
      <c r="G60" s="141">
        <v>62.326359832635319</v>
      </c>
      <c r="H60">
        <v>-63.631799163179267</v>
      </c>
      <c r="I60">
        <v>-24.267782426778012</v>
      </c>
      <c r="J60">
        <v>15.096234309623242</v>
      </c>
      <c r="L60">
        <v>0</v>
      </c>
      <c r="M60">
        <v>41.892030848327636</v>
      </c>
      <c r="N60">
        <v>3</v>
      </c>
      <c r="O60" t="s">
        <v>130</v>
      </c>
      <c r="P60" t="s">
        <v>89</v>
      </c>
      <c r="Q60" s="9"/>
      <c r="R60" s="161"/>
      <c r="S60" s="93"/>
      <c r="T60" s="31"/>
      <c r="U60" s="9"/>
    </row>
    <row r="61" spans="1:21" x14ac:dyDescent="0.35">
      <c r="C61" s="113">
        <v>10</v>
      </c>
      <c r="D61" s="99"/>
      <c r="E61" s="141">
        <v>-5.8867428289640253</v>
      </c>
      <c r="F61" s="141">
        <v>0</v>
      </c>
      <c r="G61" s="141">
        <v>5.8867428289640253</v>
      </c>
      <c r="H61">
        <v>-0.39468120427049769</v>
      </c>
      <c r="I61">
        <v>10.385287089941002</v>
      </c>
      <c r="J61">
        <v>21.165255384152502</v>
      </c>
      <c r="L61">
        <v>0</v>
      </c>
      <c r="M61">
        <v>66.580976863752511</v>
      </c>
      <c r="N61">
        <v>3</v>
      </c>
      <c r="Q61" s="9"/>
      <c r="R61" s="161"/>
      <c r="S61" s="93"/>
      <c r="T61" s="31"/>
      <c r="U61" s="9"/>
    </row>
    <row r="62" spans="1:21" x14ac:dyDescent="0.35">
      <c r="C62" s="113">
        <v>11</v>
      </c>
      <c r="D62" s="99"/>
      <c r="E62" s="141">
        <v>-18.930985798521792</v>
      </c>
      <c r="F62" s="141">
        <v>0</v>
      </c>
      <c r="G62" s="141">
        <v>18.930985798521792</v>
      </c>
      <c r="H62">
        <v>-19.848517564986622</v>
      </c>
      <c r="I62">
        <v>13.278117945504391</v>
      </c>
      <c r="J62">
        <v>46.404753455995404</v>
      </c>
      <c r="L62">
        <v>0</v>
      </c>
      <c r="M62">
        <v>91.269922879177386</v>
      </c>
      <c r="N62">
        <v>3</v>
      </c>
      <c r="R62" s="161"/>
      <c r="S62" s="93"/>
      <c r="T62" s="31"/>
    </row>
    <row r="63" spans="1:21" x14ac:dyDescent="0.35">
      <c r="C63" s="113">
        <v>12</v>
      </c>
      <c r="D63" s="99"/>
      <c r="E63" s="141">
        <v>-29.85937499999805</v>
      </c>
      <c r="F63" s="141">
        <v>0</v>
      </c>
      <c r="G63" s="141">
        <v>29.85937499999805</v>
      </c>
      <c r="H63">
        <v>-35.421874999999801</v>
      </c>
      <c r="I63">
        <v>-10.15625</v>
      </c>
      <c r="J63">
        <v>15.109374999999805</v>
      </c>
      <c r="R63" s="161"/>
      <c r="S63" s="93"/>
      <c r="T63" s="31"/>
    </row>
    <row r="64" spans="1:21" x14ac:dyDescent="0.35">
      <c r="C64" s="114">
        <v>13</v>
      </c>
      <c r="D64" s="92"/>
      <c r="E64" s="141">
        <v>-28.39055793991508</v>
      </c>
      <c r="F64" s="141">
        <v>0</v>
      </c>
      <c r="G64" s="141">
        <v>28.39055793991508</v>
      </c>
      <c r="H64">
        <v>-54.618025751071073</v>
      </c>
      <c r="I64">
        <v>-33.798283261801899</v>
      </c>
      <c r="J64">
        <v>-12.978540772532721</v>
      </c>
      <c r="L64">
        <v>-4.5794392523365648</v>
      </c>
      <c r="M64">
        <v>10.934579439251355</v>
      </c>
      <c r="N64">
        <v>4</v>
      </c>
      <c r="O64" t="s">
        <v>130</v>
      </c>
      <c r="P64" t="s">
        <v>89</v>
      </c>
      <c r="R64" s="161"/>
      <c r="S64" s="93"/>
      <c r="T64" s="31"/>
    </row>
    <row r="65" spans="3:20" x14ac:dyDescent="0.35">
      <c r="C65" s="113">
        <v>14</v>
      </c>
      <c r="D65" s="99"/>
      <c r="E65" s="141">
        <v>-24.04907975459918</v>
      </c>
      <c r="F65" s="141">
        <v>0</v>
      </c>
      <c r="G65" s="141">
        <v>24.04907975459918</v>
      </c>
      <c r="H65">
        <v>-14.355828220858429</v>
      </c>
      <c r="I65">
        <v>-3.8343558282210068</v>
      </c>
      <c r="J65">
        <v>6.6871165644164154</v>
      </c>
      <c r="L65">
        <v>0</v>
      </c>
      <c r="M65">
        <v>31.542056074765796</v>
      </c>
      <c r="N65">
        <v>4</v>
      </c>
      <c r="R65" s="161"/>
      <c r="S65" s="93"/>
      <c r="T65" s="31"/>
    </row>
    <row r="66" spans="3:20" x14ac:dyDescent="0.35">
      <c r="C66" s="113">
        <v>15</v>
      </c>
      <c r="D66" s="99"/>
      <c r="E66" s="141">
        <v>-4.9154206923575074</v>
      </c>
      <c r="F66" s="141">
        <v>0</v>
      </c>
      <c r="G66" s="141">
        <v>4.9154206923575074</v>
      </c>
      <c r="H66">
        <v>-10.786280200332666</v>
      </c>
      <c r="I66">
        <v>13.790823261452701</v>
      </c>
      <c r="J66">
        <v>38.367926723238071</v>
      </c>
      <c r="L66">
        <v>4.5794392523365648</v>
      </c>
      <c r="M66">
        <v>52.149532710280241</v>
      </c>
      <c r="N66">
        <v>4</v>
      </c>
      <c r="R66" s="161"/>
      <c r="S66" s="93"/>
      <c r="T66" s="31"/>
    </row>
    <row r="67" spans="3:20" x14ac:dyDescent="0.35">
      <c r="C67" s="113">
        <v>16</v>
      </c>
      <c r="D67" s="99"/>
      <c r="E67" s="141">
        <v>-22.050802820491921</v>
      </c>
      <c r="F67" s="141">
        <v>0</v>
      </c>
      <c r="G67" s="141">
        <v>22.050802820491921</v>
      </c>
      <c r="H67">
        <v>-15.807857082174859</v>
      </c>
      <c r="I67">
        <v>6.2429457383156972</v>
      </c>
      <c r="J67">
        <v>28.293748558806254</v>
      </c>
      <c r="R67" s="161"/>
      <c r="S67" s="93"/>
      <c r="T67" s="31"/>
    </row>
    <row r="68" spans="3:20" x14ac:dyDescent="0.35">
      <c r="C68" s="114">
        <v>17</v>
      </c>
      <c r="D68" s="92"/>
      <c r="E68" s="141">
        <v>-18.022988505746973</v>
      </c>
      <c r="F68" s="141">
        <v>0</v>
      </c>
      <c r="G68" s="141">
        <v>18.022988505746973</v>
      </c>
      <c r="H68">
        <v>-33.999999999999545</v>
      </c>
      <c r="I68">
        <v>-10.344827586206804</v>
      </c>
      <c r="J68">
        <v>13.31034482758594</v>
      </c>
      <c r="L68">
        <v>0</v>
      </c>
      <c r="M68">
        <v>-22.872843143148639</v>
      </c>
      <c r="N68">
        <v>5</v>
      </c>
      <c r="O68" t="s">
        <v>131</v>
      </c>
      <c r="P68" t="s">
        <v>143</v>
      </c>
      <c r="R68" s="161"/>
      <c r="S68" s="93"/>
      <c r="T68" s="31"/>
    </row>
    <row r="69" spans="3:20" x14ac:dyDescent="0.35">
      <c r="C69" s="113">
        <v>18</v>
      </c>
      <c r="D69" s="99"/>
      <c r="E69" s="141">
        <v>-9.2453438418984302</v>
      </c>
      <c r="F69" s="141">
        <v>0</v>
      </c>
      <c r="G69" s="141">
        <v>9.2453438418984302</v>
      </c>
      <c r="H69">
        <v>11.434037486102493</v>
      </c>
      <c r="I69">
        <v>16.9812437912409</v>
      </c>
      <c r="J69">
        <v>22.528450096379306</v>
      </c>
      <c r="L69">
        <v>0</v>
      </c>
      <c r="M69">
        <v>-16.668670714843593</v>
      </c>
      <c r="N69">
        <v>5</v>
      </c>
      <c r="R69" s="161"/>
      <c r="S69" s="93"/>
      <c r="T69" s="31"/>
    </row>
    <row r="70" spans="3:20" x14ac:dyDescent="0.35">
      <c r="C70" s="113">
        <v>19</v>
      </c>
      <c r="D70" s="99"/>
      <c r="E70" s="141">
        <v>-9.2453438418984302</v>
      </c>
      <c r="F70" s="141">
        <v>0</v>
      </c>
      <c r="G70" s="141">
        <v>9.2453438418984302</v>
      </c>
      <c r="H70">
        <v>-37.283264146103662</v>
      </c>
      <c r="I70">
        <v>-15.094438925547507</v>
      </c>
      <c r="J70">
        <v>7.0943862950086505</v>
      </c>
      <c r="L70">
        <v>0</v>
      </c>
      <c r="M70">
        <v>-10.464498286538547</v>
      </c>
      <c r="N70">
        <v>5</v>
      </c>
      <c r="R70" s="161"/>
      <c r="S70" s="93"/>
      <c r="T70" s="31"/>
    </row>
    <row r="71" spans="3:20" x14ac:dyDescent="0.35">
      <c r="C71" s="113">
        <v>20</v>
      </c>
      <c r="D71" s="99"/>
      <c r="E71" s="141">
        <v>-9.2453438418984302</v>
      </c>
      <c r="F71" s="141">
        <v>0</v>
      </c>
      <c r="G71" s="141">
        <v>9.2453438418984302</v>
      </c>
      <c r="H71">
        <v>113.66112510936944</v>
      </c>
      <c r="I71">
        <v>135.84995032992691</v>
      </c>
      <c r="J71">
        <v>158.03877555048439</v>
      </c>
      <c r="R71" s="161"/>
      <c r="S71" s="93"/>
      <c r="T71" s="31"/>
    </row>
    <row r="72" spans="3:20" x14ac:dyDescent="0.35">
      <c r="C72" s="114">
        <v>21</v>
      </c>
      <c r="D72" s="92"/>
      <c r="E72">
        <v>-8.7055837563449128</v>
      </c>
      <c r="F72">
        <v>0</v>
      </c>
      <c r="G72">
        <v>8.7055837563449128</v>
      </c>
      <c r="H72">
        <v>-3.6802030456850297</v>
      </c>
      <c r="I72">
        <v>2.5380710659898966</v>
      </c>
      <c r="J72">
        <v>8.7563451776648229</v>
      </c>
      <c r="L72">
        <v>0</v>
      </c>
      <c r="M72">
        <v>0</v>
      </c>
      <c r="N72">
        <v>6</v>
      </c>
      <c r="O72" t="s">
        <v>131</v>
      </c>
      <c r="P72" t="s">
        <v>143</v>
      </c>
      <c r="R72" s="161"/>
      <c r="S72" s="93"/>
      <c r="T72" s="31"/>
    </row>
    <row r="73" spans="3:20" x14ac:dyDescent="0.35">
      <c r="C73" s="113">
        <v>22</v>
      </c>
      <c r="D73" s="99"/>
      <c r="E73">
        <v>-41.040609137055363</v>
      </c>
      <c r="F73">
        <v>0</v>
      </c>
      <c r="G73">
        <v>41.040609137055363</v>
      </c>
      <c r="H73">
        <v>49.416243654822765</v>
      </c>
      <c r="I73">
        <v>76.776649746192987</v>
      </c>
      <c r="J73">
        <v>104.13705583756321</v>
      </c>
      <c r="L73">
        <v>0</v>
      </c>
      <c r="M73">
        <v>0</v>
      </c>
      <c r="N73">
        <v>6</v>
      </c>
      <c r="R73" s="161"/>
      <c r="S73" s="93"/>
      <c r="T73" s="31"/>
    </row>
    <row r="74" spans="3:20" x14ac:dyDescent="0.35">
      <c r="C74" s="113">
        <v>23</v>
      </c>
      <c r="D74" s="99"/>
      <c r="E74">
        <v>-6.0430168243008655</v>
      </c>
      <c r="F74">
        <v>0</v>
      </c>
      <c r="G74">
        <v>6.0430168243008655</v>
      </c>
      <c r="H74">
        <v>-29.808978093758881</v>
      </c>
      <c r="I74">
        <v>-14.673138867856707</v>
      </c>
      <c r="J74">
        <v>0.46270035804546872</v>
      </c>
      <c r="L74">
        <v>0</v>
      </c>
      <c r="M74">
        <v>0</v>
      </c>
      <c r="N74">
        <v>6</v>
      </c>
      <c r="R74" s="161"/>
      <c r="S74" s="93"/>
      <c r="T74" s="31"/>
    </row>
    <row r="75" spans="3:20" x14ac:dyDescent="0.35">
      <c r="C75" s="113">
        <v>24</v>
      </c>
      <c r="D75" s="99"/>
      <c r="E75">
        <v>-7.7443902396000004</v>
      </c>
      <c r="F75">
        <v>0</v>
      </c>
      <c r="G75">
        <v>7.7443902396000004</v>
      </c>
      <c r="H75">
        <v>-20.20939529772803</v>
      </c>
      <c r="I75">
        <v>8.9484488150414307</v>
      </c>
      <c r="J75">
        <v>38.106292927810891</v>
      </c>
      <c r="R75" s="161"/>
      <c r="S75" s="93"/>
      <c r="T75" s="31"/>
    </row>
    <row r="76" spans="3:20" x14ac:dyDescent="0.35">
      <c r="C76" s="114">
        <v>25</v>
      </c>
      <c r="D76" s="92"/>
      <c r="E76">
        <v>-13.23000000000069</v>
      </c>
      <c r="F76">
        <v>0</v>
      </c>
      <c r="G76">
        <v>13.23000000000069</v>
      </c>
      <c r="H76">
        <v>-32.083143564357144</v>
      </c>
      <c r="I76">
        <v>-5.6231435643564538</v>
      </c>
      <c r="J76">
        <v>20.836856435644236</v>
      </c>
      <c r="L76">
        <v>-36.083682008368235</v>
      </c>
      <c r="M76">
        <v>-0.87029288702895258</v>
      </c>
      <c r="N76">
        <v>7</v>
      </c>
      <c r="O76" t="s">
        <v>131</v>
      </c>
      <c r="P76" t="s">
        <v>143</v>
      </c>
      <c r="R76" s="161"/>
      <c r="S76" s="93"/>
      <c r="T76" s="31"/>
    </row>
    <row r="77" spans="3:20" x14ac:dyDescent="0.35">
      <c r="C77" s="113">
        <v>26</v>
      </c>
      <c r="D77" s="99"/>
      <c r="E77">
        <v>-13.23000000000069</v>
      </c>
      <c r="F77">
        <v>0</v>
      </c>
      <c r="G77">
        <v>13.23000000000069</v>
      </c>
      <c r="H77">
        <v>52.243143564351257</v>
      </c>
      <c r="I77">
        <v>131.62314356435482</v>
      </c>
      <c r="J77">
        <v>211.00314356435837</v>
      </c>
      <c r="L77">
        <v>0</v>
      </c>
      <c r="M77">
        <v>38.493723849372302</v>
      </c>
      <c r="N77">
        <v>7</v>
      </c>
      <c r="R77" s="161"/>
      <c r="S77" s="93"/>
      <c r="T77" s="31"/>
    </row>
    <row r="78" spans="3:20" x14ac:dyDescent="0.35">
      <c r="C78" s="113">
        <v>27</v>
      </c>
      <c r="D78" s="99"/>
      <c r="E78">
        <v>-9.9234186183507074</v>
      </c>
      <c r="F78">
        <v>0</v>
      </c>
      <c r="G78">
        <v>9.9234186183507074</v>
      </c>
      <c r="H78">
        <v>-18.581095065993459</v>
      </c>
      <c r="I78">
        <v>-11.138531102230601</v>
      </c>
      <c r="J78">
        <v>-3.6959671384677453</v>
      </c>
      <c r="L78">
        <v>36.083682008368235</v>
      </c>
      <c r="M78">
        <v>77.857740585773556</v>
      </c>
      <c r="N78">
        <v>7</v>
      </c>
      <c r="R78" s="161"/>
      <c r="S78" s="93"/>
      <c r="T78" s="31"/>
    </row>
    <row r="79" spans="3:20" x14ac:dyDescent="0.35">
      <c r="C79" s="113">
        <v>28</v>
      </c>
      <c r="D79" s="99"/>
      <c r="E79">
        <v>-10.363170705894667</v>
      </c>
      <c r="F79">
        <v>0</v>
      </c>
      <c r="G79">
        <v>10.363170705894667</v>
      </c>
      <c r="H79">
        <v>-28.56513916816602</v>
      </c>
      <c r="I79">
        <v>-21.159911101703806</v>
      </c>
      <c r="J79">
        <v>-13.754683035241593</v>
      </c>
      <c r="R79" s="161"/>
      <c r="S79" s="93"/>
      <c r="T79" s="31"/>
    </row>
    <row r="80" spans="3:20" x14ac:dyDescent="0.35">
      <c r="C80" s="114">
        <v>29</v>
      </c>
      <c r="D80" s="92"/>
      <c r="E80">
        <v>-6.8291736802369982</v>
      </c>
      <c r="F80">
        <v>0</v>
      </c>
      <c r="G80">
        <v>6.8291736802369982</v>
      </c>
      <c r="H80">
        <v>-12.387218331567485</v>
      </c>
      <c r="I80">
        <v>-4.1922099152829873</v>
      </c>
      <c r="J80">
        <v>4.0027985010015108</v>
      </c>
      <c r="L80">
        <v>-50.845188284518287</v>
      </c>
      <c r="M80">
        <v>-41.807531380752692</v>
      </c>
      <c r="N80">
        <v>8</v>
      </c>
      <c r="O80" t="s">
        <v>131</v>
      </c>
      <c r="P80" t="s">
        <v>143</v>
      </c>
      <c r="R80" s="161"/>
      <c r="S80" s="93"/>
      <c r="T80" s="31"/>
    </row>
    <row r="81" spans="3:20" x14ac:dyDescent="0.35">
      <c r="C81" s="113">
        <v>30</v>
      </c>
      <c r="D81" s="99"/>
      <c r="E81">
        <v>-6.3842130290061627</v>
      </c>
      <c r="F81">
        <v>0</v>
      </c>
      <c r="G81">
        <v>6.3842130290061627</v>
      </c>
      <c r="H81">
        <v>59.36966238706642</v>
      </c>
      <c r="I81">
        <v>95.121255349500302</v>
      </c>
      <c r="J81">
        <v>130.87284831193418</v>
      </c>
      <c r="L81">
        <v>0</v>
      </c>
      <c r="M81">
        <v>0.83682008368199945</v>
      </c>
      <c r="N81">
        <v>8</v>
      </c>
      <c r="R81" s="161"/>
      <c r="S81" s="93"/>
      <c r="T81" s="31"/>
    </row>
    <row r="82" spans="3:20" x14ac:dyDescent="0.35">
      <c r="C82" s="113">
        <v>31</v>
      </c>
      <c r="D82" s="99"/>
      <c r="E82">
        <v>-7.3732073361532171</v>
      </c>
      <c r="F82">
        <v>0</v>
      </c>
      <c r="G82">
        <v>7.3732073361532171</v>
      </c>
      <c r="H82">
        <v>66.780689218879132</v>
      </c>
      <c r="I82">
        <v>82.755971780547199</v>
      </c>
      <c r="J82">
        <v>98.731254342215266</v>
      </c>
      <c r="L82">
        <v>50.845188284518287</v>
      </c>
      <c r="M82">
        <v>43.481171548116691</v>
      </c>
      <c r="N82">
        <v>8</v>
      </c>
      <c r="R82" s="161"/>
      <c r="S82" s="93"/>
      <c r="T82" s="31"/>
    </row>
    <row r="83" spans="3:20" x14ac:dyDescent="0.35">
      <c r="C83" s="113">
        <v>32</v>
      </c>
      <c r="D83" s="99"/>
      <c r="E83">
        <v>0</v>
      </c>
      <c r="F83">
        <v>0</v>
      </c>
      <c r="G83">
        <v>0</v>
      </c>
      <c r="H83">
        <v>14.712802225791886</v>
      </c>
      <c r="I83">
        <v>22.500881695990898</v>
      </c>
      <c r="J83">
        <v>30.28896116618991</v>
      </c>
      <c r="R83" s="161"/>
      <c r="S83" s="93"/>
      <c r="T83" s="31"/>
    </row>
    <row r="84" spans="3:20" x14ac:dyDescent="0.35">
      <c r="C84" s="114">
        <v>33</v>
      </c>
      <c r="D84" s="92"/>
      <c r="E84">
        <v>0</v>
      </c>
      <c r="F84">
        <v>0</v>
      </c>
      <c r="G84">
        <v>0</v>
      </c>
      <c r="H84">
        <v>21.040419651418926</v>
      </c>
      <c r="I84">
        <v>48.196739804838998</v>
      </c>
      <c r="J84">
        <v>75.353059958259067</v>
      </c>
      <c r="L84">
        <v>-62.326359832635319</v>
      </c>
      <c r="M84">
        <v>-63.631799163179267</v>
      </c>
      <c r="N84">
        <v>9</v>
      </c>
      <c r="O84" t="s">
        <v>131</v>
      </c>
      <c r="P84" t="s">
        <v>143</v>
      </c>
      <c r="Q84" s="92"/>
      <c r="R84" s="161"/>
      <c r="S84" s="93"/>
      <c r="T84" s="31"/>
    </row>
    <row r="85" spans="3:20" x14ac:dyDescent="0.35">
      <c r="C85" s="113">
        <v>34</v>
      </c>
      <c r="D85" s="99"/>
      <c r="E85">
        <v>0</v>
      </c>
      <c r="F85">
        <v>0</v>
      </c>
      <c r="G85">
        <v>0</v>
      </c>
      <c r="H85">
        <v>12.469463990965451</v>
      </c>
      <c r="I85">
        <v>24.456606724003095</v>
      </c>
      <c r="J85">
        <v>36.443749457040738</v>
      </c>
      <c r="L85">
        <v>0</v>
      </c>
      <c r="M85">
        <v>-24.267782426778012</v>
      </c>
      <c r="N85">
        <v>9</v>
      </c>
      <c r="Q85" s="99"/>
      <c r="R85" s="161"/>
      <c r="S85" s="93"/>
      <c r="T85" s="31"/>
    </row>
    <row r="86" spans="3:20" x14ac:dyDescent="0.35">
      <c r="C86" s="113">
        <v>35</v>
      </c>
      <c r="D86" s="99"/>
      <c r="E86">
        <v>-19.180428134557499</v>
      </c>
      <c r="F86">
        <v>0</v>
      </c>
      <c r="G86">
        <v>19.180428134557499</v>
      </c>
      <c r="H86">
        <v>9.1743119266050535</v>
      </c>
      <c r="I86">
        <v>39.143730886849994</v>
      </c>
      <c r="J86">
        <v>69.113149847094931</v>
      </c>
      <c r="L86">
        <v>62.326359832635319</v>
      </c>
      <c r="M86">
        <v>15.096234309623242</v>
      </c>
      <c r="N86">
        <v>9</v>
      </c>
      <c r="Q86" s="99"/>
      <c r="R86" s="161"/>
      <c r="S86" s="93"/>
      <c r="T86" s="31"/>
    </row>
    <row r="87" spans="3:20" x14ac:dyDescent="0.35">
      <c r="C87" s="113">
        <v>36</v>
      </c>
      <c r="D87" s="99"/>
      <c r="E87">
        <v>-19.180428134557499</v>
      </c>
      <c r="F87">
        <v>0</v>
      </c>
      <c r="G87">
        <v>19.180428134557499</v>
      </c>
      <c r="H87">
        <v>-41.051059415603177</v>
      </c>
      <c r="I87">
        <v>-1.9301281943670006</v>
      </c>
      <c r="J87">
        <v>37.190803026869176</v>
      </c>
      <c r="Q87" s="99"/>
      <c r="R87" s="161"/>
      <c r="S87" s="93"/>
      <c r="T87" s="31"/>
    </row>
    <row r="88" spans="3:20" x14ac:dyDescent="0.35">
      <c r="C88" s="114">
        <v>37</v>
      </c>
      <c r="D88" s="92"/>
      <c r="E88">
        <v>-10.651944186849056</v>
      </c>
      <c r="F88">
        <v>0</v>
      </c>
      <c r="G88">
        <v>10.651944186849056</v>
      </c>
      <c r="H88">
        <v>2.8803726627703083</v>
      </c>
      <c r="I88">
        <v>10.869330802907101</v>
      </c>
      <c r="J88">
        <v>18.858288943043892</v>
      </c>
      <c r="L88">
        <v>-5.8867428289640253</v>
      </c>
      <c r="M88">
        <v>-0.39468120427049769</v>
      </c>
      <c r="N88">
        <v>10</v>
      </c>
      <c r="O88" t="s">
        <v>131</v>
      </c>
      <c r="P88" t="s">
        <v>31</v>
      </c>
      <c r="Q88" s="92"/>
      <c r="R88" s="161"/>
      <c r="S88" s="93"/>
      <c r="T88" s="31"/>
    </row>
    <row r="89" spans="3:20" x14ac:dyDescent="0.35">
      <c r="C89" s="113">
        <v>38</v>
      </c>
      <c r="D89" s="99"/>
      <c r="E89">
        <v>-6.7896586179270324</v>
      </c>
      <c r="F89">
        <v>0</v>
      </c>
      <c r="G89">
        <v>6.7896586179270324</v>
      </c>
      <c r="H89">
        <v>-35.098378120842796</v>
      </c>
      <c r="I89">
        <v>-23.555958470364814</v>
      </c>
      <c r="J89">
        <v>-12.013538819886829</v>
      </c>
      <c r="L89">
        <v>0</v>
      </c>
      <c r="M89">
        <v>10.385287089941002</v>
      </c>
      <c r="N89">
        <v>10</v>
      </c>
      <c r="Q89" s="99"/>
      <c r="R89" s="161"/>
      <c r="S89" s="93"/>
      <c r="T89" s="31"/>
    </row>
    <row r="90" spans="3:20" x14ac:dyDescent="0.35">
      <c r="C90" s="113">
        <v>39</v>
      </c>
      <c r="D90" s="99"/>
      <c r="E90">
        <v>-14.36950146627518</v>
      </c>
      <c r="F90">
        <v>0</v>
      </c>
      <c r="G90">
        <v>14.36950146627518</v>
      </c>
      <c r="H90">
        <v>1.8768328445757092</v>
      </c>
      <c r="I90">
        <v>21.994134897360993</v>
      </c>
      <c r="J90">
        <v>42.111436950146278</v>
      </c>
      <c r="L90">
        <v>5.8867428289640253</v>
      </c>
      <c r="M90">
        <v>21.165255384152502</v>
      </c>
      <c r="N90">
        <v>10</v>
      </c>
      <c r="Q90" s="99"/>
      <c r="R90" s="161"/>
      <c r="S90" s="93"/>
      <c r="T90" s="31"/>
    </row>
    <row r="91" spans="3:20" x14ac:dyDescent="0.35">
      <c r="C91" s="113">
        <v>40</v>
      </c>
      <c r="D91" s="99"/>
      <c r="E91">
        <v>-18.103448275863165</v>
      </c>
      <c r="F91">
        <v>0</v>
      </c>
      <c r="G91">
        <v>18.103448275863165</v>
      </c>
      <c r="H91">
        <v>-36.428571428572639</v>
      </c>
      <c r="I91">
        <v>-11.083743842364996</v>
      </c>
      <c r="J91">
        <v>14.261083743842651</v>
      </c>
      <c r="R91" s="161"/>
      <c r="S91" s="93"/>
      <c r="T91" s="31"/>
    </row>
    <row r="92" spans="3:20" x14ac:dyDescent="0.35">
      <c r="C92" s="114">
        <v>41</v>
      </c>
      <c r="D92" s="92"/>
      <c r="E92">
        <v>-11.590538336052468</v>
      </c>
      <c r="F92">
        <v>0</v>
      </c>
      <c r="G92">
        <v>11.590538336052468</v>
      </c>
      <c r="H92">
        <v>-4.2859261456325086</v>
      </c>
      <c r="I92">
        <v>-4.2859261456325086</v>
      </c>
      <c r="J92">
        <v>-4.2859261456325086</v>
      </c>
      <c r="L92">
        <v>-18.930985798521792</v>
      </c>
      <c r="M92">
        <v>-19.848517564986622</v>
      </c>
      <c r="N92">
        <v>11</v>
      </c>
      <c r="O92" t="s">
        <v>131</v>
      </c>
      <c r="P92" t="s">
        <v>31</v>
      </c>
      <c r="R92" s="161"/>
      <c r="S92" s="93"/>
      <c r="T92" s="31"/>
    </row>
    <row r="93" spans="3:20" x14ac:dyDescent="0.35">
      <c r="C93" s="113">
        <v>42</v>
      </c>
      <c r="D93" s="99"/>
      <c r="E93">
        <v>-12.368553625877963</v>
      </c>
      <c r="F93">
        <v>0</v>
      </c>
      <c r="G93">
        <v>12.368553625877963</v>
      </c>
      <c r="H93">
        <v>11.908667230953204</v>
      </c>
      <c r="I93">
        <v>24.27722085683061</v>
      </c>
      <c r="J93">
        <v>36.645774482708013</v>
      </c>
      <c r="L93">
        <v>0</v>
      </c>
      <c r="M93">
        <v>13.278117945504391</v>
      </c>
      <c r="N93">
        <v>11</v>
      </c>
      <c r="R93" s="161"/>
      <c r="S93" s="93"/>
      <c r="T93" s="31"/>
    </row>
    <row r="94" spans="3:20" x14ac:dyDescent="0.35">
      <c r="C94" s="113">
        <v>43</v>
      </c>
      <c r="D94" s="99"/>
      <c r="E94">
        <v>-11.590538336052468</v>
      </c>
      <c r="F94">
        <v>0</v>
      </c>
      <c r="G94">
        <v>11.590538336052468</v>
      </c>
      <c r="H94">
        <v>-6.3651193830637487</v>
      </c>
      <c r="I94">
        <v>-2.1503781699539033</v>
      </c>
      <c r="J94">
        <v>2.0643630431559421</v>
      </c>
      <c r="L94">
        <v>18.930985798521792</v>
      </c>
      <c r="M94">
        <v>46.404753455995404</v>
      </c>
      <c r="N94">
        <v>11</v>
      </c>
      <c r="R94" s="161"/>
      <c r="S94" s="93"/>
      <c r="T94" s="31"/>
    </row>
    <row r="95" spans="3:20" x14ac:dyDescent="0.35">
      <c r="C95" s="113">
        <v>44</v>
      </c>
      <c r="D95" s="99"/>
      <c r="E95">
        <v>-12.368553625877963</v>
      </c>
      <c r="F95">
        <v>0</v>
      </c>
      <c r="G95">
        <v>12.368553625877963</v>
      </c>
      <c r="H95">
        <v>-8.731477987742096</v>
      </c>
      <c r="I95">
        <v>-8.731477987742096</v>
      </c>
      <c r="J95">
        <v>-8.731477987742096</v>
      </c>
      <c r="R95" s="161"/>
      <c r="S95" s="93"/>
      <c r="T95" s="31"/>
    </row>
    <row r="96" spans="3:20" x14ac:dyDescent="0.35">
      <c r="C96" s="114">
        <v>45</v>
      </c>
      <c r="D96" s="92"/>
      <c r="E96">
        <v>-11.590538336052468</v>
      </c>
      <c r="F96">
        <v>0</v>
      </c>
      <c r="G96">
        <v>11.590538336052468</v>
      </c>
      <c r="H96">
        <v>-12.902269019724208</v>
      </c>
      <c r="I96">
        <v>-12.902269019724208</v>
      </c>
      <c r="J96">
        <v>-12.902269019724208</v>
      </c>
      <c r="L96">
        <v>-29.85937499999805</v>
      </c>
      <c r="M96">
        <v>-35.421874999999801</v>
      </c>
      <c r="N96">
        <v>12</v>
      </c>
      <c r="O96" t="s">
        <v>131</v>
      </c>
      <c r="P96" t="s">
        <v>31</v>
      </c>
      <c r="R96" s="161"/>
      <c r="S96" s="93"/>
      <c r="T96" s="31"/>
    </row>
    <row r="97" spans="3:20" x14ac:dyDescent="0.35">
      <c r="C97" s="115">
        <v>46</v>
      </c>
      <c r="D97" s="99"/>
      <c r="E97">
        <v>-12.368553625877963</v>
      </c>
      <c r="F97">
        <v>0</v>
      </c>
      <c r="G97">
        <v>12.368553625877963</v>
      </c>
      <c r="H97">
        <v>-20.147421450350826</v>
      </c>
      <c r="I97">
        <v>-7.7728714345444985</v>
      </c>
      <c r="J97">
        <v>4.6016785812618295</v>
      </c>
      <c r="L97">
        <v>0</v>
      </c>
      <c r="M97">
        <v>-10.15625</v>
      </c>
      <c r="N97">
        <v>12</v>
      </c>
      <c r="R97" s="161"/>
      <c r="S97" s="93"/>
      <c r="T97" s="31"/>
    </row>
    <row r="98" spans="3:20" x14ac:dyDescent="0.35">
      <c r="L98">
        <v>29.85937499999805</v>
      </c>
      <c r="M98">
        <v>15.109374999999805</v>
      </c>
      <c r="N98">
        <v>12</v>
      </c>
    </row>
    <row r="100" spans="3:20" x14ac:dyDescent="0.35">
      <c r="L100">
        <v>-28.39055793991508</v>
      </c>
      <c r="M100">
        <v>-54.618025751071073</v>
      </c>
      <c r="N100">
        <v>13</v>
      </c>
      <c r="O100" t="s">
        <v>131</v>
      </c>
      <c r="P100" t="s">
        <v>31</v>
      </c>
    </row>
    <row r="101" spans="3:20" x14ac:dyDescent="0.35">
      <c r="L101">
        <v>0</v>
      </c>
      <c r="M101">
        <v>-33.798283261801899</v>
      </c>
      <c r="N101">
        <v>13</v>
      </c>
    </row>
    <row r="102" spans="3:20" x14ac:dyDescent="0.35">
      <c r="L102">
        <v>28.39055793991508</v>
      </c>
      <c r="M102">
        <v>-12.978540772532721</v>
      </c>
      <c r="N102">
        <v>13</v>
      </c>
    </row>
    <row r="104" spans="3:20" x14ac:dyDescent="0.35">
      <c r="L104">
        <v>-24.04907975459918</v>
      </c>
      <c r="M104">
        <v>-14.355828220858429</v>
      </c>
      <c r="N104">
        <v>14</v>
      </c>
      <c r="O104" t="s">
        <v>130</v>
      </c>
      <c r="P104" t="s">
        <v>54</v>
      </c>
    </row>
    <row r="105" spans="3:20" x14ac:dyDescent="0.35">
      <c r="L105">
        <v>0</v>
      </c>
      <c r="M105">
        <v>-3.8343558282210068</v>
      </c>
      <c r="N105">
        <v>14</v>
      </c>
    </row>
    <row r="106" spans="3:20" x14ac:dyDescent="0.35">
      <c r="L106">
        <v>24.04907975459918</v>
      </c>
      <c r="M106">
        <v>6.6871165644164154</v>
      </c>
      <c r="N106">
        <v>14</v>
      </c>
    </row>
    <row r="108" spans="3:20" x14ac:dyDescent="0.35">
      <c r="L108">
        <v>-4.9154206923575074</v>
      </c>
      <c r="M108">
        <v>-10.786280200332666</v>
      </c>
      <c r="N108">
        <v>15</v>
      </c>
      <c r="O108" t="s">
        <v>130</v>
      </c>
      <c r="P108" t="s">
        <v>54</v>
      </c>
    </row>
    <row r="109" spans="3:20" x14ac:dyDescent="0.35">
      <c r="L109">
        <v>0</v>
      </c>
      <c r="M109">
        <v>13.790823261452701</v>
      </c>
      <c r="N109">
        <v>15</v>
      </c>
    </row>
    <row r="110" spans="3:20" x14ac:dyDescent="0.35">
      <c r="L110">
        <v>4.9154206923575074</v>
      </c>
      <c r="M110">
        <v>38.367926723238071</v>
      </c>
      <c r="N110">
        <v>15</v>
      </c>
    </row>
    <row r="111" spans="3:20" x14ac:dyDescent="0.35">
      <c r="Q111" s="9"/>
      <c r="R111" s="9"/>
      <c r="S111" s="9"/>
    </row>
    <row r="112" spans="3:20" x14ac:dyDescent="0.35">
      <c r="L112">
        <v>-22.050802820491921</v>
      </c>
      <c r="M112">
        <v>-15.807857082174859</v>
      </c>
      <c r="N112">
        <v>16</v>
      </c>
      <c r="O112" t="s">
        <v>130</v>
      </c>
      <c r="P112" t="s">
        <v>54</v>
      </c>
      <c r="Q112" s="9"/>
      <c r="R112" s="99"/>
      <c r="S112" s="9"/>
    </row>
    <row r="113" spans="12:19" x14ac:dyDescent="0.35">
      <c r="L113">
        <v>0</v>
      </c>
      <c r="M113">
        <v>6.2429457383156972</v>
      </c>
      <c r="N113">
        <v>16</v>
      </c>
      <c r="Q113" s="9"/>
      <c r="R113" s="92"/>
      <c r="S113" s="9"/>
    </row>
    <row r="114" spans="12:19" x14ac:dyDescent="0.35">
      <c r="L114">
        <v>22.050802820491921</v>
      </c>
      <c r="M114">
        <v>28.293748558806254</v>
      </c>
      <c r="N114">
        <v>16</v>
      </c>
      <c r="Q114" s="9"/>
      <c r="R114" s="99"/>
      <c r="S114" s="9"/>
    </row>
    <row r="115" spans="12:19" x14ac:dyDescent="0.35">
      <c r="Q115" s="9"/>
      <c r="R115" s="99"/>
      <c r="S115" s="9"/>
    </row>
    <row r="116" spans="12:19" x14ac:dyDescent="0.35">
      <c r="L116">
        <v>-18.022988505746973</v>
      </c>
      <c r="M116">
        <v>-33.999999999999545</v>
      </c>
      <c r="N116">
        <v>17</v>
      </c>
      <c r="O116" t="s">
        <v>130</v>
      </c>
      <c r="P116" t="s">
        <v>54</v>
      </c>
      <c r="Q116" s="9"/>
      <c r="R116" s="99"/>
      <c r="S116" s="9"/>
    </row>
    <row r="117" spans="12:19" x14ac:dyDescent="0.35">
      <c r="L117">
        <v>0</v>
      </c>
      <c r="M117">
        <v>-10.344827586206804</v>
      </c>
      <c r="N117">
        <v>17</v>
      </c>
      <c r="Q117" s="9"/>
      <c r="R117" s="92"/>
      <c r="S117" s="9"/>
    </row>
    <row r="118" spans="12:19" x14ac:dyDescent="0.35">
      <c r="L118">
        <v>18.022988505746973</v>
      </c>
      <c r="M118">
        <v>13.31034482758594</v>
      </c>
      <c r="N118">
        <v>17</v>
      </c>
      <c r="Q118" s="9"/>
      <c r="R118" s="99"/>
      <c r="S118" s="9"/>
    </row>
    <row r="119" spans="12:19" x14ac:dyDescent="0.35">
      <c r="Q119" s="9"/>
      <c r="R119" s="99"/>
      <c r="S119" s="9"/>
    </row>
    <row r="120" spans="12:19" x14ac:dyDescent="0.35">
      <c r="L120">
        <v>-9.2453438418984302</v>
      </c>
      <c r="M120">
        <v>11.434037486102493</v>
      </c>
      <c r="N120">
        <v>18</v>
      </c>
      <c r="O120" t="s">
        <v>130</v>
      </c>
      <c r="P120" t="s">
        <v>30</v>
      </c>
      <c r="Q120" s="161"/>
      <c r="R120" s="93"/>
      <c r="S120" s="31"/>
    </row>
    <row r="121" spans="12:19" x14ac:dyDescent="0.35">
      <c r="L121">
        <v>0</v>
      </c>
      <c r="M121">
        <v>16.9812437912409</v>
      </c>
      <c r="N121">
        <v>18</v>
      </c>
      <c r="Q121" s="161"/>
      <c r="R121" s="93"/>
      <c r="S121" s="31"/>
    </row>
    <row r="122" spans="12:19" x14ac:dyDescent="0.35">
      <c r="L122">
        <v>9.2453438418984302</v>
      </c>
      <c r="M122">
        <v>22.528450096379306</v>
      </c>
      <c r="N122">
        <v>18</v>
      </c>
      <c r="Q122" s="161"/>
      <c r="R122" s="93"/>
      <c r="S122" s="31"/>
    </row>
    <row r="123" spans="12:19" x14ac:dyDescent="0.35">
      <c r="Q123" s="161"/>
      <c r="R123" s="93"/>
      <c r="S123" s="31"/>
    </row>
    <row r="124" spans="12:19" x14ac:dyDescent="0.35">
      <c r="L124">
        <v>-9.2453438418984302</v>
      </c>
      <c r="M124">
        <v>-37.283264146103662</v>
      </c>
      <c r="N124">
        <v>19</v>
      </c>
      <c r="O124" t="s">
        <v>130</v>
      </c>
      <c r="P124" t="s">
        <v>31</v>
      </c>
      <c r="Q124" s="161"/>
      <c r="R124" s="93"/>
      <c r="S124" s="31"/>
    </row>
    <row r="125" spans="12:19" x14ac:dyDescent="0.35">
      <c r="L125">
        <v>0</v>
      </c>
      <c r="M125">
        <v>-15.094438925547507</v>
      </c>
      <c r="N125">
        <v>19</v>
      </c>
    </row>
    <row r="126" spans="12:19" x14ac:dyDescent="0.35">
      <c r="L126">
        <v>9.2453438418984302</v>
      </c>
      <c r="M126">
        <v>7.0943862950086505</v>
      </c>
      <c r="N126">
        <v>19</v>
      </c>
    </row>
    <row r="128" spans="12:19" x14ac:dyDescent="0.35">
      <c r="L128">
        <v>-9.2453438418984302</v>
      </c>
      <c r="M128">
        <v>113.66112510936944</v>
      </c>
      <c r="N128">
        <v>20</v>
      </c>
      <c r="O128" t="s">
        <v>130</v>
      </c>
      <c r="P128" t="s">
        <v>30</v>
      </c>
    </row>
    <row r="129" spans="12:20" x14ac:dyDescent="0.35">
      <c r="L129">
        <v>0</v>
      </c>
      <c r="M129">
        <v>135.84995032992691</v>
      </c>
      <c r="N129">
        <v>20</v>
      </c>
    </row>
    <row r="130" spans="12:20" x14ac:dyDescent="0.35">
      <c r="L130">
        <v>9.2453438418984302</v>
      </c>
      <c r="M130">
        <v>158.03877555048439</v>
      </c>
      <c r="N130">
        <v>20</v>
      </c>
    </row>
    <row r="132" spans="12:20" x14ac:dyDescent="0.35">
      <c r="L132">
        <v>-8.7055837563449128</v>
      </c>
      <c r="M132">
        <v>-3.6802030456850297</v>
      </c>
      <c r="N132">
        <v>21</v>
      </c>
      <c r="O132" t="s">
        <v>130</v>
      </c>
      <c r="P132" t="s">
        <v>30</v>
      </c>
    </row>
    <row r="133" spans="12:20" x14ac:dyDescent="0.35">
      <c r="L133">
        <v>0</v>
      </c>
      <c r="M133">
        <v>2.5380710659898966</v>
      </c>
      <c r="N133">
        <v>21</v>
      </c>
    </row>
    <row r="134" spans="12:20" x14ac:dyDescent="0.35">
      <c r="L134">
        <v>8.7055837563449128</v>
      </c>
      <c r="M134">
        <v>8.7563451776648229</v>
      </c>
      <c r="N134">
        <v>21</v>
      </c>
    </row>
    <row r="136" spans="12:20" x14ac:dyDescent="0.35">
      <c r="L136">
        <v>-41.040609137055363</v>
      </c>
      <c r="M136">
        <v>49.416243654822765</v>
      </c>
      <c r="N136">
        <v>22</v>
      </c>
      <c r="O136" t="s">
        <v>130</v>
      </c>
      <c r="P136" t="s">
        <v>30</v>
      </c>
      <c r="R136" s="161"/>
      <c r="S136" s="93"/>
      <c r="T136" s="31"/>
    </row>
    <row r="137" spans="12:20" x14ac:dyDescent="0.35">
      <c r="L137">
        <v>0</v>
      </c>
      <c r="M137">
        <v>76.776649746192987</v>
      </c>
      <c r="N137">
        <v>22</v>
      </c>
      <c r="R137" s="161"/>
      <c r="S137" s="93"/>
      <c r="T137" s="31"/>
    </row>
    <row r="138" spans="12:20" x14ac:dyDescent="0.35">
      <c r="L138">
        <v>41.040609137055363</v>
      </c>
      <c r="M138">
        <v>104.13705583756321</v>
      </c>
      <c r="N138">
        <v>22</v>
      </c>
      <c r="R138" s="161"/>
      <c r="S138" s="93"/>
      <c r="T138" s="31"/>
    </row>
    <row r="139" spans="12:20" x14ac:dyDescent="0.35">
      <c r="R139" s="161"/>
      <c r="S139" s="93"/>
      <c r="T139" s="31"/>
    </row>
    <row r="140" spans="12:20" x14ac:dyDescent="0.35">
      <c r="L140">
        <v>-6.0430168243008655</v>
      </c>
      <c r="M140">
        <v>-29.808978093758881</v>
      </c>
      <c r="N140">
        <v>23</v>
      </c>
      <c r="O140" t="s">
        <v>130</v>
      </c>
      <c r="P140" t="s">
        <v>31</v>
      </c>
      <c r="R140" s="161"/>
      <c r="S140" s="93"/>
      <c r="T140" s="31"/>
    </row>
    <row r="141" spans="12:20" x14ac:dyDescent="0.35">
      <c r="L141">
        <v>0</v>
      </c>
      <c r="M141">
        <v>-14.673138867856707</v>
      </c>
      <c r="N141">
        <v>23</v>
      </c>
      <c r="R141" s="161"/>
      <c r="S141" s="93"/>
      <c r="T141" s="31"/>
    </row>
    <row r="142" spans="12:20" x14ac:dyDescent="0.35">
      <c r="L142">
        <v>6.0430168243008655</v>
      </c>
      <c r="M142">
        <v>0.46270035804546872</v>
      </c>
      <c r="N142">
        <v>23</v>
      </c>
      <c r="R142" s="161"/>
      <c r="S142" s="93"/>
      <c r="T142" s="31"/>
    </row>
    <row r="143" spans="12:20" x14ac:dyDescent="0.35">
      <c r="R143" s="161"/>
      <c r="S143" s="93"/>
      <c r="T143" s="31"/>
    </row>
    <row r="144" spans="12:20" x14ac:dyDescent="0.35">
      <c r="L144">
        <v>-7.7443902396000004</v>
      </c>
      <c r="M144">
        <v>-20.20939529772803</v>
      </c>
      <c r="N144">
        <v>24</v>
      </c>
      <c r="O144" t="s">
        <v>131</v>
      </c>
      <c r="P144" t="s">
        <v>31</v>
      </c>
      <c r="R144" s="161"/>
      <c r="S144" s="93"/>
      <c r="T144" s="31"/>
    </row>
    <row r="145" spans="12:20" x14ac:dyDescent="0.35">
      <c r="L145">
        <v>0</v>
      </c>
      <c r="M145">
        <v>8.9484488150414307</v>
      </c>
      <c r="N145">
        <v>24</v>
      </c>
      <c r="R145" s="161"/>
      <c r="S145" s="93"/>
      <c r="T145" s="31"/>
    </row>
    <row r="146" spans="12:20" x14ac:dyDescent="0.35">
      <c r="L146">
        <v>7.7443902396000004</v>
      </c>
      <c r="M146">
        <v>38.106292927810891</v>
      </c>
      <c r="N146">
        <v>24</v>
      </c>
      <c r="R146" s="161"/>
      <c r="S146" s="93"/>
      <c r="T146" s="31"/>
    </row>
    <row r="147" spans="12:20" x14ac:dyDescent="0.35">
      <c r="R147" s="161"/>
      <c r="S147" s="93"/>
      <c r="T147" s="31"/>
    </row>
    <row r="148" spans="12:20" x14ac:dyDescent="0.35">
      <c r="L148">
        <v>-13.23000000000069</v>
      </c>
      <c r="M148">
        <v>-32.083143564357144</v>
      </c>
      <c r="N148">
        <v>25</v>
      </c>
      <c r="O148" t="s">
        <v>136</v>
      </c>
      <c r="P148" t="s">
        <v>30</v>
      </c>
      <c r="R148" s="161"/>
      <c r="S148" s="93"/>
      <c r="T148" s="31"/>
    </row>
    <row r="149" spans="12:20" x14ac:dyDescent="0.35">
      <c r="L149">
        <v>0</v>
      </c>
      <c r="M149">
        <v>-5.6231435643564538</v>
      </c>
      <c r="N149">
        <v>25</v>
      </c>
      <c r="R149" s="161"/>
      <c r="S149" s="93"/>
      <c r="T149" s="31"/>
    </row>
    <row r="150" spans="12:20" x14ac:dyDescent="0.35">
      <c r="L150">
        <v>13.23000000000069</v>
      </c>
      <c r="M150">
        <v>20.836856435644236</v>
      </c>
      <c r="N150">
        <v>25</v>
      </c>
      <c r="P150" s="9"/>
      <c r="Q150" s="9"/>
      <c r="R150" s="161"/>
      <c r="S150" s="93"/>
      <c r="T150" s="31"/>
    </row>
    <row r="151" spans="12:20" x14ac:dyDescent="0.35">
      <c r="P151" s="9"/>
      <c r="Q151" s="9"/>
      <c r="R151" s="161"/>
      <c r="S151" s="93"/>
      <c r="T151" s="31"/>
    </row>
    <row r="152" spans="12:20" x14ac:dyDescent="0.35">
      <c r="L152">
        <v>-13.23000000000069</v>
      </c>
      <c r="M152">
        <v>52.243143564351257</v>
      </c>
      <c r="N152">
        <v>26</v>
      </c>
      <c r="O152" t="s">
        <v>136</v>
      </c>
      <c r="P152" t="s">
        <v>30</v>
      </c>
      <c r="Q152" s="9"/>
      <c r="R152" s="161"/>
      <c r="S152" s="93"/>
      <c r="T152" s="31"/>
    </row>
    <row r="153" spans="12:20" x14ac:dyDescent="0.35">
      <c r="L153">
        <v>0</v>
      </c>
      <c r="M153">
        <v>131.62314356435482</v>
      </c>
      <c r="N153">
        <v>26</v>
      </c>
      <c r="P153" s="99"/>
      <c r="Q153" s="9"/>
      <c r="R153" s="161"/>
      <c r="S153" s="93"/>
      <c r="T153" s="31"/>
    </row>
    <row r="154" spans="12:20" x14ac:dyDescent="0.35">
      <c r="L154">
        <v>13.23000000000069</v>
      </c>
      <c r="M154">
        <v>211.00314356435837</v>
      </c>
      <c r="N154">
        <v>26</v>
      </c>
      <c r="P154" s="99"/>
      <c r="Q154" s="9"/>
      <c r="R154" s="161"/>
      <c r="S154" s="93"/>
      <c r="T154" s="31"/>
    </row>
    <row r="155" spans="12:20" x14ac:dyDescent="0.35">
      <c r="P155" s="92"/>
      <c r="Q155" s="9"/>
      <c r="R155" s="161"/>
      <c r="S155" s="93"/>
      <c r="T155" s="31"/>
    </row>
    <row r="156" spans="12:20" x14ac:dyDescent="0.35">
      <c r="L156">
        <v>-9.9234186183507074</v>
      </c>
      <c r="M156">
        <v>-18.581095065993459</v>
      </c>
      <c r="N156">
        <v>27</v>
      </c>
      <c r="O156" t="s">
        <v>131</v>
      </c>
      <c r="P156" s="99" t="s">
        <v>89</v>
      </c>
      <c r="Q156" s="9"/>
      <c r="R156" s="161"/>
      <c r="S156" s="93"/>
      <c r="T156" s="31"/>
    </row>
    <row r="157" spans="12:20" x14ac:dyDescent="0.35">
      <c r="L157">
        <v>0</v>
      </c>
      <c r="M157">
        <v>-11.138531102230601</v>
      </c>
      <c r="N157">
        <v>27</v>
      </c>
      <c r="P157" s="99"/>
      <c r="Q157" s="9"/>
      <c r="R157" s="161"/>
      <c r="S157" s="93"/>
      <c r="T157" s="31"/>
    </row>
    <row r="158" spans="12:20" x14ac:dyDescent="0.35">
      <c r="L158">
        <v>9.9234186183507074</v>
      </c>
      <c r="M158">
        <v>-3.6959671384677453</v>
      </c>
      <c r="N158">
        <v>27</v>
      </c>
      <c r="P158" s="99"/>
      <c r="Q158" s="9"/>
      <c r="R158" s="161"/>
      <c r="S158" s="93"/>
      <c r="T158" s="31"/>
    </row>
    <row r="159" spans="12:20" x14ac:dyDescent="0.35">
      <c r="P159" s="9"/>
      <c r="Q159" s="9"/>
      <c r="R159" s="161"/>
      <c r="S159" s="93"/>
      <c r="T159" s="31"/>
    </row>
    <row r="160" spans="12:20" x14ac:dyDescent="0.35">
      <c r="L160">
        <v>-10.363170705894667</v>
      </c>
      <c r="M160">
        <v>-28.56513916816602</v>
      </c>
      <c r="N160">
        <v>28</v>
      </c>
      <c r="O160" t="s">
        <v>141</v>
      </c>
      <c r="P160" t="s">
        <v>89</v>
      </c>
    </row>
    <row r="161" spans="12:16" x14ac:dyDescent="0.35">
      <c r="L161">
        <v>0</v>
      </c>
      <c r="M161">
        <v>-21.159911101703806</v>
      </c>
      <c r="N161">
        <v>28</v>
      </c>
    </row>
    <row r="162" spans="12:16" x14ac:dyDescent="0.35">
      <c r="L162">
        <v>10.363170705894667</v>
      </c>
      <c r="M162">
        <v>-13.754683035241593</v>
      </c>
      <c r="N162">
        <v>28</v>
      </c>
    </row>
    <row r="164" spans="12:16" x14ac:dyDescent="0.35">
      <c r="L164">
        <v>-6.8291736802369982</v>
      </c>
      <c r="M164">
        <v>-12.387218331567485</v>
      </c>
      <c r="N164">
        <v>29</v>
      </c>
      <c r="O164" t="s">
        <v>130</v>
      </c>
      <c r="P164" t="s">
        <v>89</v>
      </c>
    </row>
    <row r="165" spans="12:16" x14ac:dyDescent="0.35">
      <c r="L165">
        <v>0</v>
      </c>
      <c r="M165">
        <v>-4.1922099152829873</v>
      </c>
      <c r="N165">
        <v>29</v>
      </c>
    </row>
    <row r="166" spans="12:16" x14ac:dyDescent="0.35">
      <c r="L166">
        <v>6.8291736802369982</v>
      </c>
      <c r="M166">
        <v>4.0027985010015108</v>
      </c>
      <c r="N166">
        <v>29</v>
      </c>
    </row>
    <row r="168" spans="12:16" x14ac:dyDescent="0.35">
      <c r="L168">
        <v>-6.3842130290061627</v>
      </c>
      <c r="M168">
        <v>59.36966238706642</v>
      </c>
      <c r="N168">
        <v>30</v>
      </c>
      <c r="O168" t="s">
        <v>130</v>
      </c>
      <c r="P168" t="s">
        <v>89</v>
      </c>
    </row>
    <row r="169" spans="12:16" x14ac:dyDescent="0.35">
      <c r="L169">
        <v>0</v>
      </c>
      <c r="M169">
        <v>95.121255349500302</v>
      </c>
      <c r="N169">
        <v>30</v>
      </c>
    </row>
    <row r="170" spans="12:16" x14ac:dyDescent="0.35">
      <c r="L170">
        <v>6.3842130290061627</v>
      </c>
      <c r="M170">
        <v>130.87284831193418</v>
      </c>
      <c r="N170">
        <v>30</v>
      </c>
    </row>
    <row r="172" spans="12:16" x14ac:dyDescent="0.35">
      <c r="L172">
        <v>-7.3732073361532171</v>
      </c>
      <c r="M172">
        <v>66.780689218879132</v>
      </c>
      <c r="N172">
        <v>31</v>
      </c>
      <c r="O172" t="s">
        <v>130</v>
      </c>
      <c r="P172" t="s">
        <v>89</v>
      </c>
    </row>
    <row r="173" spans="12:16" x14ac:dyDescent="0.35">
      <c r="L173">
        <v>0</v>
      </c>
      <c r="M173">
        <v>82.755971780547199</v>
      </c>
      <c r="N173">
        <v>31</v>
      </c>
    </row>
    <row r="174" spans="12:16" x14ac:dyDescent="0.35">
      <c r="L174">
        <v>7.3732073361532171</v>
      </c>
      <c r="M174">
        <v>98.731254342215266</v>
      </c>
      <c r="N174">
        <v>31</v>
      </c>
    </row>
    <row r="176" spans="12:16" x14ac:dyDescent="0.35">
      <c r="L176">
        <v>0</v>
      </c>
      <c r="M176">
        <v>14.712802225791886</v>
      </c>
      <c r="N176">
        <v>32</v>
      </c>
      <c r="O176" t="s">
        <v>130</v>
      </c>
      <c r="P176" t="s">
        <v>89</v>
      </c>
    </row>
    <row r="177" spans="12:20" x14ac:dyDescent="0.35">
      <c r="L177">
        <v>0</v>
      </c>
      <c r="M177">
        <v>22.500881695990898</v>
      </c>
      <c r="N177">
        <v>32</v>
      </c>
    </row>
    <row r="178" spans="12:20" x14ac:dyDescent="0.35">
      <c r="L178">
        <v>0</v>
      </c>
      <c r="M178">
        <v>30.28896116618991</v>
      </c>
      <c r="N178">
        <v>32</v>
      </c>
    </row>
    <row r="179" spans="12:20" x14ac:dyDescent="0.35">
      <c r="Q179" s="9"/>
      <c r="R179" s="9"/>
      <c r="S179" s="9"/>
      <c r="T179" s="9"/>
    </row>
    <row r="180" spans="12:20" x14ac:dyDescent="0.35">
      <c r="L180">
        <v>0</v>
      </c>
      <c r="M180">
        <v>21.040419651418926</v>
      </c>
      <c r="N180">
        <v>33</v>
      </c>
      <c r="O180" t="s">
        <v>130</v>
      </c>
      <c r="P180" t="s">
        <v>89</v>
      </c>
      <c r="Q180" s="9"/>
      <c r="R180" s="9"/>
      <c r="S180" s="9"/>
      <c r="T180" s="9"/>
    </row>
    <row r="181" spans="12:20" x14ac:dyDescent="0.35">
      <c r="L181">
        <v>0</v>
      </c>
      <c r="M181">
        <v>48.196739804838998</v>
      </c>
      <c r="N181">
        <v>33</v>
      </c>
      <c r="Q181" s="9"/>
      <c r="R181" s="9"/>
      <c r="S181" s="9"/>
      <c r="T181" s="9"/>
    </row>
    <row r="182" spans="12:20" x14ac:dyDescent="0.35">
      <c r="L182">
        <v>0</v>
      </c>
      <c r="M182">
        <v>75.353059958259067</v>
      </c>
      <c r="N182">
        <v>33</v>
      </c>
      <c r="Q182" s="9"/>
      <c r="R182" s="9"/>
      <c r="S182" s="9"/>
      <c r="T182" s="9"/>
    </row>
    <row r="183" spans="12:20" x14ac:dyDescent="0.35">
      <c r="Q183" s="9"/>
      <c r="R183" s="9"/>
      <c r="S183" s="9"/>
      <c r="T183" s="9"/>
    </row>
    <row r="184" spans="12:20" x14ac:dyDescent="0.35">
      <c r="L184">
        <v>0</v>
      </c>
      <c r="M184">
        <v>12.469463990965451</v>
      </c>
      <c r="N184">
        <v>34</v>
      </c>
      <c r="O184" t="s">
        <v>130</v>
      </c>
      <c r="P184" t="s">
        <v>89</v>
      </c>
      <c r="Q184" s="9"/>
      <c r="R184" s="9"/>
      <c r="S184" s="9"/>
      <c r="T184" s="9"/>
    </row>
    <row r="185" spans="12:20" x14ac:dyDescent="0.35">
      <c r="L185">
        <v>0</v>
      </c>
      <c r="M185">
        <v>24.456606724003095</v>
      </c>
      <c r="N185">
        <v>34</v>
      </c>
      <c r="P185" s="99"/>
      <c r="Q185" s="9"/>
      <c r="R185" s="9"/>
      <c r="S185" s="9"/>
      <c r="T185" s="9"/>
    </row>
    <row r="186" spans="12:20" x14ac:dyDescent="0.35">
      <c r="L186">
        <v>0</v>
      </c>
      <c r="M186">
        <v>36.443749457040738</v>
      </c>
      <c r="N186">
        <v>34</v>
      </c>
      <c r="P186" s="99"/>
      <c r="Q186" s="9"/>
      <c r="R186" s="9"/>
      <c r="S186" s="9"/>
      <c r="T186" s="9"/>
    </row>
    <row r="187" spans="12:20" x14ac:dyDescent="0.35">
      <c r="P187" s="99"/>
      <c r="Q187" s="9"/>
      <c r="R187" s="9"/>
      <c r="S187" s="9"/>
      <c r="T187" s="9"/>
    </row>
    <row r="188" spans="12:20" x14ac:dyDescent="0.35">
      <c r="L188">
        <v>-19.180428134557499</v>
      </c>
      <c r="M188">
        <v>9.1743119266050535</v>
      </c>
      <c r="N188">
        <v>35</v>
      </c>
      <c r="O188" t="s">
        <v>130</v>
      </c>
      <c r="P188" s="92" t="s">
        <v>51</v>
      </c>
      <c r="Q188" s="9"/>
      <c r="R188" s="9"/>
      <c r="S188" s="9"/>
      <c r="T188" s="9"/>
    </row>
    <row r="189" spans="12:20" x14ac:dyDescent="0.35">
      <c r="L189">
        <v>0</v>
      </c>
      <c r="M189">
        <v>39.143730886849994</v>
      </c>
      <c r="N189">
        <v>35</v>
      </c>
      <c r="P189" s="99"/>
      <c r="Q189" s="9"/>
      <c r="R189" s="9"/>
      <c r="S189" s="9"/>
      <c r="T189" s="9"/>
    </row>
    <row r="190" spans="12:20" x14ac:dyDescent="0.35">
      <c r="L190">
        <v>19.180428134557499</v>
      </c>
      <c r="M190">
        <v>69.113149847094931</v>
      </c>
      <c r="N190">
        <v>35</v>
      </c>
      <c r="P190" s="99"/>
      <c r="Q190" s="9"/>
      <c r="R190" s="9"/>
      <c r="S190" s="9"/>
      <c r="T190" s="9"/>
    </row>
    <row r="191" spans="12:20" x14ac:dyDescent="0.35">
      <c r="P191" s="99"/>
      <c r="Q191" s="9"/>
      <c r="R191" s="9"/>
      <c r="S191" s="9"/>
      <c r="T191" s="9"/>
    </row>
    <row r="192" spans="12:20" ht="29" x14ac:dyDescent="0.35">
      <c r="L192">
        <v>-19.180428134557499</v>
      </c>
      <c r="M192">
        <v>-41.051059415603177</v>
      </c>
      <c r="N192">
        <v>36</v>
      </c>
      <c r="O192" t="s">
        <v>130</v>
      </c>
      <c r="P192" s="92" t="s">
        <v>144</v>
      </c>
      <c r="Q192" s="9"/>
      <c r="R192" s="9"/>
      <c r="S192" s="9"/>
      <c r="T192" s="9"/>
    </row>
    <row r="193" spans="12:20" x14ac:dyDescent="0.35">
      <c r="L193">
        <v>0</v>
      </c>
      <c r="M193">
        <v>-1.9301281943670006</v>
      </c>
      <c r="N193">
        <v>36</v>
      </c>
      <c r="P193" s="99"/>
      <c r="Q193" s="9"/>
      <c r="R193" s="9"/>
      <c r="S193" s="9"/>
      <c r="T193" s="9"/>
    </row>
    <row r="194" spans="12:20" x14ac:dyDescent="0.35">
      <c r="L194">
        <v>19.180428134557499</v>
      </c>
      <c r="M194">
        <v>37.190803026869176</v>
      </c>
      <c r="N194">
        <v>36</v>
      </c>
      <c r="P194" s="9"/>
      <c r="Q194" s="9"/>
      <c r="R194" s="9"/>
      <c r="S194" s="9"/>
      <c r="T194" s="9"/>
    </row>
    <row r="195" spans="12:20" x14ac:dyDescent="0.35">
      <c r="P195" s="9"/>
      <c r="Q195" s="31"/>
      <c r="R195" s="31"/>
      <c r="S195" s="31"/>
      <c r="T195" s="9"/>
    </row>
    <row r="196" spans="12:20" x14ac:dyDescent="0.35">
      <c r="L196">
        <v>-10.651944186849056</v>
      </c>
      <c r="M196">
        <v>2.8803726627703083</v>
      </c>
      <c r="N196">
        <v>37</v>
      </c>
      <c r="O196" t="s">
        <v>130</v>
      </c>
      <c r="P196" s="9" t="s">
        <v>54</v>
      </c>
      <c r="Q196" s="161"/>
      <c r="R196" s="93"/>
      <c r="S196" s="31"/>
      <c r="T196" s="9"/>
    </row>
    <row r="197" spans="12:20" x14ac:dyDescent="0.35">
      <c r="L197">
        <v>0</v>
      </c>
      <c r="M197">
        <v>10.869330802907101</v>
      </c>
      <c r="N197">
        <v>37</v>
      </c>
      <c r="Q197" s="161"/>
      <c r="R197" s="93"/>
      <c r="S197" s="31"/>
    </row>
    <row r="198" spans="12:20" x14ac:dyDescent="0.35">
      <c r="L198">
        <v>10.651944186849056</v>
      </c>
      <c r="M198">
        <v>18.858288943043892</v>
      </c>
      <c r="N198">
        <v>37</v>
      </c>
      <c r="Q198" s="161"/>
      <c r="R198" s="93"/>
      <c r="S198" s="31"/>
    </row>
    <row r="199" spans="12:20" x14ac:dyDescent="0.35">
      <c r="Q199" s="161"/>
      <c r="R199" s="93"/>
      <c r="S199" s="31"/>
    </row>
    <row r="200" spans="12:20" x14ac:dyDescent="0.35">
      <c r="L200">
        <v>-6.7896586179270324</v>
      </c>
      <c r="M200">
        <v>-35.098378120842796</v>
      </c>
      <c r="N200">
        <v>38</v>
      </c>
      <c r="O200" t="s">
        <v>130</v>
      </c>
      <c r="P200" t="s">
        <v>54</v>
      </c>
      <c r="Q200" s="161"/>
      <c r="R200" s="93"/>
      <c r="S200" s="31"/>
    </row>
    <row r="201" spans="12:20" x14ac:dyDescent="0.35">
      <c r="L201">
        <v>0</v>
      </c>
      <c r="M201">
        <v>-23.555958470364814</v>
      </c>
      <c r="N201">
        <v>38</v>
      </c>
      <c r="Q201" s="161"/>
      <c r="R201" s="93"/>
      <c r="S201" s="31"/>
    </row>
    <row r="202" spans="12:20" x14ac:dyDescent="0.35">
      <c r="L202">
        <v>6.7896586179270324</v>
      </c>
      <c r="M202">
        <v>-12.013538819886829</v>
      </c>
      <c r="N202">
        <v>38</v>
      </c>
      <c r="Q202" s="161"/>
      <c r="R202" s="93"/>
      <c r="S202" s="31"/>
    </row>
    <row r="203" spans="12:20" x14ac:dyDescent="0.35">
      <c r="Q203" s="161"/>
      <c r="R203" s="93"/>
      <c r="S203" s="31"/>
    </row>
    <row r="204" spans="12:20" x14ac:dyDescent="0.35">
      <c r="L204">
        <v>-14.36950146627518</v>
      </c>
      <c r="M204">
        <v>1.8768328445757092</v>
      </c>
      <c r="N204">
        <v>39</v>
      </c>
      <c r="O204" t="s">
        <v>131</v>
      </c>
      <c r="P204" t="s">
        <v>31</v>
      </c>
      <c r="Q204" s="161"/>
      <c r="R204" s="93"/>
      <c r="S204" s="31"/>
    </row>
    <row r="205" spans="12:20" x14ac:dyDescent="0.35">
      <c r="L205">
        <v>0</v>
      </c>
      <c r="M205">
        <v>21.994134897360993</v>
      </c>
      <c r="N205">
        <v>39</v>
      </c>
      <c r="Q205" s="161"/>
      <c r="R205" s="93"/>
      <c r="S205" s="31"/>
    </row>
    <row r="206" spans="12:20" x14ac:dyDescent="0.35">
      <c r="L206">
        <v>14.36950146627518</v>
      </c>
      <c r="M206">
        <v>42.111436950146278</v>
      </c>
      <c r="N206">
        <v>39</v>
      </c>
    </row>
    <row r="208" spans="12:20" x14ac:dyDescent="0.35">
      <c r="L208">
        <v>-18.103448275863165</v>
      </c>
      <c r="M208">
        <v>-36.428571428572639</v>
      </c>
      <c r="N208">
        <v>40</v>
      </c>
      <c r="O208" t="s">
        <v>131</v>
      </c>
      <c r="P208" t="s">
        <v>31</v>
      </c>
    </row>
    <row r="209" spans="12:16" x14ac:dyDescent="0.35">
      <c r="L209">
        <v>0</v>
      </c>
      <c r="M209">
        <v>-11.083743842364996</v>
      </c>
      <c r="N209">
        <v>40</v>
      </c>
    </row>
    <row r="210" spans="12:16" x14ac:dyDescent="0.35">
      <c r="L210">
        <v>18.103448275863165</v>
      </c>
      <c r="M210">
        <v>14.261083743842651</v>
      </c>
      <c r="N210">
        <v>40</v>
      </c>
    </row>
    <row r="212" spans="12:16" x14ac:dyDescent="0.35">
      <c r="L212">
        <v>-11.590538336052468</v>
      </c>
      <c r="M212">
        <v>-4.2859261456325086</v>
      </c>
      <c r="N212">
        <v>41</v>
      </c>
      <c r="O212" t="s">
        <v>130</v>
      </c>
      <c r="P212" s="205" t="s">
        <v>30</v>
      </c>
    </row>
    <row r="213" spans="12:16" x14ac:dyDescent="0.35">
      <c r="L213">
        <v>0</v>
      </c>
      <c r="M213">
        <v>-4.2859261456325086</v>
      </c>
      <c r="N213">
        <v>41</v>
      </c>
    </row>
    <row r="214" spans="12:16" x14ac:dyDescent="0.35">
      <c r="L214">
        <v>11.590538336052468</v>
      </c>
      <c r="M214">
        <v>-4.2859261456325086</v>
      </c>
      <c r="N214">
        <v>41</v>
      </c>
    </row>
    <row r="216" spans="12:16" x14ac:dyDescent="0.35">
      <c r="L216">
        <v>-12.368553625877963</v>
      </c>
      <c r="M216">
        <v>11.908667230953204</v>
      </c>
      <c r="N216">
        <v>42</v>
      </c>
      <c r="O216" t="s">
        <v>130</v>
      </c>
      <c r="P216" s="205" t="s">
        <v>30</v>
      </c>
    </row>
    <row r="217" spans="12:16" x14ac:dyDescent="0.35">
      <c r="L217">
        <v>0</v>
      </c>
      <c r="M217">
        <v>24.27722085683061</v>
      </c>
      <c r="N217">
        <v>42</v>
      </c>
    </row>
    <row r="218" spans="12:16" x14ac:dyDescent="0.35">
      <c r="L218">
        <v>12.368553625877963</v>
      </c>
      <c r="M218">
        <v>36.645774482708013</v>
      </c>
      <c r="N218">
        <v>42</v>
      </c>
    </row>
    <row r="220" spans="12:16" x14ac:dyDescent="0.35">
      <c r="L220">
        <v>-11.590538336052468</v>
      </c>
      <c r="M220">
        <v>-6.3651193830637487</v>
      </c>
      <c r="N220">
        <v>43</v>
      </c>
      <c r="O220" t="s">
        <v>130</v>
      </c>
      <c r="P220" t="s">
        <v>54</v>
      </c>
    </row>
    <row r="221" spans="12:16" x14ac:dyDescent="0.35">
      <c r="L221">
        <v>0</v>
      </c>
      <c r="M221">
        <v>-2.1503781699539033</v>
      </c>
      <c r="N221">
        <v>43</v>
      </c>
    </row>
    <row r="222" spans="12:16" x14ac:dyDescent="0.35">
      <c r="L222">
        <v>11.590538336052468</v>
      </c>
      <c r="M222">
        <v>2.0643630431559421</v>
      </c>
      <c r="N222">
        <v>43</v>
      </c>
    </row>
    <row r="224" spans="12:16" x14ac:dyDescent="0.35">
      <c r="L224">
        <v>-12.368553625877963</v>
      </c>
      <c r="M224">
        <v>-8.731477987742096</v>
      </c>
      <c r="N224">
        <v>44</v>
      </c>
      <c r="O224" t="s">
        <v>130</v>
      </c>
      <c r="P224" t="s">
        <v>54</v>
      </c>
    </row>
    <row r="225" spans="3:17" x14ac:dyDescent="0.35">
      <c r="L225">
        <v>0</v>
      </c>
      <c r="M225">
        <v>-8.731477987742096</v>
      </c>
      <c r="N225">
        <v>44</v>
      </c>
    </row>
    <row r="226" spans="3:17" x14ac:dyDescent="0.35">
      <c r="L226">
        <v>12.368553625877963</v>
      </c>
      <c r="M226">
        <v>-8.731477987742096</v>
      </c>
      <c r="N226">
        <v>44</v>
      </c>
    </row>
    <row r="228" spans="3:17" x14ac:dyDescent="0.35">
      <c r="L228">
        <v>-11.590538336052468</v>
      </c>
      <c r="M228">
        <v>-12.902269019724208</v>
      </c>
      <c r="N228">
        <v>45</v>
      </c>
      <c r="O228" t="s">
        <v>130</v>
      </c>
      <c r="P228" s="205" t="s">
        <v>145</v>
      </c>
    </row>
    <row r="229" spans="3:17" x14ac:dyDescent="0.35">
      <c r="L229">
        <v>0</v>
      </c>
      <c r="M229">
        <v>-12.902269019724208</v>
      </c>
      <c r="N229">
        <v>45</v>
      </c>
    </row>
    <row r="230" spans="3:17" x14ac:dyDescent="0.35">
      <c r="L230">
        <v>11.590538336052468</v>
      </c>
      <c r="M230">
        <v>-12.902269019724208</v>
      </c>
      <c r="N230">
        <v>45</v>
      </c>
    </row>
    <row r="232" spans="3:17" x14ac:dyDescent="0.35">
      <c r="L232">
        <v>-12.368553625877963</v>
      </c>
      <c r="M232">
        <v>-20.147421450350826</v>
      </c>
      <c r="N232">
        <v>46</v>
      </c>
      <c r="O232" t="s">
        <v>130</v>
      </c>
      <c r="P232" s="205" t="s">
        <v>145</v>
      </c>
    </row>
    <row r="233" spans="3:17" x14ac:dyDescent="0.35">
      <c r="L233">
        <v>0</v>
      </c>
      <c r="M233">
        <v>-7.7728714345444985</v>
      </c>
      <c r="N233">
        <v>46</v>
      </c>
    </row>
    <row r="234" spans="3:17" x14ac:dyDescent="0.35">
      <c r="L234">
        <v>12.368553625877963</v>
      </c>
      <c r="M234">
        <v>4.6016785812618295</v>
      </c>
      <c r="N234">
        <v>46</v>
      </c>
    </row>
    <row r="237" spans="3:17" x14ac:dyDescent="0.35">
      <c r="E237" s="172" t="s">
        <v>5</v>
      </c>
      <c r="F237" s="172"/>
      <c r="G237" s="172"/>
      <c r="H237" s="172"/>
      <c r="I237" s="172"/>
      <c r="J237" s="172" t="s">
        <v>6</v>
      </c>
      <c r="K237" s="172"/>
      <c r="L237" s="172"/>
      <c r="O237" s="269" t="s">
        <v>124</v>
      </c>
      <c r="P237" s="269"/>
    </row>
    <row r="238" spans="3:17" ht="29" x14ac:dyDescent="0.35">
      <c r="E238" s="172" t="s">
        <v>7</v>
      </c>
      <c r="F238" s="172" t="s">
        <v>78</v>
      </c>
      <c r="G238" s="172" t="s">
        <v>110</v>
      </c>
      <c r="H238" s="172" t="s">
        <v>111</v>
      </c>
      <c r="I238" s="172" t="s">
        <v>66</v>
      </c>
      <c r="J238" s="172" t="s">
        <v>78</v>
      </c>
      <c r="K238" s="172" t="s">
        <v>110</v>
      </c>
      <c r="L238" s="172" t="s">
        <v>111</v>
      </c>
      <c r="M238" s="173" t="s">
        <v>112</v>
      </c>
      <c r="N238" s="174" t="s">
        <v>113</v>
      </c>
      <c r="O238" s="179" t="s">
        <v>122</v>
      </c>
      <c r="P238" s="179" t="s">
        <v>123</v>
      </c>
    </row>
    <row r="239" spans="3:17" x14ac:dyDescent="0.35">
      <c r="C239">
        <v>1</v>
      </c>
      <c r="E239">
        <v>149.83697765546901</v>
      </c>
      <c r="F239">
        <v>20.699669966997536</v>
      </c>
      <c r="G239">
        <f>E239+F239</f>
        <v>170.53664762246655</v>
      </c>
      <c r="H239">
        <f>E239-F239</f>
        <v>129.13730768847148</v>
      </c>
      <c r="I239">
        <v>230.36503046075401</v>
      </c>
      <c r="J239">
        <v>28.462046204623338</v>
      </c>
      <c r="K239">
        <f>I239+J239</f>
        <v>258.82707666537738</v>
      </c>
      <c r="L239">
        <f>I239-J239</f>
        <v>201.90298425613068</v>
      </c>
      <c r="M239" s="141">
        <f>IF((L239&gt;G239),1,0)</f>
        <v>1</v>
      </c>
      <c r="N239">
        <f>IF((H239&gt;K239),1,0)</f>
        <v>0</v>
      </c>
      <c r="O239">
        <f>IF((I239&gt;E239),1,0)</f>
        <v>1</v>
      </c>
      <c r="P239">
        <f>IF((I239&lt;E239),1,0)</f>
        <v>0</v>
      </c>
      <c r="Q239" t="s">
        <v>128</v>
      </c>
    </row>
    <row r="240" spans="3:17" x14ac:dyDescent="0.35">
      <c r="C240">
        <v>2</v>
      </c>
      <c r="E240">
        <v>140.20028612303199</v>
      </c>
      <c r="F240">
        <v>18.226037195996589</v>
      </c>
      <c r="G240">
        <f t="shared" ref="G240:G284" si="5">E240+F240</f>
        <v>158.42632331902857</v>
      </c>
      <c r="H240">
        <f t="shared" ref="H240:H284" si="6">E240-F240</f>
        <v>121.9742489270354</v>
      </c>
      <c r="I240">
        <v>236.051502145922</v>
      </c>
      <c r="J240">
        <v>50.472103004292997</v>
      </c>
      <c r="K240">
        <f t="shared" ref="K240:K284" si="7">I240+J240</f>
        <v>286.52360515021502</v>
      </c>
      <c r="L240">
        <f t="shared" ref="L240:L284" si="8">I240-J240</f>
        <v>185.57939914162901</v>
      </c>
      <c r="M240" s="141">
        <f t="shared" ref="M240:M284" si="9">IF((L240&gt;G240),1,0)</f>
        <v>1</v>
      </c>
      <c r="N240">
        <f t="shared" ref="N240:N284" si="10">IF((H240&gt;K240),1,0)</f>
        <v>0</v>
      </c>
      <c r="O240">
        <f t="shared" ref="O240:O284" si="11">IF((I240&gt;E240),1,0)</f>
        <v>1</v>
      </c>
      <c r="P240">
        <f t="shared" ref="P240:P284" si="12">IF((I240&lt;E240),1,0)</f>
        <v>0</v>
      </c>
      <c r="Q240" t="s">
        <v>128</v>
      </c>
    </row>
    <row r="241" spans="3:17" x14ac:dyDescent="0.35">
      <c r="C241">
        <v>3</v>
      </c>
      <c r="E241">
        <v>88.174807197943494</v>
      </c>
      <c r="F241">
        <v>0</v>
      </c>
      <c r="G241">
        <f t="shared" si="5"/>
        <v>88.174807197943494</v>
      </c>
      <c r="H241">
        <f t="shared" si="6"/>
        <v>88.174807197943494</v>
      </c>
      <c r="I241">
        <v>154.755784061696</v>
      </c>
      <c r="J241">
        <v>24.688946015424872</v>
      </c>
      <c r="K241">
        <f t="shared" si="7"/>
        <v>179.44473007712088</v>
      </c>
      <c r="L241">
        <f t="shared" si="8"/>
        <v>130.06683804627113</v>
      </c>
      <c r="M241" s="141">
        <f t="shared" si="9"/>
        <v>1</v>
      </c>
      <c r="N241">
        <f t="shared" si="10"/>
        <v>0</v>
      </c>
      <c r="O241">
        <f t="shared" si="11"/>
        <v>1</v>
      </c>
      <c r="P241">
        <f t="shared" si="12"/>
        <v>0</v>
      </c>
      <c r="Q241" t="s">
        <v>130</v>
      </c>
    </row>
    <row r="242" spans="3:17" x14ac:dyDescent="0.35">
      <c r="C242">
        <v>4</v>
      </c>
      <c r="E242">
        <v>92.289719626168207</v>
      </c>
      <c r="F242">
        <v>4.5794392523365648</v>
      </c>
      <c r="G242">
        <f t="shared" si="5"/>
        <v>96.869158878504777</v>
      </c>
      <c r="H242">
        <f t="shared" si="6"/>
        <v>87.710280373831637</v>
      </c>
      <c r="I242">
        <v>123.831775700934</v>
      </c>
      <c r="J242">
        <v>20.607476635514441</v>
      </c>
      <c r="K242">
        <f t="shared" si="7"/>
        <v>144.43925233644845</v>
      </c>
      <c r="L242">
        <f t="shared" si="8"/>
        <v>103.22429906541956</v>
      </c>
      <c r="M242" s="141">
        <f t="shared" si="9"/>
        <v>1</v>
      </c>
      <c r="N242">
        <f t="shared" si="10"/>
        <v>0</v>
      </c>
      <c r="O242">
        <f t="shared" si="11"/>
        <v>1</v>
      </c>
      <c r="P242">
        <f t="shared" si="12"/>
        <v>0</v>
      </c>
      <c r="Q242" t="s">
        <v>130</v>
      </c>
    </row>
    <row r="243" spans="3:17" x14ac:dyDescent="0.35">
      <c r="C243">
        <v>5</v>
      </c>
      <c r="E243">
        <v>78.323212890037496</v>
      </c>
      <c r="F243">
        <v>0</v>
      </c>
      <c r="G243">
        <f t="shared" si="5"/>
        <v>78.323212890037496</v>
      </c>
      <c r="H243">
        <f t="shared" si="6"/>
        <v>78.323212890037496</v>
      </c>
      <c r="I243">
        <v>61.654542175193903</v>
      </c>
      <c r="J243">
        <v>6.2041724283050455</v>
      </c>
      <c r="K243">
        <f t="shared" si="7"/>
        <v>67.858714603498953</v>
      </c>
      <c r="L243">
        <f t="shared" si="8"/>
        <v>55.45036974688886</v>
      </c>
      <c r="M243">
        <f t="shared" si="9"/>
        <v>0</v>
      </c>
      <c r="N243" s="141">
        <f t="shared" si="10"/>
        <v>1</v>
      </c>
      <c r="O243">
        <f t="shared" si="11"/>
        <v>0</v>
      </c>
      <c r="P243">
        <f t="shared" si="12"/>
        <v>1</v>
      </c>
      <c r="Q243" t="s">
        <v>131</v>
      </c>
    </row>
    <row r="244" spans="3:17" x14ac:dyDescent="0.35">
      <c r="C244">
        <v>6</v>
      </c>
      <c r="E244">
        <v>78.292354784241894</v>
      </c>
      <c r="F244">
        <v>0</v>
      </c>
      <c r="G244">
        <f t="shared" si="5"/>
        <v>78.292354784241894</v>
      </c>
      <c r="H244">
        <f t="shared" si="6"/>
        <v>78.292354784241894</v>
      </c>
      <c r="I244">
        <v>78.292354784241894</v>
      </c>
      <c r="J244">
        <v>0</v>
      </c>
      <c r="K244">
        <f t="shared" si="7"/>
        <v>78.292354784241894</v>
      </c>
      <c r="L244">
        <f t="shared" si="8"/>
        <v>78.292354784241894</v>
      </c>
      <c r="M244">
        <f t="shared" si="9"/>
        <v>0</v>
      </c>
      <c r="N244">
        <f t="shared" si="10"/>
        <v>0</v>
      </c>
      <c r="O244">
        <f t="shared" si="11"/>
        <v>0</v>
      </c>
      <c r="P244">
        <f t="shared" si="12"/>
        <v>0</v>
      </c>
      <c r="Q244" t="s">
        <v>131</v>
      </c>
    </row>
    <row r="245" spans="3:17" x14ac:dyDescent="0.35">
      <c r="C245">
        <v>7</v>
      </c>
      <c r="E245">
        <v>77.824267782426702</v>
      </c>
      <c r="F245">
        <v>36.083682008368235</v>
      </c>
      <c r="G245">
        <f t="shared" si="5"/>
        <v>113.90794979079493</v>
      </c>
      <c r="H245">
        <f t="shared" si="6"/>
        <v>41.740585774058466</v>
      </c>
      <c r="I245">
        <v>116.317991631799</v>
      </c>
      <c r="J245">
        <v>39.364016736401254</v>
      </c>
      <c r="K245">
        <f t="shared" si="7"/>
        <v>155.68200836820026</v>
      </c>
      <c r="L245">
        <f t="shared" si="8"/>
        <v>76.953974895397749</v>
      </c>
      <c r="M245">
        <f t="shared" si="9"/>
        <v>0</v>
      </c>
      <c r="N245">
        <f t="shared" si="10"/>
        <v>0</v>
      </c>
      <c r="O245">
        <f t="shared" si="11"/>
        <v>1</v>
      </c>
      <c r="P245">
        <f t="shared" si="12"/>
        <v>0</v>
      </c>
      <c r="Q245" t="s">
        <v>131</v>
      </c>
    </row>
    <row r="246" spans="3:17" x14ac:dyDescent="0.35">
      <c r="C246">
        <v>8</v>
      </c>
      <c r="E246">
        <v>114.644351464435</v>
      </c>
      <c r="F246">
        <v>50.845188284518287</v>
      </c>
      <c r="G246">
        <f t="shared" si="5"/>
        <v>165.48953974895329</v>
      </c>
      <c r="H246">
        <f t="shared" si="6"/>
        <v>63.799163179916718</v>
      </c>
      <c r="I246">
        <v>115.481171548117</v>
      </c>
      <c r="J246">
        <v>42.644351464434692</v>
      </c>
      <c r="K246">
        <f t="shared" si="7"/>
        <v>158.1255230125517</v>
      </c>
      <c r="L246">
        <f t="shared" si="8"/>
        <v>72.836820083682312</v>
      </c>
      <c r="M246">
        <f t="shared" si="9"/>
        <v>0</v>
      </c>
      <c r="N246">
        <f t="shared" si="10"/>
        <v>0</v>
      </c>
      <c r="O246">
        <f t="shared" si="11"/>
        <v>1</v>
      </c>
      <c r="P246">
        <f t="shared" si="12"/>
        <v>0</v>
      </c>
      <c r="Q246" t="s">
        <v>131</v>
      </c>
    </row>
    <row r="247" spans="3:17" x14ac:dyDescent="0.35">
      <c r="C247">
        <v>9</v>
      </c>
      <c r="E247">
        <v>147.28033472803301</v>
      </c>
      <c r="F247">
        <v>62.326359832635319</v>
      </c>
      <c r="G247">
        <f t="shared" si="5"/>
        <v>209.60669456066833</v>
      </c>
      <c r="H247">
        <f t="shared" si="6"/>
        <v>84.953974895397693</v>
      </c>
      <c r="I247">
        <v>123.012552301255</v>
      </c>
      <c r="J247">
        <v>39.364016736401254</v>
      </c>
      <c r="K247">
        <f t="shared" si="7"/>
        <v>162.37656903765625</v>
      </c>
      <c r="L247">
        <f t="shared" si="8"/>
        <v>83.648535564853745</v>
      </c>
      <c r="M247">
        <f t="shared" si="9"/>
        <v>0</v>
      </c>
      <c r="N247">
        <f t="shared" si="10"/>
        <v>0</v>
      </c>
      <c r="O247">
        <f t="shared" si="11"/>
        <v>0</v>
      </c>
      <c r="P247">
        <f t="shared" si="12"/>
        <v>1</v>
      </c>
      <c r="Q247" t="s">
        <v>131</v>
      </c>
    </row>
    <row r="248" spans="3:17" x14ac:dyDescent="0.35">
      <c r="C248">
        <v>10</v>
      </c>
      <c r="E248">
        <v>75.567401284504896</v>
      </c>
      <c r="F248">
        <v>5.8867428289640253</v>
      </c>
      <c r="G248">
        <f t="shared" si="5"/>
        <v>81.454144113468928</v>
      </c>
      <c r="H248">
        <f t="shared" si="6"/>
        <v>69.680658455540865</v>
      </c>
      <c r="I248">
        <v>85.952688374445898</v>
      </c>
      <c r="J248">
        <v>10.7799682942115</v>
      </c>
      <c r="K248">
        <f t="shared" si="7"/>
        <v>96.732656668657398</v>
      </c>
      <c r="L248">
        <f t="shared" si="8"/>
        <v>75.172720080234399</v>
      </c>
      <c r="M248">
        <f t="shared" si="9"/>
        <v>0</v>
      </c>
      <c r="N248">
        <f t="shared" si="10"/>
        <v>0</v>
      </c>
      <c r="O248">
        <f t="shared" si="11"/>
        <v>1</v>
      </c>
      <c r="P248">
        <f t="shared" si="12"/>
        <v>0</v>
      </c>
      <c r="Q248" t="s">
        <v>131</v>
      </c>
    </row>
    <row r="249" spans="3:17" x14ac:dyDescent="0.35">
      <c r="C249">
        <v>11</v>
      </c>
      <c r="E249">
        <v>80.402563967051904</v>
      </c>
      <c r="F249">
        <v>18.930985798521792</v>
      </c>
      <c r="G249">
        <f t="shared" si="5"/>
        <v>99.333549765573693</v>
      </c>
      <c r="H249">
        <f t="shared" si="6"/>
        <v>61.471578168530115</v>
      </c>
      <c r="I249">
        <v>93.680681912556295</v>
      </c>
      <c r="J249">
        <v>33.126635510491013</v>
      </c>
      <c r="K249">
        <f t="shared" si="7"/>
        <v>126.80731742304731</v>
      </c>
      <c r="L249">
        <f t="shared" si="8"/>
        <v>60.554046402065282</v>
      </c>
      <c r="M249">
        <f t="shared" si="9"/>
        <v>0</v>
      </c>
      <c r="N249">
        <f t="shared" si="10"/>
        <v>0</v>
      </c>
      <c r="O249">
        <f t="shared" si="11"/>
        <v>1</v>
      </c>
      <c r="P249">
        <f t="shared" si="12"/>
        <v>0</v>
      </c>
      <c r="Q249" t="s">
        <v>131</v>
      </c>
    </row>
    <row r="250" spans="3:17" x14ac:dyDescent="0.35">
      <c r="C250">
        <v>12</v>
      </c>
      <c r="E250">
        <v>115.625</v>
      </c>
      <c r="F250">
        <v>29.85937499999805</v>
      </c>
      <c r="G250">
        <f t="shared" si="5"/>
        <v>145.48437499999804</v>
      </c>
      <c r="H250">
        <f t="shared" si="6"/>
        <v>85.765625000001947</v>
      </c>
      <c r="I250">
        <v>105.46875</v>
      </c>
      <c r="J250">
        <v>25.265624999999805</v>
      </c>
      <c r="K250">
        <f t="shared" si="7"/>
        <v>130.7343749999998</v>
      </c>
      <c r="L250">
        <f t="shared" si="8"/>
        <v>80.203125000000199</v>
      </c>
      <c r="M250">
        <f t="shared" si="9"/>
        <v>0</v>
      </c>
      <c r="N250">
        <f t="shared" si="10"/>
        <v>0</v>
      </c>
      <c r="O250">
        <f t="shared" si="11"/>
        <v>0</v>
      </c>
      <c r="P250">
        <f t="shared" si="12"/>
        <v>1</v>
      </c>
      <c r="Q250" t="s">
        <v>131</v>
      </c>
    </row>
    <row r="251" spans="3:17" x14ac:dyDescent="0.35">
      <c r="C251">
        <v>13</v>
      </c>
      <c r="E251">
        <v>129.49129258782</v>
      </c>
      <c r="F251">
        <v>28.39055793991508</v>
      </c>
      <c r="G251">
        <f t="shared" si="5"/>
        <v>157.88185052773508</v>
      </c>
      <c r="H251">
        <f t="shared" si="6"/>
        <v>101.10073464790491</v>
      </c>
      <c r="I251">
        <v>95.6930093260181</v>
      </c>
      <c r="J251">
        <v>20.819742489269178</v>
      </c>
      <c r="K251">
        <f t="shared" si="7"/>
        <v>116.51275181528727</v>
      </c>
      <c r="L251">
        <f t="shared" si="8"/>
        <v>74.873266836748925</v>
      </c>
      <c r="M251">
        <f t="shared" si="9"/>
        <v>0</v>
      </c>
      <c r="N251">
        <f t="shared" si="10"/>
        <v>0</v>
      </c>
      <c r="O251">
        <f t="shared" si="11"/>
        <v>0</v>
      </c>
      <c r="P251">
        <f t="shared" si="12"/>
        <v>1</v>
      </c>
      <c r="Q251" t="s">
        <v>131</v>
      </c>
    </row>
    <row r="252" spans="3:17" x14ac:dyDescent="0.35">
      <c r="C252">
        <v>14</v>
      </c>
      <c r="E252">
        <v>95.092024539877301</v>
      </c>
      <c r="F252">
        <v>24.04907975459918</v>
      </c>
      <c r="G252">
        <f t="shared" si="5"/>
        <v>119.14110429447648</v>
      </c>
      <c r="H252">
        <f t="shared" si="6"/>
        <v>71.042944785278124</v>
      </c>
      <c r="I252">
        <v>91.257668711656294</v>
      </c>
      <c r="J252">
        <v>10.521472392637422</v>
      </c>
      <c r="K252">
        <f t="shared" si="7"/>
        <v>101.77914110429371</v>
      </c>
      <c r="L252">
        <f t="shared" si="8"/>
        <v>80.736196319018873</v>
      </c>
      <c r="M252">
        <f t="shared" si="9"/>
        <v>0</v>
      </c>
      <c r="N252">
        <f t="shared" si="10"/>
        <v>0</v>
      </c>
      <c r="O252">
        <f t="shared" si="11"/>
        <v>0</v>
      </c>
      <c r="P252">
        <f t="shared" si="12"/>
        <v>1</v>
      </c>
      <c r="Q252" t="s">
        <v>130</v>
      </c>
    </row>
    <row r="253" spans="3:17" x14ac:dyDescent="0.35">
      <c r="C253">
        <v>15</v>
      </c>
      <c r="E253">
        <v>73.979648065831398</v>
      </c>
      <c r="F253">
        <v>4.9154206923575074</v>
      </c>
      <c r="G253">
        <f t="shared" si="5"/>
        <v>78.895068758188899</v>
      </c>
      <c r="H253">
        <f t="shared" si="6"/>
        <v>69.064227373473898</v>
      </c>
      <c r="I253">
        <v>87.770471327284099</v>
      </c>
      <c r="J253">
        <v>24.577103461785367</v>
      </c>
      <c r="K253">
        <f t="shared" si="7"/>
        <v>112.34757478906947</v>
      </c>
      <c r="L253">
        <f t="shared" si="8"/>
        <v>63.193367865498729</v>
      </c>
      <c r="M253">
        <f t="shared" si="9"/>
        <v>0</v>
      </c>
      <c r="N253">
        <f t="shared" si="10"/>
        <v>0</v>
      </c>
      <c r="O253">
        <f t="shared" si="11"/>
        <v>1</v>
      </c>
      <c r="P253">
        <f t="shared" si="12"/>
        <v>0</v>
      </c>
      <c r="Q253" t="s">
        <v>130</v>
      </c>
    </row>
    <row r="254" spans="3:17" x14ac:dyDescent="0.35">
      <c r="C254">
        <v>16</v>
      </c>
      <c r="E254">
        <v>92.5033678410622</v>
      </c>
      <c r="F254">
        <v>22.050802820491921</v>
      </c>
      <c r="G254">
        <f t="shared" si="5"/>
        <v>114.55417066155412</v>
      </c>
      <c r="H254">
        <f t="shared" si="6"/>
        <v>70.452565020570276</v>
      </c>
      <c r="I254">
        <v>98.746313579377897</v>
      </c>
      <c r="J254">
        <v>22.050802820490556</v>
      </c>
      <c r="K254">
        <f t="shared" si="7"/>
        <v>120.79711639986846</v>
      </c>
      <c r="L254">
        <f t="shared" si="8"/>
        <v>76.695510758887337</v>
      </c>
      <c r="M254">
        <f t="shared" si="9"/>
        <v>0</v>
      </c>
      <c r="N254">
        <f t="shared" si="10"/>
        <v>0</v>
      </c>
      <c r="O254">
        <f t="shared" si="11"/>
        <v>1</v>
      </c>
      <c r="P254">
        <f t="shared" si="12"/>
        <v>0</v>
      </c>
      <c r="Q254" t="s">
        <v>130</v>
      </c>
    </row>
    <row r="255" spans="3:17" x14ac:dyDescent="0.35">
      <c r="C255">
        <v>17</v>
      </c>
      <c r="E255">
        <v>82.758620689655103</v>
      </c>
      <c r="F255">
        <v>18.022988505746973</v>
      </c>
      <c r="G255">
        <f t="shared" si="5"/>
        <v>100.78160919540207</v>
      </c>
      <c r="H255">
        <f t="shared" si="6"/>
        <v>64.735632183908137</v>
      </c>
      <c r="I255">
        <v>72.413793103448299</v>
      </c>
      <c r="J255">
        <v>23.655172413792744</v>
      </c>
      <c r="K255">
        <f t="shared" si="7"/>
        <v>96.06896551724104</v>
      </c>
      <c r="L255">
        <f t="shared" si="8"/>
        <v>48.758620689655558</v>
      </c>
      <c r="M255">
        <f t="shared" si="9"/>
        <v>0</v>
      </c>
      <c r="N255">
        <f t="shared" si="10"/>
        <v>0</v>
      </c>
      <c r="O255">
        <f t="shared" si="11"/>
        <v>0</v>
      </c>
      <c r="P255">
        <f t="shared" si="12"/>
        <v>1</v>
      </c>
      <c r="Q255" t="s">
        <v>130</v>
      </c>
    </row>
    <row r="256" spans="3:17" x14ac:dyDescent="0.35">
      <c r="C256">
        <v>18</v>
      </c>
      <c r="E256">
        <v>88.466017118083101</v>
      </c>
      <c r="F256">
        <v>9.2453438418984302</v>
      </c>
      <c r="G256">
        <f t="shared" si="5"/>
        <v>97.711360959981533</v>
      </c>
      <c r="H256">
        <f t="shared" si="6"/>
        <v>79.220673276184669</v>
      </c>
      <c r="I256">
        <v>105.447260909324</v>
      </c>
      <c r="J256">
        <v>5.5472063051384062</v>
      </c>
      <c r="K256">
        <f t="shared" si="7"/>
        <v>110.9944672144624</v>
      </c>
      <c r="L256">
        <f t="shared" si="8"/>
        <v>99.900054604185598</v>
      </c>
      <c r="M256" s="141">
        <f t="shared" si="9"/>
        <v>1</v>
      </c>
      <c r="N256">
        <f t="shared" si="10"/>
        <v>0</v>
      </c>
      <c r="O256">
        <f t="shared" si="11"/>
        <v>1</v>
      </c>
      <c r="P256">
        <f t="shared" si="12"/>
        <v>0</v>
      </c>
      <c r="Q256" t="s">
        <v>130</v>
      </c>
    </row>
    <row r="257" spans="3:17" x14ac:dyDescent="0.35">
      <c r="C257">
        <v>19</v>
      </c>
      <c r="E257">
        <v>88.466017118083101</v>
      </c>
      <c r="F257">
        <v>9.2453438418984302</v>
      </c>
      <c r="G257">
        <f t="shared" si="5"/>
        <v>97.711360959981533</v>
      </c>
      <c r="H257">
        <f t="shared" si="6"/>
        <v>79.220673276184669</v>
      </c>
      <c r="I257">
        <v>73.371578192535594</v>
      </c>
      <c r="J257">
        <v>22.188825220556158</v>
      </c>
      <c r="K257">
        <f t="shared" si="7"/>
        <v>95.560403413091748</v>
      </c>
      <c r="L257">
        <f t="shared" si="8"/>
        <v>51.18275297197944</v>
      </c>
      <c r="M257">
        <f t="shared" si="9"/>
        <v>0</v>
      </c>
      <c r="N257">
        <f t="shared" si="10"/>
        <v>0</v>
      </c>
      <c r="O257">
        <f t="shared" si="11"/>
        <v>0</v>
      </c>
      <c r="P257">
        <f t="shared" si="12"/>
        <v>1</v>
      </c>
      <c r="Q257" t="s">
        <v>130</v>
      </c>
    </row>
    <row r="258" spans="3:17" x14ac:dyDescent="0.35">
      <c r="C258">
        <v>20</v>
      </c>
      <c r="E258">
        <v>88.466017118083101</v>
      </c>
      <c r="F258">
        <v>9.2453438418984302</v>
      </c>
      <c r="G258">
        <f t="shared" si="5"/>
        <v>97.711360959981533</v>
      </c>
      <c r="H258">
        <f t="shared" si="6"/>
        <v>79.220673276184669</v>
      </c>
      <c r="I258">
        <v>224.31596744801001</v>
      </c>
      <c r="J258">
        <v>22.188825220557469</v>
      </c>
      <c r="K258">
        <f t="shared" si="7"/>
        <v>246.50479266856749</v>
      </c>
      <c r="L258">
        <f t="shared" si="8"/>
        <v>202.12714222745254</v>
      </c>
      <c r="M258" s="141">
        <f t="shared" si="9"/>
        <v>1</v>
      </c>
      <c r="N258">
        <f t="shared" si="10"/>
        <v>0</v>
      </c>
      <c r="O258">
        <f t="shared" si="11"/>
        <v>1</v>
      </c>
      <c r="P258">
        <f t="shared" si="12"/>
        <v>0</v>
      </c>
      <c r="Q258" t="s">
        <v>130</v>
      </c>
    </row>
    <row r="259" spans="3:17" x14ac:dyDescent="0.35">
      <c r="C259">
        <v>21</v>
      </c>
      <c r="E259">
        <v>89.847715736040499</v>
      </c>
      <c r="F259">
        <v>8.7055837563449128</v>
      </c>
      <c r="G259">
        <f t="shared" si="5"/>
        <v>98.553299492385406</v>
      </c>
      <c r="H259">
        <f t="shared" si="6"/>
        <v>81.142131979695591</v>
      </c>
      <c r="I259">
        <v>92.385786802030395</v>
      </c>
      <c r="J259">
        <v>6.2182741116749263</v>
      </c>
      <c r="K259">
        <f t="shared" si="7"/>
        <v>98.604060913705325</v>
      </c>
      <c r="L259">
        <f t="shared" si="8"/>
        <v>86.167512690355466</v>
      </c>
      <c r="M259">
        <f t="shared" si="9"/>
        <v>0</v>
      </c>
      <c r="N259">
        <f t="shared" si="10"/>
        <v>0</v>
      </c>
      <c r="O259">
        <f t="shared" si="11"/>
        <v>1</v>
      </c>
      <c r="P259">
        <f t="shared" si="12"/>
        <v>0</v>
      </c>
      <c r="Q259" t="s">
        <v>130</v>
      </c>
    </row>
    <row r="260" spans="3:17" x14ac:dyDescent="0.35">
      <c r="C260">
        <v>22</v>
      </c>
      <c r="E260">
        <v>128.55329949238501</v>
      </c>
      <c r="F260">
        <v>41.040609137055363</v>
      </c>
      <c r="G260">
        <f t="shared" si="5"/>
        <v>169.59390862944036</v>
      </c>
      <c r="H260">
        <f t="shared" si="6"/>
        <v>87.512690355329653</v>
      </c>
      <c r="I260">
        <v>205.329949238578</v>
      </c>
      <c r="J260">
        <v>27.360406091370223</v>
      </c>
      <c r="K260">
        <f t="shared" si="7"/>
        <v>232.6903553299482</v>
      </c>
      <c r="L260">
        <f t="shared" si="8"/>
        <v>177.96954314720779</v>
      </c>
      <c r="M260" s="141">
        <f t="shared" si="9"/>
        <v>1</v>
      </c>
      <c r="N260">
        <f t="shared" si="10"/>
        <v>0</v>
      </c>
      <c r="O260">
        <f t="shared" si="11"/>
        <v>1</v>
      </c>
      <c r="P260">
        <f t="shared" si="12"/>
        <v>0</v>
      </c>
      <c r="Q260" t="s">
        <v>130</v>
      </c>
    </row>
    <row r="261" spans="3:17" x14ac:dyDescent="0.35">
      <c r="C261">
        <v>23</v>
      </c>
      <c r="E261">
        <v>79.349165201545105</v>
      </c>
      <c r="F261">
        <v>6.0430168243008655</v>
      </c>
      <c r="G261">
        <f t="shared" si="5"/>
        <v>85.392182025845969</v>
      </c>
      <c r="H261">
        <f t="shared" si="6"/>
        <v>73.306148377244241</v>
      </c>
      <c r="I261">
        <v>64.676026333688398</v>
      </c>
      <c r="J261">
        <v>15.135839225902176</v>
      </c>
      <c r="K261">
        <f t="shared" si="7"/>
        <v>79.811865559590572</v>
      </c>
      <c r="L261">
        <f t="shared" si="8"/>
        <v>49.540187107786224</v>
      </c>
      <c r="M261">
        <f t="shared" si="9"/>
        <v>0</v>
      </c>
      <c r="N261">
        <f t="shared" si="10"/>
        <v>0</v>
      </c>
      <c r="O261">
        <f t="shared" si="11"/>
        <v>0</v>
      </c>
      <c r="P261">
        <f t="shared" si="12"/>
        <v>1</v>
      </c>
      <c r="Q261" t="s">
        <v>130</v>
      </c>
    </row>
    <row r="262" spans="3:17" x14ac:dyDescent="0.35">
      <c r="C262">
        <v>24</v>
      </c>
      <c r="E262">
        <v>111.95121951</v>
      </c>
      <c r="F262">
        <v>7.7443902396000004</v>
      </c>
      <c r="G262">
        <f t="shared" si="5"/>
        <v>119.6956097496</v>
      </c>
      <c r="H262">
        <f t="shared" si="6"/>
        <v>104.20682927040001</v>
      </c>
      <c r="I262">
        <v>120.89966832504143</v>
      </c>
      <c r="J262">
        <v>29.15784411276946</v>
      </c>
      <c r="K262">
        <f t="shared" si="7"/>
        <v>150.05751243781089</v>
      </c>
      <c r="L262">
        <f t="shared" si="8"/>
        <v>91.741824212271979</v>
      </c>
      <c r="M262">
        <f t="shared" si="9"/>
        <v>0</v>
      </c>
      <c r="N262">
        <f t="shared" si="10"/>
        <v>0</v>
      </c>
      <c r="O262">
        <f t="shared" si="11"/>
        <v>1</v>
      </c>
      <c r="P262">
        <f t="shared" si="12"/>
        <v>0</v>
      </c>
      <c r="Q262" t="s">
        <v>131</v>
      </c>
    </row>
    <row r="263" spans="3:17" x14ac:dyDescent="0.35">
      <c r="C263">
        <v>25</v>
      </c>
      <c r="E263">
        <v>124.82858910891096</v>
      </c>
      <c r="F263">
        <v>13.23000000000069</v>
      </c>
      <c r="G263">
        <f t="shared" si="5"/>
        <v>138.05858910891166</v>
      </c>
      <c r="H263">
        <f t="shared" si="6"/>
        <v>111.59858910891028</v>
      </c>
      <c r="I263">
        <v>119.20544554455451</v>
      </c>
      <c r="J263">
        <v>26.46000000000069</v>
      </c>
      <c r="K263">
        <f t="shared" si="7"/>
        <v>145.66544554455521</v>
      </c>
      <c r="L263">
        <f t="shared" si="8"/>
        <v>92.745445544553817</v>
      </c>
      <c r="M263">
        <f t="shared" si="9"/>
        <v>0</v>
      </c>
      <c r="N263">
        <f t="shared" si="10"/>
        <v>0</v>
      </c>
      <c r="O263">
        <f t="shared" si="11"/>
        <v>0</v>
      </c>
      <c r="P263">
        <f t="shared" si="12"/>
        <v>1</v>
      </c>
      <c r="Q263" t="s">
        <v>136</v>
      </c>
    </row>
    <row r="264" spans="3:17" x14ac:dyDescent="0.35">
      <c r="C264">
        <v>26</v>
      </c>
      <c r="E264">
        <v>124.82858910891096</v>
      </c>
      <c r="F264">
        <v>13.23000000000069</v>
      </c>
      <c r="G264">
        <f t="shared" si="5"/>
        <v>138.05858910891166</v>
      </c>
      <c r="H264">
        <f t="shared" si="6"/>
        <v>111.59858910891028</v>
      </c>
      <c r="I264">
        <v>256.45173267326578</v>
      </c>
      <c r="J264">
        <v>79.380000000003562</v>
      </c>
      <c r="K264">
        <f t="shared" si="7"/>
        <v>335.83173267326936</v>
      </c>
      <c r="L264">
        <f t="shared" si="8"/>
        <v>177.0717326732622</v>
      </c>
      <c r="M264" s="141">
        <f t="shared" si="9"/>
        <v>1</v>
      </c>
      <c r="N264">
        <f t="shared" si="10"/>
        <v>0</v>
      </c>
      <c r="O264">
        <f t="shared" si="11"/>
        <v>1</v>
      </c>
      <c r="P264">
        <f t="shared" si="12"/>
        <v>0</v>
      </c>
      <c r="Q264" t="s">
        <v>136</v>
      </c>
    </row>
    <row r="265" spans="3:17" x14ac:dyDescent="0.35">
      <c r="C265">
        <v>27</v>
      </c>
      <c r="E265">
        <v>64.607938352783805</v>
      </c>
      <c r="F265">
        <v>9.9234186183507074</v>
      </c>
      <c r="G265">
        <f t="shared" si="5"/>
        <v>74.531356971134514</v>
      </c>
      <c r="H265">
        <f t="shared" si="6"/>
        <v>54.684519734433096</v>
      </c>
      <c r="I265">
        <v>53.469407250553203</v>
      </c>
      <c r="J265">
        <v>7.442563963762856</v>
      </c>
      <c r="K265">
        <f t="shared" si="7"/>
        <v>60.911971214316061</v>
      </c>
      <c r="L265">
        <f t="shared" si="8"/>
        <v>46.026843286790346</v>
      </c>
      <c r="M265">
        <f t="shared" si="9"/>
        <v>0</v>
      </c>
      <c r="N265">
        <f t="shared" si="10"/>
        <v>0</v>
      </c>
      <c r="O265">
        <f t="shared" si="11"/>
        <v>0</v>
      </c>
      <c r="P265">
        <f t="shared" si="12"/>
        <v>1</v>
      </c>
      <c r="Q265" t="s">
        <v>131</v>
      </c>
    </row>
    <row r="266" spans="3:17" x14ac:dyDescent="0.35">
      <c r="C266">
        <v>28</v>
      </c>
      <c r="E266">
        <v>80.958831622393802</v>
      </c>
      <c r="F266">
        <v>10.363170705894667</v>
      </c>
      <c r="G266">
        <f t="shared" si="5"/>
        <v>91.322002328288477</v>
      </c>
      <c r="H266">
        <f t="shared" si="6"/>
        <v>70.595660916499128</v>
      </c>
      <c r="I266">
        <v>59.798920520689997</v>
      </c>
      <c r="J266">
        <v>7.4052280664622128</v>
      </c>
      <c r="K266">
        <f t="shared" si="7"/>
        <v>67.204148587152204</v>
      </c>
      <c r="L266">
        <f t="shared" si="8"/>
        <v>52.393692454227782</v>
      </c>
      <c r="M266">
        <f t="shared" si="9"/>
        <v>0</v>
      </c>
      <c r="N266" s="141">
        <f t="shared" si="10"/>
        <v>1</v>
      </c>
      <c r="O266">
        <f t="shared" si="11"/>
        <v>0</v>
      </c>
      <c r="P266">
        <f t="shared" si="12"/>
        <v>1</v>
      </c>
      <c r="Q266" t="s">
        <v>141</v>
      </c>
    </row>
    <row r="267" spans="3:17" x14ac:dyDescent="0.35">
      <c r="C267">
        <v>29</v>
      </c>
      <c r="E267">
        <v>83.633618032321294</v>
      </c>
      <c r="F267">
        <v>6.8291736802369982</v>
      </c>
      <c r="G267">
        <f t="shared" si="5"/>
        <v>90.4627917125583</v>
      </c>
      <c r="H267">
        <f t="shared" si="6"/>
        <v>76.804444352084289</v>
      </c>
      <c r="I267">
        <v>79.441408117038307</v>
      </c>
      <c r="J267">
        <v>8.1950084162844981</v>
      </c>
      <c r="K267">
        <f t="shared" si="7"/>
        <v>87.636416533322802</v>
      </c>
      <c r="L267">
        <f t="shared" si="8"/>
        <v>71.246399700753813</v>
      </c>
      <c r="M267">
        <f t="shared" si="9"/>
        <v>0</v>
      </c>
      <c r="N267">
        <f t="shared" si="10"/>
        <v>0</v>
      </c>
      <c r="O267">
        <f t="shared" si="11"/>
        <v>0</v>
      </c>
      <c r="P267">
        <f t="shared" si="12"/>
        <v>1</v>
      </c>
      <c r="Q267" t="s">
        <v>130</v>
      </c>
    </row>
    <row r="268" spans="3:17" x14ac:dyDescent="0.35">
      <c r="C268">
        <v>30</v>
      </c>
      <c r="E268">
        <v>87.313361864003696</v>
      </c>
      <c r="F268">
        <v>6.3842130290061627</v>
      </c>
      <c r="G268">
        <f t="shared" si="5"/>
        <v>93.697574893009858</v>
      </c>
      <c r="H268">
        <f t="shared" si="6"/>
        <v>80.929148834997534</v>
      </c>
      <c r="I268">
        <v>182.434617213504</v>
      </c>
      <c r="J268">
        <v>35.751592962433882</v>
      </c>
      <c r="K268">
        <f t="shared" si="7"/>
        <v>218.18621017593787</v>
      </c>
      <c r="L268">
        <f t="shared" si="8"/>
        <v>146.68302425107012</v>
      </c>
      <c r="M268" s="141">
        <f t="shared" si="9"/>
        <v>1</v>
      </c>
      <c r="N268">
        <f t="shared" si="10"/>
        <v>0</v>
      </c>
      <c r="O268">
        <f t="shared" si="11"/>
        <v>1</v>
      </c>
      <c r="P268">
        <f t="shared" si="12"/>
        <v>0</v>
      </c>
      <c r="Q268" t="s">
        <v>130</v>
      </c>
    </row>
    <row r="269" spans="3:17" x14ac:dyDescent="0.35">
      <c r="C269">
        <v>31</v>
      </c>
      <c r="E269">
        <v>97.812371145666802</v>
      </c>
      <c r="F269">
        <v>7.3732073361532171</v>
      </c>
      <c r="G269">
        <f t="shared" si="5"/>
        <v>105.18557848182002</v>
      </c>
      <c r="H269">
        <f t="shared" si="6"/>
        <v>90.439163809513587</v>
      </c>
      <c r="I269">
        <v>180.568342926214</v>
      </c>
      <c r="J269">
        <v>15.975282561668061</v>
      </c>
      <c r="K269">
        <f t="shared" si="7"/>
        <v>196.54362548788205</v>
      </c>
      <c r="L269">
        <f t="shared" si="8"/>
        <v>164.59306036454595</v>
      </c>
      <c r="M269" s="141">
        <f t="shared" si="9"/>
        <v>1</v>
      </c>
      <c r="N269">
        <f t="shared" si="10"/>
        <v>0</v>
      </c>
      <c r="O269">
        <f t="shared" si="11"/>
        <v>1</v>
      </c>
      <c r="P269">
        <f t="shared" si="12"/>
        <v>0</v>
      </c>
      <c r="Q269" t="s">
        <v>130</v>
      </c>
    </row>
    <row r="270" spans="3:17" x14ac:dyDescent="0.35">
      <c r="C270">
        <v>32</v>
      </c>
      <c r="E270">
        <v>90.071450030696099</v>
      </c>
      <c r="F270">
        <v>0</v>
      </c>
      <c r="G270">
        <f t="shared" si="5"/>
        <v>90.071450030696099</v>
      </c>
      <c r="H270">
        <f t="shared" si="6"/>
        <v>90.071450030696099</v>
      </c>
      <c r="I270">
        <v>112.572331726687</v>
      </c>
      <c r="J270">
        <v>7.788079470199011</v>
      </c>
      <c r="K270">
        <f t="shared" si="7"/>
        <v>120.36041119688601</v>
      </c>
      <c r="L270">
        <f t="shared" si="8"/>
        <v>104.78425225648799</v>
      </c>
      <c r="M270" s="141">
        <f t="shared" si="9"/>
        <v>1</v>
      </c>
      <c r="N270">
        <f t="shared" si="10"/>
        <v>0</v>
      </c>
      <c r="O270">
        <f t="shared" si="11"/>
        <v>1</v>
      </c>
      <c r="P270">
        <f t="shared" si="12"/>
        <v>0</v>
      </c>
      <c r="Q270" t="s">
        <v>130</v>
      </c>
    </row>
    <row r="271" spans="3:17" x14ac:dyDescent="0.35">
      <c r="C271">
        <v>33</v>
      </c>
      <c r="E271">
        <v>96.388967228834005</v>
      </c>
      <c r="F271">
        <v>0</v>
      </c>
      <c r="G271">
        <f t="shared" si="5"/>
        <v>96.388967228834005</v>
      </c>
      <c r="H271">
        <f t="shared" si="6"/>
        <v>96.388967228834005</v>
      </c>
      <c r="I271">
        <v>144.585707033673</v>
      </c>
      <c r="J271">
        <v>27.156320153420072</v>
      </c>
      <c r="K271">
        <f t="shared" si="7"/>
        <v>171.74202718709307</v>
      </c>
      <c r="L271">
        <f t="shared" si="8"/>
        <v>117.42938688025293</v>
      </c>
      <c r="M271" s="141">
        <f t="shared" si="9"/>
        <v>1</v>
      </c>
      <c r="N271">
        <f t="shared" si="10"/>
        <v>0</v>
      </c>
      <c r="O271">
        <f t="shared" si="11"/>
        <v>1</v>
      </c>
      <c r="P271">
        <f t="shared" si="12"/>
        <v>0</v>
      </c>
      <c r="Q271" t="s">
        <v>130</v>
      </c>
    </row>
    <row r="272" spans="3:17" x14ac:dyDescent="0.35">
      <c r="C272">
        <v>34</v>
      </c>
      <c r="E272">
        <v>96.644948310311904</v>
      </c>
      <c r="F272">
        <v>0</v>
      </c>
      <c r="G272">
        <f t="shared" si="5"/>
        <v>96.644948310311904</v>
      </c>
      <c r="H272">
        <f t="shared" si="6"/>
        <v>96.644948310311904</v>
      </c>
      <c r="I272">
        <v>121.101555034315</v>
      </c>
      <c r="J272">
        <v>11.987142733037643</v>
      </c>
      <c r="K272">
        <f t="shared" si="7"/>
        <v>133.08869776735264</v>
      </c>
      <c r="L272">
        <f t="shared" si="8"/>
        <v>109.11441230127735</v>
      </c>
      <c r="M272" s="141">
        <f t="shared" si="9"/>
        <v>1</v>
      </c>
      <c r="N272">
        <f t="shared" si="10"/>
        <v>0</v>
      </c>
      <c r="O272">
        <f t="shared" si="11"/>
        <v>1</v>
      </c>
      <c r="P272">
        <f t="shared" si="12"/>
        <v>0</v>
      </c>
      <c r="Q272" t="s">
        <v>130</v>
      </c>
    </row>
    <row r="273" spans="3:17" x14ac:dyDescent="0.35">
      <c r="C273">
        <v>35</v>
      </c>
      <c r="E273">
        <v>124.464831804281</v>
      </c>
      <c r="F273">
        <v>19.180428134557499</v>
      </c>
      <c r="G273">
        <f t="shared" si="5"/>
        <v>143.64525993883851</v>
      </c>
      <c r="H273">
        <f t="shared" si="6"/>
        <v>105.2844036697235</v>
      </c>
      <c r="I273">
        <v>163.608562691131</v>
      </c>
      <c r="J273">
        <v>29.969418960244941</v>
      </c>
      <c r="K273">
        <f t="shared" si="7"/>
        <v>193.57798165137595</v>
      </c>
      <c r="L273">
        <f t="shared" si="8"/>
        <v>133.63914373088605</v>
      </c>
      <c r="M273">
        <f t="shared" si="9"/>
        <v>0</v>
      </c>
      <c r="N273">
        <f t="shared" si="10"/>
        <v>0</v>
      </c>
      <c r="O273">
        <f t="shared" si="11"/>
        <v>1</v>
      </c>
      <c r="P273">
        <f t="shared" si="12"/>
        <v>0</v>
      </c>
      <c r="Q273" t="s">
        <v>130</v>
      </c>
    </row>
    <row r="274" spans="3:17" x14ac:dyDescent="0.35">
      <c r="C274">
        <v>36</v>
      </c>
      <c r="E274">
        <v>124.464831804281</v>
      </c>
      <c r="F274">
        <v>19.180428134557499</v>
      </c>
      <c r="G274">
        <f t="shared" si="5"/>
        <v>143.64525993883851</v>
      </c>
      <c r="H274">
        <f t="shared" si="6"/>
        <v>105.2844036697235</v>
      </c>
      <c r="I274">
        <v>122.534703609914</v>
      </c>
      <c r="J274">
        <v>39.120931221236177</v>
      </c>
      <c r="K274">
        <f t="shared" si="7"/>
        <v>161.65563483115017</v>
      </c>
      <c r="L274">
        <f t="shared" si="8"/>
        <v>83.413772388677828</v>
      </c>
      <c r="M274">
        <f t="shared" si="9"/>
        <v>0</v>
      </c>
      <c r="N274">
        <f t="shared" si="10"/>
        <v>0</v>
      </c>
      <c r="O274">
        <f t="shared" si="11"/>
        <v>0</v>
      </c>
      <c r="P274">
        <f t="shared" si="12"/>
        <v>1</v>
      </c>
      <c r="Q274" t="s">
        <v>130</v>
      </c>
    </row>
    <row r="275" spans="3:17" x14ac:dyDescent="0.35">
      <c r="C275">
        <v>37</v>
      </c>
      <c r="E275">
        <v>52.982596131035798</v>
      </c>
      <c r="F275">
        <v>10.651944186849056</v>
      </c>
      <c r="G275">
        <f t="shared" si="5"/>
        <v>63.634540317884856</v>
      </c>
      <c r="H275">
        <f t="shared" si="6"/>
        <v>42.330651944186741</v>
      </c>
      <c r="I275">
        <v>63.851926933942899</v>
      </c>
      <c r="J275">
        <v>7.9889581401367922</v>
      </c>
      <c r="K275">
        <f t="shared" si="7"/>
        <v>71.840885074079694</v>
      </c>
      <c r="L275">
        <f t="shared" si="8"/>
        <v>55.862968793806104</v>
      </c>
      <c r="M275">
        <f t="shared" si="9"/>
        <v>0</v>
      </c>
      <c r="N275">
        <f t="shared" si="10"/>
        <v>0</v>
      </c>
      <c r="O275">
        <f t="shared" si="11"/>
        <v>1</v>
      </c>
      <c r="P275">
        <f t="shared" si="12"/>
        <v>0</v>
      </c>
      <c r="Q275" t="s">
        <v>130</v>
      </c>
    </row>
    <row r="276" spans="3:17" x14ac:dyDescent="0.35">
      <c r="C276">
        <v>38</v>
      </c>
      <c r="E276">
        <v>96.689407825517307</v>
      </c>
      <c r="F276">
        <v>6.7896586179270324</v>
      </c>
      <c r="G276">
        <f t="shared" si="5"/>
        <v>103.47906644344434</v>
      </c>
      <c r="H276">
        <f t="shared" si="6"/>
        <v>89.899749207590276</v>
      </c>
      <c r="I276">
        <v>73.133449355152493</v>
      </c>
      <c r="J276">
        <v>11.542419650477985</v>
      </c>
      <c r="K276">
        <f t="shared" si="7"/>
        <v>84.675869005630474</v>
      </c>
      <c r="L276">
        <f t="shared" si="8"/>
        <v>61.591029704674511</v>
      </c>
      <c r="M276">
        <f t="shared" si="9"/>
        <v>0</v>
      </c>
      <c r="N276" s="141">
        <f t="shared" si="10"/>
        <v>1</v>
      </c>
      <c r="O276">
        <f t="shared" si="11"/>
        <v>0</v>
      </c>
      <c r="P276">
        <f t="shared" si="12"/>
        <v>1</v>
      </c>
      <c r="Q276" t="s">
        <v>130</v>
      </c>
    </row>
    <row r="277" spans="3:17" x14ac:dyDescent="0.35">
      <c r="C277">
        <v>39</v>
      </c>
      <c r="E277">
        <v>109.97067448680301</v>
      </c>
      <c r="F277">
        <v>14.36950146627518</v>
      </c>
      <c r="G277">
        <f t="shared" si="5"/>
        <v>124.34017595307819</v>
      </c>
      <c r="H277">
        <f t="shared" si="6"/>
        <v>95.601173020527824</v>
      </c>
      <c r="I277">
        <v>131.964809384164</v>
      </c>
      <c r="J277">
        <v>20.117302052785284</v>
      </c>
      <c r="K277">
        <f t="shared" si="7"/>
        <v>152.08211143694928</v>
      </c>
      <c r="L277">
        <f t="shared" si="8"/>
        <v>111.84750733137872</v>
      </c>
      <c r="M277">
        <f t="shared" si="9"/>
        <v>0</v>
      </c>
      <c r="N277">
        <f t="shared" si="10"/>
        <v>0</v>
      </c>
      <c r="O277">
        <f t="shared" si="11"/>
        <v>1</v>
      </c>
      <c r="P277">
        <f t="shared" si="12"/>
        <v>0</v>
      </c>
      <c r="Q277" t="s">
        <v>131</v>
      </c>
    </row>
    <row r="278" spans="3:17" x14ac:dyDescent="0.35">
      <c r="C278">
        <v>40</v>
      </c>
      <c r="E278">
        <v>112.068965517241</v>
      </c>
      <c r="F278">
        <v>18.103448275863165</v>
      </c>
      <c r="G278">
        <f t="shared" si="5"/>
        <v>130.17241379310417</v>
      </c>
      <c r="H278">
        <f t="shared" si="6"/>
        <v>93.965517241377825</v>
      </c>
      <c r="I278">
        <v>100.985221674876</v>
      </c>
      <c r="J278">
        <v>25.344827586207646</v>
      </c>
      <c r="K278">
        <f t="shared" si="7"/>
        <v>126.33004926108364</v>
      </c>
      <c r="L278">
        <f t="shared" si="8"/>
        <v>75.640394088668359</v>
      </c>
      <c r="M278">
        <f t="shared" si="9"/>
        <v>0</v>
      </c>
      <c r="N278">
        <f t="shared" si="10"/>
        <v>0</v>
      </c>
      <c r="O278">
        <f t="shared" si="11"/>
        <v>0</v>
      </c>
      <c r="P278">
        <f t="shared" si="12"/>
        <v>1</v>
      </c>
      <c r="Q278" t="s">
        <v>131</v>
      </c>
    </row>
    <row r="279" spans="3:17" x14ac:dyDescent="0.35">
      <c r="C279">
        <v>41</v>
      </c>
      <c r="E279">
        <v>64.029363784665506</v>
      </c>
      <c r="F279">
        <v>11.590538336052468</v>
      </c>
      <c r="G279">
        <f t="shared" si="5"/>
        <v>75.619902120717967</v>
      </c>
      <c r="H279">
        <f t="shared" si="6"/>
        <v>52.438825448613038</v>
      </c>
      <c r="I279">
        <v>59.743437639032997</v>
      </c>
      <c r="J279">
        <v>0</v>
      </c>
      <c r="K279">
        <f t="shared" si="7"/>
        <v>59.743437639032997</v>
      </c>
      <c r="L279">
        <f t="shared" si="8"/>
        <v>59.743437639032997</v>
      </c>
      <c r="M279">
        <f t="shared" si="9"/>
        <v>0</v>
      </c>
      <c r="N279">
        <f t="shared" si="10"/>
        <v>0</v>
      </c>
      <c r="O279">
        <f t="shared" si="11"/>
        <v>0</v>
      </c>
      <c r="P279">
        <f t="shared" si="12"/>
        <v>1</v>
      </c>
      <c r="Q279" t="s">
        <v>130</v>
      </c>
    </row>
    <row r="280" spans="3:17" x14ac:dyDescent="0.35">
      <c r="C280">
        <v>42</v>
      </c>
      <c r="E280">
        <v>83.058158863541394</v>
      </c>
      <c r="F280">
        <v>12.368553625877963</v>
      </c>
      <c r="G280">
        <f t="shared" si="5"/>
        <v>95.426712489419359</v>
      </c>
      <c r="H280">
        <f t="shared" si="6"/>
        <v>70.689605237663429</v>
      </c>
      <c r="I280">
        <v>107.335379720372</v>
      </c>
      <c r="J280">
        <v>12.368553625877405</v>
      </c>
      <c r="K280">
        <f t="shared" si="7"/>
        <v>119.70393334624941</v>
      </c>
      <c r="L280">
        <f t="shared" si="8"/>
        <v>94.966826094494593</v>
      </c>
      <c r="M280">
        <f t="shared" si="9"/>
        <v>0</v>
      </c>
      <c r="N280">
        <f t="shared" si="10"/>
        <v>0</v>
      </c>
      <c r="O280">
        <f t="shared" si="11"/>
        <v>1</v>
      </c>
      <c r="P280">
        <f t="shared" si="12"/>
        <v>0</v>
      </c>
      <c r="Q280" t="s">
        <v>130</v>
      </c>
    </row>
    <row r="281" spans="3:17" x14ac:dyDescent="0.35">
      <c r="C281">
        <v>43</v>
      </c>
      <c r="E281">
        <v>64.029363784665506</v>
      </c>
      <c r="F281">
        <v>11.590538336052468</v>
      </c>
      <c r="G281">
        <f t="shared" si="5"/>
        <v>75.619902120717967</v>
      </c>
      <c r="H281">
        <f t="shared" si="6"/>
        <v>52.438825448613038</v>
      </c>
      <c r="I281">
        <v>61.878985614711603</v>
      </c>
      <c r="J281">
        <v>4.2147412131098454</v>
      </c>
      <c r="K281">
        <f t="shared" si="7"/>
        <v>66.093726827821442</v>
      </c>
      <c r="L281">
        <f t="shared" si="8"/>
        <v>57.664244401601756</v>
      </c>
      <c r="M281">
        <f t="shared" si="9"/>
        <v>0</v>
      </c>
      <c r="N281">
        <f t="shared" si="10"/>
        <v>0</v>
      </c>
      <c r="O281">
        <f t="shared" si="11"/>
        <v>0</v>
      </c>
      <c r="P281">
        <f t="shared" si="12"/>
        <v>1</v>
      </c>
      <c r="Q281" t="s">
        <v>130</v>
      </c>
    </row>
    <row r="282" spans="3:17" x14ac:dyDescent="0.35">
      <c r="C282">
        <v>44</v>
      </c>
      <c r="E282">
        <v>83.058158863541394</v>
      </c>
      <c r="F282">
        <v>12.368553625877963</v>
      </c>
      <c r="G282">
        <f t="shared" si="5"/>
        <v>95.426712489419359</v>
      </c>
      <c r="H282">
        <f t="shared" si="6"/>
        <v>70.689605237663429</v>
      </c>
      <c r="I282">
        <v>74.326680875799298</v>
      </c>
      <c r="J282">
        <v>0</v>
      </c>
      <c r="K282">
        <f t="shared" si="7"/>
        <v>74.326680875799298</v>
      </c>
      <c r="L282">
        <f t="shared" si="8"/>
        <v>74.326680875799298</v>
      </c>
      <c r="M282">
        <f t="shared" si="9"/>
        <v>0</v>
      </c>
      <c r="N282">
        <f t="shared" si="10"/>
        <v>0</v>
      </c>
      <c r="O282">
        <f t="shared" si="11"/>
        <v>0</v>
      </c>
      <c r="P282">
        <f t="shared" si="12"/>
        <v>1</v>
      </c>
      <c r="Q282" t="s">
        <v>130</v>
      </c>
    </row>
    <row r="283" spans="3:17" x14ac:dyDescent="0.35">
      <c r="C283">
        <v>45</v>
      </c>
      <c r="E283">
        <v>64.029363784665506</v>
      </c>
      <c r="F283">
        <v>11.590538336052468</v>
      </c>
      <c r="G283">
        <f t="shared" si="5"/>
        <v>75.619902120717967</v>
      </c>
      <c r="H283">
        <f t="shared" si="6"/>
        <v>52.438825448613038</v>
      </c>
      <c r="I283">
        <v>51.127094764941297</v>
      </c>
      <c r="J283">
        <v>0</v>
      </c>
      <c r="K283">
        <f t="shared" si="7"/>
        <v>51.127094764941297</v>
      </c>
      <c r="L283">
        <f t="shared" si="8"/>
        <v>51.127094764941297</v>
      </c>
      <c r="M283">
        <f t="shared" si="9"/>
        <v>0</v>
      </c>
      <c r="N283" s="141">
        <f t="shared" si="10"/>
        <v>1</v>
      </c>
      <c r="O283">
        <f t="shared" si="11"/>
        <v>0</v>
      </c>
      <c r="P283">
        <f t="shared" si="12"/>
        <v>1</v>
      </c>
      <c r="Q283" t="s">
        <v>130</v>
      </c>
    </row>
    <row r="284" spans="3:17" x14ac:dyDescent="0.35">
      <c r="C284">
        <v>46</v>
      </c>
      <c r="E284">
        <v>83.058158863541394</v>
      </c>
      <c r="F284">
        <v>12.368553625877963</v>
      </c>
      <c r="G284">
        <f t="shared" si="5"/>
        <v>95.426712489419359</v>
      </c>
      <c r="H284">
        <f t="shared" si="6"/>
        <v>70.689605237663429</v>
      </c>
      <c r="I284">
        <v>75.285287428996895</v>
      </c>
      <c r="J284">
        <v>12.374550015806328</v>
      </c>
      <c r="K284">
        <f t="shared" si="7"/>
        <v>87.65983744480323</v>
      </c>
      <c r="L284">
        <f t="shared" si="8"/>
        <v>62.910737413190567</v>
      </c>
      <c r="M284">
        <f t="shared" si="9"/>
        <v>0</v>
      </c>
      <c r="N284">
        <f t="shared" si="10"/>
        <v>0</v>
      </c>
      <c r="O284">
        <f t="shared" si="11"/>
        <v>0</v>
      </c>
      <c r="P284">
        <f t="shared" si="12"/>
        <v>1</v>
      </c>
      <c r="Q284" t="s">
        <v>130</v>
      </c>
    </row>
    <row r="285" spans="3:17" x14ac:dyDescent="0.35">
      <c r="M285">
        <v>13</v>
      </c>
      <c r="N285">
        <v>4</v>
      </c>
      <c r="O285">
        <f>SUM(O239:O284)</f>
        <v>25</v>
      </c>
      <c r="P285">
        <f>SUM(P239:P284)</f>
        <v>20</v>
      </c>
    </row>
  </sheetData>
  <mergeCells count="34">
    <mergeCell ref="F1:O1"/>
    <mergeCell ref="F2:G2"/>
    <mergeCell ref="O237:P237"/>
    <mergeCell ref="B4:B5"/>
    <mergeCell ref="B6:B7"/>
    <mergeCell ref="B17:B20"/>
    <mergeCell ref="B21:B25"/>
    <mergeCell ref="B28:B29"/>
    <mergeCell ref="B44:B49"/>
    <mergeCell ref="B42:B43"/>
    <mergeCell ref="B38:B39"/>
    <mergeCell ref="B32:B37"/>
    <mergeCell ref="B30:B31"/>
    <mergeCell ref="H2:I2"/>
    <mergeCell ref="J2:L2"/>
    <mergeCell ref="M2:O2"/>
    <mergeCell ref="A42:A43"/>
    <mergeCell ref="A44:A49"/>
    <mergeCell ref="A38:A39"/>
    <mergeCell ref="A32:A37"/>
    <mergeCell ref="A30:A31"/>
    <mergeCell ref="C1:C3"/>
    <mergeCell ref="E1:E3"/>
    <mergeCell ref="A28:A29"/>
    <mergeCell ref="A21:A25"/>
    <mergeCell ref="A17:A20"/>
    <mergeCell ref="B1:B3"/>
    <mergeCell ref="A1:A3"/>
    <mergeCell ref="A4:A5"/>
    <mergeCell ref="A6:A7"/>
    <mergeCell ref="B8:B12"/>
    <mergeCell ref="A8:A12"/>
    <mergeCell ref="B13:B16"/>
    <mergeCell ref="A13:A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722C9-2C4C-43C4-A3AE-9006BF4E9F00}">
  <sheetPr codeName="Sheet3"/>
  <dimension ref="A1:AK186"/>
  <sheetViews>
    <sheetView workbookViewId="0">
      <selection activeCell="AG52" sqref="AG52:AJ52"/>
    </sheetView>
  </sheetViews>
  <sheetFormatPr defaultRowHeight="14.5" x14ac:dyDescent="0.35"/>
  <sheetData>
    <row r="1" spans="1:37" x14ac:dyDescent="0.35">
      <c r="A1" t="s">
        <v>146</v>
      </c>
    </row>
    <row r="3" spans="1:37" x14ac:dyDescent="0.35">
      <c r="A3" t="s">
        <v>88</v>
      </c>
      <c r="B3" t="s">
        <v>6</v>
      </c>
      <c r="H3" t="s">
        <v>88</v>
      </c>
      <c r="I3" t="s">
        <v>6</v>
      </c>
      <c r="R3" s="172" t="s">
        <v>5</v>
      </c>
      <c r="S3" s="172"/>
      <c r="T3" s="172"/>
      <c r="U3" s="172"/>
      <c r="V3" s="172"/>
      <c r="W3" s="172" t="s">
        <v>6</v>
      </c>
      <c r="X3" s="172"/>
      <c r="Y3" s="172"/>
      <c r="AB3" s="269" t="s">
        <v>124</v>
      </c>
      <c r="AC3" s="269"/>
    </row>
    <row r="4" spans="1:37" ht="29" x14ac:dyDescent="0.35">
      <c r="A4" s="208">
        <v>-20.699669966997536</v>
      </c>
      <c r="B4" s="208">
        <v>52.066006600661666</v>
      </c>
      <c r="C4" s="208">
        <v>1</v>
      </c>
      <c r="D4" s="208" t="s">
        <v>128</v>
      </c>
      <c r="E4" s="208" t="s">
        <v>89</v>
      </c>
      <c r="F4" s="208">
        <v>1</v>
      </c>
      <c r="H4" s="209">
        <v>-13.23000000000069</v>
      </c>
      <c r="I4" s="209">
        <v>-32.083143564357144</v>
      </c>
      <c r="J4" s="209">
        <v>25</v>
      </c>
      <c r="K4" s="209" t="s">
        <v>136</v>
      </c>
      <c r="L4" s="209" t="s">
        <v>30</v>
      </c>
      <c r="M4" s="209">
        <v>1</v>
      </c>
      <c r="R4" s="172" t="s">
        <v>7</v>
      </c>
      <c r="S4" s="172" t="s">
        <v>78</v>
      </c>
      <c r="T4" s="172" t="s">
        <v>110</v>
      </c>
      <c r="U4" s="172" t="s">
        <v>111</v>
      </c>
      <c r="V4" s="172" t="s">
        <v>66</v>
      </c>
      <c r="W4" s="172" t="s">
        <v>78</v>
      </c>
      <c r="X4" s="172" t="s">
        <v>110</v>
      </c>
      <c r="Y4" s="172" t="s">
        <v>111</v>
      </c>
      <c r="Z4" s="173" t="s">
        <v>112</v>
      </c>
      <c r="AA4" s="174" t="s">
        <v>113</v>
      </c>
      <c r="AB4" s="179" t="s">
        <v>122</v>
      </c>
      <c r="AC4" s="179" t="s">
        <v>123</v>
      </c>
    </row>
    <row r="5" spans="1:37" x14ac:dyDescent="0.35">
      <c r="A5" s="208">
        <v>0</v>
      </c>
      <c r="B5" s="208">
        <v>80.528052805285</v>
      </c>
      <c r="C5" s="208">
        <v>1</v>
      </c>
      <c r="D5" s="208"/>
      <c r="E5" s="208"/>
      <c r="H5" s="209">
        <v>0</v>
      </c>
      <c r="I5" s="209">
        <v>-5.6231435643564538</v>
      </c>
      <c r="J5" s="209">
        <v>25</v>
      </c>
      <c r="K5" s="209"/>
      <c r="L5" s="209"/>
      <c r="N5" t="s">
        <v>147</v>
      </c>
      <c r="P5">
        <v>1</v>
      </c>
      <c r="R5">
        <v>149.83697765546901</v>
      </c>
      <c r="S5">
        <v>20.699669966997536</v>
      </c>
      <c r="T5">
        <f>R5+S5</f>
        <v>170.53664762246655</v>
      </c>
      <c r="U5">
        <f>R5-S5</f>
        <v>129.13730768847148</v>
      </c>
      <c r="V5">
        <v>230.36503046075401</v>
      </c>
      <c r="W5">
        <v>28.462046204623338</v>
      </c>
      <c r="X5">
        <f>V5+W5</f>
        <v>258.82707666537738</v>
      </c>
      <c r="Y5">
        <f>V5-W5</f>
        <v>201.90298425613068</v>
      </c>
      <c r="Z5" s="141">
        <f>IF((Y5&gt;T5),1,0)</f>
        <v>1</v>
      </c>
      <c r="AA5">
        <f>IF((U5&gt;X5),1,0)</f>
        <v>0</v>
      </c>
      <c r="AB5">
        <f>IF((V5&gt;R5),1,0)</f>
        <v>1</v>
      </c>
      <c r="AC5">
        <f>IF((V5&lt;R5),1,0)</f>
        <v>0</v>
      </c>
      <c r="AD5" t="s">
        <v>128</v>
      </c>
    </row>
    <row r="6" spans="1:37" x14ac:dyDescent="0.35">
      <c r="A6" s="208">
        <v>20.699669966997536</v>
      </c>
      <c r="B6" s="208">
        <v>108.99009900990833</v>
      </c>
      <c r="C6" s="208">
        <v>1</v>
      </c>
      <c r="D6" s="208"/>
      <c r="E6" s="208"/>
      <c r="H6" s="209">
        <v>13.23000000000069</v>
      </c>
      <c r="I6" s="209">
        <v>20.836856435644236</v>
      </c>
      <c r="J6" s="209">
        <v>25</v>
      </c>
      <c r="K6" s="209"/>
      <c r="L6" s="209"/>
      <c r="P6">
        <v>2</v>
      </c>
      <c r="R6">
        <v>140.20028612303199</v>
      </c>
      <c r="S6">
        <v>18.226037195996589</v>
      </c>
      <c r="T6">
        <f t="shared" ref="T6:T50" si="0">R6+S6</f>
        <v>158.42632331902857</v>
      </c>
      <c r="U6">
        <f t="shared" ref="U6:U50" si="1">R6-S6</f>
        <v>121.9742489270354</v>
      </c>
      <c r="V6">
        <v>236.051502145922</v>
      </c>
      <c r="W6">
        <v>50.472103004292997</v>
      </c>
      <c r="X6">
        <f t="shared" ref="X6:X50" si="2">V6+W6</f>
        <v>286.52360515021502</v>
      </c>
      <c r="Y6">
        <f t="shared" ref="Y6:Y50" si="3">V6-W6</f>
        <v>185.57939914162901</v>
      </c>
      <c r="Z6" s="141">
        <f t="shared" ref="Z6:Z50" si="4">IF((Y6&gt;T6),1,0)</f>
        <v>1</v>
      </c>
      <c r="AA6">
        <f t="shared" ref="AA6:AA50" si="5">IF((U6&gt;X6),1,0)</f>
        <v>0</v>
      </c>
      <c r="AB6">
        <f t="shared" ref="AB6:AB50" si="6">IF((V6&gt;R6),1,0)</f>
        <v>1</v>
      </c>
      <c r="AC6">
        <f t="shared" ref="AC6:AC50" si="7">IF((V6&lt;R6),1,0)</f>
        <v>0</v>
      </c>
      <c r="AD6" t="s">
        <v>128</v>
      </c>
    </row>
    <row r="7" spans="1:37" x14ac:dyDescent="0.35">
      <c r="A7" s="208"/>
      <c r="B7" s="208"/>
      <c r="C7" s="208"/>
      <c r="D7" s="208"/>
      <c r="E7" s="208"/>
      <c r="H7" s="209"/>
      <c r="I7" s="209"/>
      <c r="J7" s="209"/>
      <c r="K7" s="209"/>
      <c r="L7" s="209"/>
      <c r="P7">
        <v>3</v>
      </c>
      <c r="R7">
        <v>88.174807197943494</v>
      </c>
      <c r="S7">
        <v>0</v>
      </c>
      <c r="T7">
        <f t="shared" si="0"/>
        <v>88.174807197943494</v>
      </c>
      <c r="U7">
        <f t="shared" si="1"/>
        <v>88.174807197943494</v>
      </c>
      <c r="V7">
        <v>154.755784061696</v>
      </c>
      <c r="W7">
        <v>24.688946015424872</v>
      </c>
      <c r="X7">
        <f t="shared" si="2"/>
        <v>179.44473007712088</v>
      </c>
      <c r="Y7">
        <f t="shared" si="3"/>
        <v>130.06683804627113</v>
      </c>
      <c r="Z7" s="141">
        <f t="shared" si="4"/>
        <v>1</v>
      </c>
      <c r="AA7">
        <f t="shared" si="5"/>
        <v>0</v>
      </c>
      <c r="AB7">
        <f t="shared" si="6"/>
        <v>1</v>
      </c>
      <c r="AC7">
        <f t="shared" si="7"/>
        <v>0</v>
      </c>
      <c r="AD7" t="s">
        <v>130</v>
      </c>
    </row>
    <row r="8" spans="1:37" ht="29" x14ac:dyDescent="0.35">
      <c r="A8" s="208">
        <v>-18.226037195996589</v>
      </c>
      <c r="B8" s="208">
        <v>45.379113018597018</v>
      </c>
      <c r="C8" s="208">
        <v>2</v>
      </c>
      <c r="D8" s="208" t="s">
        <v>128</v>
      </c>
      <c r="E8" s="208" t="s">
        <v>89</v>
      </c>
      <c r="F8" s="208">
        <v>2</v>
      </c>
      <c r="H8" s="209">
        <v>-13.23000000000069</v>
      </c>
      <c r="I8" s="209">
        <v>52.243143564351257</v>
      </c>
      <c r="J8" s="209">
        <v>26</v>
      </c>
      <c r="K8" s="209" t="s">
        <v>136</v>
      </c>
      <c r="L8" s="209" t="s">
        <v>30</v>
      </c>
      <c r="M8" s="209">
        <v>2</v>
      </c>
      <c r="N8" t="s">
        <v>148</v>
      </c>
      <c r="P8">
        <v>4</v>
      </c>
      <c r="R8">
        <v>92.289719626168207</v>
      </c>
      <c r="S8">
        <v>4.5794392523365648</v>
      </c>
      <c r="T8">
        <f t="shared" si="0"/>
        <v>96.869158878504777</v>
      </c>
      <c r="U8">
        <f t="shared" si="1"/>
        <v>87.710280373831637</v>
      </c>
      <c r="V8">
        <v>123.831775700934</v>
      </c>
      <c r="W8">
        <v>20.607476635514441</v>
      </c>
      <c r="X8">
        <f t="shared" si="2"/>
        <v>144.43925233644845</v>
      </c>
      <c r="Y8">
        <f t="shared" si="3"/>
        <v>103.22429906541956</v>
      </c>
      <c r="Z8" s="141">
        <f t="shared" si="4"/>
        <v>1</v>
      </c>
      <c r="AA8">
        <f t="shared" si="5"/>
        <v>0</v>
      </c>
      <c r="AB8">
        <f t="shared" si="6"/>
        <v>1</v>
      </c>
      <c r="AC8">
        <f t="shared" si="7"/>
        <v>0</v>
      </c>
      <c r="AD8" t="s">
        <v>130</v>
      </c>
      <c r="AG8" s="173" t="s">
        <v>112</v>
      </c>
      <c r="AH8" s="174" t="s">
        <v>113</v>
      </c>
      <c r="AI8" s="179" t="s">
        <v>122</v>
      </c>
      <c r="AJ8" s="179" t="s">
        <v>123</v>
      </c>
    </row>
    <row r="9" spans="1:37" x14ac:dyDescent="0.35">
      <c r="A9" s="208">
        <v>0</v>
      </c>
      <c r="B9" s="208">
        <v>95.851216022890014</v>
      </c>
      <c r="C9" s="208">
        <v>2</v>
      </c>
      <c r="D9" s="208"/>
      <c r="E9" s="208"/>
      <c r="H9" s="209">
        <v>0</v>
      </c>
      <c r="I9" s="209">
        <v>131.62314356435482</v>
      </c>
      <c r="J9" s="209">
        <v>26</v>
      </c>
      <c r="K9" s="209"/>
      <c r="L9" s="209"/>
      <c r="P9">
        <v>5</v>
      </c>
      <c r="R9">
        <v>78.323212890037496</v>
      </c>
      <c r="S9">
        <v>0</v>
      </c>
      <c r="T9">
        <f t="shared" si="0"/>
        <v>78.323212890037496</v>
      </c>
      <c r="U9">
        <f t="shared" si="1"/>
        <v>78.323212890037496</v>
      </c>
      <c r="V9">
        <v>61.654542175193903</v>
      </c>
      <c r="W9">
        <v>6.2041724283050455</v>
      </c>
      <c r="X9">
        <f t="shared" si="2"/>
        <v>67.858714603498953</v>
      </c>
      <c r="Y9">
        <f t="shared" si="3"/>
        <v>55.45036974688886</v>
      </c>
      <c r="Z9">
        <f t="shared" si="4"/>
        <v>0</v>
      </c>
      <c r="AA9" s="141">
        <f t="shared" si="5"/>
        <v>1</v>
      </c>
      <c r="AB9">
        <f t="shared" si="6"/>
        <v>0</v>
      </c>
      <c r="AC9">
        <f t="shared" si="7"/>
        <v>1</v>
      </c>
      <c r="AD9" t="s">
        <v>131</v>
      </c>
      <c r="AF9">
        <v>1</v>
      </c>
      <c r="AG9">
        <v>0</v>
      </c>
      <c r="AH9">
        <v>1</v>
      </c>
      <c r="AI9">
        <v>0</v>
      </c>
      <c r="AJ9">
        <v>1</v>
      </c>
      <c r="AK9" t="s">
        <v>131</v>
      </c>
    </row>
    <row r="10" spans="1:37" x14ac:dyDescent="0.35">
      <c r="A10" s="208">
        <v>18.226037195996589</v>
      </c>
      <c r="B10" s="208">
        <v>146.323319027183</v>
      </c>
      <c r="C10" s="208">
        <v>2</v>
      </c>
      <c r="D10" s="208"/>
      <c r="E10" s="208"/>
      <c r="H10" s="209">
        <v>13.23000000000069</v>
      </c>
      <c r="I10" s="209">
        <v>211.00314356435837</v>
      </c>
      <c r="J10" s="209">
        <v>26</v>
      </c>
      <c r="K10" s="209"/>
      <c r="L10" s="209"/>
      <c r="P10">
        <v>6</v>
      </c>
      <c r="R10">
        <v>78.292354784241894</v>
      </c>
      <c r="S10">
        <v>0</v>
      </c>
      <c r="T10">
        <f t="shared" si="0"/>
        <v>78.292354784241894</v>
      </c>
      <c r="U10">
        <f t="shared" si="1"/>
        <v>78.292354784241894</v>
      </c>
      <c r="V10">
        <v>78.292354784241894</v>
      </c>
      <c r="W10">
        <v>0</v>
      </c>
      <c r="X10">
        <f t="shared" si="2"/>
        <v>78.292354784241894</v>
      </c>
      <c r="Y10">
        <f t="shared" si="3"/>
        <v>78.292354784241894</v>
      </c>
      <c r="Z10">
        <f t="shared" si="4"/>
        <v>0</v>
      </c>
      <c r="AA10">
        <f t="shared" si="5"/>
        <v>0</v>
      </c>
      <c r="AB10">
        <f t="shared" si="6"/>
        <v>0</v>
      </c>
      <c r="AC10">
        <f t="shared" si="7"/>
        <v>0</v>
      </c>
      <c r="AD10" t="s">
        <v>131</v>
      </c>
      <c r="AF10">
        <v>2</v>
      </c>
      <c r="AG10">
        <v>0</v>
      </c>
      <c r="AH10">
        <v>0</v>
      </c>
      <c r="AI10">
        <v>0</v>
      </c>
      <c r="AJ10">
        <v>0</v>
      </c>
      <c r="AK10" t="s">
        <v>131</v>
      </c>
    </row>
    <row r="11" spans="1:37" x14ac:dyDescent="0.35">
      <c r="P11">
        <v>7</v>
      </c>
      <c r="R11">
        <v>77.824267782426702</v>
      </c>
      <c r="S11">
        <v>36.083682008368235</v>
      </c>
      <c r="T11">
        <f t="shared" si="0"/>
        <v>113.90794979079493</v>
      </c>
      <c r="U11">
        <f t="shared" si="1"/>
        <v>41.740585774058466</v>
      </c>
      <c r="V11">
        <v>116.317991631799</v>
      </c>
      <c r="W11">
        <v>39.364016736401254</v>
      </c>
      <c r="X11">
        <f t="shared" si="2"/>
        <v>155.68200836820026</v>
      </c>
      <c r="Y11">
        <f t="shared" si="3"/>
        <v>76.953974895397749</v>
      </c>
      <c r="Z11">
        <f t="shared" si="4"/>
        <v>0</v>
      </c>
      <c r="AA11">
        <f t="shared" si="5"/>
        <v>0</v>
      </c>
      <c r="AB11">
        <f t="shared" si="6"/>
        <v>1</v>
      </c>
      <c r="AC11">
        <f t="shared" si="7"/>
        <v>0</v>
      </c>
      <c r="AD11" t="s">
        <v>131</v>
      </c>
      <c r="AF11">
        <v>3</v>
      </c>
      <c r="AG11">
        <v>0</v>
      </c>
      <c r="AH11">
        <v>0</v>
      </c>
      <c r="AI11">
        <v>1</v>
      </c>
      <c r="AJ11">
        <v>0</v>
      </c>
      <c r="AK11" t="s">
        <v>131</v>
      </c>
    </row>
    <row r="12" spans="1:37" x14ac:dyDescent="0.35">
      <c r="A12" s="210">
        <v>0</v>
      </c>
      <c r="B12" s="210">
        <v>41.892030848327636</v>
      </c>
      <c r="C12" s="210">
        <v>3</v>
      </c>
      <c r="D12" s="210" t="s">
        <v>130</v>
      </c>
      <c r="E12" s="210" t="s">
        <v>89</v>
      </c>
      <c r="F12" s="210">
        <v>1</v>
      </c>
      <c r="H12" s="208">
        <v>-20.699669966997536</v>
      </c>
      <c r="I12" s="208">
        <v>52.066006600661666</v>
      </c>
      <c r="J12" s="208">
        <v>1</v>
      </c>
      <c r="K12" s="208" t="s">
        <v>128</v>
      </c>
      <c r="L12" s="208" t="s">
        <v>89</v>
      </c>
      <c r="M12" s="208">
        <v>1</v>
      </c>
      <c r="P12">
        <v>8</v>
      </c>
      <c r="R12">
        <v>114.644351464435</v>
      </c>
      <c r="S12">
        <v>50.845188284518287</v>
      </c>
      <c r="T12">
        <f t="shared" si="0"/>
        <v>165.48953974895329</v>
      </c>
      <c r="U12">
        <f t="shared" si="1"/>
        <v>63.799163179916718</v>
      </c>
      <c r="V12">
        <v>115.481171548117</v>
      </c>
      <c r="W12">
        <v>42.644351464434692</v>
      </c>
      <c r="X12">
        <f t="shared" si="2"/>
        <v>158.1255230125517</v>
      </c>
      <c r="Y12">
        <f t="shared" si="3"/>
        <v>72.836820083682312</v>
      </c>
      <c r="Z12">
        <f t="shared" si="4"/>
        <v>0</v>
      </c>
      <c r="AA12">
        <f t="shared" si="5"/>
        <v>0</v>
      </c>
      <c r="AB12">
        <f t="shared" si="6"/>
        <v>1</v>
      </c>
      <c r="AC12">
        <f t="shared" si="7"/>
        <v>0</v>
      </c>
      <c r="AD12" t="s">
        <v>131</v>
      </c>
      <c r="AF12">
        <v>4</v>
      </c>
      <c r="AG12">
        <v>0</v>
      </c>
      <c r="AH12">
        <v>0</v>
      </c>
      <c r="AI12">
        <v>1</v>
      </c>
      <c r="AJ12">
        <v>0</v>
      </c>
      <c r="AK12" t="s">
        <v>131</v>
      </c>
    </row>
    <row r="13" spans="1:37" x14ac:dyDescent="0.35">
      <c r="A13" s="210">
        <v>0</v>
      </c>
      <c r="B13" s="210">
        <v>66.580976863752511</v>
      </c>
      <c r="C13" s="210">
        <v>3</v>
      </c>
      <c r="D13" s="210"/>
      <c r="E13" s="210"/>
      <c r="H13" s="208">
        <v>0</v>
      </c>
      <c r="I13" s="208">
        <v>80.528052805285</v>
      </c>
      <c r="J13" s="208">
        <v>1</v>
      </c>
      <c r="K13" s="208"/>
      <c r="L13" s="208"/>
      <c r="N13" t="s">
        <v>148</v>
      </c>
      <c r="P13">
        <v>9</v>
      </c>
      <c r="R13">
        <v>147.28033472803301</v>
      </c>
      <c r="S13">
        <v>62.326359832635319</v>
      </c>
      <c r="T13">
        <f t="shared" si="0"/>
        <v>209.60669456066833</v>
      </c>
      <c r="U13">
        <f t="shared" si="1"/>
        <v>84.953974895397693</v>
      </c>
      <c r="V13">
        <v>123.012552301255</v>
      </c>
      <c r="W13">
        <v>39.364016736401254</v>
      </c>
      <c r="X13">
        <f t="shared" si="2"/>
        <v>162.37656903765625</v>
      </c>
      <c r="Y13">
        <f t="shared" si="3"/>
        <v>83.648535564853745</v>
      </c>
      <c r="Z13">
        <f t="shared" si="4"/>
        <v>0</v>
      </c>
      <c r="AA13">
        <f t="shared" si="5"/>
        <v>0</v>
      </c>
      <c r="AB13">
        <f t="shared" si="6"/>
        <v>0</v>
      </c>
      <c r="AC13">
        <f t="shared" si="7"/>
        <v>1</v>
      </c>
      <c r="AD13" t="s">
        <v>131</v>
      </c>
      <c r="AF13">
        <v>5</v>
      </c>
      <c r="AG13">
        <v>0</v>
      </c>
      <c r="AH13">
        <v>0</v>
      </c>
      <c r="AI13">
        <v>0</v>
      </c>
      <c r="AJ13">
        <v>1</v>
      </c>
      <c r="AK13" t="s">
        <v>131</v>
      </c>
    </row>
    <row r="14" spans="1:37" x14ac:dyDescent="0.35">
      <c r="A14" s="210">
        <v>0</v>
      </c>
      <c r="B14" s="210">
        <v>91.269922879177386</v>
      </c>
      <c r="C14" s="210">
        <v>3</v>
      </c>
      <c r="D14" s="210"/>
      <c r="E14" s="210"/>
      <c r="H14" s="208">
        <v>20.699669966997536</v>
      </c>
      <c r="I14" s="208">
        <v>108.99009900990833</v>
      </c>
      <c r="J14" s="208">
        <v>1</v>
      </c>
      <c r="K14" s="208"/>
      <c r="L14" s="208"/>
      <c r="P14">
        <v>10</v>
      </c>
      <c r="R14">
        <v>75.567401284504896</v>
      </c>
      <c r="S14">
        <v>5.8867428289640253</v>
      </c>
      <c r="T14">
        <f t="shared" si="0"/>
        <v>81.454144113468928</v>
      </c>
      <c r="U14">
        <f t="shared" si="1"/>
        <v>69.680658455540865</v>
      </c>
      <c r="V14">
        <v>85.952688374445898</v>
      </c>
      <c r="W14">
        <v>10.7799682942115</v>
      </c>
      <c r="X14">
        <f t="shared" si="2"/>
        <v>96.732656668657398</v>
      </c>
      <c r="Y14">
        <f t="shared" si="3"/>
        <v>75.172720080234399</v>
      </c>
      <c r="Z14">
        <f t="shared" si="4"/>
        <v>0</v>
      </c>
      <c r="AA14">
        <f t="shared" si="5"/>
        <v>0</v>
      </c>
      <c r="AB14">
        <f t="shared" si="6"/>
        <v>1</v>
      </c>
      <c r="AC14">
        <f t="shared" si="7"/>
        <v>0</v>
      </c>
      <c r="AD14" t="s">
        <v>131</v>
      </c>
      <c r="AF14">
        <v>6</v>
      </c>
      <c r="AG14">
        <v>0</v>
      </c>
      <c r="AH14">
        <v>0</v>
      </c>
      <c r="AI14">
        <v>1</v>
      </c>
      <c r="AJ14">
        <v>0</v>
      </c>
      <c r="AK14" t="s">
        <v>131</v>
      </c>
    </row>
    <row r="15" spans="1:37" x14ac:dyDescent="0.35">
      <c r="A15" s="210"/>
      <c r="B15" s="210"/>
      <c r="C15" s="210"/>
      <c r="D15" s="210"/>
      <c r="E15" s="210"/>
      <c r="H15" s="208"/>
      <c r="I15" s="208"/>
      <c r="J15" s="208"/>
      <c r="K15" s="208"/>
      <c r="L15" s="208"/>
      <c r="P15">
        <v>11</v>
      </c>
      <c r="R15">
        <v>80.402563967051904</v>
      </c>
      <c r="S15">
        <v>18.930985798521792</v>
      </c>
      <c r="T15">
        <f t="shared" si="0"/>
        <v>99.333549765573693</v>
      </c>
      <c r="U15">
        <f t="shared" si="1"/>
        <v>61.471578168530115</v>
      </c>
      <c r="V15">
        <v>93.680681912556295</v>
      </c>
      <c r="W15">
        <v>33.126635510491013</v>
      </c>
      <c r="X15">
        <f t="shared" si="2"/>
        <v>126.80731742304731</v>
      </c>
      <c r="Y15">
        <f t="shared" si="3"/>
        <v>60.554046402065282</v>
      </c>
      <c r="Z15">
        <f t="shared" si="4"/>
        <v>0</v>
      </c>
      <c r="AA15">
        <f t="shared" si="5"/>
        <v>0</v>
      </c>
      <c r="AB15">
        <f t="shared" si="6"/>
        <v>1</v>
      </c>
      <c r="AC15">
        <f t="shared" si="7"/>
        <v>0</v>
      </c>
      <c r="AD15" t="s">
        <v>131</v>
      </c>
      <c r="AF15">
        <v>7</v>
      </c>
      <c r="AG15">
        <v>0</v>
      </c>
      <c r="AH15">
        <v>0</v>
      </c>
      <c r="AI15">
        <v>1</v>
      </c>
      <c r="AJ15">
        <v>0</v>
      </c>
      <c r="AK15" t="s">
        <v>131</v>
      </c>
    </row>
    <row r="16" spans="1:37" x14ac:dyDescent="0.35">
      <c r="A16" s="210">
        <v>-4.5794392523365648</v>
      </c>
      <c r="B16" s="210">
        <v>10.934579439251355</v>
      </c>
      <c r="C16" s="210">
        <v>4</v>
      </c>
      <c r="D16" s="210" t="s">
        <v>130</v>
      </c>
      <c r="E16" s="210" t="s">
        <v>89</v>
      </c>
      <c r="F16" s="210">
        <v>2</v>
      </c>
      <c r="H16" s="208">
        <v>-18.226037195996589</v>
      </c>
      <c r="I16" s="208">
        <v>45.379113018597018</v>
      </c>
      <c r="J16" s="208">
        <v>2</v>
      </c>
      <c r="K16" s="208" t="s">
        <v>128</v>
      </c>
      <c r="L16" s="208" t="s">
        <v>89</v>
      </c>
      <c r="M16" s="208">
        <v>2</v>
      </c>
      <c r="P16">
        <v>12</v>
      </c>
      <c r="R16">
        <v>115.625</v>
      </c>
      <c r="S16">
        <v>29.85937499999805</v>
      </c>
      <c r="T16">
        <f t="shared" si="0"/>
        <v>145.48437499999804</v>
      </c>
      <c r="U16">
        <f t="shared" si="1"/>
        <v>85.765625000001947</v>
      </c>
      <c r="V16">
        <v>105.46875</v>
      </c>
      <c r="W16">
        <v>25.265624999999805</v>
      </c>
      <c r="X16">
        <f t="shared" si="2"/>
        <v>130.7343749999998</v>
      </c>
      <c r="Y16">
        <f t="shared" si="3"/>
        <v>80.203125000000199</v>
      </c>
      <c r="Z16">
        <f t="shared" si="4"/>
        <v>0</v>
      </c>
      <c r="AA16">
        <f t="shared" si="5"/>
        <v>0</v>
      </c>
      <c r="AB16">
        <f t="shared" si="6"/>
        <v>0</v>
      </c>
      <c r="AC16">
        <f t="shared" si="7"/>
        <v>1</v>
      </c>
      <c r="AD16" t="s">
        <v>131</v>
      </c>
      <c r="AF16">
        <v>8</v>
      </c>
      <c r="AG16">
        <v>0</v>
      </c>
      <c r="AH16">
        <v>0</v>
      </c>
      <c r="AI16">
        <v>0</v>
      </c>
      <c r="AJ16">
        <v>1</v>
      </c>
      <c r="AK16" t="s">
        <v>131</v>
      </c>
    </row>
    <row r="17" spans="1:37" x14ac:dyDescent="0.35">
      <c r="A17" s="210">
        <v>0</v>
      </c>
      <c r="B17" s="210">
        <v>31.542056074765796</v>
      </c>
      <c r="C17" s="210">
        <v>4</v>
      </c>
      <c r="D17" s="210"/>
      <c r="E17" s="210"/>
      <c r="H17" s="208">
        <v>0</v>
      </c>
      <c r="I17" s="208">
        <v>95.851216022890014</v>
      </c>
      <c r="J17" s="208">
        <v>2</v>
      </c>
      <c r="K17" s="208"/>
      <c r="L17" s="208"/>
      <c r="N17" t="s">
        <v>148</v>
      </c>
      <c r="P17">
        <v>13</v>
      </c>
      <c r="R17">
        <v>129.49129258782</v>
      </c>
      <c r="S17">
        <v>28.39055793991508</v>
      </c>
      <c r="T17">
        <f t="shared" si="0"/>
        <v>157.88185052773508</v>
      </c>
      <c r="U17">
        <f t="shared" si="1"/>
        <v>101.10073464790491</v>
      </c>
      <c r="V17">
        <v>95.6930093260181</v>
      </c>
      <c r="W17">
        <v>20.819742489269178</v>
      </c>
      <c r="X17">
        <f t="shared" si="2"/>
        <v>116.51275181528727</v>
      </c>
      <c r="Y17">
        <f t="shared" si="3"/>
        <v>74.873266836748925</v>
      </c>
      <c r="Z17">
        <f t="shared" si="4"/>
        <v>0</v>
      </c>
      <c r="AA17">
        <f t="shared" si="5"/>
        <v>0</v>
      </c>
      <c r="AB17">
        <f t="shared" si="6"/>
        <v>0</v>
      </c>
      <c r="AC17">
        <f t="shared" si="7"/>
        <v>1</v>
      </c>
      <c r="AD17" t="s">
        <v>131</v>
      </c>
      <c r="AF17">
        <v>9</v>
      </c>
      <c r="AG17">
        <v>0</v>
      </c>
      <c r="AH17">
        <v>0</v>
      </c>
      <c r="AI17">
        <v>0</v>
      </c>
      <c r="AJ17">
        <v>1</v>
      </c>
      <c r="AK17" t="s">
        <v>131</v>
      </c>
    </row>
    <row r="18" spans="1:37" x14ac:dyDescent="0.35">
      <c r="A18" s="210">
        <v>4.5794392523365648</v>
      </c>
      <c r="B18" s="210">
        <v>52.149532710280241</v>
      </c>
      <c r="C18" s="210">
        <v>4</v>
      </c>
      <c r="D18" s="210"/>
      <c r="E18" s="210"/>
      <c r="H18" s="208">
        <v>18.226037195996589</v>
      </c>
      <c r="I18" s="208">
        <v>146.323319027183</v>
      </c>
      <c r="J18" s="208">
        <v>2</v>
      </c>
      <c r="K18" s="208"/>
      <c r="L18" s="208"/>
      <c r="P18">
        <v>14</v>
      </c>
      <c r="R18">
        <v>95.092024539877301</v>
      </c>
      <c r="S18">
        <v>24.04907975459918</v>
      </c>
      <c r="T18">
        <f t="shared" si="0"/>
        <v>119.14110429447648</v>
      </c>
      <c r="U18">
        <f t="shared" si="1"/>
        <v>71.042944785278124</v>
      </c>
      <c r="V18">
        <v>91.257668711656294</v>
      </c>
      <c r="W18">
        <v>10.521472392637422</v>
      </c>
      <c r="X18">
        <f t="shared" si="2"/>
        <v>101.77914110429371</v>
      </c>
      <c r="Y18">
        <f t="shared" si="3"/>
        <v>80.736196319018873</v>
      </c>
      <c r="Z18">
        <f t="shared" si="4"/>
        <v>0</v>
      </c>
      <c r="AA18">
        <f t="shared" si="5"/>
        <v>0</v>
      </c>
      <c r="AB18">
        <f t="shared" si="6"/>
        <v>0</v>
      </c>
      <c r="AC18">
        <f t="shared" si="7"/>
        <v>1</v>
      </c>
      <c r="AD18" t="s">
        <v>130</v>
      </c>
      <c r="AF18">
        <v>10</v>
      </c>
      <c r="AG18">
        <v>0</v>
      </c>
      <c r="AH18">
        <v>0</v>
      </c>
      <c r="AI18">
        <v>1</v>
      </c>
      <c r="AJ18">
        <v>0</v>
      </c>
      <c r="AK18" t="s">
        <v>131</v>
      </c>
    </row>
    <row r="19" spans="1:37" x14ac:dyDescent="0.35">
      <c r="P19">
        <v>15</v>
      </c>
      <c r="R19">
        <v>73.979648065831398</v>
      </c>
      <c r="S19">
        <v>4.9154206923575074</v>
      </c>
      <c r="T19">
        <f t="shared" si="0"/>
        <v>78.895068758188899</v>
      </c>
      <c r="U19">
        <f t="shared" si="1"/>
        <v>69.064227373473898</v>
      </c>
      <c r="V19">
        <v>87.770471327284099</v>
      </c>
      <c r="W19">
        <v>24.577103461785367</v>
      </c>
      <c r="X19">
        <f t="shared" si="2"/>
        <v>112.34757478906947</v>
      </c>
      <c r="Y19">
        <f t="shared" si="3"/>
        <v>63.193367865498729</v>
      </c>
      <c r="Z19">
        <f t="shared" si="4"/>
        <v>0</v>
      </c>
      <c r="AA19">
        <f t="shared" si="5"/>
        <v>0</v>
      </c>
      <c r="AB19">
        <f t="shared" si="6"/>
        <v>1</v>
      </c>
      <c r="AC19">
        <f t="shared" si="7"/>
        <v>0</v>
      </c>
      <c r="AD19" t="s">
        <v>130</v>
      </c>
      <c r="AF19">
        <v>11</v>
      </c>
      <c r="AG19">
        <v>0</v>
      </c>
      <c r="AH19">
        <v>0</v>
      </c>
      <c r="AI19">
        <v>0</v>
      </c>
      <c r="AJ19">
        <v>1</v>
      </c>
      <c r="AK19" t="s">
        <v>131</v>
      </c>
    </row>
    <row r="20" spans="1:37" x14ac:dyDescent="0.35">
      <c r="A20" s="207">
        <v>0</v>
      </c>
      <c r="B20" s="207">
        <v>-22.872843143148639</v>
      </c>
      <c r="C20" s="207">
        <v>5</v>
      </c>
      <c r="D20" s="207" t="s">
        <v>131</v>
      </c>
      <c r="E20" s="207" t="s">
        <v>143</v>
      </c>
      <c r="F20" s="207">
        <v>1</v>
      </c>
      <c r="H20" s="210">
        <v>0</v>
      </c>
      <c r="I20" s="210">
        <v>41.892030848327636</v>
      </c>
      <c r="J20" s="210">
        <v>3</v>
      </c>
      <c r="K20" s="210" t="s">
        <v>130</v>
      </c>
      <c r="L20" s="210" t="s">
        <v>89</v>
      </c>
      <c r="M20" s="210">
        <v>1</v>
      </c>
      <c r="P20">
        <v>16</v>
      </c>
      <c r="R20">
        <v>92.5033678410622</v>
      </c>
      <c r="S20">
        <v>22.050802820491921</v>
      </c>
      <c r="T20">
        <f t="shared" si="0"/>
        <v>114.55417066155412</v>
      </c>
      <c r="U20">
        <f t="shared" si="1"/>
        <v>70.452565020570276</v>
      </c>
      <c r="V20">
        <v>98.746313579377897</v>
      </c>
      <c r="W20">
        <v>22.050802820490556</v>
      </c>
      <c r="X20">
        <f t="shared" si="2"/>
        <v>120.79711639986846</v>
      </c>
      <c r="Y20">
        <f t="shared" si="3"/>
        <v>76.695510758887337</v>
      </c>
      <c r="Z20">
        <f t="shared" si="4"/>
        <v>0</v>
      </c>
      <c r="AA20">
        <f t="shared" si="5"/>
        <v>0</v>
      </c>
      <c r="AB20">
        <f t="shared" si="6"/>
        <v>1</v>
      </c>
      <c r="AC20">
        <f t="shared" si="7"/>
        <v>0</v>
      </c>
      <c r="AD20" t="s">
        <v>130</v>
      </c>
      <c r="AF20">
        <v>12</v>
      </c>
      <c r="AG20">
        <v>0</v>
      </c>
      <c r="AH20">
        <v>1</v>
      </c>
      <c r="AI20">
        <v>0</v>
      </c>
      <c r="AJ20">
        <v>1</v>
      </c>
      <c r="AK20" t="s">
        <v>141</v>
      </c>
    </row>
    <row r="21" spans="1:37" x14ac:dyDescent="0.35">
      <c r="A21" s="207">
        <v>0</v>
      </c>
      <c r="B21" s="207">
        <v>-16.668670714843593</v>
      </c>
      <c r="C21" s="207">
        <v>5</v>
      </c>
      <c r="D21" s="207"/>
      <c r="E21" s="207"/>
      <c r="H21" s="210">
        <v>0</v>
      </c>
      <c r="I21" s="210">
        <v>66.580976863752511</v>
      </c>
      <c r="J21" s="210">
        <v>3</v>
      </c>
      <c r="K21" s="210"/>
      <c r="L21" s="210"/>
      <c r="N21" s="211" t="s">
        <v>148</v>
      </c>
      <c r="O21">
        <v>1</v>
      </c>
      <c r="P21">
        <v>17</v>
      </c>
      <c r="R21">
        <v>82.758620689655103</v>
      </c>
      <c r="S21">
        <v>18.022988505746973</v>
      </c>
      <c r="T21">
        <f t="shared" si="0"/>
        <v>100.78160919540207</v>
      </c>
      <c r="U21">
        <f t="shared" si="1"/>
        <v>64.735632183908137</v>
      </c>
      <c r="V21">
        <v>72.413793103448299</v>
      </c>
      <c r="W21">
        <v>23.655172413792744</v>
      </c>
      <c r="X21">
        <f t="shared" si="2"/>
        <v>96.06896551724104</v>
      </c>
      <c r="Y21">
        <f t="shared" si="3"/>
        <v>48.758620689655558</v>
      </c>
      <c r="Z21">
        <f t="shared" si="4"/>
        <v>0</v>
      </c>
      <c r="AA21">
        <f t="shared" si="5"/>
        <v>0</v>
      </c>
      <c r="AB21">
        <f t="shared" si="6"/>
        <v>0</v>
      </c>
      <c r="AC21">
        <f t="shared" si="7"/>
        <v>1</v>
      </c>
      <c r="AD21" t="s">
        <v>130</v>
      </c>
      <c r="AF21">
        <v>13</v>
      </c>
      <c r="AG21">
        <v>0</v>
      </c>
      <c r="AH21">
        <v>0</v>
      </c>
      <c r="AI21">
        <v>1</v>
      </c>
      <c r="AJ21">
        <v>0</v>
      </c>
      <c r="AK21" t="s">
        <v>131</v>
      </c>
    </row>
    <row r="22" spans="1:37" x14ac:dyDescent="0.35">
      <c r="A22" s="207">
        <v>0</v>
      </c>
      <c r="B22" s="207">
        <v>-10.464498286538547</v>
      </c>
      <c r="C22" s="207">
        <v>5</v>
      </c>
      <c r="D22" s="207"/>
      <c r="E22" s="207"/>
      <c r="H22" s="210">
        <v>0</v>
      </c>
      <c r="I22" s="210">
        <v>91.269922879177386</v>
      </c>
      <c r="J22" s="210">
        <v>3</v>
      </c>
      <c r="K22" s="210"/>
      <c r="L22" s="210"/>
      <c r="P22">
        <v>18</v>
      </c>
      <c r="R22">
        <v>88.466017118083101</v>
      </c>
      <c r="S22">
        <v>9.2453438418984302</v>
      </c>
      <c r="T22">
        <f t="shared" si="0"/>
        <v>97.711360959981533</v>
      </c>
      <c r="U22">
        <f t="shared" si="1"/>
        <v>79.220673276184669</v>
      </c>
      <c r="V22">
        <v>105.447260909324</v>
      </c>
      <c r="W22">
        <v>5.5472063051384062</v>
      </c>
      <c r="X22">
        <f t="shared" si="2"/>
        <v>110.9944672144624</v>
      </c>
      <c r="Y22">
        <f t="shared" si="3"/>
        <v>99.900054604185598</v>
      </c>
      <c r="Z22" s="141">
        <f t="shared" si="4"/>
        <v>1</v>
      </c>
      <c r="AA22">
        <f t="shared" si="5"/>
        <v>0</v>
      </c>
      <c r="AB22">
        <f t="shared" si="6"/>
        <v>1</v>
      </c>
      <c r="AC22">
        <f t="shared" si="7"/>
        <v>0</v>
      </c>
      <c r="AD22" t="s">
        <v>130</v>
      </c>
      <c r="AF22">
        <v>14</v>
      </c>
      <c r="AG22">
        <v>0</v>
      </c>
      <c r="AH22">
        <v>0</v>
      </c>
      <c r="AI22">
        <v>0</v>
      </c>
      <c r="AJ22">
        <v>1</v>
      </c>
      <c r="AK22" t="s">
        <v>131</v>
      </c>
    </row>
    <row r="23" spans="1:37" x14ac:dyDescent="0.35">
      <c r="A23" s="207"/>
      <c r="B23" s="207"/>
      <c r="C23" s="207"/>
      <c r="D23" s="207"/>
      <c r="E23" s="207"/>
      <c r="H23" s="210"/>
      <c r="I23" s="210"/>
      <c r="J23" s="210"/>
      <c r="K23" s="210"/>
      <c r="L23" s="210"/>
      <c r="P23">
        <v>19</v>
      </c>
      <c r="R23">
        <v>88.466017118083101</v>
      </c>
      <c r="S23">
        <v>9.2453438418984302</v>
      </c>
      <c r="T23">
        <f t="shared" si="0"/>
        <v>97.711360959981533</v>
      </c>
      <c r="U23">
        <f t="shared" si="1"/>
        <v>79.220673276184669</v>
      </c>
      <c r="V23">
        <v>73.371578192535594</v>
      </c>
      <c r="W23">
        <v>22.188825220556158</v>
      </c>
      <c r="X23">
        <f t="shared" si="2"/>
        <v>95.560403413091748</v>
      </c>
      <c r="Y23">
        <f t="shared" si="3"/>
        <v>51.18275297197944</v>
      </c>
      <c r="Z23">
        <f t="shared" si="4"/>
        <v>0</v>
      </c>
      <c r="AA23">
        <f t="shared" si="5"/>
        <v>0</v>
      </c>
      <c r="AB23">
        <f t="shared" si="6"/>
        <v>0</v>
      </c>
      <c r="AC23">
        <f t="shared" si="7"/>
        <v>1</v>
      </c>
      <c r="AD23" t="s">
        <v>130</v>
      </c>
      <c r="AG23">
        <f>SUM(AG9:AG22)</f>
        <v>0</v>
      </c>
      <c r="AH23">
        <f t="shared" ref="AH23:AJ23" si="8">SUM(AH9:AH22)</f>
        <v>2</v>
      </c>
      <c r="AI23">
        <f t="shared" si="8"/>
        <v>6</v>
      </c>
      <c r="AJ23">
        <f t="shared" si="8"/>
        <v>7</v>
      </c>
    </row>
    <row r="24" spans="1:37" x14ac:dyDescent="0.35">
      <c r="A24" s="207">
        <v>0</v>
      </c>
      <c r="B24" s="207">
        <v>0</v>
      </c>
      <c r="C24" s="207">
        <v>6</v>
      </c>
      <c r="D24" s="207" t="s">
        <v>131</v>
      </c>
      <c r="E24" s="207" t="s">
        <v>143</v>
      </c>
      <c r="F24" s="207">
        <v>2</v>
      </c>
      <c r="H24" s="210">
        <v>-4.5794392523365648</v>
      </c>
      <c r="I24" s="210">
        <v>10.934579439251355</v>
      </c>
      <c r="J24" s="210">
        <v>4</v>
      </c>
      <c r="K24" s="210" t="s">
        <v>130</v>
      </c>
      <c r="L24" s="210" t="s">
        <v>89</v>
      </c>
      <c r="M24" s="210">
        <v>2</v>
      </c>
      <c r="P24">
        <v>20</v>
      </c>
      <c r="R24">
        <v>88.466017118083101</v>
      </c>
      <c r="S24">
        <v>9.2453438418984302</v>
      </c>
      <c r="T24">
        <f t="shared" si="0"/>
        <v>97.711360959981533</v>
      </c>
      <c r="U24">
        <f t="shared" si="1"/>
        <v>79.220673276184669</v>
      </c>
      <c r="V24">
        <v>224.31596744801001</v>
      </c>
      <c r="W24">
        <v>22.188825220557469</v>
      </c>
      <c r="X24">
        <f t="shared" si="2"/>
        <v>246.50479266856749</v>
      </c>
      <c r="Y24">
        <f t="shared" si="3"/>
        <v>202.12714222745254</v>
      </c>
      <c r="Z24" s="141">
        <f t="shared" si="4"/>
        <v>1</v>
      </c>
      <c r="AA24">
        <f t="shared" si="5"/>
        <v>0</v>
      </c>
      <c r="AB24">
        <f t="shared" si="6"/>
        <v>1</v>
      </c>
      <c r="AC24">
        <f t="shared" si="7"/>
        <v>0</v>
      </c>
      <c r="AD24" t="s">
        <v>130</v>
      </c>
      <c r="AF24">
        <v>1</v>
      </c>
      <c r="AG24">
        <v>1</v>
      </c>
      <c r="AH24">
        <v>0</v>
      </c>
      <c r="AI24">
        <v>1</v>
      </c>
      <c r="AJ24">
        <v>0</v>
      </c>
      <c r="AK24" t="s">
        <v>130</v>
      </c>
    </row>
    <row r="25" spans="1:37" x14ac:dyDescent="0.35">
      <c r="A25" s="207">
        <v>0</v>
      </c>
      <c r="B25" s="207">
        <v>0</v>
      </c>
      <c r="C25" s="207">
        <v>6</v>
      </c>
      <c r="D25" s="207"/>
      <c r="E25" s="207"/>
      <c r="H25" s="210">
        <v>0</v>
      </c>
      <c r="I25" s="210">
        <v>31.542056074765796</v>
      </c>
      <c r="J25" s="210">
        <v>4</v>
      </c>
      <c r="K25" s="210"/>
      <c r="L25" s="210"/>
      <c r="N25" s="211" t="s">
        <v>148</v>
      </c>
      <c r="O25">
        <v>2</v>
      </c>
      <c r="P25">
        <v>21</v>
      </c>
      <c r="R25">
        <v>89.847715736040499</v>
      </c>
      <c r="S25">
        <v>8.7055837563449128</v>
      </c>
      <c r="T25">
        <f t="shared" si="0"/>
        <v>98.553299492385406</v>
      </c>
      <c r="U25">
        <f t="shared" si="1"/>
        <v>81.142131979695591</v>
      </c>
      <c r="V25">
        <v>92.385786802030395</v>
      </c>
      <c r="W25">
        <v>6.2182741116749263</v>
      </c>
      <c r="X25">
        <f t="shared" si="2"/>
        <v>98.604060913705325</v>
      </c>
      <c r="Y25">
        <f t="shared" si="3"/>
        <v>86.167512690355466</v>
      </c>
      <c r="Z25">
        <f t="shared" si="4"/>
        <v>0</v>
      </c>
      <c r="AA25">
        <f t="shared" si="5"/>
        <v>0</v>
      </c>
      <c r="AB25">
        <f t="shared" si="6"/>
        <v>1</v>
      </c>
      <c r="AC25">
        <f t="shared" si="7"/>
        <v>0</v>
      </c>
      <c r="AD25" t="s">
        <v>130</v>
      </c>
      <c r="AF25">
        <v>2</v>
      </c>
      <c r="AG25">
        <v>1</v>
      </c>
      <c r="AH25">
        <v>0</v>
      </c>
      <c r="AI25">
        <v>1</v>
      </c>
      <c r="AJ25">
        <v>0</v>
      </c>
      <c r="AK25" t="s">
        <v>130</v>
      </c>
    </row>
    <row r="26" spans="1:37" x14ac:dyDescent="0.35">
      <c r="A26" s="207">
        <v>0</v>
      </c>
      <c r="B26" s="207">
        <v>0</v>
      </c>
      <c r="C26" s="207">
        <v>6</v>
      </c>
      <c r="D26" s="207"/>
      <c r="E26" s="207"/>
      <c r="H26" s="210">
        <v>4.5794392523365648</v>
      </c>
      <c r="I26" s="210">
        <v>52.149532710280241</v>
      </c>
      <c r="J26" s="210">
        <v>4</v>
      </c>
      <c r="K26" s="210"/>
      <c r="L26" s="210"/>
      <c r="P26">
        <v>22</v>
      </c>
      <c r="R26">
        <v>128.55329949238501</v>
      </c>
      <c r="S26">
        <v>41.040609137055363</v>
      </c>
      <c r="T26">
        <f t="shared" si="0"/>
        <v>169.59390862944036</v>
      </c>
      <c r="U26">
        <f t="shared" si="1"/>
        <v>87.512690355329653</v>
      </c>
      <c r="V26">
        <v>205.329949238578</v>
      </c>
      <c r="W26">
        <v>27.360406091370223</v>
      </c>
      <c r="X26">
        <f t="shared" si="2"/>
        <v>232.6903553299482</v>
      </c>
      <c r="Y26">
        <f t="shared" si="3"/>
        <v>177.96954314720779</v>
      </c>
      <c r="Z26" s="141">
        <f t="shared" si="4"/>
        <v>1</v>
      </c>
      <c r="AA26">
        <f t="shared" si="5"/>
        <v>0</v>
      </c>
      <c r="AB26">
        <f t="shared" si="6"/>
        <v>1</v>
      </c>
      <c r="AC26">
        <f t="shared" si="7"/>
        <v>0</v>
      </c>
      <c r="AD26" t="s">
        <v>130</v>
      </c>
      <c r="AF26">
        <v>3</v>
      </c>
      <c r="AG26">
        <v>0</v>
      </c>
      <c r="AH26">
        <v>0</v>
      </c>
      <c r="AI26">
        <v>0</v>
      </c>
      <c r="AJ26">
        <v>1</v>
      </c>
      <c r="AK26" t="s">
        <v>130</v>
      </c>
    </row>
    <row r="27" spans="1:37" x14ac:dyDescent="0.35">
      <c r="A27" s="207"/>
      <c r="B27" s="207"/>
      <c r="C27" s="207"/>
      <c r="D27" s="207"/>
      <c r="E27" s="207"/>
      <c r="P27">
        <v>23</v>
      </c>
      <c r="R27">
        <v>79.349165201545105</v>
      </c>
      <c r="S27">
        <v>6.0430168243008655</v>
      </c>
      <c r="T27">
        <f t="shared" si="0"/>
        <v>85.392182025845969</v>
      </c>
      <c r="U27">
        <f t="shared" si="1"/>
        <v>73.306148377244241</v>
      </c>
      <c r="V27">
        <v>64.676026333688398</v>
      </c>
      <c r="W27">
        <v>15.135839225902176</v>
      </c>
      <c r="X27">
        <f t="shared" si="2"/>
        <v>79.811865559590572</v>
      </c>
      <c r="Y27">
        <f t="shared" si="3"/>
        <v>49.540187107786224</v>
      </c>
      <c r="Z27">
        <f t="shared" si="4"/>
        <v>0</v>
      </c>
      <c r="AA27">
        <f t="shared" si="5"/>
        <v>0</v>
      </c>
      <c r="AB27">
        <f t="shared" si="6"/>
        <v>0</v>
      </c>
      <c r="AC27">
        <f t="shared" si="7"/>
        <v>1</v>
      </c>
      <c r="AD27" t="s">
        <v>130</v>
      </c>
      <c r="AF27">
        <v>4</v>
      </c>
      <c r="AG27">
        <v>0</v>
      </c>
      <c r="AH27">
        <v>0</v>
      </c>
      <c r="AI27">
        <v>1</v>
      </c>
      <c r="AJ27">
        <v>0</v>
      </c>
      <c r="AK27" t="s">
        <v>130</v>
      </c>
    </row>
    <row r="28" spans="1:37" x14ac:dyDescent="0.35">
      <c r="A28" s="207">
        <v>-36.083682008368235</v>
      </c>
      <c r="B28" s="207">
        <v>-0.87029288702895258</v>
      </c>
      <c r="C28" s="207">
        <v>7</v>
      </c>
      <c r="D28" s="207" t="s">
        <v>131</v>
      </c>
      <c r="E28" s="207" t="s">
        <v>143</v>
      </c>
      <c r="F28" s="207">
        <v>3</v>
      </c>
      <c r="H28" s="210">
        <v>-24.04907975459918</v>
      </c>
      <c r="I28" s="210">
        <v>-14.355828220858429</v>
      </c>
      <c r="J28" s="210">
        <v>14</v>
      </c>
      <c r="K28" s="210" t="s">
        <v>130</v>
      </c>
      <c r="L28" s="210" t="s">
        <v>54</v>
      </c>
      <c r="M28" s="210">
        <v>3</v>
      </c>
      <c r="P28">
        <v>24</v>
      </c>
      <c r="R28">
        <v>111.95121951</v>
      </c>
      <c r="S28">
        <v>7.7443902396000004</v>
      </c>
      <c r="T28">
        <f t="shared" si="0"/>
        <v>119.6956097496</v>
      </c>
      <c r="U28">
        <f t="shared" si="1"/>
        <v>104.20682927040001</v>
      </c>
      <c r="V28">
        <v>120.89966832504143</v>
      </c>
      <c r="W28">
        <v>29.15784411276946</v>
      </c>
      <c r="X28">
        <f t="shared" si="2"/>
        <v>150.05751243781089</v>
      </c>
      <c r="Y28">
        <f t="shared" si="3"/>
        <v>91.741824212271979</v>
      </c>
      <c r="Z28">
        <f t="shared" si="4"/>
        <v>0</v>
      </c>
      <c r="AA28">
        <f t="shared" si="5"/>
        <v>0</v>
      </c>
      <c r="AB28">
        <f t="shared" si="6"/>
        <v>1</v>
      </c>
      <c r="AC28">
        <f t="shared" si="7"/>
        <v>0</v>
      </c>
      <c r="AD28" t="s">
        <v>131</v>
      </c>
      <c r="AF28">
        <v>5</v>
      </c>
      <c r="AG28">
        <v>0</v>
      </c>
      <c r="AH28">
        <v>0</v>
      </c>
      <c r="AI28">
        <v>1</v>
      </c>
      <c r="AJ28">
        <v>0</v>
      </c>
      <c r="AK28" t="s">
        <v>130</v>
      </c>
    </row>
    <row r="29" spans="1:37" x14ac:dyDescent="0.35">
      <c r="A29" s="207">
        <v>0</v>
      </c>
      <c r="B29" s="207">
        <v>38.493723849372302</v>
      </c>
      <c r="C29" s="207">
        <v>7</v>
      </c>
      <c r="D29" s="207"/>
      <c r="E29" s="207"/>
      <c r="H29" s="210">
        <v>0</v>
      </c>
      <c r="I29" s="210">
        <v>-3.8343558282210068</v>
      </c>
      <c r="J29" s="210">
        <v>14</v>
      </c>
      <c r="K29" s="210"/>
      <c r="L29" s="210"/>
      <c r="N29" s="212" t="s">
        <v>147</v>
      </c>
      <c r="O29">
        <v>1</v>
      </c>
      <c r="P29">
        <v>25</v>
      </c>
      <c r="R29">
        <v>124.82858910891096</v>
      </c>
      <c r="S29">
        <v>13.23000000000069</v>
      </c>
      <c r="T29">
        <f t="shared" si="0"/>
        <v>138.05858910891166</v>
      </c>
      <c r="U29">
        <f t="shared" si="1"/>
        <v>111.59858910891028</v>
      </c>
      <c r="V29">
        <v>119.20544554455451</v>
      </c>
      <c r="W29">
        <v>26.46000000000069</v>
      </c>
      <c r="X29">
        <f t="shared" si="2"/>
        <v>145.66544554455521</v>
      </c>
      <c r="Y29">
        <f t="shared" si="3"/>
        <v>92.745445544553817</v>
      </c>
      <c r="Z29">
        <f t="shared" si="4"/>
        <v>0</v>
      </c>
      <c r="AA29">
        <f t="shared" si="5"/>
        <v>0</v>
      </c>
      <c r="AB29">
        <f t="shared" si="6"/>
        <v>0</v>
      </c>
      <c r="AC29">
        <f t="shared" si="7"/>
        <v>1</v>
      </c>
      <c r="AD29" t="s">
        <v>136</v>
      </c>
      <c r="AF29">
        <v>6</v>
      </c>
      <c r="AG29">
        <v>0</v>
      </c>
      <c r="AH29">
        <v>0</v>
      </c>
      <c r="AI29">
        <v>0</v>
      </c>
      <c r="AJ29">
        <v>1</v>
      </c>
      <c r="AK29" t="s">
        <v>130</v>
      </c>
    </row>
    <row r="30" spans="1:37" x14ac:dyDescent="0.35">
      <c r="A30" s="207">
        <v>36.083682008368235</v>
      </c>
      <c r="B30" s="207">
        <v>77.857740585773556</v>
      </c>
      <c r="C30" s="207">
        <v>7</v>
      </c>
      <c r="D30" s="207"/>
      <c r="E30" s="207"/>
      <c r="H30" s="210">
        <v>24.04907975459918</v>
      </c>
      <c r="I30" s="210">
        <v>6.6871165644164154</v>
      </c>
      <c r="J30" s="210">
        <v>14</v>
      </c>
      <c r="K30" s="210"/>
      <c r="L30" s="210"/>
      <c r="P30">
        <v>26</v>
      </c>
      <c r="R30">
        <v>124.82858910891096</v>
      </c>
      <c r="S30">
        <v>13.23000000000069</v>
      </c>
      <c r="T30">
        <f t="shared" si="0"/>
        <v>138.05858910891166</v>
      </c>
      <c r="U30">
        <f t="shared" si="1"/>
        <v>111.59858910891028</v>
      </c>
      <c r="V30">
        <v>256.45173267326578</v>
      </c>
      <c r="W30">
        <v>79.380000000003562</v>
      </c>
      <c r="X30">
        <f t="shared" si="2"/>
        <v>335.83173267326936</v>
      </c>
      <c r="Y30">
        <f t="shared" si="3"/>
        <v>177.0717326732622</v>
      </c>
      <c r="Z30" s="141">
        <f t="shared" si="4"/>
        <v>1</v>
      </c>
      <c r="AA30">
        <f t="shared" si="5"/>
        <v>0</v>
      </c>
      <c r="AB30">
        <f t="shared" si="6"/>
        <v>1</v>
      </c>
      <c r="AC30">
        <f t="shared" si="7"/>
        <v>0</v>
      </c>
      <c r="AD30" t="s">
        <v>136</v>
      </c>
      <c r="AF30">
        <v>7</v>
      </c>
      <c r="AG30">
        <v>1</v>
      </c>
      <c r="AH30">
        <v>0</v>
      </c>
      <c r="AI30">
        <v>1</v>
      </c>
      <c r="AJ30">
        <v>0</v>
      </c>
      <c r="AK30" t="s">
        <v>130</v>
      </c>
    </row>
    <row r="31" spans="1:37" x14ac:dyDescent="0.35">
      <c r="A31" s="207"/>
      <c r="B31" s="207"/>
      <c r="C31" s="207"/>
      <c r="D31" s="207"/>
      <c r="E31" s="207"/>
      <c r="H31" s="210"/>
      <c r="I31" s="210"/>
      <c r="J31" s="210"/>
      <c r="K31" s="210"/>
      <c r="L31" s="210"/>
      <c r="P31">
        <v>27</v>
      </c>
      <c r="R31">
        <v>64.607938352783805</v>
      </c>
      <c r="S31">
        <v>9.9234186183507074</v>
      </c>
      <c r="T31">
        <f t="shared" si="0"/>
        <v>74.531356971134514</v>
      </c>
      <c r="U31">
        <f t="shared" si="1"/>
        <v>54.684519734433096</v>
      </c>
      <c r="V31">
        <v>53.469407250553203</v>
      </c>
      <c r="W31">
        <v>7.442563963762856</v>
      </c>
      <c r="X31">
        <f t="shared" si="2"/>
        <v>60.911971214316061</v>
      </c>
      <c r="Y31">
        <f t="shared" si="3"/>
        <v>46.026843286790346</v>
      </c>
      <c r="Z31">
        <f t="shared" si="4"/>
        <v>0</v>
      </c>
      <c r="AA31">
        <f t="shared" si="5"/>
        <v>0</v>
      </c>
      <c r="AB31">
        <f t="shared" si="6"/>
        <v>0</v>
      </c>
      <c r="AC31">
        <f t="shared" si="7"/>
        <v>1</v>
      </c>
      <c r="AD31" t="s">
        <v>131</v>
      </c>
      <c r="AF31">
        <v>8</v>
      </c>
      <c r="AG31">
        <v>0</v>
      </c>
      <c r="AH31">
        <v>0</v>
      </c>
      <c r="AI31">
        <v>0</v>
      </c>
      <c r="AJ31">
        <v>1</v>
      </c>
      <c r="AK31" t="s">
        <v>130</v>
      </c>
    </row>
    <row r="32" spans="1:37" x14ac:dyDescent="0.35">
      <c r="A32" s="207">
        <v>-50.845188284518287</v>
      </c>
      <c r="B32" s="207">
        <v>-41.807531380752692</v>
      </c>
      <c r="C32" s="207">
        <v>8</v>
      </c>
      <c r="D32" s="207" t="s">
        <v>131</v>
      </c>
      <c r="E32" s="207" t="s">
        <v>143</v>
      </c>
      <c r="F32" s="207">
        <v>4</v>
      </c>
      <c r="H32" s="210">
        <v>-4.9154206923575074</v>
      </c>
      <c r="I32" s="210">
        <v>-10.786280200332666</v>
      </c>
      <c r="J32" s="210">
        <v>15</v>
      </c>
      <c r="K32" s="210" t="s">
        <v>130</v>
      </c>
      <c r="L32" s="210" t="s">
        <v>54</v>
      </c>
      <c r="M32" s="210">
        <v>4</v>
      </c>
      <c r="P32">
        <v>28</v>
      </c>
      <c r="R32">
        <v>80.958831622393802</v>
      </c>
      <c r="S32">
        <v>10.363170705894667</v>
      </c>
      <c r="T32">
        <f t="shared" si="0"/>
        <v>91.322002328288477</v>
      </c>
      <c r="U32">
        <f t="shared" si="1"/>
        <v>70.595660916499128</v>
      </c>
      <c r="V32">
        <v>59.798920520689997</v>
      </c>
      <c r="W32">
        <v>7.4052280664622128</v>
      </c>
      <c r="X32">
        <f t="shared" si="2"/>
        <v>67.204148587152204</v>
      </c>
      <c r="Y32">
        <f t="shared" si="3"/>
        <v>52.393692454227782</v>
      </c>
      <c r="Z32">
        <f t="shared" si="4"/>
        <v>0</v>
      </c>
      <c r="AA32" s="141">
        <f t="shared" si="5"/>
        <v>1</v>
      </c>
      <c r="AB32">
        <f t="shared" si="6"/>
        <v>0</v>
      </c>
      <c r="AC32">
        <f t="shared" si="7"/>
        <v>1</v>
      </c>
      <c r="AD32" t="s">
        <v>141</v>
      </c>
      <c r="AF32">
        <v>9</v>
      </c>
      <c r="AG32">
        <v>1</v>
      </c>
      <c r="AH32">
        <v>0</v>
      </c>
      <c r="AI32">
        <v>1</v>
      </c>
      <c r="AJ32">
        <v>0</v>
      </c>
      <c r="AK32" t="s">
        <v>130</v>
      </c>
    </row>
    <row r="33" spans="1:37" x14ac:dyDescent="0.35">
      <c r="A33" s="207">
        <v>0</v>
      </c>
      <c r="B33" s="207">
        <v>0.83682008368199945</v>
      </c>
      <c r="C33" s="207">
        <v>8</v>
      </c>
      <c r="D33" s="207"/>
      <c r="E33" s="207"/>
      <c r="H33" s="210">
        <v>0</v>
      </c>
      <c r="I33" s="210">
        <v>13.790823261452701</v>
      </c>
      <c r="J33" s="210">
        <v>15</v>
      </c>
      <c r="K33" s="210"/>
      <c r="L33" s="210"/>
      <c r="N33" s="211" t="s">
        <v>148</v>
      </c>
      <c r="O33">
        <v>3</v>
      </c>
      <c r="P33">
        <v>29</v>
      </c>
      <c r="R33">
        <v>83.633618032321294</v>
      </c>
      <c r="S33">
        <v>6.8291736802369982</v>
      </c>
      <c r="T33">
        <f t="shared" si="0"/>
        <v>90.4627917125583</v>
      </c>
      <c r="U33">
        <f t="shared" si="1"/>
        <v>76.804444352084289</v>
      </c>
      <c r="V33">
        <v>79.441408117038307</v>
      </c>
      <c r="W33">
        <v>8.1950084162844981</v>
      </c>
      <c r="X33">
        <f t="shared" si="2"/>
        <v>87.636416533322802</v>
      </c>
      <c r="Y33">
        <f t="shared" si="3"/>
        <v>71.246399700753813</v>
      </c>
      <c r="Z33">
        <f t="shared" si="4"/>
        <v>0</v>
      </c>
      <c r="AA33">
        <f t="shared" si="5"/>
        <v>0</v>
      </c>
      <c r="AB33">
        <f t="shared" si="6"/>
        <v>0</v>
      </c>
      <c r="AC33">
        <f t="shared" si="7"/>
        <v>1</v>
      </c>
      <c r="AD33" t="s">
        <v>130</v>
      </c>
      <c r="AF33">
        <v>10</v>
      </c>
      <c r="AG33">
        <v>0</v>
      </c>
      <c r="AH33">
        <v>0</v>
      </c>
      <c r="AI33">
        <v>1</v>
      </c>
      <c r="AJ33">
        <v>0</v>
      </c>
      <c r="AK33" t="s">
        <v>130</v>
      </c>
    </row>
    <row r="34" spans="1:37" x14ac:dyDescent="0.35">
      <c r="A34" s="207">
        <v>50.845188284518287</v>
      </c>
      <c r="B34" s="207">
        <v>43.481171548116691</v>
      </c>
      <c r="C34" s="207">
        <v>8</v>
      </c>
      <c r="D34" s="207"/>
      <c r="E34" s="207"/>
      <c r="H34" s="210">
        <v>4.9154206923575074</v>
      </c>
      <c r="I34" s="210">
        <v>38.367926723238071</v>
      </c>
      <c r="J34" s="210">
        <v>15</v>
      </c>
      <c r="K34" s="210"/>
      <c r="L34" s="210"/>
      <c r="P34">
        <v>30</v>
      </c>
      <c r="R34">
        <v>87.313361864003696</v>
      </c>
      <c r="S34">
        <v>6.3842130290061627</v>
      </c>
      <c r="T34">
        <f t="shared" si="0"/>
        <v>93.697574893009858</v>
      </c>
      <c r="U34">
        <f t="shared" si="1"/>
        <v>80.929148834997534</v>
      </c>
      <c r="V34">
        <v>182.434617213504</v>
      </c>
      <c r="W34">
        <v>35.751592962433882</v>
      </c>
      <c r="X34">
        <f t="shared" si="2"/>
        <v>218.18621017593787</v>
      </c>
      <c r="Y34">
        <f t="shared" si="3"/>
        <v>146.68302425107012</v>
      </c>
      <c r="Z34" s="141">
        <f t="shared" si="4"/>
        <v>1</v>
      </c>
      <c r="AA34">
        <f t="shared" si="5"/>
        <v>0</v>
      </c>
      <c r="AB34">
        <f t="shared" si="6"/>
        <v>1</v>
      </c>
      <c r="AC34">
        <f t="shared" si="7"/>
        <v>0</v>
      </c>
      <c r="AD34" t="s">
        <v>130</v>
      </c>
      <c r="AF34">
        <v>11</v>
      </c>
      <c r="AG34">
        <v>1</v>
      </c>
      <c r="AH34">
        <v>0</v>
      </c>
      <c r="AI34">
        <v>1</v>
      </c>
      <c r="AJ34">
        <v>0</v>
      </c>
      <c r="AK34" t="s">
        <v>130</v>
      </c>
    </row>
    <row r="35" spans="1:37" x14ac:dyDescent="0.35">
      <c r="A35" s="207"/>
      <c r="B35" s="207"/>
      <c r="C35" s="207"/>
      <c r="D35" s="207"/>
      <c r="E35" s="207"/>
      <c r="H35" s="210"/>
      <c r="I35" s="210"/>
      <c r="J35" s="210"/>
      <c r="K35" s="210"/>
      <c r="L35" s="210"/>
      <c r="P35">
        <v>31</v>
      </c>
      <c r="R35">
        <v>97.812371145666802</v>
      </c>
      <c r="S35">
        <v>7.3732073361532171</v>
      </c>
      <c r="T35">
        <f t="shared" si="0"/>
        <v>105.18557848182002</v>
      </c>
      <c r="U35">
        <f t="shared" si="1"/>
        <v>90.439163809513587</v>
      </c>
      <c r="V35">
        <v>180.568342926214</v>
      </c>
      <c r="W35">
        <v>15.975282561668061</v>
      </c>
      <c r="X35">
        <f t="shared" si="2"/>
        <v>196.54362548788205</v>
      </c>
      <c r="Y35">
        <f t="shared" si="3"/>
        <v>164.59306036454595</v>
      </c>
      <c r="Z35" s="141">
        <f t="shared" si="4"/>
        <v>1</v>
      </c>
      <c r="AA35">
        <f t="shared" si="5"/>
        <v>0</v>
      </c>
      <c r="AB35">
        <f t="shared" si="6"/>
        <v>1</v>
      </c>
      <c r="AC35">
        <f t="shared" si="7"/>
        <v>0</v>
      </c>
      <c r="AD35" t="s">
        <v>130</v>
      </c>
      <c r="AF35">
        <v>12</v>
      </c>
      <c r="AG35">
        <v>0</v>
      </c>
      <c r="AH35">
        <v>0</v>
      </c>
      <c r="AI35">
        <v>0</v>
      </c>
      <c r="AJ35">
        <v>1</v>
      </c>
      <c r="AK35" t="s">
        <v>130</v>
      </c>
    </row>
    <row r="36" spans="1:37" x14ac:dyDescent="0.35">
      <c r="A36" s="207">
        <v>-62.326359832635319</v>
      </c>
      <c r="B36" s="207">
        <v>-63.631799163179267</v>
      </c>
      <c r="C36" s="207">
        <v>9</v>
      </c>
      <c r="D36" s="207" t="s">
        <v>131</v>
      </c>
      <c r="E36" s="207" t="s">
        <v>143</v>
      </c>
      <c r="F36" s="207">
        <v>5</v>
      </c>
      <c r="H36" s="210">
        <v>-22.050802820491921</v>
      </c>
      <c r="I36" s="210">
        <v>-15.807857082174859</v>
      </c>
      <c r="J36" s="210">
        <v>16</v>
      </c>
      <c r="K36" s="210" t="s">
        <v>130</v>
      </c>
      <c r="L36" s="210" t="s">
        <v>54</v>
      </c>
      <c r="M36" s="210">
        <v>5</v>
      </c>
      <c r="P36">
        <v>32</v>
      </c>
      <c r="R36">
        <v>90.071450030696099</v>
      </c>
      <c r="S36">
        <v>0</v>
      </c>
      <c r="T36">
        <f t="shared" si="0"/>
        <v>90.071450030696099</v>
      </c>
      <c r="U36">
        <f t="shared" si="1"/>
        <v>90.071450030696099</v>
      </c>
      <c r="V36">
        <v>112.572331726687</v>
      </c>
      <c r="W36">
        <v>7.788079470199011</v>
      </c>
      <c r="X36">
        <f t="shared" si="2"/>
        <v>120.36041119688601</v>
      </c>
      <c r="Y36">
        <f t="shared" si="3"/>
        <v>104.78425225648799</v>
      </c>
      <c r="Z36" s="141">
        <f t="shared" si="4"/>
        <v>1</v>
      </c>
      <c r="AA36">
        <f t="shared" si="5"/>
        <v>0</v>
      </c>
      <c r="AB36">
        <f t="shared" si="6"/>
        <v>1</v>
      </c>
      <c r="AC36">
        <f t="shared" si="7"/>
        <v>0</v>
      </c>
      <c r="AD36" t="s">
        <v>130</v>
      </c>
      <c r="AF36">
        <v>13</v>
      </c>
      <c r="AG36">
        <v>0</v>
      </c>
      <c r="AH36">
        <v>0</v>
      </c>
      <c r="AI36">
        <v>0</v>
      </c>
      <c r="AJ36">
        <v>1</v>
      </c>
      <c r="AK36" t="s">
        <v>130</v>
      </c>
    </row>
    <row r="37" spans="1:37" x14ac:dyDescent="0.35">
      <c r="A37" s="207">
        <v>0</v>
      </c>
      <c r="B37" s="207">
        <v>-24.267782426778012</v>
      </c>
      <c r="C37" s="207">
        <v>9</v>
      </c>
      <c r="D37" s="207"/>
      <c r="E37" s="207"/>
      <c r="H37" s="210">
        <v>0</v>
      </c>
      <c r="I37" s="210">
        <v>6.2429457383156972</v>
      </c>
      <c r="J37" s="210">
        <v>16</v>
      </c>
      <c r="K37" s="210"/>
      <c r="L37" s="210"/>
      <c r="N37" s="211" t="s">
        <v>148</v>
      </c>
      <c r="O37">
        <v>4</v>
      </c>
      <c r="P37">
        <v>33</v>
      </c>
      <c r="R37">
        <v>96.388967228834005</v>
      </c>
      <c r="S37">
        <v>0</v>
      </c>
      <c r="T37">
        <f t="shared" si="0"/>
        <v>96.388967228834005</v>
      </c>
      <c r="U37">
        <f t="shared" si="1"/>
        <v>96.388967228834005</v>
      </c>
      <c r="V37">
        <v>144.585707033673</v>
      </c>
      <c r="W37">
        <v>27.156320153420072</v>
      </c>
      <c r="X37">
        <f t="shared" si="2"/>
        <v>171.74202718709307</v>
      </c>
      <c r="Y37">
        <f t="shared" si="3"/>
        <v>117.42938688025293</v>
      </c>
      <c r="Z37" s="141">
        <f t="shared" si="4"/>
        <v>1</v>
      </c>
      <c r="AA37">
        <f t="shared" si="5"/>
        <v>0</v>
      </c>
      <c r="AB37">
        <f t="shared" si="6"/>
        <v>1</v>
      </c>
      <c r="AC37">
        <f t="shared" si="7"/>
        <v>0</v>
      </c>
      <c r="AD37" t="s">
        <v>130</v>
      </c>
      <c r="AF37">
        <v>14</v>
      </c>
      <c r="AG37">
        <v>1</v>
      </c>
      <c r="AH37">
        <v>0</v>
      </c>
      <c r="AI37">
        <v>1</v>
      </c>
      <c r="AJ37">
        <v>0</v>
      </c>
      <c r="AK37" t="s">
        <v>130</v>
      </c>
    </row>
    <row r="38" spans="1:37" x14ac:dyDescent="0.35">
      <c r="A38" s="207">
        <v>62.326359832635319</v>
      </c>
      <c r="B38" s="207">
        <v>15.096234309623242</v>
      </c>
      <c r="C38" s="207">
        <v>9</v>
      </c>
      <c r="D38" s="207"/>
      <c r="E38" s="207"/>
      <c r="H38" s="210">
        <v>22.050802820491921</v>
      </c>
      <c r="I38" s="210">
        <v>28.293748558806254</v>
      </c>
      <c r="J38" s="210">
        <v>16</v>
      </c>
      <c r="K38" s="210"/>
      <c r="L38" s="210"/>
      <c r="P38">
        <v>34</v>
      </c>
      <c r="R38">
        <v>96.644948310311904</v>
      </c>
      <c r="S38">
        <v>0</v>
      </c>
      <c r="T38">
        <f t="shared" si="0"/>
        <v>96.644948310311904</v>
      </c>
      <c r="U38">
        <f t="shared" si="1"/>
        <v>96.644948310311904</v>
      </c>
      <c r="V38">
        <v>121.101555034315</v>
      </c>
      <c r="W38">
        <v>11.987142733037643</v>
      </c>
      <c r="X38">
        <f t="shared" si="2"/>
        <v>133.08869776735264</v>
      </c>
      <c r="Y38">
        <f t="shared" si="3"/>
        <v>109.11441230127735</v>
      </c>
      <c r="Z38" s="141">
        <f t="shared" si="4"/>
        <v>1</v>
      </c>
      <c r="AA38">
        <f t="shared" si="5"/>
        <v>0</v>
      </c>
      <c r="AB38">
        <f t="shared" si="6"/>
        <v>1</v>
      </c>
      <c r="AC38">
        <f t="shared" si="7"/>
        <v>0</v>
      </c>
      <c r="AD38" t="s">
        <v>130</v>
      </c>
      <c r="AF38">
        <v>15</v>
      </c>
      <c r="AG38">
        <v>1</v>
      </c>
      <c r="AH38">
        <v>0</v>
      </c>
      <c r="AI38">
        <v>1</v>
      </c>
      <c r="AJ38">
        <v>0</v>
      </c>
      <c r="AK38" t="s">
        <v>130</v>
      </c>
    </row>
    <row r="39" spans="1:37" x14ac:dyDescent="0.35">
      <c r="A39" s="207"/>
      <c r="B39" s="207"/>
      <c r="C39" s="207"/>
      <c r="D39" s="207"/>
      <c r="E39" s="207"/>
      <c r="H39" s="210"/>
      <c r="I39" s="210"/>
      <c r="J39" s="210"/>
      <c r="K39" s="210"/>
      <c r="L39" s="210"/>
      <c r="P39">
        <v>35</v>
      </c>
      <c r="R39">
        <v>124.464831804281</v>
      </c>
      <c r="S39">
        <v>19.180428134557499</v>
      </c>
      <c r="T39">
        <f t="shared" si="0"/>
        <v>143.64525993883851</v>
      </c>
      <c r="U39">
        <f t="shared" si="1"/>
        <v>105.2844036697235</v>
      </c>
      <c r="V39">
        <v>163.608562691131</v>
      </c>
      <c r="W39">
        <v>29.969418960244941</v>
      </c>
      <c r="X39">
        <f t="shared" si="2"/>
        <v>193.57798165137595</v>
      </c>
      <c r="Y39">
        <f t="shared" si="3"/>
        <v>133.63914373088605</v>
      </c>
      <c r="Z39">
        <f t="shared" si="4"/>
        <v>0</v>
      </c>
      <c r="AA39">
        <f t="shared" si="5"/>
        <v>0</v>
      </c>
      <c r="AB39">
        <f t="shared" si="6"/>
        <v>1</v>
      </c>
      <c r="AC39">
        <f t="shared" si="7"/>
        <v>0</v>
      </c>
      <c r="AD39" t="s">
        <v>130</v>
      </c>
      <c r="AF39">
        <v>16</v>
      </c>
      <c r="AG39">
        <v>1</v>
      </c>
      <c r="AH39">
        <v>0</v>
      </c>
      <c r="AI39">
        <v>1</v>
      </c>
      <c r="AJ39">
        <v>0</v>
      </c>
      <c r="AK39" t="s">
        <v>130</v>
      </c>
    </row>
    <row r="40" spans="1:37" x14ac:dyDescent="0.35">
      <c r="A40" s="207">
        <v>-5.8867428289640253</v>
      </c>
      <c r="B40" s="207">
        <v>-0.39468120427049769</v>
      </c>
      <c r="C40" s="207">
        <v>10</v>
      </c>
      <c r="D40" s="207" t="s">
        <v>131</v>
      </c>
      <c r="E40" s="207" t="s">
        <v>31</v>
      </c>
      <c r="F40" s="207">
        <v>6</v>
      </c>
      <c r="H40" s="210">
        <v>-18.022988505746973</v>
      </c>
      <c r="I40" s="210">
        <v>-33.999999999999545</v>
      </c>
      <c r="J40" s="210">
        <v>17</v>
      </c>
      <c r="K40" s="210" t="s">
        <v>130</v>
      </c>
      <c r="L40" s="210" t="s">
        <v>54</v>
      </c>
      <c r="M40" s="210">
        <v>6</v>
      </c>
      <c r="P40">
        <v>36</v>
      </c>
      <c r="R40">
        <v>124.464831804281</v>
      </c>
      <c r="S40">
        <v>19.180428134557499</v>
      </c>
      <c r="T40">
        <f t="shared" si="0"/>
        <v>143.64525993883851</v>
      </c>
      <c r="U40">
        <f t="shared" si="1"/>
        <v>105.2844036697235</v>
      </c>
      <c r="V40">
        <v>122.534703609914</v>
      </c>
      <c r="W40">
        <v>39.120931221236177</v>
      </c>
      <c r="X40">
        <f t="shared" si="2"/>
        <v>161.65563483115017</v>
      </c>
      <c r="Y40">
        <f t="shared" si="3"/>
        <v>83.413772388677828</v>
      </c>
      <c r="Z40">
        <f t="shared" si="4"/>
        <v>0</v>
      </c>
      <c r="AA40">
        <f t="shared" si="5"/>
        <v>0</v>
      </c>
      <c r="AB40">
        <f t="shared" si="6"/>
        <v>0</v>
      </c>
      <c r="AC40">
        <f t="shared" si="7"/>
        <v>1</v>
      </c>
      <c r="AD40" t="s">
        <v>130</v>
      </c>
      <c r="AF40">
        <v>17</v>
      </c>
      <c r="AG40">
        <v>1</v>
      </c>
      <c r="AH40">
        <v>0</v>
      </c>
      <c r="AI40">
        <v>1</v>
      </c>
      <c r="AJ40">
        <v>0</v>
      </c>
      <c r="AK40" t="s">
        <v>130</v>
      </c>
    </row>
    <row r="41" spans="1:37" x14ac:dyDescent="0.35">
      <c r="A41" s="207">
        <v>0</v>
      </c>
      <c r="B41" s="207">
        <v>10.385287089941002</v>
      </c>
      <c r="C41" s="207">
        <v>10</v>
      </c>
      <c r="D41" s="207"/>
      <c r="E41" s="207"/>
      <c r="H41" s="210">
        <v>0</v>
      </c>
      <c r="I41" s="210">
        <v>-10.344827586206804</v>
      </c>
      <c r="J41" s="210">
        <v>17</v>
      </c>
      <c r="K41" s="210"/>
      <c r="L41" s="210"/>
      <c r="N41" s="212" t="s">
        <v>147</v>
      </c>
      <c r="O41">
        <v>2</v>
      </c>
      <c r="P41">
        <v>37</v>
      </c>
      <c r="R41">
        <v>52.982596131035798</v>
      </c>
      <c r="S41">
        <v>10.651944186849056</v>
      </c>
      <c r="T41">
        <f t="shared" si="0"/>
        <v>63.634540317884856</v>
      </c>
      <c r="U41">
        <f t="shared" si="1"/>
        <v>42.330651944186741</v>
      </c>
      <c r="V41">
        <v>63.851926933942899</v>
      </c>
      <c r="W41">
        <v>7.9889581401367922</v>
      </c>
      <c r="X41">
        <f t="shared" si="2"/>
        <v>71.840885074079694</v>
      </c>
      <c r="Y41">
        <f t="shared" si="3"/>
        <v>55.862968793806104</v>
      </c>
      <c r="Z41">
        <f t="shared" si="4"/>
        <v>0</v>
      </c>
      <c r="AA41">
        <f t="shared" si="5"/>
        <v>0</v>
      </c>
      <c r="AB41">
        <f t="shared" si="6"/>
        <v>1</v>
      </c>
      <c r="AC41">
        <f t="shared" si="7"/>
        <v>0</v>
      </c>
      <c r="AD41" t="s">
        <v>130</v>
      </c>
      <c r="AF41">
        <v>18</v>
      </c>
      <c r="AG41">
        <v>1</v>
      </c>
      <c r="AH41">
        <v>0</v>
      </c>
      <c r="AI41">
        <v>1</v>
      </c>
      <c r="AJ41">
        <v>0</v>
      </c>
      <c r="AK41" t="s">
        <v>130</v>
      </c>
    </row>
    <row r="42" spans="1:37" x14ac:dyDescent="0.35">
      <c r="A42" s="207">
        <v>5.8867428289640253</v>
      </c>
      <c r="B42" s="207">
        <v>21.165255384152502</v>
      </c>
      <c r="C42" s="207">
        <v>10</v>
      </c>
      <c r="D42" s="207"/>
      <c r="E42" s="207"/>
      <c r="H42" s="210">
        <v>18.022988505746973</v>
      </c>
      <c r="I42" s="210">
        <v>13.31034482758594</v>
      </c>
      <c r="J42" s="210">
        <v>17</v>
      </c>
      <c r="K42" s="210"/>
      <c r="L42" s="210"/>
      <c r="P42">
        <v>38</v>
      </c>
      <c r="R42">
        <v>96.689407825517307</v>
      </c>
      <c r="S42">
        <v>6.7896586179270324</v>
      </c>
      <c r="T42">
        <f t="shared" si="0"/>
        <v>103.47906644344434</v>
      </c>
      <c r="U42">
        <f t="shared" si="1"/>
        <v>89.899749207590276</v>
      </c>
      <c r="V42">
        <v>73.133449355152493</v>
      </c>
      <c r="W42">
        <v>11.542419650477985</v>
      </c>
      <c r="X42">
        <f t="shared" si="2"/>
        <v>84.675869005630474</v>
      </c>
      <c r="Y42">
        <f t="shared" si="3"/>
        <v>61.591029704674511</v>
      </c>
      <c r="Z42">
        <f t="shared" si="4"/>
        <v>0</v>
      </c>
      <c r="AA42" s="141">
        <f t="shared" si="5"/>
        <v>1</v>
      </c>
      <c r="AB42">
        <f t="shared" si="6"/>
        <v>0</v>
      </c>
      <c r="AC42">
        <f t="shared" si="7"/>
        <v>1</v>
      </c>
      <c r="AD42" t="s">
        <v>130</v>
      </c>
      <c r="AF42">
        <v>19</v>
      </c>
      <c r="AG42">
        <v>0</v>
      </c>
      <c r="AH42">
        <v>0</v>
      </c>
      <c r="AI42">
        <v>1</v>
      </c>
      <c r="AJ42">
        <v>0</v>
      </c>
      <c r="AK42" t="s">
        <v>130</v>
      </c>
    </row>
    <row r="43" spans="1:37" x14ac:dyDescent="0.35">
      <c r="A43" s="207"/>
      <c r="B43" s="207"/>
      <c r="C43" s="207"/>
      <c r="D43" s="207"/>
      <c r="E43" s="207"/>
      <c r="H43" s="210"/>
      <c r="I43" s="210"/>
      <c r="J43" s="210"/>
      <c r="K43" s="210"/>
      <c r="L43" s="210"/>
      <c r="P43">
        <v>39</v>
      </c>
      <c r="R43">
        <v>109.97067448680301</v>
      </c>
      <c r="S43">
        <v>14.36950146627518</v>
      </c>
      <c r="T43">
        <f t="shared" si="0"/>
        <v>124.34017595307819</v>
      </c>
      <c r="U43">
        <f t="shared" si="1"/>
        <v>95.601173020527824</v>
      </c>
      <c r="V43">
        <v>131.964809384164</v>
      </c>
      <c r="W43">
        <v>20.117302052785284</v>
      </c>
      <c r="X43">
        <f t="shared" si="2"/>
        <v>152.08211143694928</v>
      </c>
      <c r="Y43">
        <f t="shared" si="3"/>
        <v>111.84750733137872</v>
      </c>
      <c r="Z43">
        <f t="shared" si="4"/>
        <v>0</v>
      </c>
      <c r="AA43">
        <f t="shared" si="5"/>
        <v>0</v>
      </c>
      <c r="AB43">
        <f t="shared" si="6"/>
        <v>1</v>
      </c>
      <c r="AC43">
        <f t="shared" si="7"/>
        <v>0</v>
      </c>
      <c r="AD43" t="s">
        <v>131</v>
      </c>
      <c r="AF43">
        <v>20</v>
      </c>
      <c r="AG43">
        <v>0</v>
      </c>
      <c r="AH43">
        <v>0</v>
      </c>
      <c r="AI43">
        <v>0</v>
      </c>
      <c r="AJ43">
        <v>1</v>
      </c>
      <c r="AK43" t="s">
        <v>130</v>
      </c>
    </row>
    <row r="44" spans="1:37" x14ac:dyDescent="0.35">
      <c r="A44" s="207">
        <v>-18.930985798521792</v>
      </c>
      <c r="B44" s="207">
        <v>-19.848517564986622</v>
      </c>
      <c r="C44" s="207">
        <v>11</v>
      </c>
      <c r="D44" s="207" t="s">
        <v>131</v>
      </c>
      <c r="E44" s="207" t="s">
        <v>31</v>
      </c>
      <c r="F44" s="207">
        <v>7</v>
      </c>
      <c r="H44" s="210">
        <v>-9.2453438418984302</v>
      </c>
      <c r="I44" s="210">
        <v>11.434037486102493</v>
      </c>
      <c r="J44" s="210">
        <v>18</v>
      </c>
      <c r="K44" s="210" t="s">
        <v>130</v>
      </c>
      <c r="L44" s="210" t="s">
        <v>30</v>
      </c>
      <c r="M44" s="210">
        <v>7</v>
      </c>
      <c r="P44">
        <v>40</v>
      </c>
      <c r="R44">
        <v>112.068965517241</v>
      </c>
      <c r="S44">
        <v>18.103448275863165</v>
      </c>
      <c r="T44">
        <f t="shared" si="0"/>
        <v>130.17241379310417</v>
      </c>
      <c r="U44">
        <f t="shared" si="1"/>
        <v>93.965517241377825</v>
      </c>
      <c r="V44">
        <v>100.985221674876</v>
      </c>
      <c r="W44">
        <v>25.344827586207646</v>
      </c>
      <c r="X44">
        <f t="shared" si="2"/>
        <v>126.33004926108364</v>
      </c>
      <c r="Y44">
        <f t="shared" si="3"/>
        <v>75.640394088668359</v>
      </c>
      <c r="Z44">
        <f t="shared" si="4"/>
        <v>0</v>
      </c>
      <c r="AA44">
        <f t="shared" si="5"/>
        <v>0</v>
      </c>
      <c r="AB44">
        <f t="shared" si="6"/>
        <v>0</v>
      </c>
      <c r="AC44">
        <f t="shared" si="7"/>
        <v>1</v>
      </c>
      <c r="AD44" t="s">
        <v>131</v>
      </c>
      <c r="AF44">
        <v>21</v>
      </c>
      <c r="AG44">
        <v>0</v>
      </c>
      <c r="AH44">
        <v>0</v>
      </c>
      <c r="AI44">
        <v>1</v>
      </c>
      <c r="AJ44">
        <v>0</v>
      </c>
      <c r="AK44" t="s">
        <v>130</v>
      </c>
    </row>
    <row r="45" spans="1:37" x14ac:dyDescent="0.35">
      <c r="A45" s="207">
        <v>0</v>
      </c>
      <c r="B45" s="207">
        <v>13.278117945504391</v>
      </c>
      <c r="C45" s="207">
        <v>11</v>
      </c>
      <c r="D45" s="207"/>
      <c r="E45" s="207"/>
      <c r="H45" s="210">
        <v>0</v>
      </c>
      <c r="I45" s="210">
        <v>16.9812437912409</v>
      </c>
      <c r="J45" s="210">
        <v>18</v>
      </c>
      <c r="K45" s="210"/>
      <c r="L45" s="210"/>
      <c r="N45" s="211" t="s">
        <v>148</v>
      </c>
      <c r="O45">
        <v>5</v>
      </c>
      <c r="P45">
        <v>41</v>
      </c>
      <c r="R45">
        <v>64.029363784665506</v>
      </c>
      <c r="S45">
        <v>11.590538336052468</v>
      </c>
      <c r="T45">
        <f t="shared" si="0"/>
        <v>75.619902120717967</v>
      </c>
      <c r="U45">
        <f t="shared" si="1"/>
        <v>52.438825448613038</v>
      </c>
      <c r="V45">
        <v>59.743437639032997</v>
      </c>
      <c r="W45">
        <v>0</v>
      </c>
      <c r="X45">
        <f t="shared" si="2"/>
        <v>59.743437639032997</v>
      </c>
      <c r="Y45">
        <f t="shared" si="3"/>
        <v>59.743437639032997</v>
      </c>
      <c r="Z45">
        <f t="shared" si="4"/>
        <v>0</v>
      </c>
      <c r="AA45">
        <f t="shared" si="5"/>
        <v>0</v>
      </c>
      <c r="AB45">
        <f t="shared" si="6"/>
        <v>0</v>
      </c>
      <c r="AC45">
        <f t="shared" si="7"/>
        <v>1</v>
      </c>
      <c r="AD45" t="s">
        <v>130</v>
      </c>
      <c r="AF45">
        <v>22</v>
      </c>
      <c r="AG45">
        <v>0</v>
      </c>
      <c r="AH45">
        <v>1</v>
      </c>
      <c r="AI45">
        <v>0</v>
      </c>
      <c r="AJ45">
        <v>1</v>
      </c>
      <c r="AK45" t="s">
        <v>130</v>
      </c>
    </row>
    <row r="46" spans="1:37" x14ac:dyDescent="0.35">
      <c r="A46" s="207">
        <v>18.930985798521792</v>
      </c>
      <c r="B46" s="207">
        <v>46.404753455995404</v>
      </c>
      <c r="C46" s="207">
        <v>11</v>
      </c>
      <c r="D46" s="207"/>
      <c r="E46" s="207"/>
      <c r="H46" s="210">
        <v>9.2453438418984302</v>
      </c>
      <c r="I46" s="210">
        <v>22.528450096379306</v>
      </c>
      <c r="J46" s="210">
        <v>18</v>
      </c>
      <c r="K46" s="210"/>
      <c r="L46" s="210"/>
      <c r="P46">
        <v>42</v>
      </c>
      <c r="R46">
        <v>83.058158863541394</v>
      </c>
      <c r="S46">
        <v>12.368553625877963</v>
      </c>
      <c r="T46">
        <f t="shared" si="0"/>
        <v>95.426712489419359</v>
      </c>
      <c r="U46">
        <f t="shared" si="1"/>
        <v>70.689605237663429</v>
      </c>
      <c r="V46">
        <v>107.335379720372</v>
      </c>
      <c r="W46">
        <v>12.368553625877405</v>
      </c>
      <c r="X46">
        <f t="shared" si="2"/>
        <v>119.70393334624941</v>
      </c>
      <c r="Y46">
        <f t="shared" si="3"/>
        <v>94.966826094494593</v>
      </c>
      <c r="Z46">
        <f t="shared" si="4"/>
        <v>0</v>
      </c>
      <c r="AA46">
        <f t="shared" si="5"/>
        <v>0</v>
      </c>
      <c r="AB46">
        <f t="shared" si="6"/>
        <v>1</v>
      </c>
      <c r="AC46">
        <f t="shared" si="7"/>
        <v>0</v>
      </c>
      <c r="AD46" t="s">
        <v>130</v>
      </c>
      <c r="AF46">
        <v>23</v>
      </c>
      <c r="AG46">
        <v>0</v>
      </c>
      <c r="AH46">
        <v>0</v>
      </c>
      <c r="AI46">
        <v>0</v>
      </c>
      <c r="AJ46">
        <v>1</v>
      </c>
      <c r="AK46" t="s">
        <v>130</v>
      </c>
    </row>
    <row r="47" spans="1:37" x14ac:dyDescent="0.35">
      <c r="A47" s="207"/>
      <c r="B47" s="207"/>
      <c r="C47" s="207"/>
      <c r="D47" s="207"/>
      <c r="E47" s="207"/>
      <c r="H47" s="210"/>
      <c r="I47" s="210"/>
      <c r="J47" s="210"/>
      <c r="K47" s="210"/>
      <c r="L47" s="210"/>
      <c r="P47">
        <v>43</v>
      </c>
      <c r="R47">
        <v>64.029363784665506</v>
      </c>
      <c r="S47">
        <v>11.590538336052468</v>
      </c>
      <c r="T47">
        <f t="shared" si="0"/>
        <v>75.619902120717967</v>
      </c>
      <c r="U47">
        <f t="shared" si="1"/>
        <v>52.438825448613038</v>
      </c>
      <c r="V47">
        <v>61.878985614711603</v>
      </c>
      <c r="W47">
        <v>4.2147412131098454</v>
      </c>
      <c r="X47">
        <f t="shared" si="2"/>
        <v>66.093726827821442</v>
      </c>
      <c r="Y47">
        <f t="shared" si="3"/>
        <v>57.664244401601756</v>
      </c>
      <c r="Z47">
        <f t="shared" si="4"/>
        <v>0</v>
      </c>
      <c r="AA47">
        <f t="shared" si="5"/>
        <v>0</v>
      </c>
      <c r="AB47">
        <f t="shared" si="6"/>
        <v>0</v>
      </c>
      <c r="AC47">
        <f t="shared" si="7"/>
        <v>1</v>
      </c>
      <c r="AD47" t="s">
        <v>130</v>
      </c>
      <c r="AF47">
        <v>24</v>
      </c>
      <c r="AG47">
        <v>0</v>
      </c>
      <c r="AH47">
        <v>0</v>
      </c>
      <c r="AI47">
        <v>1</v>
      </c>
      <c r="AJ47">
        <v>0</v>
      </c>
      <c r="AK47" t="s">
        <v>130</v>
      </c>
    </row>
    <row r="48" spans="1:37" x14ac:dyDescent="0.35">
      <c r="A48" s="207">
        <v>-29.85937499999805</v>
      </c>
      <c r="B48" s="207">
        <v>-35.421874999999801</v>
      </c>
      <c r="C48" s="207">
        <v>12</v>
      </c>
      <c r="D48" s="207" t="s">
        <v>131</v>
      </c>
      <c r="E48" s="207" t="s">
        <v>31</v>
      </c>
      <c r="F48" s="207">
        <v>8</v>
      </c>
      <c r="H48" s="210">
        <v>-9.2453438418984302</v>
      </c>
      <c r="I48" s="210">
        <v>-37.283264146103662</v>
      </c>
      <c r="J48" s="210">
        <v>19</v>
      </c>
      <c r="K48" s="210" t="s">
        <v>130</v>
      </c>
      <c r="L48" s="210" t="s">
        <v>31</v>
      </c>
      <c r="M48" s="210">
        <v>8</v>
      </c>
      <c r="P48">
        <v>44</v>
      </c>
      <c r="R48">
        <v>83.058158863541394</v>
      </c>
      <c r="S48">
        <v>12.368553625877963</v>
      </c>
      <c r="T48">
        <f t="shared" si="0"/>
        <v>95.426712489419359</v>
      </c>
      <c r="U48">
        <f t="shared" si="1"/>
        <v>70.689605237663429</v>
      </c>
      <c r="V48">
        <v>74.326680875799298</v>
      </c>
      <c r="W48">
        <v>0</v>
      </c>
      <c r="X48">
        <f t="shared" si="2"/>
        <v>74.326680875799298</v>
      </c>
      <c r="Y48">
        <f t="shared" si="3"/>
        <v>74.326680875799298</v>
      </c>
      <c r="Z48">
        <f t="shared" si="4"/>
        <v>0</v>
      </c>
      <c r="AA48">
        <f t="shared" si="5"/>
        <v>0</v>
      </c>
      <c r="AB48">
        <f t="shared" si="6"/>
        <v>0</v>
      </c>
      <c r="AC48">
        <f t="shared" si="7"/>
        <v>1</v>
      </c>
      <c r="AD48" t="s">
        <v>130</v>
      </c>
      <c r="AF48">
        <v>25</v>
      </c>
      <c r="AG48">
        <v>0</v>
      </c>
      <c r="AH48">
        <v>0</v>
      </c>
      <c r="AI48">
        <v>0</v>
      </c>
      <c r="AJ48">
        <v>1</v>
      </c>
      <c r="AK48" t="s">
        <v>130</v>
      </c>
    </row>
    <row r="49" spans="1:37" x14ac:dyDescent="0.35">
      <c r="A49" s="207">
        <v>0</v>
      </c>
      <c r="B49" s="207">
        <v>-10.15625</v>
      </c>
      <c r="C49" s="207">
        <v>12</v>
      </c>
      <c r="D49" s="207"/>
      <c r="E49" s="207"/>
      <c r="H49" s="210">
        <v>0</v>
      </c>
      <c r="I49" s="210">
        <v>-15.094438925547507</v>
      </c>
      <c r="J49" s="210">
        <v>19</v>
      </c>
      <c r="K49" s="210"/>
      <c r="L49" s="210"/>
      <c r="N49" s="212" t="s">
        <v>147</v>
      </c>
      <c r="O49">
        <v>3</v>
      </c>
      <c r="P49">
        <v>45</v>
      </c>
      <c r="R49">
        <v>64.029363784665506</v>
      </c>
      <c r="S49">
        <v>11.590538336052468</v>
      </c>
      <c r="T49">
        <f t="shared" si="0"/>
        <v>75.619902120717967</v>
      </c>
      <c r="U49">
        <f t="shared" si="1"/>
        <v>52.438825448613038</v>
      </c>
      <c r="V49">
        <v>51.127094764941297</v>
      </c>
      <c r="W49">
        <v>0</v>
      </c>
      <c r="X49">
        <f t="shared" si="2"/>
        <v>51.127094764941297</v>
      </c>
      <c r="Y49">
        <f t="shared" si="3"/>
        <v>51.127094764941297</v>
      </c>
      <c r="Z49">
        <f t="shared" si="4"/>
        <v>0</v>
      </c>
      <c r="AA49" s="141">
        <f t="shared" si="5"/>
        <v>1</v>
      </c>
      <c r="AB49">
        <f t="shared" si="6"/>
        <v>0</v>
      </c>
      <c r="AC49">
        <f t="shared" si="7"/>
        <v>1</v>
      </c>
      <c r="AD49" t="s">
        <v>130</v>
      </c>
      <c r="AF49">
        <v>26</v>
      </c>
      <c r="AG49">
        <v>0</v>
      </c>
      <c r="AH49">
        <v>0</v>
      </c>
      <c r="AI49">
        <v>0</v>
      </c>
      <c r="AJ49">
        <v>1</v>
      </c>
      <c r="AK49" t="s">
        <v>130</v>
      </c>
    </row>
    <row r="50" spans="1:37" x14ac:dyDescent="0.35">
      <c r="A50" s="207">
        <v>29.85937499999805</v>
      </c>
      <c r="B50" s="207">
        <v>15.109374999999805</v>
      </c>
      <c r="C50" s="207">
        <v>12</v>
      </c>
      <c r="D50" s="207"/>
      <c r="E50" s="207"/>
      <c r="H50" s="210">
        <v>9.2453438418984302</v>
      </c>
      <c r="I50" s="210">
        <v>7.0943862950086505</v>
      </c>
      <c r="J50" s="210">
        <v>19</v>
      </c>
      <c r="K50" s="210"/>
      <c r="L50" s="210"/>
      <c r="P50">
        <v>46</v>
      </c>
      <c r="R50">
        <v>83.058158863541394</v>
      </c>
      <c r="S50">
        <v>12.368553625877963</v>
      </c>
      <c r="T50">
        <f t="shared" si="0"/>
        <v>95.426712489419359</v>
      </c>
      <c r="U50">
        <f t="shared" si="1"/>
        <v>70.689605237663429</v>
      </c>
      <c r="V50">
        <v>75.285287428996895</v>
      </c>
      <c r="W50">
        <v>12.374550015806328</v>
      </c>
      <c r="X50">
        <f t="shared" si="2"/>
        <v>87.65983744480323</v>
      </c>
      <c r="Y50">
        <f t="shared" si="3"/>
        <v>62.910737413190567</v>
      </c>
      <c r="Z50">
        <f t="shared" si="4"/>
        <v>0</v>
      </c>
      <c r="AA50">
        <f t="shared" si="5"/>
        <v>0</v>
      </c>
      <c r="AB50">
        <f t="shared" si="6"/>
        <v>0</v>
      </c>
      <c r="AC50">
        <f t="shared" si="7"/>
        <v>1</v>
      </c>
      <c r="AD50" t="s">
        <v>130</v>
      </c>
      <c r="AF50">
        <v>27</v>
      </c>
      <c r="AG50">
        <v>0</v>
      </c>
      <c r="AH50">
        <v>1</v>
      </c>
      <c r="AI50">
        <v>0</v>
      </c>
      <c r="AJ50">
        <v>1</v>
      </c>
      <c r="AK50" t="s">
        <v>130</v>
      </c>
    </row>
    <row r="51" spans="1:37" x14ac:dyDescent="0.35">
      <c r="A51" s="207"/>
      <c r="B51" s="207"/>
      <c r="C51" s="207"/>
      <c r="D51" s="207"/>
      <c r="E51" s="207"/>
      <c r="H51" s="210"/>
      <c r="I51" s="210"/>
      <c r="J51" s="210"/>
      <c r="K51" s="210"/>
      <c r="L51" s="210"/>
      <c r="Z51">
        <v>13</v>
      </c>
      <c r="AA51">
        <v>4</v>
      </c>
      <c r="AB51">
        <f>SUM(AB5:AB50)</f>
        <v>25</v>
      </c>
      <c r="AC51">
        <f>SUM(AC5:AC50)</f>
        <v>20</v>
      </c>
      <c r="AF51">
        <v>28</v>
      </c>
      <c r="AG51">
        <v>0</v>
      </c>
      <c r="AH51">
        <v>0</v>
      </c>
      <c r="AI51">
        <v>0</v>
      </c>
      <c r="AJ51">
        <v>1</v>
      </c>
      <c r="AK51" t="s">
        <v>130</v>
      </c>
    </row>
    <row r="52" spans="1:37" x14ac:dyDescent="0.35">
      <c r="A52" s="207">
        <v>-28.39055793991508</v>
      </c>
      <c r="B52" s="207">
        <v>-54.618025751071073</v>
      </c>
      <c r="C52" s="207">
        <v>13</v>
      </c>
      <c r="D52" s="207" t="s">
        <v>131</v>
      </c>
      <c r="E52" s="207" t="s">
        <v>31</v>
      </c>
      <c r="F52" s="207">
        <v>9</v>
      </c>
      <c r="H52" s="210">
        <v>-9.2453438418984302</v>
      </c>
      <c r="I52" s="210">
        <v>113.66112510936944</v>
      </c>
      <c r="J52" s="210">
        <v>20</v>
      </c>
      <c r="K52" s="210" t="s">
        <v>130</v>
      </c>
      <c r="L52" s="210" t="s">
        <v>30</v>
      </c>
      <c r="M52" s="210">
        <v>9</v>
      </c>
      <c r="AG52">
        <f>SUM(AG24:AG51)</f>
        <v>10</v>
      </c>
      <c r="AH52">
        <f t="shared" ref="AH52:AJ52" si="9">SUM(AH24:AH51)</f>
        <v>2</v>
      </c>
      <c r="AI52">
        <f t="shared" si="9"/>
        <v>16</v>
      </c>
      <c r="AJ52">
        <f t="shared" si="9"/>
        <v>12</v>
      </c>
    </row>
    <row r="53" spans="1:37" x14ac:dyDescent="0.35">
      <c r="A53" s="207">
        <v>0</v>
      </c>
      <c r="B53" s="207">
        <v>-33.798283261801899</v>
      </c>
      <c r="C53" s="207">
        <v>13</v>
      </c>
      <c r="D53" s="207"/>
      <c r="E53" s="207"/>
      <c r="H53" s="210">
        <v>0</v>
      </c>
      <c r="I53" s="210">
        <v>135.84995032992691</v>
      </c>
      <c r="J53" s="210">
        <v>20</v>
      </c>
      <c r="K53" s="210"/>
      <c r="L53" s="210"/>
      <c r="N53" s="211" t="s">
        <v>148</v>
      </c>
      <c r="O53">
        <v>6</v>
      </c>
    </row>
    <row r="54" spans="1:37" x14ac:dyDescent="0.35">
      <c r="A54" s="207">
        <v>28.39055793991508</v>
      </c>
      <c r="B54" s="207">
        <v>-12.978540772532721</v>
      </c>
      <c r="C54" s="207">
        <v>13</v>
      </c>
      <c r="D54" s="207"/>
      <c r="E54" s="207"/>
      <c r="H54" s="210">
        <v>9.2453438418984302</v>
      </c>
      <c r="I54" s="210">
        <v>158.03877555048439</v>
      </c>
      <c r="J54" s="210">
        <v>20</v>
      </c>
      <c r="K54" s="210"/>
      <c r="L54" s="210"/>
    </row>
    <row r="55" spans="1:37" x14ac:dyDescent="0.35">
      <c r="H55" s="210"/>
      <c r="I55" s="210"/>
      <c r="J55" s="210"/>
      <c r="K55" s="210"/>
      <c r="L55" s="210"/>
    </row>
    <row r="56" spans="1:37" x14ac:dyDescent="0.35">
      <c r="A56" s="210">
        <v>-24.04907975459918</v>
      </c>
      <c r="B56" s="210">
        <v>-14.355828220858429</v>
      </c>
      <c r="C56" s="210">
        <v>14</v>
      </c>
      <c r="D56" s="210" t="s">
        <v>130</v>
      </c>
      <c r="E56" s="210" t="s">
        <v>54</v>
      </c>
      <c r="F56" s="210">
        <v>3</v>
      </c>
      <c r="H56" s="210">
        <v>-8.7055837563449128</v>
      </c>
      <c r="I56" s="210">
        <v>-3.6802030456850297</v>
      </c>
      <c r="J56" s="210">
        <v>21</v>
      </c>
      <c r="K56" s="210" t="s">
        <v>130</v>
      </c>
      <c r="L56" s="210" t="s">
        <v>30</v>
      </c>
      <c r="M56" s="210">
        <v>10</v>
      </c>
    </row>
    <row r="57" spans="1:37" x14ac:dyDescent="0.35">
      <c r="A57" s="210">
        <v>0</v>
      </c>
      <c r="B57" s="210">
        <v>-3.8343558282210068</v>
      </c>
      <c r="C57" s="210">
        <v>14</v>
      </c>
      <c r="D57" s="210"/>
      <c r="E57" s="210"/>
      <c r="H57" s="210">
        <v>0</v>
      </c>
      <c r="I57" s="210">
        <v>2.5380710659898966</v>
      </c>
      <c r="J57" s="210">
        <v>21</v>
      </c>
      <c r="K57" s="210"/>
      <c r="L57" s="210"/>
      <c r="N57" s="211" t="s">
        <v>148</v>
      </c>
      <c r="O57">
        <v>7</v>
      </c>
    </row>
    <row r="58" spans="1:37" x14ac:dyDescent="0.35">
      <c r="A58" s="210">
        <v>24.04907975459918</v>
      </c>
      <c r="B58" s="210">
        <v>6.6871165644164154</v>
      </c>
      <c r="C58" s="210">
        <v>14</v>
      </c>
      <c r="D58" s="210"/>
      <c r="E58" s="210"/>
      <c r="H58" s="210">
        <v>8.7055837563449128</v>
      </c>
      <c r="I58" s="210">
        <v>8.7563451776648229</v>
      </c>
      <c r="J58" s="210">
        <v>21</v>
      </c>
      <c r="K58" s="210"/>
      <c r="L58" s="210"/>
    </row>
    <row r="59" spans="1:37" x14ac:dyDescent="0.35">
      <c r="A59" s="210"/>
      <c r="B59" s="210"/>
      <c r="C59" s="210"/>
      <c r="D59" s="210"/>
      <c r="E59" s="210"/>
      <c r="H59" s="210"/>
      <c r="I59" s="210"/>
      <c r="J59" s="210"/>
      <c r="K59" s="210"/>
      <c r="L59" s="210"/>
    </row>
    <row r="60" spans="1:37" x14ac:dyDescent="0.35">
      <c r="A60" s="210">
        <v>-4.9154206923575074</v>
      </c>
      <c r="B60" s="210">
        <v>-10.786280200332666</v>
      </c>
      <c r="C60" s="210">
        <v>15</v>
      </c>
      <c r="D60" s="210" t="s">
        <v>130</v>
      </c>
      <c r="E60" s="210" t="s">
        <v>54</v>
      </c>
      <c r="F60" s="210">
        <v>4</v>
      </c>
      <c r="H60" s="210">
        <v>-41.040609137055363</v>
      </c>
      <c r="I60" s="210">
        <v>49.416243654822765</v>
      </c>
      <c r="J60" s="210">
        <v>22</v>
      </c>
      <c r="K60" s="210" t="s">
        <v>130</v>
      </c>
      <c r="L60" s="210" t="s">
        <v>30</v>
      </c>
      <c r="M60" s="210">
        <v>11</v>
      </c>
    </row>
    <row r="61" spans="1:37" x14ac:dyDescent="0.35">
      <c r="A61" s="210">
        <v>0</v>
      </c>
      <c r="B61" s="210">
        <v>13.790823261452701</v>
      </c>
      <c r="C61" s="210">
        <v>15</v>
      </c>
      <c r="D61" s="210"/>
      <c r="E61" s="210"/>
      <c r="H61" s="210">
        <v>0</v>
      </c>
      <c r="I61" s="210">
        <v>76.776649746192987</v>
      </c>
      <c r="J61" s="210">
        <v>22</v>
      </c>
      <c r="K61" s="210"/>
      <c r="L61" s="210"/>
      <c r="N61" s="211" t="s">
        <v>148</v>
      </c>
      <c r="O61">
        <v>8</v>
      </c>
    </row>
    <row r="62" spans="1:37" x14ac:dyDescent="0.35">
      <c r="A62" s="210">
        <v>4.9154206923575074</v>
      </c>
      <c r="B62" s="210">
        <v>38.367926723238071</v>
      </c>
      <c r="C62" s="210">
        <v>15</v>
      </c>
      <c r="D62" s="210"/>
      <c r="E62" s="210"/>
      <c r="H62" s="210">
        <v>41.040609137055363</v>
      </c>
      <c r="I62" s="210">
        <v>104.13705583756321</v>
      </c>
      <c r="J62" s="210">
        <v>22</v>
      </c>
      <c r="K62" s="210"/>
      <c r="L62" s="210"/>
    </row>
    <row r="63" spans="1:37" x14ac:dyDescent="0.35">
      <c r="A63" s="210"/>
      <c r="B63" s="210"/>
      <c r="C63" s="210"/>
      <c r="D63" s="210"/>
      <c r="E63" s="210"/>
      <c r="H63" s="210"/>
      <c r="I63" s="210"/>
      <c r="J63" s="210"/>
      <c r="K63" s="210"/>
      <c r="L63" s="210"/>
    </row>
    <row r="64" spans="1:37" x14ac:dyDescent="0.35">
      <c r="A64" s="210">
        <v>-22.050802820491921</v>
      </c>
      <c r="B64" s="210">
        <v>-15.807857082174859</v>
      </c>
      <c r="C64" s="210">
        <v>16</v>
      </c>
      <c r="D64" s="210" t="s">
        <v>130</v>
      </c>
      <c r="E64" s="210" t="s">
        <v>54</v>
      </c>
      <c r="F64" s="210">
        <v>5</v>
      </c>
      <c r="H64" s="210">
        <v>-6.0430168243008655</v>
      </c>
      <c r="I64" s="210">
        <v>-29.808978093758881</v>
      </c>
      <c r="J64" s="210">
        <v>23</v>
      </c>
      <c r="K64" s="210" t="s">
        <v>130</v>
      </c>
      <c r="L64" s="210" t="s">
        <v>31</v>
      </c>
      <c r="M64" s="210">
        <v>12</v>
      </c>
    </row>
    <row r="65" spans="1:15" x14ac:dyDescent="0.35">
      <c r="A65" s="210">
        <v>0</v>
      </c>
      <c r="B65" s="210">
        <v>6.2429457383156972</v>
      </c>
      <c r="C65" s="210">
        <v>16</v>
      </c>
      <c r="D65" s="210"/>
      <c r="E65" s="210"/>
      <c r="H65" s="210">
        <v>0</v>
      </c>
      <c r="I65" s="210">
        <v>-14.673138867856707</v>
      </c>
      <c r="J65" s="210">
        <v>23</v>
      </c>
      <c r="K65" s="210"/>
      <c r="L65" s="210"/>
      <c r="N65" s="212" t="s">
        <v>147</v>
      </c>
      <c r="O65">
        <v>4</v>
      </c>
    </row>
    <row r="66" spans="1:15" x14ac:dyDescent="0.35">
      <c r="A66" s="210">
        <v>22.050802820491921</v>
      </c>
      <c r="B66" s="210">
        <v>28.293748558806254</v>
      </c>
      <c r="C66" s="210">
        <v>16</v>
      </c>
      <c r="D66" s="210"/>
      <c r="E66" s="210"/>
      <c r="H66" s="210">
        <v>6.0430168243008655</v>
      </c>
      <c r="I66" s="210">
        <v>0.46270035804546872</v>
      </c>
      <c r="J66" s="210">
        <v>23</v>
      </c>
      <c r="K66" s="210"/>
      <c r="L66" s="210"/>
    </row>
    <row r="67" spans="1:15" x14ac:dyDescent="0.35">
      <c r="A67" s="210"/>
      <c r="B67" s="210"/>
      <c r="C67" s="210"/>
      <c r="D67" s="210"/>
      <c r="E67" s="210"/>
    </row>
    <row r="68" spans="1:15" x14ac:dyDescent="0.35">
      <c r="A68" s="210">
        <v>-18.022988505746973</v>
      </c>
      <c r="B68" s="210">
        <v>-33.999999999999545</v>
      </c>
      <c r="C68" s="210">
        <v>17</v>
      </c>
      <c r="D68" s="210" t="s">
        <v>130</v>
      </c>
      <c r="E68" s="210" t="s">
        <v>54</v>
      </c>
      <c r="F68" s="210">
        <v>6</v>
      </c>
      <c r="H68" s="210">
        <v>-6.8291736802369982</v>
      </c>
      <c r="I68" s="210">
        <v>-12.387218331567485</v>
      </c>
      <c r="J68" s="210">
        <v>29</v>
      </c>
      <c r="K68" s="210" t="s">
        <v>130</v>
      </c>
      <c r="L68" s="210" t="s">
        <v>89</v>
      </c>
      <c r="M68" s="210">
        <v>13</v>
      </c>
    </row>
    <row r="69" spans="1:15" x14ac:dyDescent="0.35">
      <c r="A69" s="210">
        <v>0</v>
      </c>
      <c r="B69" s="210">
        <v>-10.344827586206804</v>
      </c>
      <c r="C69" s="210">
        <v>17</v>
      </c>
      <c r="D69" s="210"/>
      <c r="E69" s="210"/>
      <c r="H69" s="210">
        <v>0</v>
      </c>
      <c r="I69" s="210">
        <v>-4.1922099152829873</v>
      </c>
      <c r="J69" s="210">
        <v>29</v>
      </c>
      <c r="K69" s="210"/>
      <c r="L69" s="210"/>
      <c r="N69" s="212" t="s">
        <v>147</v>
      </c>
      <c r="O69">
        <v>5</v>
      </c>
    </row>
    <row r="70" spans="1:15" x14ac:dyDescent="0.35">
      <c r="A70" s="210">
        <v>18.022988505746973</v>
      </c>
      <c r="B70" s="210">
        <v>13.31034482758594</v>
      </c>
      <c r="C70" s="210">
        <v>17</v>
      </c>
      <c r="D70" s="210"/>
      <c r="E70" s="210"/>
      <c r="H70" s="210">
        <v>6.8291736802369982</v>
      </c>
      <c r="I70" s="210">
        <v>4.0027985010015108</v>
      </c>
      <c r="J70" s="210">
        <v>29</v>
      </c>
      <c r="K70" s="210"/>
      <c r="L70" s="210"/>
    </row>
    <row r="71" spans="1:15" x14ac:dyDescent="0.35">
      <c r="A71" s="210"/>
      <c r="B71" s="210"/>
      <c r="C71" s="210"/>
      <c r="D71" s="210"/>
      <c r="E71" s="210"/>
      <c r="H71" s="210"/>
      <c r="I71" s="210"/>
      <c r="J71" s="210"/>
      <c r="K71" s="210"/>
      <c r="L71" s="210"/>
    </row>
    <row r="72" spans="1:15" x14ac:dyDescent="0.35">
      <c r="A72" s="210">
        <v>-9.2453438418984302</v>
      </c>
      <c r="B72" s="210">
        <v>11.434037486102493</v>
      </c>
      <c r="C72" s="210">
        <v>18</v>
      </c>
      <c r="D72" s="210" t="s">
        <v>130</v>
      </c>
      <c r="E72" s="210" t="s">
        <v>30</v>
      </c>
      <c r="F72" s="210">
        <v>7</v>
      </c>
      <c r="H72" s="210">
        <v>-6.3842130290061627</v>
      </c>
      <c r="I72" s="210">
        <v>59.36966238706642</v>
      </c>
      <c r="J72" s="210">
        <v>30</v>
      </c>
      <c r="K72" s="210" t="s">
        <v>130</v>
      </c>
      <c r="L72" s="210" t="s">
        <v>89</v>
      </c>
      <c r="M72" s="210">
        <v>14</v>
      </c>
    </row>
    <row r="73" spans="1:15" x14ac:dyDescent="0.35">
      <c r="A73" s="210">
        <v>0</v>
      </c>
      <c r="B73" s="210">
        <v>16.9812437912409</v>
      </c>
      <c r="C73" s="210">
        <v>18</v>
      </c>
      <c r="D73" s="210"/>
      <c r="E73" s="210"/>
      <c r="H73" s="210">
        <v>0</v>
      </c>
      <c r="I73" s="210">
        <v>95.121255349500302</v>
      </c>
      <c r="J73" s="210">
        <v>30</v>
      </c>
      <c r="K73" s="210"/>
      <c r="L73" s="210"/>
      <c r="N73" s="211" t="s">
        <v>148</v>
      </c>
      <c r="O73">
        <v>9</v>
      </c>
    </row>
    <row r="74" spans="1:15" x14ac:dyDescent="0.35">
      <c r="A74" s="210">
        <v>9.2453438418984302</v>
      </c>
      <c r="B74" s="210">
        <v>22.528450096379306</v>
      </c>
      <c r="C74" s="210">
        <v>18</v>
      </c>
      <c r="D74" s="210"/>
      <c r="E74" s="210"/>
      <c r="H74" s="210">
        <v>6.3842130290061627</v>
      </c>
      <c r="I74" s="210">
        <v>130.87284831193418</v>
      </c>
      <c r="J74" s="210">
        <v>30</v>
      </c>
      <c r="K74" s="210"/>
      <c r="L74" s="210"/>
    </row>
    <row r="75" spans="1:15" x14ac:dyDescent="0.35">
      <c r="A75" s="210"/>
      <c r="B75" s="210"/>
      <c r="C75" s="210"/>
      <c r="D75" s="210"/>
      <c r="E75" s="210"/>
      <c r="H75" s="210"/>
      <c r="I75" s="210"/>
      <c r="J75" s="210"/>
      <c r="K75" s="210"/>
      <c r="L75" s="210"/>
    </row>
    <row r="76" spans="1:15" x14ac:dyDescent="0.35">
      <c r="A76" s="210">
        <v>-9.2453438418984302</v>
      </c>
      <c r="B76" s="210">
        <v>-37.283264146103662</v>
      </c>
      <c r="C76" s="210">
        <v>19</v>
      </c>
      <c r="D76" s="210" t="s">
        <v>130</v>
      </c>
      <c r="E76" s="210" t="s">
        <v>31</v>
      </c>
      <c r="F76" s="210">
        <v>8</v>
      </c>
      <c r="H76" s="210">
        <v>-7.3732073361532171</v>
      </c>
      <c r="I76" s="210">
        <v>66.780689218879132</v>
      </c>
      <c r="J76" s="210">
        <v>31</v>
      </c>
      <c r="K76" s="210" t="s">
        <v>130</v>
      </c>
      <c r="L76" s="210" t="s">
        <v>89</v>
      </c>
      <c r="M76" s="210">
        <v>15</v>
      </c>
    </row>
    <row r="77" spans="1:15" x14ac:dyDescent="0.35">
      <c r="A77" s="210">
        <v>0</v>
      </c>
      <c r="B77" s="210">
        <v>-15.094438925547507</v>
      </c>
      <c r="C77" s="210">
        <v>19</v>
      </c>
      <c r="D77" s="210"/>
      <c r="E77" s="210"/>
      <c r="H77" s="210">
        <v>0</v>
      </c>
      <c r="I77" s="210">
        <v>82.755971780547199</v>
      </c>
      <c r="J77" s="210">
        <v>31</v>
      </c>
      <c r="K77" s="210"/>
      <c r="L77" s="210"/>
      <c r="N77" s="211" t="s">
        <v>148</v>
      </c>
      <c r="O77">
        <v>10</v>
      </c>
    </row>
    <row r="78" spans="1:15" x14ac:dyDescent="0.35">
      <c r="A78" s="210">
        <v>9.2453438418984302</v>
      </c>
      <c r="B78" s="210">
        <v>7.0943862950086505</v>
      </c>
      <c r="C78" s="210">
        <v>19</v>
      </c>
      <c r="D78" s="210"/>
      <c r="E78" s="210"/>
      <c r="H78" s="210">
        <v>7.3732073361532171</v>
      </c>
      <c r="I78" s="210">
        <v>98.731254342215266</v>
      </c>
      <c r="J78" s="210">
        <v>31</v>
      </c>
      <c r="K78" s="210"/>
      <c r="L78" s="210"/>
    </row>
    <row r="79" spans="1:15" x14ac:dyDescent="0.35">
      <c r="A79" s="210"/>
      <c r="B79" s="210"/>
      <c r="C79" s="210"/>
      <c r="D79" s="210"/>
      <c r="E79" s="210"/>
      <c r="H79" s="210"/>
      <c r="I79" s="210"/>
      <c r="J79" s="210"/>
      <c r="K79" s="210"/>
      <c r="L79" s="210"/>
    </row>
    <row r="80" spans="1:15" x14ac:dyDescent="0.35">
      <c r="A80" s="210">
        <v>-9.2453438418984302</v>
      </c>
      <c r="B80" s="210">
        <v>113.66112510936944</v>
      </c>
      <c r="C80" s="210">
        <v>20</v>
      </c>
      <c r="D80" s="210" t="s">
        <v>130</v>
      </c>
      <c r="E80" s="210" t="s">
        <v>30</v>
      </c>
      <c r="F80" s="210">
        <v>9</v>
      </c>
      <c r="H80" s="210">
        <v>0</v>
      </c>
      <c r="I80" s="210">
        <v>14.712802225791886</v>
      </c>
      <c r="J80" s="210">
        <v>32</v>
      </c>
      <c r="K80" s="210" t="s">
        <v>130</v>
      </c>
      <c r="L80" s="210" t="s">
        <v>89</v>
      </c>
      <c r="M80" s="210">
        <v>16</v>
      </c>
    </row>
    <row r="81" spans="1:15" x14ac:dyDescent="0.35">
      <c r="A81" s="210">
        <v>0</v>
      </c>
      <c r="B81" s="210">
        <v>135.84995032992691</v>
      </c>
      <c r="C81" s="210">
        <v>20</v>
      </c>
      <c r="D81" s="210"/>
      <c r="E81" s="210"/>
      <c r="H81" s="210">
        <v>0</v>
      </c>
      <c r="I81" s="210">
        <v>22.500881695990898</v>
      </c>
      <c r="J81" s="210">
        <v>32</v>
      </c>
      <c r="K81" s="210"/>
      <c r="L81" s="210"/>
      <c r="N81" s="211" t="s">
        <v>148</v>
      </c>
      <c r="O81">
        <v>11</v>
      </c>
    </row>
    <row r="82" spans="1:15" x14ac:dyDescent="0.35">
      <c r="A82" s="210">
        <v>9.2453438418984302</v>
      </c>
      <c r="B82" s="210">
        <v>158.03877555048439</v>
      </c>
      <c r="C82" s="210">
        <v>20</v>
      </c>
      <c r="D82" s="210"/>
      <c r="E82" s="210"/>
      <c r="H82" s="210">
        <v>0</v>
      </c>
      <c r="I82" s="210">
        <v>30.28896116618991</v>
      </c>
      <c r="J82" s="210">
        <v>32</v>
      </c>
      <c r="K82" s="210"/>
      <c r="L82" s="210"/>
    </row>
    <row r="83" spans="1:15" x14ac:dyDescent="0.35">
      <c r="A83" s="210"/>
      <c r="B83" s="210"/>
      <c r="C83" s="210"/>
      <c r="D83" s="210"/>
      <c r="E83" s="210"/>
      <c r="H83" s="210"/>
      <c r="I83" s="210"/>
      <c r="J83" s="210"/>
      <c r="K83" s="210"/>
      <c r="L83" s="210"/>
    </row>
    <row r="84" spans="1:15" x14ac:dyDescent="0.35">
      <c r="A84" s="210">
        <v>-8.7055837563449128</v>
      </c>
      <c r="B84" s="210">
        <v>-3.6802030456850297</v>
      </c>
      <c r="C84" s="210">
        <v>21</v>
      </c>
      <c r="D84" s="210" t="s">
        <v>130</v>
      </c>
      <c r="E84" s="210" t="s">
        <v>30</v>
      </c>
      <c r="F84" s="210">
        <v>10</v>
      </c>
      <c r="H84" s="210">
        <v>0</v>
      </c>
      <c r="I84" s="210">
        <v>21.040419651418926</v>
      </c>
      <c r="J84" s="210">
        <v>33</v>
      </c>
      <c r="K84" s="210" t="s">
        <v>130</v>
      </c>
      <c r="L84" s="210" t="s">
        <v>89</v>
      </c>
      <c r="M84" s="210">
        <v>17</v>
      </c>
    </row>
    <row r="85" spans="1:15" x14ac:dyDescent="0.35">
      <c r="A85" s="210">
        <v>0</v>
      </c>
      <c r="B85" s="210">
        <v>2.5380710659898966</v>
      </c>
      <c r="C85" s="210">
        <v>21</v>
      </c>
      <c r="D85" s="210"/>
      <c r="E85" s="210"/>
      <c r="H85" s="210">
        <v>0</v>
      </c>
      <c r="I85" s="210">
        <v>48.196739804838998</v>
      </c>
      <c r="J85" s="210">
        <v>33</v>
      </c>
      <c r="K85" s="210"/>
      <c r="L85" s="210"/>
      <c r="N85" s="211" t="s">
        <v>148</v>
      </c>
      <c r="O85">
        <v>12</v>
      </c>
    </row>
    <row r="86" spans="1:15" x14ac:dyDescent="0.35">
      <c r="A86" s="210">
        <v>8.7055837563449128</v>
      </c>
      <c r="B86" s="210">
        <v>8.7563451776648229</v>
      </c>
      <c r="C86" s="210">
        <v>21</v>
      </c>
      <c r="D86" s="210"/>
      <c r="E86" s="210"/>
      <c r="H86" s="210">
        <v>0</v>
      </c>
      <c r="I86" s="210">
        <v>75.353059958259067</v>
      </c>
      <c r="J86" s="210">
        <v>33</v>
      </c>
      <c r="K86" s="210"/>
      <c r="L86" s="210"/>
    </row>
    <row r="87" spans="1:15" x14ac:dyDescent="0.35">
      <c r="A87" s="210"/>
      <c r="B87" s="210"/>
      <c r="C87" s="210"/>
      <c r="D87" s="210"/>
      <c r="E87" s="210"/>
      <c r="H87" s="210"/>
      <c r="I87" s="210"/>
      <c r="J87" s="210"/>
      <c r="K87" s="210"/>
      <c r="L87" s="210"/>
    </row>
    <row r="88" spans="1:15" x14ac:dyDescent="0.35">
      <c r="A88" s="210">
        <v>-41.040609137055363</v>
      </c>
      <c r="B88" s="210">
        <v>49.416243654822765</v>
      </c>
      <c r="C88" s="210">
        <v>22</v>
      </c>
      <c r="D88" s="210" t="s">
        <v>130</v>
      </c>
      <c r="E88" s="210" t="s">
        <v>30</v>
      </c>
      <c r="F88" s="210">
        <v>11</v>
      </c>
      <c r="H88" s="210">
        <v>0</v>
      </c>
      <c r="I88" s="210">
        <v>12.469463990965451</v>
      </c>
      <c r="J88" s="210">
        <v>34</v>
      </c>
      <c r="K88" s="210" t="s">
        <v>130</v>
      </c>
      <c r="L88" s="210" t="s">
        <v>89</v>
      </c>
      <c r="M88" s="210">
        <v>18</v>
      </c>
    </row>
    <row r="89" spans="1:15" x14ac:dyDescent="0.35">
      <c r="A89" s="210">
        <v>0</v>
      </c>
      <c r="B89" s="210">
        <v>76.776649746192987</v>
      </c>
      <c r="C89" s="210">
        <v>22</v>
      </c>
      <c r="D89" s="210"/>
      <c r="E89" s="210"/>
      <c r="H89" s="210">
        <v>0</v>
      </c>
      <c r="I89" s="210">
        <v>24.456606724003095</v>
      </c>
      <c r="J89" s="210">
        <v>34</v>
      </c>
      <c r="K89" s="210"/>
      <c r="L89" s="210"/>
      <c r="N89" s="211" t="s">
        <v>148</v>
      </c>
      <c r="O89">
        <v>13</v>
      </c>
    </row>
    <row r="90" spans="1:15" x14ac:dyDescent="0.35">
      <c r="A90" s="210">
        <v>41.040609137055363</v>
      </c>
      <c r="B90" s="210">
        <v>104.13705583756321</v>
      </c>
      <c r="C90" s="210">
        <v>22</v>
      </c>
      <c r="D90" s="210"/>
      <c r="E90" s="210"/>
      <c r="H90" s="210">
        <v>0</v>
      </c>
      <c r="I90" s="210">
        <v>36.443749457040738</v>
      </c>
      <c r="J90" s="210">
        <v>34</v>
      </c>
      <c r="K90" s="210"/>
      <c r="L90" s="210"/>
    </row>
    <row r="91" spans="1:15" x14ac:dyDescent="0.35">
      <c r="A91" s="210"/>
      <c r="B91" s="210"/>
      <c r="C91" s="210"/>
      <c r="D91" s="210"/>
      <c r="E91" s="210"/>
      <c r="H91" s="210"/>
      <c r="I91" s="210"/>
      <c r="J91" s="210"/>
      <c r="K91" s="210"/>
      <c r="L91" s="210"/>
    </row>
    <row r="92" spans="1:15" x14ac:dyDescent="0.35">
      <c r="A92" s="210">
        <v>-6.0430168243008655</v>
      </c>
      <c r="B92" s="210">
        <v>-29.808978093758881</v>
      </c>
      <c r="C92" s="210">
        <v>23</v>
      </c>
      <c r="D92" s="210" t="s">
        <v>130</v>
      </c>
      <c r="E92" s="210" t="s">
        <v>31</v>
      </c>
      <c r="F92" s="210">
        <v>12</v>
      </c>
      <c r="H92" s="210">
        <v>-19.180428134557499</v>
      </c>
      <c r="I92" s="210">
        <v>9.1743119266050535</v>
      </c>
      <c r="J92" s="210">
        <v>35</v>
      </c>
      <c r="K92" s="210" t="s">
        <v>130</v>
      </c>
      <c r="L92" s="210" t="s">
        <v>51</v>
      </c>
      <c r="M92" s="210">
        <v>19</v>
      </c>
    </row>
    <row r="93" spans="1:15" x14ac:dyDescent="0.35">
      <c r="A93" s="210">
        <v>0</v>
      </c>
      <c r="B93" s="210">
        <v>-14.673138867856707</v>
      </c>
      <c r="C93" s="210">
        <v>23</v>
      </c>
      <c r="D93" s="210"/>
      <c r="E93" s="210"/>
      <c r="H93" s="210">
        <v>0</v>
      </c>
      <c r="I93" s="210">
        <v>39.143730886849994</v>
      </c>
      <c r="J93" s="210">
        <v>35</v>
      </c>
      <c r="K93" s="210"/>
      <c r="L93" s="210"/>
      <c r="N93" s="211" t="s">
        <v>148</v>
      </c>
      <c r="O93">
        <v>14</v>
      </c>
    </row>
    <row r="94" spans="1:15" x14ac:dyDescent="0.35">
      <c r="A94" s="210">
        <v>6.0430168243008655</v>
      </c>
      <c r="B94" s="210">
        <v>0.46270035804546872</v>
      </c>
      <c r="C94" s="210">
        <v>23</v>
      </c>
      <c r="D94" s="210"/>
      <c r="E94" s="210"/>
      <c r="H94" s="210">
        <v>19.180428134557499</v>
      </c>
      <c r="I94" s="210">
        <v>69.113149847094931</v>
      </c>
      <c r="J94" s="210">
        <v>35</v>
      </c>
      <c r="K94" s="210"/>
      <c r="L94" s="210"/>
    </row>
    <row r="95" spans="1:15" x14ac:dyDescent="0.35">
      <c r="H95" s="210"/>
      <c r="I95" s="210"/>
      <c r="J95" s="210"/>
      <c r="K95" s="210"/>
      <c r="L95" s="210"/>
    </row>
    <row r="96" spans="1:15" x14ac:dyDescent="0.35">
      <c r="A96" s="207">
        <v>-7.7443902396000004</v>
      </c>
      <c r="B96" s="207">
        <v>-20.20939529772803</v>
      </c>
      <c r="C96" s="207">
        <v>24</v>
      </c>
      <c r="D96" s="207" t="s">
        <v>131</v>
      </c>
      <c r="E96" s="207" t="s">
        <v>31</v>
      </c>
      <c r="F96" s="207">
        <v>10</v>
      </c>
      <c r="H96" s="210">
        <v>-19.180428134557499</v>
      </c>
      <c r="I96" s="210">
        <v>-41.051059415603177</v>
      </c>
      <c r="J96" s="210">
        <v>36</v>
      </c>
      <c r="K96" s="210" t="s">
        <v>130</v>
      </c>
      <c r="L96" s="210" t="s">
        <v>144</v>
      </c>
      <c r="M96" s="210">
        <v>20</v>
      </c>
    </row>
    <row r="97" spans="1:15" x14ac:dyDescent="0.35">
      <c r="A97" s="207">
        <v>0</v>
      </c>
      <c r="B97" s="207">
        <v>8.9484488150414307</v>
      </c>
      <c r="C97" s="207">
        <v>24</v>
      </c>
      <c r="D97" s="207"/>
      <c r="E97" s="207"/>
      <c r="H97" s="210">
        <v>0</v>
      </c>
      <c r="I97" s="210">
        <v>-1.9301281943670006</v>
      </c>
      <c r="J97" s="210">
        <v>36</v>
      </c>
      <c r="K97" s="210"/>
      <c r="L97" s="210"/>
      <c r="N97" s="212" t="s">
        <v>147</v>
      </c>
      <c r="O97">
        <v>6</v>
      </c>
    </row>
    <row r="98" spans="1:15" x14ac:dyDescent="0.35">
      <c r="A98" s="207">
        <v>7.7443902396000004</v>
      </c>
      <c r="B98" s="207">
        <v>38.106292927810891</v>
      </c>
      <c r="C98" s="207">
        <v>24</v>
      </c>
      <c r="D98" s="207"/>
      <c r="E98" s="207"/>
      <c r="H98" s="210">
        <v>19.180428134557499</v>
      </c>
      <c r="I98" s="210">
        <v>37.190803026869176</v>
      </c>
      <c r="J98" s="210">
        <v>36</v>
      </c>
      <c r="K98" s="210"/>
      <c r="L98" s="210"/>
    </row>
    <row r="99" spans="1:15" x14ac:dyDescent="0.35">
      <c r="H99" s="210"/>
      <c r="I99" s="210"/>
      <c r="J99" s="210"/>
      <c r="K99" s="210"/>
      <c r="L99" s="210"/>
    </row>
    <row r="100" spans="1:15" x14ac:dyDescent="0.35">
      <c r="A100" s="209">
        <v>-13.23000000000069</v>
      </c>
      <c r="B100" s="209">
        <v>-32.083143564357144</v>
      </c>
      <c r="C100" s="209">
        <v>25</v>
      </c>
      <c r="D100" s="209" t="s">
        <v>136</v>
      </c>
      <c r="E100" s="209" t="s">
        <v>30</v>
      </c>
      <c r="F100" s="209">
        <v>1</v>
      </c>
      <c r="H100" s="210">
        <v>-10.651944186849056</v>
      </c>
      <c r="I100" s="210">
        <v>2.8803726627703083</v>
      </c>
      <c r="J100" s="210">
        <v>37</v>
      </c>
      <c r="K100" s="210" t="s">
        <v>130</v>
      </c>
      <c r="L100" s="210" t="s">
        <v>54</v>
      </c>
      <c r="M100" s="210">
        <v>21</v>
      </c>
    </row>
    <row r="101" spans="1:15" x14ac:dyDescent="0.35">
      <c r="A101" s="209">
        <v>0</v>
      </c>
      <c r="B101" s="209">
        <v>-5.6231435643564538</v>
      </c>
      <c r="C101" s="209">
        <v>25</v>
      </c>
      <c r="D101" s="209"/>
      <c r="E101" s="209"/>
      <c r="H101" s="210">
        <v>0</v>
      </c>
      <c r="I101" s="210">
        <v>10.869330802907101</v>
      </c>
      <c r="J101" s="210">
        <v>37</v>
      </c>
      <c r="K101" s="210"/>
      <c r="L101" s="210"/>
      <c r="N101" s="211" t="s">
        <v>148</v>
      </c>
      <c r="O101">
        <v>15</v>
      </c>
    </row>
    <row r="102" spans="1:15" x14ac:dyDescent="0.35">
      <c r="A102" s="209">
        <v>13.23000000000069</v>
      </c>
      <c r="B102" s="209">
        <v>20.836856435644236</v>
      </c>
      <c r="C102" s="209">
        <v>25</v>
      </c>
      <c r="D102" s="209"/>
      <c r="E102" s="209"/>
      <c r="H102" s="210">
        <v>10.651944186849056</v>
      </c>
      <c r="I102" s="210">
        <v>18.858288943043892</v>
      </c>
      <c r="J102" s="210">
        <v>37</v>
      </c>
      <c r="K102" s="210"/>
      <c r="L102" s="210"/>
    </row>
    <row r="103" spans="1:15" x14ac:dyDescent="0.35">
      <c r="A103" s="209"/>
      <c r="B103" s="209"/>
      <c r="C103" s="209"/>
      <c r="D103" s="209"/>
      <c r="E103" s="209"/>
      <c r="H103" s="210"/>
      <c r="I103" s="210"/>
      <c r="J103" s="210"/>
      <c r="K103" s="210"/>
      <c r="L103" s="210"/>
    </row>
    <row r="104" spans="1:15" x14ac:dyDescent="0.35">
      <c r="A104" s="209">
        <v>-13.23000000000069</v>
      </c>
      <c r="B104" s="209">
        <v>52.243143564351257</v>
      </c>
      <c r="C104" s="209">
        <v>26</v>
      </c>
      <c r="D104" s="209" t="s">
        <v>136</v>
      </c>
      <c r="E104" s="209" t="s">
        <v>30</v>
      </c>
      <c r="F104" s="209">
        <v>2</v>
      </c>
      <c r="H104" s="210">
        <v>-6.7896586179270324</v>
      </c>
      <c r="I104" s="210">
        <v>-35.098378120842796</v>
      </c>
      <c r="J104" s="210">
        <v>38</v>
      </c>
      <c r="K104" s="210" t="s">
        <v>130</v>
      </c>
      <c r="L104" s="210" t="s">
        <v>54</v>
      </c>
      <c r="M104" s="210">
        <v>22</v>
      </c>
    </row>
    <row r="105" spans="1:15" x14ac:dyDescent="0.35">
      <c r="A105" s="209">
        <v>0</v>
      </c>
      <c r="B105" s="209">
        <v>131.62314356435482</v>
      </c>
      <c r="C105" s="209">
        <v>26</v>
      </c>
      <c r="D105" s="209"/>
      <c r="E105" s="209"/>
      <c r="H105" s="210">
        <v>0</v>
      </c>
      <c r="I105" s="210">
        <v>-23.555958470364814</v>
      </c>
      <c r="J105" s="210">
        <v>38</v>
      </c>
      <c r="K105" s="210"/>
      <c r="L105" s="210"/>
      <c r="N105" s="212" t="s">
        <v>147</v>
      </c>
      <c r="O105">
        <v>7</v>
      </c>
    </row>
    <row r="106" spans="1:15" x14ac:dyDescent="0.35">
      <c r="A106" s="209">
        <v>13.23000000000069</v>
      </c>
      <c r="B106" s="209">
        <v>211.00314356435837</v>
      </c>
      <c r="C106" s="209">
        <v>26</v>
      </c>
      <c r="D106" s="209"/>
      <c r="E106" s="209"/>
      <c r="H106" s="210">
        <v>6.7896586179270324</v>
      </c>
      <c r="I106" s="210">
        <v>-12.013538819886829</v>
      </c>
      <c r="J106" s="210">
        <v>38</v>
      </c>
      <c r="K106" s="210"/>
      <c r="L106" s="210"/>
    </row>
    <row r="108" spans="1:15" x14ac:dyDescent="0.35">
      <c r="A108" s="207">
        <v>-9.9234186183507074</v>
      </c>
      <c r="B108" s="207">
        <v>-18.581095065993459</v>
      </c>
      <c r="C108" s="207">
        <v>27</v>
      </c>
      <c r="D108" s="207" t="s">
        <v>131</v>
      </c>
      <c r="E108" s="207" t="s">
        <v>89</v>
      </c>
      <c r="F108" s="207">
        <v>11</v>
      </c>
      <c r="H108" s="210">
        <v>-11.590538336052468</v>
      </c>
      <c r="I108" s="210">
        <v>-4.2859261456325086</v>
      </c>
      <c r="J108" s="210">
        <v>41</v>
      </c>
      <c r="K108" s="210" t="s">
        <v>130</v>
      </c>
      <c r="L108" s="210" t="s">
        <v>30</v>
      </c>
      <c r="M108" s="210">
        <v>23</v>
      </c>
    </row>
    <row r="109" spans="1:15" x14ac:dyDescent="0.35">
      <c r="A109" s="207">
        <v>0</v>
      </c>
      <c r="B109" s="207">
        <v>-11.138531102230601</v>
      </c>
      <c r="C109" s="207">
        <v>27</v>
      </c>
      <c r="D109" s="207"/>
      <c r="E109" s="207"/>
      <c r="H109" s="210">
        <v>0</v>
      </c>
      <c r="I109" s="210">
        <v>-4.2859261456325086</v>
      </c>
      <c r="J109" s="210">
        <v>41</v>
      </c>
      <c r="K109" s="210"/>
      <c r="L109" s="210"/>
      <c r="N109" s="212" t="s">
        <v>147</v>
      </c>
      <c r="O109">
        <v>8</v>
      </c>
    </row>
    <row r="110" spans="1:15" x14ac:dyDescent="0.35">
      <c r="A110" s="207">
        <v>9.9234186183507074</v>
      </c>
      <c r="B110" s="207">
        <v>-3.6959671384677453</v>
      </c>
      <c r="C110" s="207">
        <v>27</v>
      </c>
      <c r="D110" s="207"/>
      <c r="E110" s="207"/>
      <c r="H110" s="210">
        <v>11.590538336052468</v>
      </c>
      <c r="I110" s="210">
        <v>-4.2859261456325086</v>
      </c>
      <c r="J110" s="210">
        <v>41</v>
      </c>
      <c r="K110" s="210"/>
      <c r="L110" s="210"/>
    </row>
    <row r="111" spans="1:15" x14ac:dyDescent="0.35">
      <c r="A111" s="207"/>
      <c r="B111" s="207"/>
      <c r="C111" s="207"/>
      <c r="D111" s="207"/>
      <c r="E111" s="207"/>
      <c r="H111" s="210"/>
      <c r="I111" s="210"/>
      <c r="J111" s="210"/>
      <c r="K111" s="210"/>
      <c r="L111" s="210"/>
    </row>
    <row r="112" spans="1:15" x14ac:dyDescent="0.35">
      <c r="A112" s="207">
        <v>-10.363170705894667</v>
      </c>
      <c r="B112" s="207">
        <v>-28.56513916816602</v>
      </c>
      <c r="C112" s="207">
        <v>28</v>
      </c>
      <c r="D112" s="207" t="s">
        <v>141</v>
      </c>
      <c r="E112" s="207" t="s">
        <v>89</v>
      </c>
      <c r="F112" s="207">
        <v>12</v>
      </c>
      <c r="H112" s="210">
        <v>-12.368553625877963</v>
      </c>
      <c r="I112" s="210">
        <v>11.908667230953204</v>
      </c>
      <c r="J112" s="210">
        <v>42</v>
      </c>
      <c r="K112" s="210" t="s">
        <v>130</v>
      </c>
      <c r="L112" s="210" t="s">
        <v>30</v>
      </c>
      <c r="M112" s="210">
        <v>24</v>
      </c>
    </row>
    <row r="113" spans="1:15" x14ac:dyDescent="0.35">
      <c r="A113" s="207">
        <v>0</v>
      </c>
      <c r="B113" s="207">
        <v>-21.159911101703806</v>
      </c>
      <c r="C113" s="207">
        <v>28</v>
      </c>
      <c r="D113" s="207"/>
      <c r="E113" s="207"/>
      <c r="H113" s="210">
        <v>0</v>
      </c>
      <c r="I113" s="210">
        <v>24.27722085683061</v>
      </c>
      <c r="J113" s="210">
        <v>42</v>
      </c>
      <c r="K113" s="210"/>
      <c r="L113" s="210"/>
      <c r="N113" s="211" t="s">
        <v>148</v>
      </c>
      <c r="O113">
        <v>16</v>
      </c>
    </row>
    <row r="114" spans="1:15" x14ac:dyDescent="0.35">
      <c r="A114" s="207">
        <v>10.363170705894667</v>
      </c>
      <c r="B114" s="207">
        <v>-13.754683035241593</v>
      </c>
      <c r="C114" s="207">
        <v>28</v>
      </c>
      <c r="D114" s="207"/>
      <c r="E114" s="207"/>
      <c r="H114" s="210">
        <v>12.368553625877963</v>
      </c>
      <c r="I114" s="210">
        <v>36.645774482708013</v>
      </c>
      <c r="J114" s="210">
        <v>42</v>
      </c>
      <c r="K114" s="210"/>
      <c r="L114" s="210"/>
    </row>
    <row r="115" spans="1:15" x14ac:dyDescent="0.35">
      <c r="H115" s="210"/>
      <c r="I115" s="210"/>
      <c r="J115" s="210"/>
      <c r="K115" s="210"/>
      <c r="L115" s="210"/>
    </row>
    <row r="116" spans="1:15" x14ac:dyDescent="0.35">
      <c r="A116" s="210">
        <v>-6.8291736802369982</v>
      </c>
      <c r="B116" s="210">
        <v>-12.387218331567485</v>
      </c>
      <c r="C116" s="210">
        <v>29</v>
      </c>
      <c r="D116" s="210" t="s">
        <v>130</v>
      </c>
      <c r="E116" s="210" t="s">
        <v>89</v>
      </c>
      <c r="F116" s="210">
        <v>13</v>
      </c>
      <c r="H116" s="210">
        <v>-11.590538336052468</v>
      </c>
      <c r="I116" s="210">
        <v>-6.3651193830637487</v>
      </c>
      <c r="J116" s="210">
        <v>43</v>
      </c>
      <c r="K116" s="210" t="s">
        <v>130</v>
      </c>
      <c r="L116" s="210" t="s">
        <v>54</v>
      </c>
      <c r="M116" s="210">
        <v>25</v>
      </c>
    </row>
    <row r="117" spans="1:15" x14ac:dyDescent="0.35">
      <c r="A117" s="210">
        <v>0</v>
      </c>
      <c r="B117" s="210">
        <v>-4.1922099152829873</v>
      </c>
      <c r="C117" s="210">
        <v>29</v>
      </c>
      <c r="D117" s="210"/>
      <c r="E117" s="210"/>
      <c r="H117" s="210">
        <v>0</v>
      </c>
      <c r="I117" s="210">
        <v>-2.1503781699539033</v>
      </c>
      <c r="J117" s="210">
        <v>43</v>
      </c>
      <c r="K117" s="210"/>
      <c r="L117" s="210"/>
      <c r="N117" s="212" t="s">
        <v>147</v>
      </c>
      <c r="O117">
        <v>9</v>
      </c>
    </row>
    <row r="118" spans="1:15" x14ac:dyDescent="0.35">
      <c r="A118" s="210">
        <v>6.8291736802369982</v>
      </c>
      <c r="B118" s="210">
        <v>4.0027985010015108</v>
      </c>
      <c r="C118" s="210">
        <v>29</v>
      </c>
      <c r="D118" s="210"/>
      <c r="E118" s="210"/>
      <c r="H118" s="210">
        <v>11.590538336052468</v>
      </c>
      <c r="I118" s="210">
        <v>2.0643630431559421</v>
      </c>
      <c r="J118" s="210">
        <v>43</v>
      </c>
      <c r="K118" s="210"/>
      <c r="L118" s="210"/>
    </row>
    <row r="119" spans="1:15" x14ac:dyDescent="0.35">
      <c r="A119" s="210"/>
      <c r="B119" s="210"/>
      <c r="C119" s="210"/>
      <c r="D119" s="210"/>
      <c r="E119" s="210"/>
      <c r="H119" s="210"/>
      <c r="I119" s="210"/>
      <c r="J119" s="210"/>
      <c r="K119" s="210"/>
      <c r="L119" s="210"/>
    </row>
    <row r="120" spans="1:15" x14ac:dyDescent="0.35">
      <c r="A120" s="210">
        <v>-6.3842130290061627</v>
      </c>
      <c r="B120" s="210">
        <v>59.36966238706642</v>
      </c>
      <c r="C120" s="210">
        <v>30</v>
      </c>
      <c r="D120" s="210" t="s">
        <v>130</v>
      </c>
      <c r="E120" s="210" t="s">
        <v>89</v>
      </c>
      <c r="F120" s="210">
        <v>14</v>
      </c>
      <c r="H120" s="210">
        <v>-12.368553625877963</v>
      </c>
      <c r="I120" s="210">
        <v>-8.731477987742096</v>
      </c>
      <c r="J120" s="210">
        <v>44</v>
      </c>
      <c r="K120" s="210" t="s">
        <v>130</v>
      </c>
      <c r="L120" s="210" t="s">
        <v>54</v>
      </c>
      <c r="M120" s="210">
        <v>26</v>
      </c>
    </row>
    <row r="121" spans="1:15" x14ac:dyDescent="0.35">
      <c r="A121" s="210">
        <v>0</v>
      </c>
      <c r="B121" s="210">
        <v>95.121255349500302</v>
      </c>
      <c r="C121" s="210">
        <v>30</v>
      </c>
      <c r="D121" s="210"/>
      <c r="E121" s="210"/>
      <c r="H121" s="210">
        <v>0</v>
      </c>
      <c r="I121" s="210">
        <v>-8.731477987742096</v>
      </c>
      <c r="J121" s="210">
        <v>44</v>
      </c>
      <c r="K121" s="210"/>
      <c r="L121" s="210"/>
      <c r="N121" s="212" t="s">
        <v>147</v>
      </c>
      <c r="O121">
        <v>10</v>
      </c>
    </row>
    <row r="122" spans="1:15" x14ac:dyDescent="0.35">
      <c r="A122" s="210">
        <v>6.3842130290061627</v>
      </c>
      <c r="B122" s="210">
        <v>130.87284831193418</v>
      </c>
      <c r="C122" s="210">
        <v>30</v>
      </c>
      <c r="D122" s="210"/>
      <c r="E122" s="210"/>
      <c r="H122" s="210">
        <v>12.368553625877963</v>
      </c>
      <c r="I122" s="210">
        <v>-8.731477987742096</v>
      </c>
      <c r="J122" s="210">
        <v>44</v>
      </c>
      <c r="K122" s="210"/>
      <c r="L122" s="210"/>
    </row>
    <row r="123" spans="1:15" x14ac:dyDescent="0.35">
      <c r="A123" s="210"/>
      <c r="B123" s="210"/>
      <c r="C123" s="210"/>
      <c r="D123" s="210"/>
      <c r="E123" s="210"/>
      <c r="H123" s="210"/>
      <c r="I123" s="210"/>
      <c r="J123" s="210"/>
      <c r="K123" s="210"/>
      <c r="L123" s="210"/>
    </row>
    <row r="124" spans="1:15" x14ac:dyDescent="0.35">
      <c r="A124" s="210">
        <v>-7.3732073361532171</v>
      </c>
      <c r="B124" s="210">
        <v>66.780689218879132</v>
      </c>
      <c r="C124" s="210">
        <v>31</v>
      </c>
      <c r="D124" s="210" t="s">
        <v>130</v>
      </c>
      <c r="E124" s="210" t="s">
        <v>89</v>
      </c>
      <c r="F124" s="210">
        <v>15</v>
      </c>
      <c r="H124" s="210">
        <v>-11.590538336052468</v>
      </c>
      <c r="I124" s="210">
        <v>-12.902269019724208</v>
      </c>
      <c r="J124" s="210">
        <v>45</v>
      </c>
      <c r="K124" s="210" t="s">
        <v>130</v>
      </c>
      <c r="L124" s="210" t="s">
        <v>145</v>
      </c>
      <c r="M124" s="210">
        <v>27</v>
      </c>
    </row>
    <row r="125" spans="1:15" x14ac:dyDescent="0.35">
      <c r="A125" s="210">
        <v>0</v>
      </c>
      <c r="B125" s="210">
        <v>82.755971780547199</v>
      </c>
      <c r="C125" s="210">
        <v>31</v>
      </c>
      <c r="D125" s="210"/>
      <c r="E125" s="210"/>
      <c r="H125" s="210">
        <v>0</v>
      </c>
      <c r="I125" s="210">
        <v>-12.902269019724208</v>
      </c>
      <c r="J125" s="210">
        <v>45</v>
      </c>
      <c r="K125" s="210"/>
      <c r="L125" s="210"/>
      <c r="N125" s="212" t="s">
        <v>147</v>
      </c>
      <c r="O125">
        <v>11</v>
      </c>
    </row>
    <row r="126" spans="1:15" x14ac:dyDescent="0.35">
      <c r="A126" s="210">
        <v>7.3732073361532171</v>
      </c>
      <c r="B126" s="210">
        <v>98.731254342215266</v>
      </c>
      <c r="C126" s="210">
        <v>31</v>
      </c>
      <c r="D126" s="210"/>
      <c r="E126" s="210"/>
      <c r="H126" s="210">
        <v>11.590538336052468</v>
      </c>
      <c r="I126" s="210">
        <v>-12.902269019724208</v>
      </c>
      <c r="J126" s="210">
        <v>45</v>
      </c>
      <c r="K126" s="210"/>
      <c r="L126" s="210"/>
    </row>
    <row r="127" spans="1:15" x14ac:dyDescent="0.35">
      <c r="A127" s="210"/>
      <c r="B127" s="210"/>
      <c r="C127" s="210"/>
      <c r="D127" s="210"/>
      <c r="E127" s="210"/>
      <c r="H127" s="210"/>
      <c r="I127" s="210"/>
      <c r="J127" s="210"/>
      <c r="K127" s="210"/>
      <c r="L127" s="210"/>
    </row>
    <row r="128" spans="1:15" x14ac:dyDescent="0.35">
      <c r="A128" s="210">
        <v>0</v>
      </c>
      <c r="B128" s="210">
        <v>14.712802225791886</v>
      </c>
      <c r="C128" s="210">
        <v>32</v>
      </c>
      <c r="D128" s="210" t="s">
        <v>130</v>
      </c>
      <c r="E128" s="210" t="s">
        <v>89</v>
      </c>
      <c r="F128" s="210">
        <v>16</v>
      </c>
      <c r="H128" s="210">
        <v>-12.368553625877963</v>
      </c>
      <c r="I128" s="210">
        <v>-20.147421450350826</v>
      </c>
      <c r="J128" s="210">
        <v>46</v>
      </c>
      <c r="K128" s="210" t="s">
        <v>130</v>
      </c>
      <c r="L128" s="210" t="s">
        <v>145</v>
      </c>
      <c r="M128" s="210">
        <v>28</v>
      </c>
    </row>
    <row r="129" spans="1:15" x14ac:dyDescent="0.35">
      <c r="A129" s="210">
        <v>0</v>
      </c>
      <c r="B129" s="210">
        <v>22.500881695990898</v>
      </c>
      <c r="C129" s="210">
        <v>32</v>
      </c>
      <c r="D129" s="210"/>
      <c r="E129" s="210"/>
      <c r="H129" s="210">
        <v>0</v>
      </c>
      <c r="I129" s="210">
        <v>-7.7728714345444985</v>
      </c>
      <c r="J129" s="210">
        <v>46</v>
      </c>
      <c r="K129" s="210"/>
      <c r="L129" s="210"/>
      <c r="N129" s="212" t="s">
        <v>147</v>
      </c>
      <c r="O129">
        <v>12</v>
      </c>
    </row>
    <row r="130" spans="1:15" x14ac:dyDescent="0.35">
      <c r="A130" s="210">
        <v>0</v>
      </c>
      <c r="B130" s="210">
        <v>30.28896116618991</v>
      </c>
      <c r="C130" s="210">
        <v>32</v>
      </c>
      <c r="D130" s="210"/>
      <c r="E130" s="210"/>
      <c r="H130" s="210">
        <v>12.368553625877963</v>
      </c>
      <c r="I130" s="210">
        <v>4.6016785812618295</v>
      </c>
      <c r="J130" s="210">
        <v>46</v>
      </c>
      <c r="K130" s="210"/>
      <c r="L130" s="210"/>
    </row>
    <row r="131" spans="1:15" x14ac:dyDescent="0.35">
      <c r="A131" s="210"/>
      <c r="B131" s="210"/>
      <c r="C131" s="210"/>
      <c r="D131" s="210"/>
      <c r="E131" s="210"/>
    </row>
    <row r="132" spans="1:15" x14ac:dyDescent="0.35">
      <c r="A132" s="210">
        <v>0</v>
      </c>
      <c r="B132" s="210">
        <v>21.040419651418926</v>
      </c>
      <c r="C132" s="210">
        <v>33</v>
      </c>
      <c r="D132" s="210" t="s">
        <v>130</v>
      </c>
      <c r="E132" s="210" t="s">
        <v>89</v>
      </c>
      <c r="F132" s="210">
        <v>17</v>
      </c>
      <c r="H132" s="207">
        <v>0</v>
      </c>
      <c r="I132" s="207">
        <v>-22.872843143148639</v>
      </c>
      <c r="J132" s="207">
        <v>5</v>
      </c>
      <c r="K132" s="207" t="s">
        <v>131</v>
      </c>
      <c r="L132" s="207" t="s">
        <v>143</v>
      </c>
      <c r="M132" s="207">
        <v>1</v>
      </c>
    </row>
    <row r="133" spans="1:15" x14ac:dyDescent="0.35">
      <c r="A133" s="210">
        <v>0</v>
      </c>
      <c r="B133" s="210">
        <v>48.196739804838998</v>
      </c>
      <c r="C133" s="210">
        <v>33</v>
      </c>
      <c r="D133" s="210"/>
      <c r="E133" s="210"/>
      <c r="H133" s="207">
        <v>0</v>
      </c>
      <c r="I133" s="207">
        <v>-16.668670714843593</v>
      </c>
      <c r="J133" s="207">
        <v>5</v>
      </c>
      <c r="K133" s="207"/>
      <c r="L133" s="207"/>
      <c r="N133" s="212" t="s">
        <v>147</v>
      </c>
      <c r="O133">
        <v>1</v>
      </c>
    </row>
    <row r="134" spans="1:15" x14ac:dyDescent="0.35">
      <c r="A134" s="210">
        <v>0</v>
      </c>
      <c r="B134" s="210">
        <v>75.353059958259067</v>
      </c>
      <c r="C134" s="210">
        <v>33</v>
      </c>
      <c r="D134" s="210"/>
      <c r="E134" s="210"/>
      <c r="H134" s="207">
        <v>0</v>
      </c>
      <c r="I134" s="207">
        <v>-10.464498286538547</v>
      </c>
      <c r="J134" s="207">
        <v>5</v>
      </c>
      <c r="K134" s="207"/>
      <c r="L134" s="207"/>
    </row>
    <row r="135" spans="1:15" x14ac:dyDescent="0.35">
      <c r="A135" s="210"/>
      <c r="B135" s="210"/>
      <c r="C135" s="210"/>
      <c r="D135" s="210"/>
      <c r="E135" s="210"/>
      <c r="H135" s="207"/>
      <c r="I135" s="207"/>
      <c r="J135" s="207"/>
      <c r="K135" s="207"/>
      <c r="L135" s="207"/>
    </row>
    <row r="136" spans="1:15" x14ac:dyDescent="0.35">
      <c r="A136" s="210">
        <v>0</v>
      </c>
      <c r="B136" s="210">
        <v>12.469463990965451</v>
      </c>
      <c r="C136" s="210">
        <v>34</v>
      </c>
      <c r="D136" s="210" t="s">
        <v>130</v>
      </c>
      <c r="E136" s="210" t="s">
        <v>89</v>
      </c>
      <c r="F136" s="210">
        <v>18</v>
      </c>
      <c r="H136" s="207">
        <v>0</v>
      </c>
      <c r="I136" s="207">
        <v>0</v>
      </c>
      <c r="J136" s="207">
        <v>6</v>
      </c>
      <c r="K136" s="207" t="s">
        <v>131</v>
      </c>
      <c r="L136" s="207" t="s">
        <v>143</v>
      </c>
      <c r="M136" s="207">
        <v>2</v>
      </c>
    </row>
    <row r="137" spans="1:15" x14ac:dyDescent="0.35">
      <c r="A137" s="210">
        <v>0</v>
      </c>
      <c r="B137" s="210">
        <v>24.456606724003095</v>
      </c>
      <c r="C137" s="210">
        <v>34</v>
      </c>
      <c r="D137" s="210"/>
      <c r="E137" s="210"/>
      <c r="H137" s="207">
        <v>0</v>
      </c>
      <c r="I137" s="207">
        <v>0</v>
      </c>
      <c r="J137" s="207">
        <v>6</v>
      </c>
      <c r="K137" s="207"/>
      <c r="L137" s="207"/>
      <c r="N137" t="s">
        <v>149</v>
      </c>
    </row>
    <row r="138" spans="1:15" x14ac:dyDescent="0.35">
      <c r="A138" s="210">
        <v>0</v>
      </c>
      <c r="B138" s="210">
        <v>36.443749457040738</v>
      </c>
      <c r="C138" s="210">
        <v>34</v>
      </c>
      <c r="D138" s="210"/>
      <c r="E138" s="210"/>
      <c r="H138" s="207">
        <v>0</v>
      </c>
      <c r="I138" s="207">
        <v>0</v>
      </c>
      <c r="J138" s="207">
        <v>6</v>
      </c>
      <c r="K138" s="207"/>
      <c r="L138" s="207"/>
    </row>
    <row r="139" spans="1:15" x14ac:dyDescent="0.35">
      <c r="A139" s="210"/>
      <c r="B139" s="210"/>
      <c r="C139" s="210"/>
      <c r="D139" s="210"/>
      <c r="E139" s="210"/>
      <c r="H139" s="207"/>
      <c r="I139" s="207"/>
      <c r="J139" s="207"/>
      <c r="K139" s="207"/>
      <c r="L139" s="207"/>
    </row>
    <row r="140" spans="1:15" x14ac:dyDescent="0.35">
      <c r="A140" s="210">
        <v>-19.180428134557499</v>
      </c>
      <c r="B140" s="210">
        <v>9.1743119266050535</v>
      </c>
      <c r="C140" s="210">
        <v>35</v>
      </c>
      <c r="D140" s="210" t="s">
        <v>130</v>
      </c>
      <c r="E140" s="210" t="s">
        <v>51</v>
      </c>
      <c r="F140" s="210">
        <v>19</v>
      </c>
      <c r="H140" s="207">
        <v>-36.083682008368235</v>
      </c>
      <c r="I140" s="207">
        <v>-0.87029288702895258</v>
      </c>
      <c r="J140" s="207">
        <v>7</v>
      </c>
      <c r="K140" s="207" t="s">
        <v>131</v>
      </c>
      <c r="L140" s="207" t="s">
        <v>143</v>
      </c>
      <c r="M140" s="207">
        <v>3</v>
      </c>
    </row>
    <row r="141" spans="1:15" x14ac:dyDescent="0.35">
      <c r="A141" s="210">
        <v>0</v>
      </c>
      <c r="B141" s="210">
        <v>39.143730886849994</v>
      </c>
      <c r="C141" s="210">
        <v>35</v>
      </c>
      <c r="D141" s="210"/>
      <c r="E141" s="210"/>
      <c r="H141" s="207">
        <v>0</v>
      </c>
      <c r="I141" s="207">
        <v>38.493723849372302</v>
      </c>
      <c r="J141" s="207">
        <v>7</v>
      </c>
      <c r="K141" s="207"/>
      <c r="L141" s="207"/>
      <c r="N141" s="211" t="s">
        <v>148</v>
      </c>
      <c r="O141">
        <v>1</v>
      </c>
    </row>
    <row r="142" spans="1:15" x14ac:dyDescent="0.35">
      <c r="A142" s="210">
        <v>19.180428134557499</v>
      </c>
      <c r="B142" s="210">
        <v>69.113149847094931</v>
      </c>
      <c r="C142" s="210">
        <v>35</v>
      </c>
      <c r="D142" s="210"/>
      <c r="E142" s="210"/>
      <c r="H142" s="207">
        <v>36.083682008368235</v>
      </c>
      <c r="I142" s="207">
        <v>77.857740585773556</v>
      </c>
      <c r="J142" s="207">
        <v>7</v>
      </c>
      <c r="K142" s="207"/>
      <c r="L142" s="207"/>
    </row>
    <row r="143" spans="1:15" x14ac:dyDescent="0.35">
      <c r="A143" s="210"/>
      <c r="B143" s="210"/>
      <c r="C143" s="210"/>
      <c r="D143" s="210"/>
      <c r="E143" s="210"/>
      <c r="H143" s="207"/>
      <c r="I143" s="207"/>
      <c r="J143" s="207"/>
      <c r="K143" s="207"/>
      <c r="L143" s="207"/>
    </row>
    <row r="144" spans="1:15" x14ac:dyDescent="0.35">
      <c r="A144" s="210">
        <v>-19.180428134557499</v>
      </c>
      <c r="B144" s="210">
        <v>-41.051059415603177</v>
      </c>
      <c r="C144" s="210">
        <v>36</v>
      </c>
      <c r="D144" s="210" t="s">
        <v>130</v>
      </c>
      <c r="E144" s="210" t="s">
        <v>144</v>
      </c>
      <c r="F144" s="210">
        <v>20</v>
      </c>
      <c r="H144" s="207">
        <v>-50.845188284518287</v>
      </c>
      <c r="I144" s="207">
        <v>-41.807531380752692</v>
      </c>
      <c r="J144" s="207">
        <v>8</v>
      </c>
      <c r="K144" s="207" t="s">
        <v>131</v>
      </c>
      <c r="L144" s="207" t="s">
        <v>143</v>
      </c>
      <c r="M144" s="207">
        <v>4</v>
      </c>
    </row>
    <row r="145" spans="1:15" x14ac:dyDescent="0.35">
      <c r="A145" s="210">
        <v>0</v>
      </c>
      <c r="B145" s="210">
        <v>-1.9301281943670006</v>
      </c>
      <c r="C145" s="210">
        <v>36</v>
      </c>
      <c r="D145" s="210"/>
      <c r="E145" s="210"/>
      <c r="H145" s="207">
        <v>0</v>
      </c>
      <c r="I145" s="207">
        <v>0.83682008368199945</v>
      </c>
      <c r="J145" s="207">
        <v>8</v>
      </c>
      <c r="K145" s="207"/>
      <c r="L145" s="207"/>
      <c r="N145" s="211" t="s">
        <v>148</v>
      </c>
      <c r="O145">
        <v>2</v>
      </c>
    </row>
    <row r="146" spans="1:15" x14ac:dyDescent="0.35">
      <c r="A146" s="210">
        <v>19.180428134557499</v>
      </c>
      <c r="B146" s="210">
        <v>37.190803026869176</v>
      </c>
      <c r="C146" s="210">
        <v>36</v>
      </c>
      <c r="D146" s="210"/>
      <c r="E146" s="210"/>
      <c r="H146" s="207">
        <v>50.845188284518287</v>
      </c>
      <c r="I146" s="207">
        <v>43.481171548116691</v>
      </c>
      <c r="J146" s="207">
        <v>8</v>
      </c>
      <c r="K146" s="207"/>
      <c r="L146" s="207"/>
    </row>
    <row r="147" spans="1:15" x14ac:dyDescent="0.35">
      <c r="A147" s="210"/>
      <c r="B147" s="210"/>
      <c r="C147" s="210"/>
      <c r="D147" s="210"/>
      <c r="E147" s="210"/>
      <c r="H147" s="207"/>
      <c r="I147" s="207"/>
      <c r="J147" s="207"/>
      <c r="K147" s="207"/>
      <c r="L147" s="207"/>
    </row>
    <row r="148" spans="1:15" x14ac:dyDescent="0.35">
      <c r="A148" s="210">
        <v>-10.651944186849056</v>
      </c>
      <c r="B148" s="210">
        <v>2.8803726627703083</v>
      </c>
      <c r="C148" s="210">
        <v>37</v>
      </c>
      <c r="D148" s="210" t="s">
        <v>130</v>
      </c>
      <c r="E148" s="210" t="s">
        <v>54</v>
      </c>
      <c r="F148" s="210">
        <v>21</v>
      </c>
      <c r="H148" s="207">
        <v>-62.326359832635319</v>
      </c>
      <c r="I148" s="207">
        <v>-63.631799163179267</v>
      </c>
      <c r="J148" s="207">
        <v>9</v>
      </c>
      <c r="K148" s="207" t="s">
        <v>131</v>
      </c>
      <c r="L148" s="207" t="s">
        <v>143</v>
      </c>
      <c r="M148" s="207">
        <v>5</v>
      </c>
    </row>
    <row r="149" spans="1:15" x14ac:dyDescent="0.35">
      <c r="A149" s="210">
        <v>0</v>
      </c>
      <c r="B149" s="210">
        <v>10.869330802907101</v>
      </c>
      <c r="C149" s="210">
        <v>37</v>
      </c>
      <c r="D149" s="210"/>
      <c r="E149" s="210"/>
      <c r="H149" s="207">
        <v>0</v>
      </c>
      <c r="I149" s="207">
        <v>-24.267782426778012</v>
      </c>
      <c r="J149" s="207">
        <v>9</v>
      </c>
      <c r="K149" s="207"/>
      <c r="L149" s="207"/>
      <c r="N149" s="212" t="s">
        <v>147</v>
      </c>
      <c r="O149">
        <v>2</v>
      </c>
    </row>
    <row r="150" spans="1:15" x14ac:dyDescent="0.35">
      <c r="A150" s="210">
        <v>10.651944186849056</v>
      </c>
      <c r="B150" s="210">
        <v>18.858288943043892</v>
      </c>
      <c r="C150" s="210">
        <v>37</v>
      </c>
      <c r="D150" s="210"/>
      <c r="E150" s="210"/>
      <c r="H150" s="207">
        <v>62.326359832635319</v>
      </c>
      <c r="I150" s="207">
        <v>15.096234309623242</v>
      </c>
      <c r="J150" s="207">
        <v>9</v>
      </c>
      <c r="K150" s="207"/>
      <c r="L150" s="207"/>
    </row>
    <row r="151" spans="1:15" x14ac:dyDescent="0.35">
      <c r="A151" s="210"/>
      <c r="B151" s="210"/>
      <c r="C151" s="210"/>
      <c r="D151" s="210"/>
      <c r="E151" s="210"/>
      <c r="H151" s="207"/>
      <c r="I151" s="207"/>
      <c r="J151" s="207"/>
      <c r="K151" s="207"/>
      <c r="L151" s="207"/>
    </row>
    <row r="152" spans="1:15" x14ac:dyDescent="0.35">
      <c r="A152" s="210">
        <v>-6.7896586179270324</v>
      </c>
      <c r="B152" s="210">
        <v>-35.098378120842796</v>
      </c>
      <c r="C152" s="210">
        <v>38</v>
      </c>
      <c r="D152" s="210" t="s">
        <v>130</v>
      </c>
      <c r="E152" s="210" t="s">
        <v>54</v>
      </c>
      <c r="F152" s="210">
        <v>22</v>
      </c>
      <c r="H152" s="207">
        <v>-5.8867428289640253</v>
      </c>
      <c r="I152" s="207">
        <v>-0.39468120427049769</v>
      </c>
      <c r="J152" s="207">
        <v>10</v>
      </c>
      <c r="K152" s="207" t="s">
        <v>131</v>
      </c>
      <c r="L152" s="207" t="s">
        <v>31</v>
      </c>
      <c r="M152" s="207">
        <v>6</v>
      </c>
    </row>
    <row r="153" spans="1:15" x14ac:dyDescent="0.35">
      <c r="A153" s="210">
        <v>0</v>
      </c>
      <c r="B153" s="210">
        <v>-23.555958470364814</v>
      </c>
      <c r="C153" s="210">
        <v>38</v>
      </c>
      <c r="D153" s="210"/>
      <c r="E153" s="210"/>
      <c r="H153" s="207">
        <v>0</v>
      </c>
      <c r="I153" s="207">
        <v>10.385287089941002</v>
      </c>
      <c r="J153" s="207">
        <v>10</v>
      </c>
      <c r="K153" s="207"/>
      <c r="L153" s="207"/>
      <c r="N153" s="211" t="s">
        <v>148</v>
      </c>
      <c r="O153">
        <v>3</v>
      </c>
    </row>
    <row r="154" spans="1:15" x14ac:dyDescent="0.35">
      <c r="A154" s="210">
        <v>6.7896586179270324</v>
      </c>
      <c r="B154" s="210">
        <v>-12.013538819886829</v>
      </c>
      <c r="C154" s="210">
        <v>38</v>
      </c>
      <c r="D154" s="210"/>
      <c r="E154" s="210"/>
      <c r="H154" s="207">
        <v>5.8867428289640253</v>
      </c>
      <c r="I154" s="207">
        <v>21.165255384152502</v>
      </c>
      <c r="J154" s="207">
        <v>10</v>
      </c>
      <c r="K154" s="207"/>
      <c r="L154" s="207"/>
    </row>
    <row r="155" spans="1:15" x14ac:dyDescent="0.35">
      <c r="H155" s="207"/>
      <c r="I155" s="207"/>
      <c r="J155" s="207"/>
      <c r="K155" s="207"/>
      <c r="L155" s="207"/>
    </row>
    <row r="156" spans="1:15" x14ac:dyDescent="0.35">
      <c r="A156" s="207">
        <v>-14.36950146627518</v>
      </c>
      <c r="B156" s="207">
        <v>1.8768328445757092</v>
      </c>
      <c r="C156" s="207">
        <v>39</v>
      </c>
      <c r="D156" s="207" t="s">
        <v>131</v>
      </c>
      <c r="E156" s="207" t="s">
        <v>31</v>
      </c>
      <c r="F156" s="207">
        <v>13</v>
      </c>
      <c r="H156" s="207">
        <v>-18.930985798521792</v>
      </c>
      <c r="I156" s="207">
        <v>-19.848517564986622</v>
      </c>
      <c r="J156" s="207">
        <v>11</v>
      </c>
      <c r="K156" s="207" t="s">
        <v>131</v>
      </c>
      <c r="L156" s="207" t="s">
        <v>31</v>
      </c>
      <c r="M156" s="207">
        <v>7</v>
      </c>
    </row>
    <row r="157" spans="1:15" x14ac:dyDescent="0.35">
      <c r="A157" s="207">
        <v>0</v>
      </c>
      <c r="B157" s="207">
        <v>21.994134897360993</v>
      </c>
      <c r="C157" s="207">
        <v>39</v>
      </c>
      <c r="D157" s="207"/>
      <c r="E157" s="207"/>
      <c r="H157" s="207">
        <v>0</v>
      </c>
      <c r="I157" s="207">
        <v>13.278117945504391</v>
      </c>
      <c r="J157" s="207">
        <v>11</v>
      </c>
      <c r="K157" s="207"/>
      <c r="L157" s="207"/>
      <c r="N157" s="211" t="s">
        <v>148</v>
      </c>
      <c r="O157">
        <v>4</v>
      </c>
    </row>
    <row r="158" spans="1:15" x14ac:dyDescent="0.35">
      <c r="A158" s="207">
        <v>14.36950146627518</v>
      </c>
      <c r="B158" s="207">
        <v>42.111436950146278</v>
      </c>
      <c r="C158" s="207">
        <v>39</v>
      </c>
      <c r="D158" s="207"/>
      <c r="E158" s="207"/>
      <c r="H158" s="207">
        <v>18.930985798521792</v>
      </c>
      <c r="I158" s="207">
        <v>46.404753455995404</v>
      </c>
      <c r="J158" s="207">
        <v>11</v>
      </c>
      <c r="K158" s="207"/>
      <c r="L158" s="207"/>
    </row>
    <row r="159" spans="1:15" x14ac:dyDescent="0.35">
      <c r="A159" s="207"/>
      <c r="B159" s="207"/>
      <c r="C159" s="207"/>
      <c r="D159" s="207"/>
      <c r="E159" s="207"/>
      <c r="H159" s="207"/>
      <c r="I159" s="207"/>
      <c r="J159" s="207"/>
      <c r="K159" s="207"/>
      <c r="L159" s="207"/>
    </row>
    <row r="160" spans="1:15" x14ac:dyDescent="0.35">
      <c r="A160" s="207">
        <v>-18.103448275863165</v>
      </c>
      <c r="B160" s="207">
        <v>-36.428571428572639</v>
      </c>
      <c r="C160" s="207">
        <v>40</v>
      </c>
      <c r="D160" s="207" t="s">
        <v>131</v>
      </c>
      <c r="E160" s="207" t="s">
        <v>31</v>
      </c>
      <c r="F160" s="207">
        <v>14</v>
      </c>
      <c r="H160" s="207">
        <v>-29.85937499999805</v>
      </c>
      <c r="I160" s="207">
        <v>-35.421874999999801</v>
      </c>
      <c r="J160" s="207">
        <v>12</v>
      </c>
      <c r="K160" s="207" t="s">
        <v>131</v>
      </c>
      <c r="L160" s="207" t="s">
        <v>31</v>
      </c>
      <c r="M160" s="207">
        <v>8</v>
      </c>
    </row>
    <row r="161" spans="1:15" x14ac:dyDescent="0.35">
      <c r="A161" s="207">
        <v>0</v>
      </c>
      <c r="B161" s="207">
        <v>-11.083743842364996</v>
      </c>
      <c r="C161" s="207">
        <v>40</v>
      </c>
      <c r="D161" s="207"/>
      <c r="E161" s="207"/>
      <c r="H161" s="207">
        <v>0</v>
      </c>
      <c r="I161" s="207">
        <v>-10.15625</v>
      </c>
      <c r="J161" s="207">
        <v>12</v>
      </c>
      <c r="K161" s="207"/>
      <c r="L161" s="207"/>
      <c r="N161" s="212" t="s">
        <v>147</v>
      </c>
      <c r="O161">
        <v>3</v>
      </c>
    </row>
    <row r="162" spans="1:15" x14ac:dyDescent="0.35">
      <c r="A162" s="207">
        <v>18.103448275863165</v>
      </c>
      <c r="B162" s="207">
        <v>14.261083743842651</v>
      </c>
      <c r="C162" s="207">
        <v>40</v>
      </c>
      <c r="D162" s="207"/>
      <c r="E162" s="207"/>
      <c r="H162" s="207">
        <v>29.85937499999805</v>
      </c>
      <c r="I162" s="207">
        <v>15.109374999999805</v>
      </c>
      <c r="J162" s="207">
        <v>12</v>
      </c>
      <c r="K162" s="207"/>
      <c r="L162" s="207"/>
    </row>
    <row r="163" spans="1:15" x14ac:dyDescent="0.35">
      <c r="H163" s="207"/>
      <c r="I163" s="207"/>
      <c r="J163" s="207"/>
      <c r="K163" s="207"/>
      <c r="L163" s="207"/>
    </row>
    <row r="164" spans="1:15" x14ac:dyDescent="0.35">
      <c r="A164" s="210">
        <v>-11.590538336052468</v>
      </c>
      <c r="B164" s="210">
        <v>-4.2859261456325086</v>
      </c>
      <c r="C164" s="210">
        <v>41</v>
      </c>
      <c r="D164" s="210" t="s">
        <v>130</v>
      </c>
      <c r="E164" s="210" t="s">
        <v>30</v>
      </c>
      <c r="F164" s="210">
        <v>23</v>
      </c>
      <c r="H164" s="207">
        <v>-28.39055793991508</v>
      </c>
      <c r="I164" s="207">
        <v>-54.618025751071073</v>
      </c>
      <c r="J164" s="207">
        <v>13</v>
      </c>
      <c r="K164" s="207" t="s">
        <v>131</v>
      </c>
      <c r="L164" s="207" t="s">
        <v>31</v>
      </c>
      <c r="M164" s="207">
        <v>9</v>
      </c>
    </row>
    <row r="165" spans="1:15" x14ac:dyDescent="0.35">
      <c r="A165" s="210">
        <v>0</v>
      </c>
      <c r="B165" s="210">
        <v>-4.2859261456325086</v>
      </c>
      <c r="C165" s="210">
        <v>41</v>
      </c>
      <c r="D165" s="210"/>
      <c r="E165" s="210"/>
      <c r="H165" s="207">
        <v>0</v>
      </c>
      <c r="I165" s="207">
        <v>-33.798283261801899</v>
      </c>
      <c r="J165" s="207">
        <v>13</v>
      </c>
      <c r="K165" s="207"/>
      <c r="L165" s="207"/>
      <c r="N165" s="212" t="s">
        <v>147</v>
      </c>
      <c r="O165">
        <v>4</v>
      </c>
    </row>
    <row r="166" spans="1:15" x14ac:dyDescent="0.35">
      <c r="A166" s="210">
        <v>11.590538336052468</v>
      </c>
      <c r="B166" s="210">
        <v>-4.2859261456325086</v>
      </c>
      <c r="C166" s="210">
        <v>41</v>
      </c>
      <c r="D166" s="210"/>
      <c r="E166" s="210"/>
      <c r="H166" s="207">
        <v>28.39055793991508</v>
      </c>
      <c r="I166" s="207">
        <v>-12.978540772532721</v>
      </c>
      <c r="J166" s="207">
        <v>13</v>
      </c>
      <c r="K166" s="207"/>
      <c r="L166" s="207"/>
    </row>
    <row r="167" spans="1:15" x14ac:dyDescent="0.35">
      <c r="A167" s="210"/>
      <c r="B167" s="210"/>
      <c r="C167" s="210"/>
      <c r="D167" s="210"/>
      <c r="E167" s="210"/>
    </row>
    <row r="168" spans="1:15" x14ac:dyDescent="0.35">
      <c r="A168" s="210">
        <v>-12.368553625877963</v>
      </c>
      <c r="B168" s="210">
        <v>11.908667230953204</v>
      </c>
      <c r="C168" s="210">
        <v>42</v>
      </c>
      <c r="D168" s="210" t="s">
        <v>130</v>
      </c>
      <c r="E168" s="210" t="s">
        <v>30</v>
      </c>
      <c r="F168" s="210">
        <v>24</v>
      </c>
      <c r="H168" s="207">
        <v>-7.7443902396000004</v>
      </c>
      <c r="I168" s="207">
        <v>-20.20939529772803</v>
      </c>
      <c r="J168" s="207">
        <v>24</v>
      </c>
      <c r="K168" s="207" t="s">
        <v>131</v>
      </c>
      <c r="L168" s="207" t="s">
        <v>31</v>
      </c>
      <c r="M168" s="207">
        <v>10</v>
      </c>
    </row>
    <row r="169" spans="1:15" x14ac:dyDescent="0.35">
      <c r="A169" s="210">
        <v>0</v>
      </c>
      <c r="B169" s="210">
        <v>24.27722085683061</v>
      </c>
      <c r="C169" s="210">
        <v>42</v>
      </c>
      <c r="D169" s="210"/>
      <c r="E169" s="210"/>
      <c r="H169" s="207">
        <v>0</v>
      </c>
      <c r="I169" s="207">
        <v>8.9484488150414307</v>
      </c>
      <c r="J169" s="207">
        <v>24</v>
      </c>
      <c r="K169" s="207"/>
      <c r="L169" s="207"/>
      <c r="N169" s="211" t="s">
        <v>148</v>
      </c>
      <c r="O169">
        <v>5</v>
      </c>
    </row>
    <row r="170" spans="1:15" x14ac:dyDescent="0.35">
      <c r="A170" s="210">
        <v>12.368553625877963</v>
      </c>
      <c r="B170" s="210">
        <v>36.645774482708013</v>
      </c>
      <c r="C170" s="210">
        <v>42</v>
      </c>
      <c r="D170" s="210"/>
      <c r="E170" s="210"/>
      <c r="H170" s="207">
        <v>7.7443902396000004</v>
      </c>
      <c r="I170" s="207">
        <v>38.106292927810891</v>
      </c>
      <c r="J170" s="207">
        <v>24</v>
      </c>
      <c r="K170" s="207"/>
      <c r="L170" s="207"/>
    </row>
    <row r="171" spans="1:15" x14ac:dyDescent="0.35">
      <c r="A171" s="210"/>
      <c r="B171" s="210"/>
      <c r="C171" s="210"/>
      <c r="D171" s="210"/>
      <c r="E171" s="210"/>
    </row>
    <row r="172" spans="1:15" x14ac:dyDescent="0.35">
      <c r="A172" s="210">
        <v>-11.590538336052468</v>
      </c>
      <c r="B172" s="210">
        <v>-6.3651193830637487</v>
      </c>
      <c r="C172" s="210">
        <v>43</v>
      </c>
      <c r="D172" s="210" t="s">
        <v>130</v>
      </c>
      <c r="E172" s="210" t="s">
        <v>54</v>
      </c>
      <c r="F172" s="210">
        <v>25</v>
      </c>
      <c r="H172" s="207">
        <v>-9.9234186183507074</v>
      </c>
      <c r="I172" s="207">
        <v>-18.581095065993459</v>
      </c>
      <c r="J172" s="207">
        <v>27</v>
      </c>
      <c r="K172" s="207" t="s">
        <v>131</v>
      </c>
      <c r="L172" s="207" t="s">
        <v>89</v>
      </c>
      <c r="M172" s="207">
        <v>11</v>
      </c>
    </row>
    <row r="173" spans="1:15" x14ac:dyDescent="0.35">
      <c r="A173" s="210">
        <v>0</v>
      </c>
      <c r="B173" s="210">
        <v>-2.1503781699539033</v>
      </c>
      <c r="C173" s="210">
        <v>43</v>
      </c>
      <c r="D173" s="210"/>
      <c r="E173" s="210"/>
      <c r="H173" s="207">
        <v>0</v>
      </c>
      <c r="I173" s="207">
        <v>-11.138531102230601</v>
      </c>
      <c r="J173" s="207">
        <v>27</v>
      </c>
      <c r="K173" s="207"/>
      <c r="L173" s="207"/>
      <c r="N173" s="212" t="s">
        <v>147</v>
      </c>
      <c r="O173">
        <v>5</v>
      </c>
    </row>
    <row r="174" spans="1:15" x14ac:dyDescent="0.35">
      <c r="A174" s="210">
        <v>11.590538336052468</v>
      </c>
      <c r="B174" s="210">
        <v>2.0643630431559421</v>
      </c>
      <c r="C174" s="210">
        <v>43</v>
      </c>
      <c r="D174" s="210"/>
      <c r="E174" s="210"/>
      <c r="H174" s="207">
        <v>9.9234186183507074</v>
      </c>
      <c r="I174" s="207">
        <v>-3.6959671384677453</v>
      </c>
      <c r="J174" s="207">
        <v>27</v>
      </c>
      <c r="K174" s="207"/>
      <c r="L174" s="207"/>
    </row>
    <row r="175" spans="1:15" x14ac:dyDescent="0.35">
      <c r="A175" s="210"/>
      <c r="B175" s="210"/>
      <c r="C175" s="210"/>
      <c r="D175" s="210"/>
      <c r="E175" s="210"/>
      <c r="H175" s="207"/>
      <c r="I175" s="207"/>
      <c r="J175" s="207"/>
      <c r="K175" s="207"/>
      <c r="L175" s="207"/>
    </row>
    <row r="176" spans="1:15" x14ac:dyDescent="0.35">
      <c r="A176" s="210">
        <v>-12.368553625877963</v>
      </c>
      <c r="B176" s="210">
        <v>-8.731477987742096</v>
      </c>
      <c r="C176" s="210">
        <v>44</v>
      </c>
      <c r="D176" s="210" t="s">
        <v>130</v>
      </c>
      <c r="E176" s="210" t="s">
        <v>54</v>
      </c>
      <c r="F176" s="210">
        <v>26</v>
      </c>
      <c r="H176" s="207">
        <v>-10.363170705894667</v>
      </c>
      <c r="I176" s="207">
        <v>-28.56513916816602</v>
      </c>
      <c r="J176" s="207">
        <v>28</v>
      </c>
      <c r="K176" s="207" t="s">
        <v>141</v>
      </c>
      <c r="L176" s="207" t="s">
        <v>89</v>
      </c>
      <c r="M176" s="207">
        <v>12</v>
      </c>
    </row>
    <row r="177" spans="1:15" x14ac:dyDescent="0.35">
      <c r="A177" s="210">
        <v>0</v>
      </c>
      <c r="B177" s="210">
        <v>-8.731477987742096</v>
      </c>
      <c r="C177" s="210">
        <v>44</v>
      </c>
      <c r="D177" s="210"/>
      <c r="E177" s="210"/>
      <c r="H177" s="207">
        <v>0</v>
      </c>
      <c r="I177" s="207">
        <v>-21.159911101703806</v>
      </c>
      <c r="J177" s="207">
        <v>28</v>
      </c>
      <c r="K177" s="207"/>
      <c r="L177" s="207"/>
      <c r="N177" s="212" t="s">
        <v>147</v>
      </c>
      <c r="O177">
        <v>6</v>
      </c>
    </row>
    <row r="178" spans="1:15" x14ac:dyDescent="0.35">
      <c r="A178" s="210">
        <v>12.368553625877963</v>
      </c>
      <c r="B178" s="210">
        <v>-8.731477987742096</v>
      </c>
      <c r="C178" s="210">
        <v>44</v>
      </c>
      <c r="D178" s="210"/>
      <c r="E178" s="210"/>
      <c r="H178" s="207">
        <v>10.363170705894667</v>
      </c>
      <c r="I178" s="207">
        <v>-13.754683035241593</v>
      </c>
      <c r="J178" s="207">
        <v>28</v>
      </c>
      <c r="K178" s="207"/>
      <c r="L178" s="207"/>
    </row>
    <row r="179" spans="1:15" x14ac:dyDescent="0.35">
      <c r="A179" s="210"/>
      <c r="B179" s="210"/>
      <c r="C179" s="210"/>
      <c r="D179" s="210"/>
      <c r="E179" s="210"/>
    </row>
    <row r="180" spans="1:15" x14ac:dyDescent="0.35">
      <c r="A180" s="210">
        <v>-11.590538336052468</v>
      </c>
      <c r="B180" s="210">
        <v>-12.902269019724208</v>
      </c>
      <c r="C180" s="210">
        <v>45</v>
      </c>
      <c r="D180" s="210" t="s">
        <v>130</v>
      </c>
      <c r="E180" s="210" t="s">
        <v>145</v>
      </c>
      <c r="F180" s="210">
        <v>27</v>
      </c>
      <c r="H180" s="207">
        <v>-14.36950146627518</v>
      </c>
      <c r="I180" s="207">
        <v>1.8768328445757092</v>
      </c>
      <c r="J180" s="207">
        <v>39</v>
      </c>
      <c r="K180" s="207" t="s">
        <v>131</v>
      </c>
      <c r="L180" s="207" t="s">
        <v>31</v>
      </c>
      <c r="M180" s="207">
        <v>13</v>
      </c>
    </row>
    <row r="181" spans="1:15" x14ac:dyDescent="0.35">
      <c r="A181" s="210">
        <v>0</v>
      </c>
      <c r="B181" s="210">
        <v>-12.902269019724208</v>
      </c>
      <c r="C181" s="210">
        <v>45</v>
      </c>
      <c r="D181" s="210"/>
      <c r="E181" s="210"/>
      <c r="H181" s="207">
        <v>0</v>
      </c>
      <c r="I181" s="207">
        <v>21.994134897360993</v>
      </c>
      <c r="J181" s="207">
        <v>39</v>
      </c>
      <c r="K181" s="207"/>
      <c r="L181" s="207"/>
      <c r="N181" s="211" t="s">
        <v>148</v>
      </c>
      <c r="O181">
        <v>6</v>
      </c>
    </row>
    <row r="182" spans="1:15" x14ac:dyDescent="0.35">
      <c r="A182" s="210">
        <v>11.590538336052468</v>
      </c>
      <c r="B182" s="210">
        <v>-12.902269019724208</v>
      </c>
      <c r="C182" s="210">
        <v>45</v>
      </c>
      <c r="D182" s="210"/>
      <c r="E182" s="210"/>
      <c r="H182" s="207">
        <v>14.36950146627518</v>
      </c>
      <c r="I182" s="207">
        <v>42.111436950146278</v>
      </c>
      <c r="J182" s="207">
        <v>39</v>
      </c>
      <c r="K182" s="207"/>
      <c r="L182" s="207"/>
    </row>
    <row r="183" spans="1:15" x14ac:dyDescent="0.35">
      <c r="A183" s="210"/>
      <c r="B183" s="210"/>
      <c r="C183" s="210"/>
      <c r="D183" s="210"/>
      <c r="E183" s="210"/>
      <c r="H183" s="207"/>
      <c r="I183" s="207"/>
      <c r="J183" s="207"/>
      <c r="K183" s="207"/>
      <c r="L183" s="207"/>
    </row>
    <row r="184" spans="1:15" x14ac:dyDescent="0.35">
      <c r="A184" s="210">
        <v>-12.368553625877963</v>
      </c>
      <c r="B184" s="210">
        <v>-20.147421450350826</v>
      </c>
      <c r="C184" s="210">
        <v>46</v>
      </c>
      <c r="D184" s="210" t="s">
        <v>130</v>
      </c>
      <c r="E184" s="210" t="s">
        <v>145</v>
      </c>
      <c r="F184" s="210">
        <v>28</v>
      </c>
      <c r="H184" s="207">
        <v>-18.103448275863165</v>
      </c>
      <c r="I184" s="207">
        <v>-36.428571428572639</v>
      </c>
      <c r="J184" s="207">
        <v>40</v>
      </c>
      <c r="K184" s="207" t="s">
        <v>131</v>
      </c>
      <c r="L184" s="207" t="s">
        <v>31</v>
      </c>
      <c r="M184" s="207">
        <v>14</v>
      </c>
    </row>
    <row r="185" spans="1:15" x14ac:dyDescent="0.35">
      <c r="A185" s="210">
        <v>0</v>
      </c>
      <c r="B185" s="210">
        <v>-7.7728714345444985</v>
      </c>
      <c r="C185" s="210">
        <v>46</v>
      </c>
      <c r="D185" s="210"/>
      <c r="E185" s="210"/>
      <c r="H185" s="207">
        <v>0</v>
      </c>
      <c r="I185" s="207">
        <v>-11.083743842364996</v>
      </c>
      <c r="J185" s="207">
        <v>40</v>
      </c>
      <c r="K185" s="207"/>
      <c r="L185" s="207"/>
      <c r="N185" s="212" t="s">
        <v>147</v>
      </c>
      <c r="O185">
        <v>7</v>
      </c>
    </row>
    <row r="186" spans="1:15" x14ac:dyDescent="0.35">
      <c r="A186" s="210">
        <v>12.368553625877963</v>
      </c>
      <c r="B186" s="210">
        <v>4.6016785812618295</v>
      </c>
      <c r="C186" s="210">
        <v>46</v>
      </c>
      <c r="D186" s="210"/>
      <c r="E186" s="210"/>
      <c r="H186" s="207">
        <v>18.103448275863165</v>
      </c>
      <c r="I186" s="207">
        <v>14.261083743842651</v>
      </c>
      <c r="J186" s="207">
        <v>40</v>
      </c>
      <c r="K186" s="207"/>
      <c r="L186" s="207"/>
    </row>
  </sheetData>
  <mergeCells count="1">
    <mergeCell ref="AB3:A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2B83-7B65-4B1D-BC2F-2D226F1A06C0}">
  <sheetPr codeName="Sheet4"/>
  <dimension ref="A1:T94"/>
  <sheetViews>
    <sheetView topLeftCell="H72" zoomScale="175" zoomScaleNormal="175" workbookViewId="0">
      <selection activeCell="M78" sqref="M78:N80"/>
    </sheetView>
  </sheetViews>
  <sheetFormatPr defaultRowHeight="14.5" x14ac:dyDescent="0.35"/>
  <cols>
    <col min="1" max="1" width="22.1796875" customWidth="1"/>
    <col min="7" max="10" width="11.7265625" customWidth="1"/>
    <col min="11" max="11" width="11.7265625" style="176" customWidth="1"/>
  </cols>
  <sheetData>
    <row r="1" spans="1:12" x14ac:dyDescent="0.35">
      <c r="A1" s="273" t="s">
        <v>2</v>
      </c>
      <c r="B1" s="75"/>
      <c r="C1" s="275" t="s">
        <v>65</v>
      </c>
      <c r="D1" s="275"/>
      <c r="E1" s="275"/>
      <c r="F1" s="275"/>
      <c r="H1" s="121"/>
    </row>
    <row r="2" spans="1:12" x14ac:dyDescent="0.35">
      <c r="A2" s="274"/>
      <c r="B2" s="75"/>
      <c r="C2" s="275" t="s">
        <v>5</v>
      </c>
      <c r="D2" s="275"/>
      <c r="E2" s="275" t="s">
        <v>6</v>
      </c>
      <c r="F2" s="275"/>
      <c r="G2" s="121"/>
      <c r="H2" s="121"/>
    </row>
    <row r="3" spans="1:12" s="128" customFormat="1" ht="35.25" customHeight="1" x14ac:dyDescent="0.35">
      <c r="A3" s="231"/>
      <c r="B3" s="124" t="s">
        <v>79</v>
      </c>
      <c r="C3" s="125" t="s">
        <v>7</v>
      </c>
      <c r="D3" s="126" t="s">
        <v>78</v>
      </c>
      <c r="E3" s="127" t="s">
        <v>7</v>
      </c>
      <c r="F3" s="126" t="s">
        <v>78</v>
      </c>
      <c r="G3" s="129" t="s">
        <v>82</v>
      </c>
      <c r="H3" s="130" t="s">
        <v>83</v>
      </c>
      <c r="I3" s="130" t="s">
        <v>84</v>
      </c>
      <c r="J3" s="131" t="s">
        <v>86</v>
      </c>
      <c r="K3" s="130" t="s">
        <v>85</v>
      </c>
      <c r="L3" s="131" t="s">
        <v>87</v>
      </c>
    </row>
    <row r="4" spans="1:12" ht="29" x14ac:dyDescent="0.35">
      <c r="A4" s="2" t="s">
        <v>10</v>
      </c>
      <c r="B4" s="92">
        <v>1</v>
      </c>
      <c r="C4" s="132">
        <v>364.19092060263398</v>
      </c>
      <c r="D4" s="133">
        <v>18.116119769076835</v>
      </c>
      <c r="E4" s="132">
        <v>486.96519198747399</v>
      </c>
      <c r="F4" s="133">
        <v>55.630363036302981</v>
      </c>
      <c r="G4" s="134">
        <f>0-D4</f>
        <v>-18.116119769076835</v>
      </c>
      <c r="H4" s="134">
        <v>0</v>
      </c>
      <c r="I4" s="134">
        <f>D4</f>
        <v>18.116119769076835</v>
      </c>
      <c r="J4" s="134">
        <f>(E4-C4)-F4</f>
        <v>67.143908348537025</v>
      </c>
      <c r="K4" s="177">
        <f>E4-C4</f>
        <v>122.77427138484001</v>
      </c>
      <c r="L4" s="134">
        <f>(E4-C4)+F4</f>
        <v>178.40463442114299</v>
      </c>
    </row>
    <row r="5" spans="1:12" x14ac:dyDescent="0.35">
      <c r="A5" s="10" t="s">
        <v>16</v>
      </c>
      <c r="B5" s="93">
        <v>2</v>
      </c>
      <c r="C5" s="132">
        <v>255.10130463536299</v>
      </c>
      <c r="D5" s="133">
        <v>21.776468466301932</v>
      </c>
      <c r="E5" s="132">
        <v>251.93290446702301</v>
      </c>
      <c r="F5" s="133">
        <v>60.66301929898588</v>
      </c>
      <c r="G5" s="134">
        <f t="shared" ref="G5:G17" si="0">0-D5</f>
        <v>-21.776468466301932</v>
      </c>
      <c r="H5" s="134">
        <v>0</v>
      </c>
      <c r="I5" s="134">
        <f t="shared" ref="I5:I17" si="1">D5</f>
        <v>21.776468466301932</v>
      </c>
      <c r="J5" s="134">
        <f t="shared" ref="J5:J17" si="2">(E5-C5)-F5</f>
        <v>-63.831419467325865</v>
      </c>
      <c r="K5" s="177">
        <f t="shared" ref="K5:K17" si="3">E5-C5</f>
        <v>-3.1684001683399856</v>
      </c>
      <c r="L5" s="134">
        <f t="shared" ref="L5:L17" si="4">(E5-C5)+F5</f>
        <v>57.494619130645894</v>
      </c>
    </row>
    <row r="6" spans="1:12" x14ac:dyDescent="0.35">
      <c r="A6" s="11" t="s">
        <v>17</v>
      </c>
      <c r="B6" s="93">
        <v>3</v>
      </c>
      <c r="C6" s="132">
        <v>296.201320102213</v>
      </c>
      <c r="D6" s="133">
        <v>0</v>
      </c>
      <c r="E6" s="132">
        <v>264.42676683310901</v>
      </c>
      <c r="F6" s="133">
        <v>0</v>
      </c>
      <c r="G6" s="134">
        <f t="shared" si="0"/>
        <v>0</v>
      </c>
      <c r="H6" s="134">
        <v>0</v>
      </c>
      <c r="I6" s="134">
        <f t="shared" si="1"/>
        <v>0</v>
      </c>
      <c r="J6" s="134">
        <f t="shared" si="2"/>
        <v>-31.77455326910399</v>
      </c>
      <c r="K6" s="177">
        <f t="shared" si="3"/>
        <v>-31.77455326910399</v>
      </c>
      <c r="L6" s="134">
        <f t="shared" si="4"/>
        <v>-31.77455326910399</v>
      </c>
    </row>
    <row r="7" spans="1:12" x14ac:dyDescent="0.35">
      <c r="A7" s="54" t="s">
        <v>31</v>
      </c>
      <c r="B7" s="94">
        <v>4</v>
      </c>
      <c r="C7" s="135">
        <v>161.643545551377</v>
      </c>
      <c r="D7" s="133">
        <v>17.398040373189534</v>
      </c>
      <c r="E7" s="132">
        <v>193.285358623256</v>
      </c>
      <c r="F7" s="133">
        <v>17.38860798480566</v>
      </c>
      <c r="G7" s="134">
        <f t="shared" si="0"/>
        <v>-17.398040373189534</v>
      </c>
      <c r="H7" s="134">
        <v>0</v>
      </c>
      <c r="I7" s="134">
        <f t="shared" si="1"/>
        <v>17.398040373189534</v>
      </c>
      <c r="J7" s="134">
        <f t="shared" si="2"/>
        <v>14.25320508707334</v>
      </c>
      <c r="K7" s="177">
        <f t="shared" si="3"/>
        <v>31.641813071879</v>
      </c>
      <c r="L7" s="134">
        <f t="shared" si="4"/>
        <v>49.030421056684659</v>
      </c>
    </row>
    <row r="8" spans="1:12" x14ac:dyDescent="0.35">
      <c r="A8" s="55" t="s">
        <v>41</v>
      </c>
      <c r="B8" s="92">
        <v>5</v>
      </c>
      <c r="C8" s="132">
        <v>152.96257967276401</v>
      </c>
      <c r="D8" s="133">
        <v>9.923418618350734</v>
      </c>
      <c r="E8" s="132">
        <v>149.924798463065</v>
      </c>
      <c r="F8" s="133">
        <v>6.9463930328467116</v>
      </c>
      <c r="G8" s="134">
        <f t="shared" si="0"/>
        <v>-9.923418618350734</v>
      </c>
      <c r="H8" s="134">
        <v>0</v>
      </c>
      <c r="I8" s="134">
        <f t="shared" si="1"/>
        <v>9.923418618350734</v>
      </c>
      <c r="J8" s="134">
        <f t="shared" si="2"/>
        <v>-9.9841742425457163</v>
      </c>
      <c r="K8" s="177">
        <f t="shared" si="3"/>
        <v>-3.0377812096990056</v>
      </c>
      <c r="L8" s="134">
        <f t="shared" si="4"/>
        <v>3.9086118231477061</v>
      </c>
    </row>
    <row r="9" spans="1:12" x14ac:dyDescent="0.35">
      <c r="A9" s="56" t="s">
        <v>42</v>
      </c>
      <c r="B9" s="93">
        <v>6</v>
      </c>
      <c r="C9" s="132">
        <v>199.97671711292199</v>
      </c>
      <c r="D9" s="133">
        <v>7.3948565985806853</v>
      </c>
      <c r="E9" s="132">
        <v>161.183193988781</v>
      </c>
      <c r="F9" s="133">
        <v>6.4178643242677476</v>
      </c>
      <c r="G9" s="134">
        <f t="shared" si="0"/>
        <v>-7.3948565985806853</v>
      </c>
      <c r="H9" s="134">
        <v>0</v>
      </c>
      <c r="I9" s="134">
        <f t="shared" si="1"/>
        <v>7.3948565985806853</v>
      </c>
      <c r="J9" s="134">
        <f t="shared" si="2"/>
        <v>-45.211387448408736</v>
      </c>
      <c r="K9" s="177">
        <f t="shared" si="3"/>
        <v>-38.793523124140989</v>
      </c>
      <c r="L9" s="134">
        <f t="shared" si="4"/>
        <v>-32.375658799873243</v>
      </c>
    </row>
    <row r="10" spans="1:12" x14ac:dyDescent="0.35">
      <c r="A10" s="41" t="s">
        <v>54</v>
      </c>
      <c r="B10" s="93">
        <v>7</v>
      </c>
      <c r="C10" s="132">
        <v>147.75496560201799</v>
      </c>
      <c r="D10" s="133">
        <v>37.281804653970497</v>
      </c>
      <c r="E10" s="132">
        <v>183.08568224460299</v>
      </c>
      <c r="F10" s="133">
        <v>24.632620932089523</v>
      </c>
      <c r="G10" s="134">
        <f t="shared" si="0"/>
        <v>-37.281804653970497</v>
      </c>
      <c r="H10" s="134">
        <v>0</v>
      </c>
      <c r="I10" s="134">
        <f t="shared" si="1"/>
        <v>37.281804653970497</v>
      </c>
      <c r="J10" s="134">
        <f t="shared" si="2"/>
        <v>10.69809571049548</v>
      </c>
      <c r="K10" s="177">
        <f t="shared" si="3"/>
        <v>35.330716642585003</v>
      </c>
      <c r="L10" s="134">
        <f t="shared" si="4"/>
        <v>59.963337574674526</v>
      </c>
    </row>
    <row r="11" spans="1:12" x14ac:dyDescent="0.35">
      <c r="A11" s="41" t="s">
        <v>54</v>
      </c>
      <c r="B11" s="94">
        <v>8</v>
      </c>
      <c r="C11" s="132">
        <v>200.49364416593301</v>
      </c>
      <c r="D11" s="133">
        <v>10.863453788685403</v>
      </c>
      <c r="E11" s="132">
        <v>199.11196987844099</v>
      </c>
      <c r="F11" s="133">
        <v>19.011044130200915</v>
      </c>
      <c r="G11" s="134">
        <f t="shared" si="0"/>
        <v>-10.863453788685403</v>
      </c>
      <c r="H11" s="134">
        <v>0</v>
      </c>
      <c r="I11" s="134">
        <f t="shared" si="1"/>
        <v>10.863453788685403</v>
      </c>
      <c r="J11" s="134">
        <f t="shared" si="2"/>
        <v>-20.392718417692933</v>
      </c>
      <c r="K11" s="177">
        <f t="shared" si="3"/>
        <v>-1.381674287492018</v>
      </c>
      <c r="L11" s="134">
        <f t="shared" si="4"/>
        <v>17.629369842708897</v>
      </c>
    </row>
    <row r="12" spans="1:12" x14ac:dyDescent="0.35">
      <c r="A12" s="44" t="s">
        <v>58</v>
      </c>
      <c r="B12" s="92">
        <v>9</v>
      </c>
      <c r="C12" s="132">
        <v>180.29437935636901</v>
      </c>
      <c r="D12" s="133">
        <v>13.697908942607969</v>
      </c>
      <c r="E12" s="132">
        <v>204.500963962627</v>
      </c>
      <c r="F12" s="133">
        <v>3.1610559098333622</v>
      </c>
      <c r="G12" s="134">
        <f t="shared" si="0"/>
        <v>-13.697908942607969</v>
      </c>
      <c r="H12" s="134">
        <v>0</v>
      </c>
      <c r="I12" s="134">
        <f t="shared" si="1"/>
        <v>13.697908942607969</v>
      </c>
      <c r="J12" s="134">
        <f t="shared" si="2"/>
        <v>21.045528696424629</v>
      </c>
      <c r="K12" s="177">
        <f t="shared" si="3"/>
        <v>24.206584606257991</v>
      </c>
      <c r="L12" s="134">
        <f t="shared" si="4"/>
        <v>27.367640516091353</v>
      </c>
    </row>
    <row r="13" spans="1:12" x14ac:dyDescent="0.35">
      <c r="A13" s="48" t="s">
        <v>59</v>
      </c>
      <c r="B13" s="93">
        <v>10</v>
      </c>
      <c r="C13" s="136">
        <v>211.82553360731799</v>
      </c>
      <c r="D13" s="133">
        <v>10.465699221897905</v>
      </c>
      <c r="E13" s="136">
        <v>305.02044687381999</v>
      </c>
      <c r="F13" s="133">
        <v>27.591388857728976</v>
      </c>
      <c r="G13" s="134">
        <f t="shared" si="0"/>
        <v>-10.465699221897905</v>
      </c>
      <c r="H13" s="134">
        <v>0</v>
      </c>
      <c r="I13" s="134">
        <f t="shared" si="1"/>
        <v>10.465699221897905</v>
      </c>
      <c r="J13" s="134">
        <f t="shared" si="2"/>
        <v>65.603524408773026</v>
      </c>
      <c r="K13" s="177">
        <f t="shared" si="3"/>
        <v>93.194913266501999</v>
      </c>
      <c r="L13" s="134">
        <f t="shared" si="4"/>
        <v>120.78630212423097</v>
      </c>
    </row>
    <row r="14" spans="1:12" x14ac:dyDescent="0.35">
      <c r="A14" s="49" t="s">
        <v>60</v>
      </c>
      <c r="B14" s="93">
        <v>11</v>
      </c>
      <c r="C14" s="132">
        <v>180.29437935636901</v>
      </c>
      <c r="D14" s="133">
        <v>13.697908942607969</v>
      </c>
      <c r="E14" s="132">
        <v>166.85451579415599</v>
      </c>
      <c r="F14" s="133">
        <v>13.697908942605963</v>
      </c>
      <c r="G14" s="134">
        <f t="shared" si="0"/>
        <v>-13.697908942607969</v>
      </c>
      <c r="H14" s="134">
        <v>0</v>
      </c>
      <c r="I14" s="134">
        <f t="shared" si="1"/>
        <v>13.697908942607969</v>
      </c>
      <c r="J14" s="134">
        <f t="shared" si="2"/>
        <v>-27.137772504818983</v>
      </c>
      <c r="K14" s="177">
        <f t="shared" si="3"/>
        <v>-13.43986356221302</v>
      </c>
      <c r="L14" s="134">
        <f t="shared" si="4"/>
        <v>0.258045380392943</v>
      </c>
    </row>
    <row r="15" spans="1:12" x14ac:dyDescent="0.35">
      <c r="A15" s="49" t="s">
        <v>61</v>
      </c>
      <c r="B15" s="94">
        <v>12</v>
      </c>
      <c r="C15" s="136">
        <v>211.82553360731799</v>
      </c>
      <c r="D15" s="133">
        <v>10.465699221897905</v>
      </c>
      <c r="E15" s="136">
        <v>200.16928583811699</v>
      </c>
      <c r="F15" s="133">
        <v>14.271408029860805</v>
      </c>
      <c r="G15" s="134">
        <f t="shared" si="0"/>
        <v>-10.465699221897905</v>
      </c>
      <c r="H15" s="134">
        <v>0</v>
      </c>
      <c r="I15" s="134">
        <f t="shared" si="1"/>
        <v>10.465699221897905</v>
      </c>
      <c r="J15" s="134">
        <f t="shared" si="2"/>
        <v>-25.927655799061807</v>
      </c>
      <c r="K15" s="177">
        <f t="shared" si="3"/>
        <v>-11.656247769201002</v>
      </c>
      <c r="L15" s="134">
        <f t="shared" si="4"/>
        <v>2.6151602606598026</v>
      </c>
    </row>
    <row r="16" spans="1:12" x14ac:dyDescent="0.35">
      <c r="A16" s="49" t="s">
        <v>62</v>
      </c>
      <c r="B16" s="92">
        <v>13</v>
      </c>
      <c r="C16" s="132">
        <v>180.29437935636901</v>
      </c>
      <c r="D16" s="133">
        <v>13.697908942607969</v>
      </c>
      <c r="E16" s="132">
        <v>195.877205991398</v>
      </c>
      <c r="F16" s="133">
        <v>0</v>
      </c>
      <c r="G16" s="134">
        <f t="shared" si="0"/>
        <v>-13.697908942607969</v>
      </c>
      <c r="H16" s="134">
        <v>0</v>
      </c>
      <c r="I16" s="134">
        <f t="shared" si="1"/>
        <v>13.697908942607969</v>
      </c>
      <c r="J16" s="134">
        <f t="shared" si="2"/>
        <v>15.582826635028994</v>
      </c>
      <c r="K16" s="177">
        <f t="shared" si="3"/>
        <v>15.582826635028994</v>
      </c>
      <c r="L16" s="134">
        <f t="shared" si="4"/>
        <v>15.582826635028994</v>
      </c>
    </row>
    <row r="17" spans="1:20" x14ac:dyDescent="0.35">
      <c r="A17" s="50" t="s">
        <v>63</v>
      </c>
      <c r="B17" s="93">
        <v>14</v>
      </c>
      <c r="C17" s="137">
        <v>211.82553360731799</v>
      </c>
      <c r="D17" s="138">
        <v>10.465699221897905</v>
      </c>
      <c r="E17" s="137">
        <v>243.86338836822699</v>
      </c>
      <c r="F17" s="138">
        <v>32.348524867680553</v>
      </c>
      <c r="G17" s="134">
        <f t="shared" si="0"/>
        <v>-10.465699221897905</v>
      </c>
      <c r="H17" s="134">
        <v>0</v>
      </c>
      <c r="I17" s="134">
        <f t="shared" si="1"/>
        <v>10.465699221897905</v>
      </c>
      <c r="J17" s="134">
        <f t="shared" si="2"/>
        <v>-0.31067010677155338</v>
      </c>
      <c r="K17" s="177">
        <f t="shared" si="3"/>
        <v>32.037854760908999</v>
      </c>
      <c r="L17" s="134">
        <f t="shared" si="4"/>
        <v>64.386379628589552</v>
      </c>
    </row>
    <row r="20" spans="1:20" x14ac:dyDescent="0.35">
      <c r="I20" t="s">
        <v>88</v>
      </c>
      <c r="J20" t="s">
        <v>6</v>
      </c>
    </row>
    <row r="21" spans="1:20" x14ac:dyDescent="0.35">
      <c r="B21" s="139">
        <v>-18.116119769076835</v>
      </c>
      <c r="C21" s="139">
        <v>0</v>
      </c>
      <c r="D21" s="139">
        <v>18.116119769076835</v>
      </c>
      <c r="E21" s="139">
        <v>67.143908348537025</v>
      </c>
      <c r="F21" s="139">
        <v>122.77427138484001</v>
      </c>
      <c r="G21" s="139">
        <v>178.40463442114299</v>
      </c>
      <c r="H21" s="139"/>
      <c r="I21" s="139">
        <v>-18.116119769076835</v>
      </c>
      <c r="J21" s="139">
        <v>67.143908348537025</v>
      </c>
      <c r="K21" s="178">
        <v>1</v>
      </c>
      <c r="T21" t="s">
        <v>109</v>
      </c>
    </row>
    <row r="22" spans="1:20" x14ac:dyDescent="0.35">
      <c r="B22" s="139">
        <v>-21.776468466301932</v>
      </c>
      <c r="C22" s="139">
        <v>0</v>
      </c>
      <c r="D22" s="139">
        <v>21.776468466301932</v>
      </c>
      <c r="E22" s="139">
        <v>-63.831419467325865</v>
      </c>
      <c r="F22" s="139">
        <v>-3.1684001683399856</v>
      </c>
      <c r="G22" s="139">
        <v>57.494619130645894</v>
      </c>
      <c r="H22" s="139"/>
      <c r="I22" s="139">
        <v>0</v>
      </c>
      <c r="J22" s="139">
        <v>122.77427138484001</v>
      </c>
      <c r="K22" s="178">
        <v>1</v>
      </c>
    </row>
    <row r="23" spans="1:20" x14ac:dyDescent="0.35">
      <c r="B23" s="139">
        <v>0</v>
      </c>
      <c r="C23" s="139">
        <v>0</v>
      </c>
      <c r="D23" s="139">
        <v>0</v>
      </c>
      <c r="E23" s="139">
        <v>-31.77455326910399</v>
      </c>
      <c r="F23" s="139">
        <v>-31.77455326910399</v>
      </c>
      <c r="G23" s="139">
        <v>-31.77455326910399</v>
      </c>
      <c r="H23" s="139"/>
      <c r="I23" s="139">
        <v>18.116119769076835</v>
      </c>
      <c r="J23" s="139">
        <v>178.40463442114299</v>
      </c>
      <c r="K23" s="178">
        <v>1</v>
      </c>
    </row>
    <row r="24" spans="1:20" x14ac:dyDescent="0.35">
      <c r="B24" s="139">
        <v>-17.398040373189534</v>
      </c>
      <c r="C24" s="139">
        <v>0</v>
      </c>
      <c r="D24" s="139">
        <v>17.398040373189534</v>
      </c>
      <c r="E24" s="139">
        <v>14.25320508707334</v>
      </c>
      <c r="F24" s="139">
        <v>31.641813071879</v>
      </c>
      <c r="G24" s="139">
        <v>49.030421056684659</v>
      </c>
      <c r="H24" s="139"/>
      <c r="I24" s="139"/>
      <c r="K24" s="178"/>
    </row>
    <row r="25" spans="1:20" x14ac:dyDescent="0.35">
      <c r="B25" s="139">
        <v>-9.923418618350734</v>
      </c>
      <c r="C25" s="139">
        <v>0</v>
      </c>
      <c r="D25" s="139">
        <v>9.923418618350734</v>
      </c>
      <c r="E25" s="139">
        <v>-9.9841742425457163</v>
      </c>
      <c r="F25" s="139">
        <v>-3.0377812096990056</v>
      </c>
      <c r="G25" s="139">
        <v>3.9086118231477061</v>
      </c>
      <c r="H25" s="139"/>
      <c r="I25" s="139">
        <v>-21.776468466301932</v>
      </c>
      <c r="J25" s="139">
        <v>-63.831419467325865</v>
      </c>
      <c r="K25" s="178">
        <v>2</v>
      </c>
    </row>
    <row r="26" spans="1:20" x14ac:dyDescent="0.35">
      <c r="B26" s="139">
        <v>-7.3948565985806853</v>
      </c>
      <c r="C26" s="139">
        <v>0</v>
      </c>
      <c r="D26" s="139">
        <v>7.3948565985806853</v>
      </c>
      <c r="E26" s="139">
        <v>-45.211387448408736</v>
      </c>
      <c r="F26" s="139">
        <v>-38.793523124140989</v>
      </c>
      <c r="G26" s="139">
        <v>-32.375658799873243</v>
      </c>
      <c r="H26" s="139"/>
      <c r="I26" s="139">
        <v>0</v>
      </c>
      <c r="J26" s="139">
        <v>-3.1684001683399856</v>
      </c>
      <c r="K26" s="178">
        <v>2</v>
      </c>
    </row>
    <row r="27" spans="1:20" x14ac:dyDescent="0.35">
      <c r="B27" s="139">
        <v>-37.281804653970497</v>
      </c>
      <c r="C27" s="139">
        <v>0</v>
      </c>
      <c r="D27" s="139">
        <v>37.281804653970497</v>
      </c>
      <c r="E27" s="139">
        <v>10.69809571049548</v>
      </c>
      <c r="F27" s="139">
        <v>35.330716642585003</v>
      </c>
      <c r="G27" s="139">
        <v>59.963337574674526</v>
      </c>
      <c r="H27" s="139"/>
      <c r="I27" s="139">
        <v>21.776468466301932</v>
      </c>
      <c r="J27" s="139">
        <v>57.494619130645894</v>
      </c>
      <c r="K27" s="178">
        <v>2</v>
      </c>
    </row>
    <row r="28" spans="1:20" x14ac:dyDescent="0.35">
      <c r="B28" s="139">
        <v>-10.863453788685403</v>
      </c>
      <c r="C28" s="139">
        <v>0</v>
      </c>
      <c r="D28" s="139">
        <v>10.863453788685403</v>
      </c>
      <c r="E28" s="139">
        <v>-20.392718417692933</v>
      </c>
      <c r="F28" s="139">
        <v>-1.381674287492018</v>
      </c>
      <c r="G28" s="139">
        <v>17.629369842708897</v>
      </c>
      <c r="H28" s="139"/>
      <c r="I28" s="139"/>
      <c r="K28" s="178"/>
    </row>
    <row r="29" spans="1:20" x14ac:dyDescent="0.35">
      <c r="B29" s="139">
        <v>-13.697908942607969</v>
      </c>
      <c r="C29" s="139">
        <v>0</v>
      </c>
      <c r="D29" s="139">
        <v>13.697908942607969</v>
      </c>
      <c r="E29" s="139">
        <v>21.045528696424629</v>
      </c>
      <c r="F29" s="139">
        <v>24.206584606257991</v>
      </c>
      <c r="G29" s="139">
        <v>27.367640516091353</v>
      </c>
      <c r="H29" s="139"/>
      <c r="I29" s="139">
        <v>0</v>
      </c>
      <c r="J29" s="139">
        <v>-31.77455326910399</v>
      </c>
      <c r="K29" s="178">
        <v>3</v>
      </c>
    </row>
    <row r="30" spans="1:20" x14ac:dyDescent="0.35">
      <c r="B30" s="139">
        <v>-10.465699221897905</v>
      </c>
      <c r="C30" s="139">
        <v>0</v>
      </c>
      <c r="D30" s="139">
        <v>10.465699221897905</v>
      </c>
      <c r="E30" s="139">
        <v>65.603524408773026</v>
      </c>
      <c r="F30" s="139">
        <v>93.194913266501999</v>
      </c>
      <c r="G30" s="139">
        <v>120.78630212423097</v>
      </c>
      <c r="H30" s="139"/>
      <c r="I30" s="139">
        <v>0</v>
      </c>
      <c r="J30" s="139">
        <v>-31.77455326910399</v>
      </c>
      <c r="K30" s="178">
        <v>3</v>
      </c>
    </row>
    <row r="31" spans="1:20" x14ac:dyDescent="0.35">
      <c r="B31" s="139">
        <v>-13.697908942607969</v>
      </c>
      <c r="C31" s="139">
        <v>0</v>
      </c>
      <c r="D31" s="139">
        <v>13.697908942607969</v>
      </c>
      <c r="E31" s="139">
        <v>-27.137772504818983</v>
      </c>
      <c r="F31" s="139">
        <v>-13.43986356221302</v>
      </c>
      <c r="G31" s="139">
        <v>0.258045380392943</v>
      </c>
      <c r="H31" s="139"/>
      <c r="I31" s="139">
        <v>0</v>
      </c>
      <c r="J31" s="139">
        <v>-31.77455326910399</v>
      </c>
      <c r="K31" s="178">
        <v>3</v>
      </c>
    </row>
    <row r="32" spans="1:20" x14ac:dyDescent="0.35">
      <c r="B32" s="139">
        <v>-10.465699221897905</v>
      </c>
      <c r="C32" s="139">
        <v>0</v>
      </c>
      <c r="D32" s="139">
        <v>10.465699221897905</v>
      </c>
      <c r="E32" s="139">
        <v>-25.927655799061807</v>
      </c>
      <c r="F32" s="139">
        <v>-11.656247769201002</v>
      </c>
      <c r="G32" s="139">
        <v>2.6151602606598026</v>
      </c>
      <c r="H32" s="139"/>
      <c r="I32" s="139"/>
    </row>
    <row r="33" spans="2:11" x14ac:dyDescent="0.35">
      <c r="B33" s="139">
        <v>-13.697908942607969</v>
      </c>
      <c r="C33" s="139">
        <v>0</v>
      </c>
      <c r="D33" s="139">
        <v>13.697908942607969</v>
      </c>
      <c r="E33" s="139">
        <v>15.582826635028994</v>
      </c>
      <c r="F33" s="139">
        <v>15.582826635028994</v>
      </c>
      <c r="G33" s="139">
        <v>15.582826635028994</v>
      </c>
      <c r="H33" s="139"/>
      <c r="I33" s="139">
        <v>-17.398040373189534</v>
      </c>
      <c r="J33" s="139">
        <v>14.25320508707334</v>
      </c>
      <c r="K33" s="178">
        <v>4</v>
      </c>
    </row>
    <row r="34" spans="2:11" x14ac:dyDescent="0.35">
      <c r="B34" s="139">
        <v>-10.465699221897905</v>
      </c>
      <c r="C34" s="139">
        <v>0</v>
      </c>
      <c r="D34" s="139">
        <v>10.465699221897905</v>
      </c>
      <c r="E34" s="139">
        <v>-0.31067010677155338</v>
      </c>
      <c r="F34" s="139">
        <v>32.037854760908999</v>
      </c>
      <c r="G34" s="139">
        <v>64.386379628589552</v>
      </c>
      <c r="H34" s="139"/>
      <c r="I34" s="139">
        <v>0</v>
      </c>
      <c r="J34" s="139">
        <v>31.641813071879</v>
      </c>
      <c r="K34" s="178">
        <v>4</v>
      </c>
    </row>
    <row r="35" spans="2:11" x14ac:dyDescent="0.35">
      <c r="B35" s="139"/>
      <c r="C35" s="139"/>
      <c r="D35" s="139"/>
      <c r="E35" s="139"/>
      <c r="F35" s="139"/>
      <c r="G35" s="139"/>
      <c r="H35" s="139"/>
      <c r="I35" s="139">
        <v>17.398040373189534</v>
      </c>
      <c r="J35" s="139">
        <v>49.030421056684659</v>
      </c>
      <c r="K35" s="178">
        <v>4</v>
      </c>
    </row>
    <row r="36" spans="2:11" x14ac:dyDescent="0.35">
      <c r="B36" s="139"/>
      <c r="C36" s="139"/>
      <c r="D36" s="139"/>
      <c r="E36" s="139"/>
      <c r="F36" s="139"/>
      <c r="G36" s="139"/>
      <c r="H36" s="139"/>
      <c r="I36" s="139"/>
      <c r="K36" s="178"/>
    </row>
    <row r="37" spans="2:11" x14ac:dyDescent="0.35">
      <c r="B37" s="139"/>
      <c r="C37" s="139"/>
      <c r="D37" s="139"/>
      <c r="E37" s="139"/>
      <c r="F37" s="139"/>
      <c r="G37" s="139"/>
      <c r="H37" s="139"/>
      <c r="I37" s="139">
        <v>-9.923418618350734</v>
      </c>
      <c r="J37" s="139">
        <v>-9.9841742425457163</v>
      </c>
      <c r="K37" s="178">
        <v>5</v>
      </c>
    </row>
    <row r="38" spans="2:11" x14ac:dyDescent="0.35">
      <c r="B38" s="139"/>
      <c r="C38" s="139"/>
      <c r="D38" s="139"/>
      <c r="E38" s="139"/>
      <c r="F38" s="139"/>
      <c r="G38" s="139"/>
      <c r="H38" s="139"/>
      <c r="I38" s="139">
        <v>0</v>
      </c>
      <c r="J38" s="139">
        <v>-3.0377812096990056</v>
      </c>
      <c r="K38" s="178">
        <v>5</v>
      </c>
    </row>
    <row r="39" spans="2:11" x14ac:dyDescent="0.35">
      <c r="B39" s="139"/>
      <c r="C39" s="139"/>
      <c r="D39" s="139"/>
      <c r="E39" s="139"/>
      <c r="F39" s="139"/>
      <c r="G39" s="139"/>
      <c r="H39" s="139"/>
      <c r="I39" s="139">
        <v>9.923418618350734</v>
      </c>
      <c r="J39" s="139">
        <v>3.9086118231477061</v>
      </c>
      <c r="K39" s="178">
        <v>5</v>
      </c>
    </row>
    <row r="40" spans="2:11" x14ac:dyDescent="0.35">
      <c r="B40" s="139"/>
      <c r="C40" s="139"/>
      <c r="D40" s="139"/>
      <c r="E40" s="139"/>
      <c r="F40" s="139"/>
      <c r="G40" s="139"/>
      <c r="H40" s="139"/>
      <c r="I40" s="139"/>
      <c r="K40" s="178"/>
    </row>
    <row r="41" spans="2:11" x14ac:dyDescent="0.35">
      <c r="B41" s="139"/>
      <c r="C41" s="139"/>
      <c r="D41" s="139"/>
      <c r="E41" s="139"/>
      <c r="F41" s="139"/>
      <c r="G41" s="139"/>
      <c r="H41" s="139"/>
      <c r="I41" s="139">
        <v>-7.3948565985806853</v>
      </c>
      <c r="J41" s="139">
        <v>-45.211387448408736</v>
      </c>
      <c r="K41" s="178">
        <v>6</v>
      </c>
    </row>
    <row r="42" spans="2:11" x14ac:dyDescent="0.35">
      <c r="B42" s="139"/>
      <c r="C42" s="139"/>
      <c r="D42" s="139"/>
      <c r="E42" s="139"/>
      <c r="F42" s="139"/>
      <c r="G42" s="139"/>
      <c r="H42" s="139"/>
      <c r="I42" s="139">
        <v>0</v>
      </c>
      <c r="J42" s="139">
        <v>-38.793523124140989</v>
      </c>
      <c r="K42" s="178">
        <v>6</v>
      </c>
    </row>
    <row r="43" spans="2:11" x14ac:dyDescent="0.35">
      <c r="B43" s="139"/>
      <c r="C43" s="139"/>
      <c r="D43" s="139"/>
      <c r="E43" s="139"/>
      <c r="F43" s="139"/>
      <c r="G43" s="139"/>
      <c r="H43" s="139"/>
      <c r="I43" s="139">
        <v>7.3948565985806853</v>
      </c>
      <c r="J43" s="139">
        <v>-32.375658799873243</v>
      </c>
      <c r="K43" s="178">
        <v>6</v>
      </c>
    </row>
    <row r="44" spans="2:11" x14ac:dyDescent="0.35">
      <c r="K44" s="178"/>
    </row>
    <row r="45" spans="2:11" x14ac:dyDescent="0.35">
      <c r="I45" s="139">
        <v>-37.281804653970497</v>
      </c>
      <c r="J45" s="139">
        <v>10.69809571049548</v>
      </c>
      <c r="K45" s="178">
        <v>7</v>
      </c>
    </row>
    <row r="46" spans="2:11" x14ac:dyDescent="0.35">
      <c r="I46" s="139">
        <v>0</v>
      </c>
      <c r="J46" s="139">
        <v>35.330716642585003</v>
      </c>
      <c r="K46" s="178">
        <v>7</v>
      </c>
    </row>
    <row r="47" spans="2:11" x14ac:dyDescent="0.35">
      <c r="I47" s="139">
        <v>37.281804653970497</v>
      </c>
      <c r="J47" s="139">
        <v>59.963337574674526</v>
      </c>
      <c r="K47" s="178">
        <v>7</v>
      </c>
    </row>
    <row r="48" spans="2:11" x14ac:dyDescent="0.35">
      <c r="K48" s="178"/>
    </row>
    <row r="49" spans="9:11" x14ac:dyDescent="0.35">
      <c r="I49" s="139">
        <v>-10.863453788685403</v>
      </c>
      <c r="J49" s="139">
        <v>-20.392718417692933</v>
      </c>
      <c r="K49" s="178">
        <v>8</v>
      </c>
    </row>
    <row r="50" spans="9:11" x14ac:dyDescent="0.35">
      <c r="I50" s="139">
        <v>0</v>
      </c>
      <c r="J50" s="139">
        <v>-1.381674287492018</v>
      </c>
      <c r="K50" s="178">
        <v>8</v>
      </c>
    </row>
    <row r="51" spans="9:11" x14ac:dyDescent="0.35">
      <c r="I51" s="139">
        <v>10.863453788685403</v>
      </c>
      <c r="J51" s="139">
        <v>17.629369842708897</v>
      </c>
      <c r="K51" s="176">
        <v>8</v>
      </c>
    </row>
    <row r="52" spans="9:11" x14ac:dyDescent="0.35">
      <c r="K52" s="178"/>
    </row>
    <row r="53" spans="9:11" x14ac:dyDescent="0.35">
      <c r="I53" s="139">
        <v>-13.697908942607969</v>
      </c>
      <c r="J53" s="139">
        <v>21.045528696424629</v>
      </c>
      <c r="K53" s="178">
        <v>9</v>
      </c>
    </row>
    <row r="54" spans="9:11" x14ac:dyDescent="0.35">
      <c r="I54" s="139">
        <v>0</v>
      </c>
      <c r="J54" s="139">
        <v>24.206584606257991</v>
      </c>
      <c r="K54" s="178">
        <v>9</v>
      </c>
    </row>
    <row r="55" spans="9:11" x14ac:dyDescent="0.35">
      <c r="I55" s="139">
        <v>13.697908942607969</v>
      </c>
      <c r="J55" s="139">
        <v>27.367640516091353</v>
      </c>
      <c r="K55" s="178">
        <v>9</v>
      </c>
    </row>
    <row r="56" spans="9:11" x14ac:dyDescent="0.35">
      <c r="K56" s="178"/>
    </row>
    <row r="57" spans="9:11" x14ac:dyDescent="0.35">
      <c r="I57" s="139">
        <v>-10.465699221897905</v>
      </c>
      <c r="J57" s="139">
        <v>65.603524408773026</v>
      </c>
      <c r="K57" s="178">
        <v>10</v>
      </c>
    </row>
    <row r="58" spans="9:11" x14ac:dyDescent="0.35">
      <c r="I58" s="139">
        <v>0</v>
      </c>
      <c r="J58" s="139">
        <v>93.194913266501999</v>
      </c>
      <c r="K58" s="178">
        <v>10</v>
      </c>
    </row>
    <row r="59" spans="9:11" x14ac:dyDescent="0.35">
      <c r="I59" s="139">
        <v>10.465699221897905</v>
      </c>
      <c r="J59" s="139">
        <v>120.78630212423097</v>
      </c>
      <c r="K59" s="178">
        <v>10</v>
      </c>
    </row>
    <row r="60" spans="9:11" x14ac:dyDescent="0.35">
      <c r="K60" s="178"/>
    </row>
    <row r="61" spans="9:11" x14ac:dyDescent="0.35">
      <c r="I61" s="139">
        <v>-13.697908942607969</v>
      </c>
      <c r="J61" s="139">
        <v>-27.137772504818983</v>
      </c>
      <c r="K61" s="178">
        <v>11</v>
      </c>
    </row>
    <row r="62" spans="9:11" x14ac:dyDescent="0.35">
      <c r="I62" s="139">
        <v>0</v>
      </c>
      <c r="J62" s="139">
        <v>-13.43986356221302</v>
      </c>
      <c r="K62" s="178">
        <v>11</v>
      </c>
    </row>
    <row r="63" spans="9:11" x14ac:dyDescent="0.35">
      <c r="I63" s="139">
        <v>13.697908942607969</v>
      </c>
      <c r="J63" s="139">
        <v>0.258045380392943</v>
      </c>
      <c r="K63" s="178">
        <v>11</v>
      </c>
    </row>
    <row r="64" spans="9:11" x14ac:dyDescent="0.35">
      <c r="K64" s="178"/>
    </row>
    <row r="65" spans="2:14" x14ac:dyDescent="0.35">
      <c r="I65" s="139">
        <v>-10.465699221897905</v>
      </c>
      <c r="J65" s="139">
        <v>-25.927655799061807</v>
      </c>
      <c r="K65" s="178">
        <v>12</v>
      </c>
    </row>
    <row r="66" spans="2:14" x14ac:dyDescent="0.35">
      <c r="I66" s="139">
        <v>0</v>
      </c>
      <c r="J66" s="139">
        <v>-11.656247769201002</v>
      </c>
      <c r="K66" s="178">
        <v>12</v>
      </c>
    </row>
    <row r="67" spans="2:14" x14ac:dyDescent="0.35">
      <c r="I67" s="139">
        <v>10.465699221897905</v>
      </c>
      <c r="J67" s="139">
        <v>2.6151602606598026</v>
      </c>
      <c r="K67" s="178">
        <v>12</v>
      </c>
    </row>
    <row r="68" spans="2:14" x14ac:dyDescent="0.35">
      <c r="K68" s="178"/>
    </row>
    <row r="69" spans="2:14" x14ac:dyDescent="0.35">
      <c r="I69" s="139">
        <v>-13.697908942607969</v>
      </c>
      <c r="J69" s="139">
        <v>15.582826635028994</v>
      </c>
      <c r="K69" s="178">
        <v>13</v>
      </c>
    </row>
    <row r="70" spans="2:14" x14ac:dyDescent="0.35">
      <c r="I70" s="139">
        <v>0</v>
      </c>
      <c r="J70" s="139">
        <v>15.582826635028994</v>
      </c>
      <c r="K70" s="176">
        <v>13</v>
      </c>
    </row>
    <row r="71" spans="2:14" x14ac:dyDescent="0.35">
      <c r="I71" s="139">
        <v>13.697908942607969</v>
      </c>
      <c r="J71" s="139">
        <v>15.582826635028994</v>
      </c>
      <c r="K71" s="178">
        <v>13</v>
      </c>
    </row>
    <row r="72" spans="2:14" x14ac:dyDescent="0.35">
      <c r="K72" s="178"/>
    </row>
    <row r="73" spans="2:14" x14ac:dyDescent="0.35">
      <c r="I73" s="139">
        <v>-10.465699221897905</v>
      </c>
      <c r="J73" s="139">
        <v>-0.31067010677155338</v>
      </c>
      <c r="K73" s="178">
        <v>14</v>
      </c>
    </row>
    <row r="74" spans="2:14" x14ac:dyDescent="0.35">
      <c r="I74" s="139">
        <v>0</v>
      </c>
      <c r="J74" s="139">
        <v>32.037854760908999</v>
      </c>
      <c r="K74" s="178">
        <v>14</v>
      </c>
    </row>
    <row r="75" spans="2:14" x14ac:dyDescent="0.35">
      <c r="I75" s="139">
        <v>10.465699221897905</v>
      </c>
      <c r="J75" s="139">
        <v>64.386379628589552</v>
      </c>
      <c r="K75" s="178">
        <v>14</v>
      </c>
    </row>
    <row r="77" spans="2:14" x14ac:dyDescent="0.35">
      <c r="C77" t="s">
        <v>65</v>
      </c>
    </row>
    <row r="78" spans="2:14" x14ac:dyDescent="0.35">
      <c r="C78" t="s">
        <v>5</v>
      </c>
      <c r="G78" t="s">
        <v>6</v>
      </c>
      <c r="M78" s="269" t="s">
        <v>124</v>
      </c>
      <c r="N78" s="269"/>
    </row>
    <row r="79" spans="2:14" s="175" customFormat="1" ht="32.25" customHeight="1" x14ac:dyDescent="0.35">
      <c r="B79" s="175" t="s">
        <v>79</v>
      </c>
      <c r="C79" s="175" t="s">
        <v>7</v>
      </c>
      <c r="D79" s="175" t="s">
        <v>78</v>
      </c>
      <c r="E79" s="175" t="s">
        <v>110</v>
      </c>
      <c r="F79" s="175" t="s">
        <v>111</v>
      </c>
      <c r="G79" s="175" t="s">
        <v>7</v>
      </c>
      <c r="H79" s="175" t="s">
        <v>78</v>
      </c>
      <c r="I79" s="175" t="s">
        <v>110</v>
      </c>
      <c r="J79" s="175" t="s">
        <v>111</v>
      </c>
      <c r="K79" s="173" t="s">
        <v>112</v>
      </c>
      <c r="L79" s="174" t="s">
        <v>113</v>
      </c>
      <c r="M79" s="179" t="s">
        <v>122</v>
      </c>
      <c r="N79" s="179" t="s">
        <v>123</v>
      </c>
    </row>
    <row r="80" spans="2:14" x14ac:dyDescent="0.35">
      <c r="B80">
        <v>1</v>
      </c>
      <c r="C80">
        <v>364.19092060263398</v>
      </c>
      <c r="D80">
        <v>18.116119769076835</v>
      </c>
      <c r="E80">
        <f>C80+D80</f>
        <v>382.3070403717108</v>
      </c>
      <c r="F80">
        <f>C80-D80</f>
        <v>346.07480083355716</v>
      </c>
      <c r="G80">
        <v>486.96519198747399</v>
      </c>
      <c r="H80">
        <v>55.630363036302981</v>
      </c>
      <c r="I80">
        <f>G80+H80</f>
        <v>542.59555502377702</v>
      </c>
      <c r="J80">
        <f>G80-H80</f>
        <v>431.334828951171</v>
      </c>
      <c r="K80" s="141">
        <f>IF((J80&gt;E80),1,0)</f>
        <v>1</v>
      </c>
      <c r="L80">
        <f>IF((F80&gt;I80),1,0)</f>
        <v>0</v>
      </c>
      <c r="M80">
        <f>IF((G80&gt;C80),1,0)</f>
        <v>1</v>
      </c>
      <c r="N80">
        <f>IF((G80&lt;C80),1,0)</f>
        <v>0</v>
      </c>
    </row>
    <row r="81" spans="2:14" x14ac:dyDescent="0.35">
      <c r="B81">
        <v>2</v>
      </c>
      <c r="C81">
        <v>255.10130463536299</v>
      </c>
      <c r="D81">
        <v>21.776468466301932</v>
      </c>
      <c r="E81">
        <f t="shared" ref="E81:E93" si="5">C81+D81</f>
        <v>276.8777731016649</v>
      </c>
      <c r="F81">
        <f t="shared" ref="F81:F93" si="6">C81-D81</f>
        <v>233.32483616906106</v>
      </c>
      <c r="G81">
        <v>251.93290446702301</v>
      </c>
      <c r="H81">
        <v>60.66301929898588</v>
      </c>
      <c r="I81">
        <f t="shared" ref="I81:I93" si="7">G81+H81</f>
        <v>312.59592376600887</v>
      </c>
      <c r="J81">
        <f t="shared" ref="J81:J93" si="8">G81-H81</f>
        <v>191.26988516803712</v>
      </c>
      <c r="K81" s="176">
        <f t="shared" ref="K81:K93" si="9">IF((J81&gt;E81),1,0)</f>
        <v>0</v>
      </c>
      <c r="L81">
        <f t="shared" ref="L81:L93" si="10">IF((F81&gt;I81),1,0)</f>
        <v>0</v>
      </c>
      <c r="M81">
        <f t="shared" ref="M81:M93" si="11">IF((G81&gt;C81),1,0)</f>
        <v>0</v>
      </c>
      <c r="N81">
        <f t="shared" ref="N81:N93" si="12">IF((G81&lt;C81),1,0)</f>
        <v>1</v>
      </c>
    </row>
    <row r="82" spans="2:14" x14ac:dyDescent="0.35">
      <c r="B82">
        <v>3</v>
      </c>
      <c r="C82">
        <v>296.201320102213</v>
      </c>
      <c r="D82">
        <v>0</v>
      </c>
      <c r="E82">
        <f t="shared" si="5"/>
        <v>296.201320102213</v>
      </c>
      <c r="F82">
        <f t="shared" si="6"/>
        <v>296.201320102213</v>
      </c>
      <c r="G82">
        <v>264.42676683310901</v>
      </c>
      <c r="H82">
        <v>0</v>
      </c>
      <c r="I82">
        <f t="shared" si="7"/>
        <v>264.42676683310901</v>
      </c>
      <c r="J82">
        <f t="shared" si="8"/>
        <v>264.42676683310901</v>
      </c>
      <c r="K82" s="176">
        <f t="shared" si="9"/>
        <v>0</v>
      </c>
      <c r="L82" s="141">
        <f t="shared" si="10"/>
        <v>1</v>
      </c>
      <c r="M82">
        <f t="shared" si="11"/>
        <v>0</v>
      </c>
      <c r="N82">
        <f t="shared" si="12"/>
        <v>1</v>
      </c>
    </row>
    <row r="83" spans="2:14" x14ac:dyDescent="0.35">
      <c r="B83">
        <v>4</v>
      </c>
      <c r="C83">
        <v>161.643545551377</v>
      </c>
      <c r="D83">
        <v>17.398040373189534</v>
      </c>
      <c r="E83">
        <f t="shared" si="5"/>
        <v>179.04158592456653</v>
      </c>
      <c r="F83">
        <f t="shared" si="6"/>
        <v>144.24550517818747</v>
      </c>
      <c r="G83">
        <v>193.285358623256</v>
      </c>
      <c r="H83">
        <v>17.38860798480566</v>
      </c>
      <c r="I83">
        <f t="shared" si="7"/>
        <v>210.67396660806168</v>
      </c>
      <c r="J83">
        <f t="shared" si="8"/>
        <v>175.89675063845033</v>
      </c>
      <c r="K83" s="176">
        <f t="shared" si="9"/>
        <v>0</v>
      </c>
      <c r="L83">
        <f t="shared" si="10"/>
        <v>0</v>
      </c>
      <c r="M83">
        <f t="shared" si="11"/>
        <v>1</v>
      </c>
      <c r="N83">
        <f t="shared" si="12"/>
        <v>0</v>
      </c>
    </row>
    <row r="84" spans="2:14" x14ac:dyDescent="0.35">
      <c r="B84">
        <v>5</v>
      </c>
      <c r="C84">
        <v>152.96257967276401</v>
      </c>
      <c r="D84">
        <v>9.923418618350734</v>
      </c>
      <c r="E84">
        <f t="shared" si="5"/>
        <v>162.88599829111473</v>
      </c>
      <c r="F84">
        <f t="shared" si="6"/>
        <v>143.03916105441328</v>
      </c>
      <c r="G84">
        <v>149.924798463065</v>
      </c>
      <c r="H84">
        <v>6.9463930328467116</v>
      </c>
      <c r="I84">
        <f t="shared" si="7"/>
        <v>156.87119149591172</v>
      </c>
      <c r="J84">
        <f t="shared" si="8"/>
        <v>142.97840543021829</v>
      </c>
      <c r="K84" s="176">
        <f t="shared" si="9"/>
        <v>0</v>
      </c>
      <c r="L84">
        <f t="shared" si="10"/>
        <v>0</v>
      </c>
      <c r="M84">
        <f t="shared" si="11"/>
        <v>0</v>
      </c>
      <c r="N84">
        <f t="shared" si="12"/>
        <v>1</v>
      </c>
    </row>
    <row r="85" spans="2:14" x14ac:dyDescent="0.35">
      <c r="B85">
        <v>6</v>
      </c>
      <c r="C85">
        <v>199.97671711292199</v>
      </c>
      <c r="D85">
        <v>7.3948565985806853</v>
      </c>
      <c r="E85">
        <f t="shared" si="5"/>
        <v>207.37157371150266</v>
      </c>
      <c r="F85">
        <f t="shared" si="6"/>
        <v>192.58186051434132</v>
      </c>
      <c r="G85">
        <v>161.183193988781</v>
      </c>
      <c r="H85">
        <v>6.4178643242677476</v>
      </c>
      <c r="I85">
        <f t="shared" si="7"/>
        <v>167.60105831304875</v>
      </c>
      <c r="J85">
        <f t="shared" si="8"/>
        <v>154.76532966451325</v>
      </c>
      <c r="K85" s="176">
        <f t="shared" si="9"/>
        <v>0</v>
      </c>
      <c r="L85" s="141">
        <f t="shared" si="10"/>
        <v>1</v>
      </c>
      <c r="M85">
        <f t="shared" si="11"/>
        <v>0</v>
      </c>
      <c r="N85">
        <f t="shared" si="12"/>
        <v>1</v>
      </c>
    </row>
    <row r="86" spans="2:14" x14ac:dyDescent="0.35">
      <c r="B86">
        <v>7</v>
      </c>
      <c r="C86">
        <v>147.75496560201799</v>
      </c>
      <c r="D86">
        <v>37.281804653970497</v>
      </c>
      <c r="E86">
        <f t="shared" si="5"/>
        <v>185.03677025598847</v>
      </c>
      <c r="F86">
        <f t="shared" si="6"/>
        <v>110.47316094804749</v>
      </c>
      <c r="G86">
        <v>183.08568224460299</v>
      </c>
      <c r="H86">
        <v>24.632620932089523</v>
      </c>
      <c r="I86">
        <f t="shared" si="7"/>
        <v>207.71830317669253</v>
      </c>
      <c r="J86">
        <f t="shared" si="8"/>
        <v>158.45306131251346</v>
      </c>
      <c r="K86" s="176">
        <f t="shared" si="9"/>
        <v>0</v>
      </c>
      <c r="L86">
        <f t="shared" si="10"/>
        <v>0</v>
      </c>
      <c r="M86">
        <f t="shared" si="11"/>
        <v>1</v>
      </c>
      <c r="N86">
        <f t="shared" si="12"/>
        <v>0</v>
      </c>
    </row>
    <row r="87" spans="2:14" x14ac:dyDescent="0.35">
      <c r="B87">
        <v>8</v>
      </c>
      <c r="C87">
        <v>200.49364416593301</v>
      </c>
      <c r="D87">
        <v>10.863453788685403</v>
      </c>
      <c r="E87">
        <f t="shared" si="5"/>
        <v>211.35709795461841</v>
      </c>
      <c r="F87">
        <f t="shared" si="6"/>
        <v>189.6301903772476</v>
      </c>
      <c r="G87">
        <v>199.11196987844099</v>
      </c>
      <c r="H87">
        <v>19.011044130200915</v>
      </c>
      <c r="I87">
        <f t="shared" si="7"/>
        <v>218.12301400864192</v>
      </c>
      <c r="J87">
        <f t="shared" si="8"/>
        <v>180.10092574824006</v>
      </c>
      <c r="K87" s="176">
        <f t="shared" si="9"/>
        <v>0</v>
      </c>
      <c r="L87">
        <f t="shared" si="10"/>
        <v>0</v>
      </c>
      <c r="M87">
        <f t="shared" si="11"/>
        <v>0</v>
      </c>
      <c r="N87">
        <f t="shared" si="12"/>
        <v>1</v>
      </c>
    </row>
    <row r="88" spans="2:14" x14ac:dyDescent="0.35">
      <c r="B88">
        <v>9</v>
      </c>
      <c r="C88">
        <v>180.29437935636901</v>
      </c>
      <c r="D88">
        <v>13.697908942607969</v>
      </c>
      <c r="E88">
        <f t="shared" si="5"/>
        <v>193.99228829897697</v>
      </c>
      <c r="F88">
        <f t="shared" si="6"/>
        <v>166.59647041376104</v>
      </c>
      <c r="G88">
        <v>204.500963962627</v>
      </c>
      <c r="H88">
        <v>3.1610559098333622</v>
      </c>
      <c r="I88">
        <f t="shared" si="7"/>
        <v>207.66201987246035</v>
      </c>
      <c r="J88">
        <f t="shared" si="8"/>
        <v>201.33990805279365</v>
      </c>
      <c r="K88" s="141">
        <f t="shared" si="9"/>
        <v>1</v>
      </c>
      <c r="L88">
        <f t="shared" si="10"/>
        <v>0</v>
      </c>
      <c r="M88">
        <f t="shared" si="11"/>
        <v>1</v>
      </c>
      <c r="N88">
        <f t="shared" si="12"/>
        <v>0</v>
      </c>
    </row>
    <row r="89" spans="2:14" x14ac:dyDescent="0.35">
      <c r="B89">
        <v>10</v>
      </c>
      <c r="C89">
        <v>211.82553360731799</v>
      </c>
      <c r="D89">
        <v>10.465699221897905</v>
      </c>
      <c r="E89">
        <f t="shared" si="5"/>
        <v>222.29123282921589</v>
      </c>
      <c r="F89">
        <f t="shared" si="6"/>
        <v>201.3598343854201</v>
      </c>
      <c r="G89">
        <v>305.02044687381999</v>
      </c>
      <c r="H89">
        <v>27.591388857728976</v>
      </c>
      <c r="I89">
        <f t="shared" si="7"/>
        <v>332.61183573154898</v>
      </c>
      <c r="J89">
        <f t="shared" si="8"/>
        <v>277.42905801609101</v>
      </c>
      <c r="K89" s="141">
        <f t="shared" si="9"/>
        <v>1</v>
      </c>
      <c r="L89">
        <f t="shared" si="10"/>
        <v>0</v>
      </c>
      <c r="M89">
        <f t="shared" si="11"/>
        <v>1</v>
      </c>
      <c r="N89">
        <f t="shared" si="12"/>
        <v>0</v>
      </c>
    </row>
    <row r="90" spans="2:14" x14ac:dyDescent="0.35">
      <c r="B90">
        <v>11</v>
      </c>
      <c r="C90">
        <v>180.29437935636901</v>
      </c>
      <c r="D90">
        <v>13.697908942607969</v>
      </c>
      <c r="E90">
        <f t="shared" si="5"/>
        <v>193.99228829897697</v>
      </c>
      <c r="F90">
        <f t="shared" si="6"/>
        <v>166.59647041376104</v>
      </c>
      <c r="G90">
        <v>166.85451579415599</v>
      </c>
      <c r="H90">
        <v>13.697908942605963</v>
      </c>
      <c r="I90">
        <f t="shared" si="7"/>
        <v>180.55242473676196</v>
      </c>
      <c r="J90">
        <f t="shared" si="8"/>
        <v>153.15660685155001</v>
      </c>
      <c r="K90" s="176">
        <f t="shared" si="9"/>
        <v>0</v>
      </c>
      <c r="L90">
        <f t="shared" si="10"/>
        <v>0</v>
      </c>
      <c r="M90">
        <f t="shared" si="11"/>
        <v>0</v>
      </c>
      <c r="N90">
        <f t="shared" si="12"/>
        <v>1</v>
      </c>
    </row>
    <row r="91" spans="2:14" x14ac:dyDescent="0.35">
      <c r="B91">
        <v>12</v>
      </c>
      <c r="C91">
        <v>211.82553360731799</v>
      </c>
      <c r="D91">
        <v>10.465699221897905</v>
      </c>
      <c r="E91">
        <f t="shared" si="5"/>
        <v>222.29123282921589</v>
      </c>
      <c r="F91">
        <f t="shared" si="6"/>
        <v>201.3598343854201</v>
      </c>
      <c r="G91">
        <v>200.16928583811699</v>
      </c>
      <c r="H91">
        <v>14.271408029860805</v>
      </c>
      <c r="I91">
        <f t="shared" si="7"/>
        <v>214.44069386797779</v>
      </c>
      <c r="J91">
        <f t="shared" si="8"/>
        <v>185.8978778082562</v>
      </c>
      <c r="K91" s="176">
        <f t="shared" si="9"/>
        <v>0</v>
      </c>
      <c r="L91">
        <f t="shared" si="10"/>
        <v>0</v>
      </c>
      <c r="M91">
        <f t="shared" si="11"/>
        <v>0</v>
      </c>
      <c r="N91">
        <f t="shared" si="12"/>
        <v>1</v>
      </c>
    </row>
    <row r="92" spans="2:14" x14ac:dyDescent="0.35">
      <c r="B92">
        <v>13</v>
      </c>
      <c r="C92">
        <v>180.29437935636901</v>
      </c>
      <c r="D92">
        <v>13.697908942607969</v>
      </c>
      <c r="E92">
        <f t="shared" si="5"/>
        <v>193.99228829897697</v>
      </c>
      <c r="F92">
        <f t="shared" si="6"/>
        <v>166.59647041376104</v>
      </c>
      <c r="G92">
        <v>195.877205991398</v>
      </c>
      <c r="H92">
        <v>0</v>
      </c>
      <c r="I92">
        <f t="shared" si="7"/>
        <v>195.877205991398</v>
      </c>
      <c r="J92">
        <f t="shared" si="8"/>
        <v>195.877205991398</v>
      </c>
      <c r="K92" s="141">
        <f t="shared" si="9"/>
        <v>1</v>
      </c>
      <c r="L92">
        <f t="shared" si="10"/>
        <v>0</v>
      </c>
      <c r="M92">
        <f t="shared" si="11"/>
        <v>1</v>
      </c>
      <c r="N92">
        <f t="shared" si="12"/>
        <v>0</v>
      </c>
    </row>
    <row r="93" spans="2:14" x14ac:dyDescent="0.35">
      <c r="B93">
        <v>14</v>
      </c>
      <c r="C93">
        <v>211.82553360731799</v>
      </c>
      <c r="D93">
        <v>10.465699221897905</v>
      </c>
      <c r="E93">
        <f t="shared" si="5"/>
        <v>222.29123282921589</v>
      </c>
      <c r="F93">
        <f t="shared" si="6"/>
        <v>201.3598343854201</v>
      </c>
      <c r="G93">
        <v>243.86338836822699</v>
      </c>
      <c r="H93">
        <v>32.348524867680553</v>
      </c>
      <c r="I93">
        <f t="shared" si="7"/>
        <v>276.21191323590756</v>
      </c>
      <c r="J93">
        <f t="shared" si="8"/>
        <v>211.51486350054643</v>
      </c>
      <c r="K93" s="176">
        <f t="shared" si="9"/>
        <v>0</v>
      </c>
      <c r="L93">
        <f t="shared" si="10"/>
        <v>0</v>
      </c>
      <c r="M93">
        <f t="shared" si="11"/>
        <v>1</v>
      </c>
      <c r="N93">
        <f t="shared" si="12"/>
        <v>0</v>
      </c>
    </row>
    <row r="94" spans="2:14" x14ac:dyDescent="0.35">
      <c r="K94" s="176">
        <v>4</v>
      </c>
      <c r="L94">
        <v>2</v>
      </c>
      <c r="M94">
        <f>SUM(M80:M93)</f>
        <v>7</v>
      </c>
      <c r="N94">
        <f>SUM(N80:N93)</f>
        <v>7</v>
      </c>
    </row>
  </sheetData>
  <mergeCells count="5">
    <mergeCell ref="A1:A3"/>
    <mergeCell ref="C2:D2"/>
    <mergeCell ref="E2:F2"/>
    <mergeCell ref="C1:F1"/>
    <mergeCell ref="M78:N7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1A4D-166B-4381-B036-9E72EAA14A8A}">
  <sheetPr codeName="Sheet5"/>
  <dimension ref="A1:N250"/>
  <sheetViews>
    <sheetView topLeftCell="E202" zoomScale="150" zoomScaleNormal="150" workbookViewId="0">
      <selection activeCell="M208" sqref="M208:N210"/>
    </sheetView>
  </sheetViews>
  <sheetFormatPr defaultRowHeight="14.5" x14ac:dyDescent="0.35"/>
  <cols>
    <col min="1" max="1" width="21.54296875" customWidth="1"/>
  </cols>
  <sheetData>
    <row r="1" spans="1:12" x14ac:dyDescent="0.35">
      <c r="A1" s="143" t="s">
        <v>2</v>
      </c>
      <c r="B1" s="75"/>
      <c r="C1" s="121" t="s">
        <v>68</v>
      </c>
      <c r="D1" s="121"/>
      <c r="E1" s="121"/>
      <c r="F1" s="121"/>
      <c r="G1" s="121"/>
      <c r="H1" s="121"/>
    </row>
    <row r="2" spans="1:12" x14ac:dyDescent="0.35">
      <c r="A2" s="143"/>
      <c r="B2" s="75"/>
      <c r="C2" s="121" t="s">
        <v>5</v>
      </c>
      <c r="D2" s="121"/>
      <c r="E2" s="121"/>
      <c r="F2" s="121" t="s">
        <v>6</v>
      </c>
      <c r="G2" s="121"/>
      <c r="H2" s="121"/>
    </row>
    <row r="3" spans="1:12" ht="43.5" x14ac:dyDescent="0.35">
      <c r="A3" s="143"/>
      <c r="B3" s="75" t="s">
        <v>79</v>
      </c>
      <c r="C3" s="123" t="s">
        <v>7</v>
      </c>
      <c r="D3" s="123" t="s">
        <v>78</v>
      </c>
      <c r="E3" s="123" t="s">
        <v>7</v>
      </c>
      <c r="F3" s="123" t="s">
        <v>78</v>
      </c>
      <c r="G3" s="129" t="s">
        <v>82</v>
      </c>
      <c r="H3" s="130" t="s">
        <v>83</v>
      </c>
      <c r="I3" s="130" t="s">
        <v>84</v>
      </c>
      <c r="J3" s="131" t="s">
        <v>86</v>
      </c>
      <c r="K3" s="130" t="s">
        <v>85</v>
      </c>
      <c r="L3" s="131" t="s">
        <v>87</v>
      </c>
    </row>
    <row r="4" spans="1:12" ht="29" x14ac:dyDescent="0.35">
      <c r="A4" s="142" t="s">
        <v>10</v>
      </c>
      <c r="B4" s="92">
        <v>1</v>
      </c>
      <c r="C4" s="7">
        <v>248.52183103506701</v>
      </c>
      <c r="D4" s="8">
        <v>23.283220164918234</v>
      </c>
      <c r="E4" s="7">
        <v>509.90597549180598</v>
      </c>
      <c r="F4" s="8">
        <v>46.570348877787787</v>
      </c>
      <c r="G4" s="134">
        <f>0-D4</f>
        <v>-23.283220164918234</v>
      </c>
      <c r="H4" s="134">
        <v>0</v>
      </c>
      <c r="I4" s="134">
        <f>D4</f>
        <v>23.283220164918234</v>
      </c>
      <c r="J4" s="134">
        <f>(E4-C4)-F4</f>
        <v>214.81379557895119</v>
      </c>
      <c r="K4" s="134">
        <f>E4-C4</f>
        <v>261.38414445673897</v>
      </c>
      <c r="L4" s="134">
        <f>(E4-C4)+F4</f>
        <v>307.95449333452677</v>
      </c>
    </row>
    <row r="5" spans="1:12" x14ac:dyDescent="0.35">
      <c r="A5" s="10" t="s">
        <v>16</v>
      </c>
      <c r="B5" s="93">
        <v>2</v>
      </c>
      <c r="C5" s="7">
        <v>219.984368424217</v>
      </c>
      <c r="D5" s="8">
        <v>23.331930499611129</v>
      </c>
      <c r="E5" s="7">
        <v>304.11831900438898</v>
      </c>
      <c r="F5" s="8">
        <v>80.878133830339195</v>
      </c>
      <c r="G5" s="134">
        <f t="shared" ref="G5:G43" si="0">0-D5</f>
        <v>-23.331930499611129</v>
      </c>
      <c r="H5" s="134">
        <v>0</v>
      </c>
      <c r="I5" s="134">
        <f t="shared" ref="I5:I43" si="1">D5</f>
        <v>23.331930499611129</v>
      </c>
      <c r="J5" s="134">
        <f t="shared" ref="J5:J43" si="2">(E5-C5)-F5</f>
        <v>3.255816749832789</v>
      </c>
      <c r="K5" s="134">
        <f t="shared" ref="K5:K43" si="3">E5-C5</f>
        <v>84.133950580171984</v>
      </c>
      <c r="L5" s="134">
        <f t="shared" ref="L5:L43" si="4">(E5-C5)+F5</f>
        <v>165.01208441051119</v>
      </c>
    </row>
    <row r="6" spans="1:12" x14ac:dyDescent="0.35">
      <c r="A6" s="11" t="s">
        <v>17</v>
      </c>
      <c r="B6" s="93">
        <v>3</v>
      </c>
      <c r="C6" s="7">
        <v>257.421737442324</v>
      </c>
      <c r="D6" s="8">
        <v>0</v>
      </c>
      <c r="E6" s="7">
        <v>294.80175893235901</v>
      </c>
      <c r="F6" s="8">
        <v>35.413051133643947</v>
      </c>
      <c r="G6" s="134">
        <f t="shared" si="0"/>
        <v>0</v>
      </c>
      <c r="H6" s="134">
        <v>0</v>
      </c>
      <c r="I6" s="134">
        <f t="shared" si="1"/>
        <v>0</v>
      </c>
      <c r="J6" s="134">
        <f t="shared" si="2"/>
        <v>1.9669703563910588</v>
      </c>
      <c r="K6" s="134">
        <f t="shared" si="3"/>
        <v>37.380021490035006</v>
      </c>
      <c r="L6" s="134">
        <f t="shared" si="4"/>
        <v>72.793072623678952</v>
      </c>
    </row>
    <row r="7" spans="1:12" x14ac:dyDescent="0.35">
      <c r="A7" s="18" t="s">
        <v>20</v>
      </c>
      <c r="B7" s="93">
        <v>4</v>
      </c>
      <c r="C7" s="20">
        <v>208.63459709518699</v>
      </c>
      <c r="D7" s="8">
        <v>48.281416947479556</v>
      </c>
      <c r="E7" s="20">
        <v>314.850838674003</v>
      </c>
      <c r="F7" s="8">
        <v>42.139876059188374</v>
      </c>
      <c r="G7" s="134">
        <f t="shared" si="0"/>
        <v>-48.281416947479556</v>
      </c>
      <c r="H7" s="134">
        <v>0</v>
      </c>
      <c r="I7" s="134">
        <f t="shared" si="1"/>
        <v>48.281416947479556</v>
      </c>
      <c r="J7" s="134">
        <f t="shared" si="2"/>
        <v>64.076365519627643</v>
      </c>
      <c r="K7" s="134">
        <f t="shared" si="3"/>
        <v>106.21624157881601</v>
      </c>
      <c r="L7" s="134">
        <f t="shared" si="4"/>
        <v>148.35611763800438</v>
      </c>
    </row>
    <row r="8" spans="1:12" x14ac:dyDescent="0.35">
      <c r="A8" s="19" t="s">
        <v>21</v>
      </c>
      <c r="B8" s="95">
        <v>5</v>
      </c>
      <c r="C8" s="20">
        <v>233.96123849574499</v>
      </c>
      <c r="D8" s="8">
        <v>26.028070758242809</v>
      </c>
      <c r="E8" s="20">
        <v>336.57805528082002</v>
      </c>
      <c r="F8" s="8">
        <v>41.802659096573109</v>
      </c>
      <c r="G8" s="134">
        <f t="shared" si="0"/>
        <v>-26.028070758242809</v>
      </c>
      <c r="H8" s="134">
        <v>0</v>
      </c>
      <c r="I8" s="134">
        <f t="shared" si="1"/>
        <v>26.028070758242809</v>
      </c>
      <c r="J8" s="134">
        <f t="shared" si="2"/>
        <v>60.814157688501922</v>
      </c>
      <c r="K8" s="134">
        <f t="shared" si="3"/>
        <v>102.61681678507503</v>
      </c>
      <c r="L8" s="134">
        <f t="shared" si="4"/>
        <v>144.41947588164814</v>
      </c>
    </row>
    <row r="9" spans="1:12" x14ac:dyDescent="0.35">
      <c r="A9" s="19" t="s">
        <v>22</v>
      </c>
      <c r="B9" s="93">
        <v>6</v>
      </c>
      <c r="C9" s="20">
        <v>225.78125</v>
      </c>
      <c r="D9" s="8">
        <v>34.453124999998053</v>
      </c>
      <c r="E9" s="20">
        <v>381.71998054590898</v>
      </c>
      <c r="F9" s="8">
        <v>89.733661869983607</v>
      </c>
      <c r="G9" s="134">
        <f t="shared" si="0"/>
        <v>-34.453124999998053</v>
      </c>
      <c r="H9" s="134">
        <v>0</v>
      </c>
      <c r="I9" s="134">
        <f t="shared" si="1"/>
        <v>34.453124999998053</v>
      </c>
      <c r="J9" s="134">
        <f t="shared" si="2"/>
        <v>66.205068675925375</v>
      </c>
      <c r="K9" s="134">
        <f t="shared" si="3"/>
        <v>155.93873054590898</v>
      </c>
      <c r="L9" s="134">
        <f t="shared" si="4"/>
        <v>245.6723924158926</v>
      </c>
    </row>
    <row r="10" spans="1:12" x14ac:dyDescent="0.35">
      <c r="A10" s="22" t="s">
        <v>23</v>
      </c>
      <c r="B10" s="93">
        <v>7</v>
      </c>
      <c r="C10" s="7">
        <v>212.72952414269699</v>
      </c>
      <c r="D10" s="8">
        <v>42.585836909871674</v>
      </c>
      <c r="E10" s="20">
        <v>381.71998054590898</v>
      </c>
      <c r="F10" s="8">
        <v>45.424892703862547</v>
      </c>
      <c r="G10" s="134">
        <f t="shared" si="0"/>
        <v>-42.585836909871674</v>
      </c>
      <c r="H10" s="134">
        <v>0</v>
      </c>
      <c r="I10" s="134">
        <f t="shared" si="1"/>
        <v>42.585836909871674</v>
      </c>
      <c r="J10" s="134">
        <f t="shared" si="2"/>
        <v>123.56556369934944</v>
      </c>
      <c r="K10" s="134">
        <f t="shared" si="3"/>
        <v>168.99045640321199</v>
      </c>
      <c r="L10" s="134">
        <f t="shared" si="4"/>
        <v>214.41534910707455</v>
      </c>
    </row>
    <row r="11" spans="1:12" x14ac:dyDescent="0.35">
      <c r="A11" s="65" t="s">
        <v>25</v>
      </c>
      <c r="B11" s="93">
        <v>8</v>
      </c>
      <c r="C11" s="20">
        <v>436.06664209168201</v>
      </c>
      <c r="D11" s="8">
        <v>12.034216277416471</v>
      </c>
      <c r="E11" s="7">
        <v>431.46541509781702</v>
      </c>
      <c r="F11" s="8">
        <v>31.564417177914887</v>
      </c>
      <c r="G11" s="134">
        <f t="shared" si="0"/>
        <v>-12.034216277416471</v>
      </c>
      <c r="H11" s="134">
        <v>0</v>
      </c>
      <c r="I11" s="134">
        <f t="shared" si="1"/>
        <v>12.034216277416471</v>
      </c>
      <c r="J11" s="134">
        <f t="shared" si="2"/>
        <v>-36.165644171779888</v>
      </c>
      <c r="K11" s="134">
        <f t="shared" si="3"/>
        <v>-4.6012269938649979</v>
      </c>
      <c r="L11" s="134">
        <f t="shared" si="4"/>
        <v>26.963190184049889</v>
      </c>
    </row>
    <row r="12" spans="1:12" x14ac:dyDescent="0.35">
      <c r="A12" s="66" t="s">
        <v>26</v>
      </c>
      <c r="B12" s="95">
        <v>9</v>
      </c>
      <c r="C12" s="7">
        <v>380.83587426374203</v>
      </c>
      <c r="D12" s="8">
        <v>29.49252415414627</v>
      </c>
      <c r="E12" s="7">
        <v>385.22219364951002</v>
      </c>
      <c r="F12" s="8">
        <v>33.179089673414637</v>
      </c>
      <c r="G12" s="134">
        <f t="shared" si="0"/>
        <v>-29.49252415414627</v>
      </c>
      <c r="H12" s="134">
        <v>0</v>
      </c>
      <c r="I12" s="134">
        <f t="shared" si="1"/>
        <v>29.49252415414627</v>
      </c>
      <c r="J12" s="134">
        <f t="shared" si="2"/>
        <v>-28.792770287646647</v>
      </c>
      <c r="K12" s="134">
        <f t="shared" si="3"/>
        <v>4.3863193857679903</v>
      </c>
      <c r="L12" s="134">
        <f t="shared" si="4"/>
        <v>37.565409059182628</v>
      </c>
    </row>
    <row r="13" spans="1:12" x14ac:dyDescent="0.35">
      <c r="A13" s="66" t="s">
        <v>27</v>
      </c>
      <c r="B13" s="93">
        <v>10</v>
      </c>
      <c r="C13" s="7">
        <v>332.28758328579897</v>
      </c>
      <c r="D13" s="8">
        <v>41.651516438705343</v>
      </c>
      <c r="E13" s="7">
        <v>349.78457953566198</v>
      </c>
      <c r="F13" s="8">
        <v>41.651516438705343</v>
      </c>
      <c r="G13" s="134">
        <f t="shared" si="0"/>
        <v>-41.651516438705343</v>
      </c>
      <c r="H13" s="134">
        <v>0</v>
      </c>
      <c r="I13" s="134">
        <f t="shared" si="1"/>
        <v>41.651516438705343</v>
      </c>
      <c r="J13" s="134">
        <f t="shared" si="2"/>
        <v>-24.154520188842341</v>
      </c>
      <c r="K13" s="134">
        <f t="shared" si="3"/>
        <v>17.496996249863003</v>
      </c>
      <c r="L13" s="134">
        <f t="shared" si="4"/>
        <v>59.148512688568346</v>
      </c>
    </row>
    <row r="14" spans="1:12" x14ac:dyDescent="0.35">
      <c r="A14" s="67" t="s">
        <v>28</v>
      </c>
      <c r="B14" s="93">
        <v>11</v>
      </c>
      <c r="C14" s="7">
        <v>299.42528735632101</v>
      </c>
      <c r="D14" s="8">
        <v>37.172413793104766</v>
      </c>
      <c r="E14" s="20">
        <v>358.62068965517199</v>
      </c>
      <c r="F14" s="8">
        <v>37.172413793102876</v>
      </c>
      <c r="G14" s="134">
        <f t="shared" si="0"/>
        <v>-37.172413793104766</v>
      </c>
      <c r="H14" s="134">
        <v>0</v>
      </c>
      <c r="I14" s="134">
        <f t="shared" si="1"/>
        <v>37.172413793104766</v>
      </c>
      <c r="J14" s="134">
        <f t="shared" si="2"/>
        <v>22.022988505748103</v>
      </c>
      <c r="K14" s="134">
        <f t="shared" si="3"/>
        <v>59.195402298850979</v>
      </c>
      <c r="L14" s="134">
        <f t="shared" si="4"/>
        <v>96.367816091953856</v>
      </c>
    </row>
    <row r="15" spans="1:12" x14ac:dyDescent="0.35">
      <c r="A15" s="44" t="s">
        <v>69</v>
      </c>
      <c r="B15" s="167">
        <v>12</v>
      </c>
      <c r="C15" s="7">
        <v>225.97777675440599</v>
      </c>
      <c r="D15" s="8">
        <v>12.943481378656921</v>
      </c>
      <c r="E15" s="7">
        <v>224.08702459819801</v>
      </c>
      <c r="F15" s="8">
        <v>79.509957040325531</v>
      </c>
      <c r="G15" s="134">
        <f t="shared" si="0"/>
        <v>-12.943481378656921</v>
      </c>
      <c r="H15" s="134">
        <v>0</v>
      </c>
      <c r="I15" s="134">
        <f t="shared" si="1"/>
        <v>12.943481378656921</v>
      </c>
      <c r="J15" s="134">
        <f t="shared" si="2"/>
        <v>-81.400709196533512</v>
      </c>
      <c r="K15" s="134">
        <f t="shared" si="3"/>
        <v>-1.8907521562079808</v>
      </c>
      <c r="L15" s="134">
        <f t="shared" si="4"/>
        <v>77.619204884117551</v>
      </c>
    </row>
    <row r="16" spans="1:12" x14ac:dyDescent="0.35">
      <c r="A16" s="68" t="s">
        <v>70</v>
      </c>
      <c r="B16" s="95">
        <v>13</v>
      </c>
      <c r="C16" s="7">
        <v>225.97777675440599</v>
      </c>
      <c r="D16" s="8">
        <v>12.943481378656921</v>
      </c>
      <c r="E16" s="7">
        <v>273.14395110622797</v>
      </c>
      <c r="F16" s="8">
        <v>18.490687683795411</v>
      </c>
      <c r="G16" s="134">
        <f t="shared" si="0"/>
        <v>-12.943481378656921</v>
      </c>
      <c r="H16" s="134">
        <v>0</v>
      </c>
      <c r="I16" s="134">
        <f t="shared" si="1"/>
        <v>12.943481378656921</v>
      </c>
      <c r="J16" s="134">
        <f t="shared" si="2"/>
        <v>28.675486668026569</v>
      </c>
      <c r="K16" s="134">
        <f t="shared" si="3"/>
        <v>47.166174351821979</v>
      </c>
      <c r="L16" s="134">
        <f t="shared" si="4"/>
        <v>65.656862035617394</v>
      </c>
    </row>
    <row r="17" spans="1:12" x14ac:dyDescent="0.35">
      <c r="A17" s="48" t="s">
        <v>71</v>
      </c>
      <c r="B17" s="167">
        <v>14</v>
      </c>
      <c r="C17" s="7">
        <v>225.97777675440599</v>
      </c>
      <c r="D17" s="8">
        <v>12.943481378656921</v>
      </c>
      <c r="E17" s="7">
        <v>441.069584152944</v>
      </c>
      <c r="F17" s="8">
        <v>90.604369650598386</v>
      </c>
      <c r="G17" s="134">
        <f t="shared" si="0"/>
        <v>-12.943481378656921</v>
      </c>
      <c r="H17" s="134">
        <v>0</v>
      </c>
      <c r="I17" s="134">
        <f t="shared" si="1"/>
        <v>12.943481378656921</v>
      </c>
      <c r="J17" s="134">
        <f t="shared" si="2"/>
        <v>124.48743774793962</v>
      </c>
      <c r="K17" s="134">
        <f t="shared" si="3"/>
        <v>215.09180739853801</v>
      </c>
      <c r="L17" s="134">
        <f t="shared" si="4"/>
        <v>305.69617704913639</v>
      </c>
    </row>
    <row r="18" spans="1:12" x14ac:dyDescent="0.35">
      <c r="A18" s="48" t="s">
        <v>72</v>
      </c>
      <c r="B18" s="167">
        <v>15</v>
      </c>
      <c r="C18" s="7">
        <v>202.79187817258801</v>
      </c>
      <c r="D18" s="8">
        <v>34.822335025380823</v>
      </c>
      <c r="E18" s="7">
        <v>346.192893401015</v>
      </c>
      <c r="F18" s="8">
        <v>39.796954314721241</v>
      </c>
      <c r="G18" s="134">
        <f t="shared" si="0"/>
        <v>-34.822335025380823</v>
      </c>
      <c r="H18" s="134">
        <v>0</v>
      </c>
      <c r="I18" s="134">
        <f t="shared" si="1"/>
        <v>34.822335025380823</v>
      </c>
      <c r="J18" s="134">
        <f t="shared" si="2"/>
        <v>103.60406091370575</v>
      </c>
      <c r="K18" s="134">
        <f t="shared" si="3"/>
        <v>143.40101522842699</v>
      </c>
      <c r="L18" s="134">
        <f t="shared" si="4"/>
        <v>183.19796954314822</v>
      </c>
    </row>
    <row r="19" spans="1:12" x14ac:dyDescent="0.35">
      <c r="A19" s="69" t="s">
        <v>73</v>
      </c>
      <c r="B19" s="167">
        <v>16</v>
      </c>
      <c r="C19" s="7">
        <v>370.93908629441597</v>
      </c>
      <c r="D19" s="8">
        <v>48.502538071068024</v>
      </c>
      <c r="E19" s="7">
        <v>478.17258883248701</v>
      </c>
      <c r="F19" s="8">
        <v>47.258883248729838</v>
      </c>
      <c r="G19" s="134">
        <f t="shared" si="0"/>
        <v>-48.502538071068024</v>
      </c>
      <c r="H19" s="134">
        <v>0</v>
      </c>
      <c r="I19" s="134">
        <f t="shared" si="1"/>
        <v>48.502538071068024</v>
      </c>
      <c r="J19" s="134">
        <f t="shared" si="2"/>
        <v>59.974619289341199</v>
      </c>
      <c r="K19" s="134">
        <f t="shared" si="3"/>
        <v>107.23350253807104</v>
      </c>
      <c r="L19" s="134">
        <f t="shared" si="4"/>
        <v>154.49238578680087</v>
      </c>
    </row>
    <row r="20" spans="1:12" x14ac:dyDescent="0.35">
      <c r="A20" s="54" t="s">
        <v>31</v>
      </c>
      <c r="B20" s="95">
        <v>17</v>
      </c>
      <c r="C20" s="53">
        <v>198.423443655916</v>
      </c>
      <c r="D20" s="8">
        <v>41.579540058774199</v>
      </c>
      <c r="E20" s="7">
        <v>216.944932818295</v>
      </c>
      <c r="F20" s="8">
        <v>37.808156770142645</v>
      </c>
      <c r="G20" s="134">
        <f t="shared" si="0"/>
        <v>-41.579540058774199</v>
      </c>
      <c r="H20" s="134">
        <v>0</v>
      </c>
      <c r="I20" s="134">
        <f t="shared" si="1"/>
        <v>41.579540058774199</v>
      </c>
      <c r="J20" s="134">
        <f t="shared" si="2"/>
        <v>-19.286667607763647</v>
      </c>
      <c r="K20" s="134">
        <f t="shared" si="3"/>
        <v>18.521489162378998</v>
      </c>
      <c r="L20" s="134">
        <f t="shared" si="4"/>
        <v>56.329645932521643</v>
      </c>
    </row>
    <row r="21" spans="1:12" x14ac:dyDescent="0.35">
      <c r="A21" s="54" t="s">
        <v>31</v>
      </c>
      <c r="B21" s="93">
        <v>18</v>
      </c>
      <c r="C21" s="7">
        <v>284.48780490000001</v>
      </c>
      <c r="D21" s="8">
        <v>24.52390243128</v>
      </c>
      <c r="E21" s="7">
        <v>411.77943615256919</v>
      </c>
      <c r="F21" s="8">
        <v>47.902172470979316</v>
      </c>
      <c r="G21" s="134">
        <f t="shared" si="0"/>
        <v>-24.52390243128</v>
      </c>
      <c r="H21" s="134">
        <v>0</v>
      </c>
      <c r="I21" s="134">
        <f t="shared" si="1"/>
        <v>24.52390243128</v>
      </c>
      <c r="J21" s="134">
        <f t="shared" si="2"/>
        <v>79.389458781589866</v>
      </c>
      <c r="K21" s="134">
        <f t="shared" si="3"/>
        <v>127.29163125256918</v>
      </c>
      <c r="L21" s="134">
        <f t="shared" si="4"/>
        <v>175.19380372354848</v>
      </c>
    </row>
    <row r="22" spans="1:12" x14ac:dyDescent="0.35">
      <c r="A22" s="48" t="s">
        <v>38</v>
      </c>
      <c r="B22" s="167">
        <v>19</v>
      </c>
      <c r="C22" s="7">
        <v>290.76237623762279</v>
      </c>
      <c r="D22" s="8">
        <v>41.894999999999996</v>
      </c>
      <c r="E22" s="7">
        <v>305.39480198019658</v>
      </c>
      <c r="F22" s="8">
        <v>15.420445544555349</v>
      </c>
      <c r="G22" s="134">
        <f t="shared" si="0"/>
        <v>-41.894999999999996</v>
      </c>
      <c r="H22" s="134">
        <v>0</v>
      </c>
      <c r="I22" s="134">
        <f t="shared" si="1"/>
        <v>41.894999999999996</v>
      </c>
      <c r="J22" s="134">
        <f t="shared" si="2"/>
        <v>-0.7880198019815623</v>
      </c>
      <c r="K22" s="134">
        <f t="shared" si="3"/>
        <v>14.632425742573787</v>
      </c>
      <c r="L22" s="134">
        <f t="shared" si="4"/>
        <v>30.052871287129136</v>
      </c>
    </row>
    <row r="23" spans="1:12" x14ac:dyDescent="0.35">
      <c r="A23" s="69" t="s">
        <v>39</v>
      </c>
      <c r="B23" s="167">
        <v>20</v>
      </c>
      <c r="C23" s="7">
        <v>290.76237623762279</v>
      </c>
      <c r="D23" s="8">
        <v>41.894999999999996</v>
      </c>
      <c r="E23" s="7">
        <v>566.38737623762279</v>
      </c>
      <c r="F23" s="8">
        <v>123.48000000000012</v>
      </c>
      <c r="G23" s="134">
        <f t="shared" si="0"/>
        <v>-41.894999999999996</v>
      </c>
      <c r="H23" s="134">
        <v>0</v>
      </c>
      <c r="I23" s="134">
        <f t="shared" si="1"/>
        <v>41.894999999999996</v>
      </c>
      <c r="J23" s="134">
        <f t="shared" si="2"/>
        <v>152.14499999999987</v>
      </c>
      <c r="K23" s="134">
        <f t="shared" si="3"/>
        <v>275.625</v>
      </c>
      <c r="L23" s="134">
        <f t="shared" si="4"/>
        <v>399.10500000000013</v>
      </c>
    </row>
    <row r="24" spans="1:12" x14ac:dyDescent="0.35">
      <c r="A24" s="55" t="s">
        <v>41</v>
      </c>
      <c r="B24" s="95">
        <v>21</v>
      </c>
      <c r="C24" s="7">
        <v>186.63291354211401</v>
      </c>
      <c r="D24" s="8">
        <v>15.877469789360786</v>
      </c>
      <c r="E24" s="7">
        <v>169.41457434444101</v>
      </c>
      <c r="F24" s="8">
        <v>5.9540511710100512</v>
      </c>
      <c r="G24" s="134">
        <f t="shared" si="0"/>
        <v>-15.877469789360786</v>
      </c>
      <c r="H24" s="134">
        <v>0</v>
      </c>
      <c r="I24" s="134">
        <f t="shared" si="1"/>
        <v>15.877469789360786</v>
      </c>
      <c r="J24" s="134">
        <f t="shared" si="2"/>
        <v>-23.172390368683054</v>
      </c>
      <c r="K24" s="134">
        <f t="shared" si="3"/>
        <v>-17.218339197673004</v>
      </c>
      <c r="L24" s="134">
        <f t="shared" si="4"/>
        <v>-11.264288026662953</v>
      </c>
    </row>
    <row r="25" spans="1:12" x14ac:dyDescent="0.35">
      <c r="A25" s="56" t="s">
        <v>42</v>
      </c>
      <c r="B25" s="93">
        <v>22</v>
      </c>
      <c r="C25" s="7">
        <v>219.74388824214199</v>
      </c>
      <c r="D25" s="8">
        <v>16.297724626944309</v>
      </c>
      <c r="E25" s="7">
        <v>170.37993438459</v>
      </c>
      <c r="F25" s="8">
        <v>1.974727484390072</v>
      </c>
      <c r="G25" s="134">
        <f t="shared" si="0"/>
        <v>-16.297724626944309</v>
      </c>
      <c r="H25" s="134">
        <v>0</v>
      </c>
      <c r="I25" s="134">
        <f t="shared" si="1"/>
        <v>16.297724626944309</v>
      </c>
      <c r="J25" s="134">
        <f t="shared" si="2"/>
        <v>-51.338681341942063</v>
      </c>
      <c r="K25" s="134">
        <f t="shared" si="3"/>
        <v>-49.363953857551991</v>
      </c>
      <c r="L25" s="134">
        <f t="shared" si="4"/>
        <v>-47.389226373161918</v>
      </c>
    </row>
    <row r="26" spans="1:12" x14ac:dyDescent="0.35">
      <c r="A26" s="70" t="s">
        <v>44</v>
      </c>
      <c r="B26" s="93">
        <v>23</v>
      </c>
      <c r="C26" s="7">
        <v>179.331269092496</v>
      </c>
      <c r="D26" s="8">
        <v>8.1950084162839421</v>
      </c>
      <c r="E26" s="7">
        <v>219.73774443590099</v>
      </c>
      <c r="F26" s="8">
        <v>35.51170313723032</v>
      </c>
      <c r="G26" s="134">
        <f t="shared" si="0"/>
        <v>-8.1950084162839421</v>
      </c>
      <c r="H26" s="134">
        <v>0</v>
      </c>
      <c r="I26" s="134">
        <f t="shared" si="1"/>
        <v>8.1950084162839421</v>
      </c>
      <c r="J26" s="134">
        <f t="shared" si="2"/>
        <v>4.8947722061746717</v>
      </c>
      <c r="K26" s="134">
        <f t="shared" si="3"/>
        <v>40.406475343404992</v>
      </c>
      <c r="L26" s="134">
        <f t="shared" si="4"/>
        <v>75.918178480635305</v>
      </c>
    </row>
    <row r="27" spans="1:12" x14ac:dyDescent="0.35">
      <c r="A27" s="70" t="s">
        <v>45</v>
      </c>
      <c r="B27" s="93">
        <v>24</v>
      </c>
      <c r="C27" s="7">
        <v>214.122681883024</v>
      </c>
      <c r="D27" s="8">
        <v>29.367379933428307</v>
      </c>
      <c r="E27" s="7">
        <v>319.64812173086</v>
      </c>
      <c r="F27" s="8">
        <v>17.87579648121789</v>
      </c>
      <c r="G27" s="134">
        <f t="shared" si="0"/>
        <v>-29.367379933428307</v>
      </c>
      <c r="H27" s="134">
        <v>0</v>
      </c>
      <c r="I27" s="134">
        <f t="shared" si="1"/>
        <v>29.367379933428307</v>
      </c>
      <c r="J27" s="134">
        <f t="shared" si="2"/>
        <v>87.649643366618108</v>
      </c>
      <c r="K27" s="134">
        <f t="shared" si="3"/>
        <v>105.525439847836</v>
      </c>
      <c r="L27" s="134">
        <f t="shared" si="4"/>
        <v>123.40123632905389</v>
      </c>
    </row>
    <row r="28" spans="1:12" x14ac:dyDescent="0.35">
      <c r="A28" s="70" t="s">
        <v>46</v>
      </c>
      <c r="B28" s="95">
        <v>25</v>
      </c>
      <c r="C28" s="7">
        <v>211.489993843234</v>
      </c>
      <c r="D28" s="8">
        <v>11.059811004230243</v>
      </c>
      <c r="E28" s="7">
        <v>348.17471659107201</v>
      </c>
      <c r="F28" s="8">
        <v>31.950565123332222</v>
      </c>
      <c r="G28" s="134">
        <f t="shared" si="0"/>
        <v>-11.059811004230243</v>
      </c>
      <c r="H28" s="134">
        <v>0</v>
      </c>
      <c r="I28" s="134">
        <f t="shared" si="1"/>
        <v>11.059811004230243</v>
      </c>
      <c r="J28" s="134">
        <f t="shared" si="2"/>
        <v>104.73415762450578</v>
      </c>
      <c r="K28" s="134">
        <f t="shared" si="3"/>
        <v>136.68472274783801</v>
      </c>
      <c r="L28" s="134">
        <f t="shared" si="4"/>
        <v>168.63528787117022</v>
      </c>
    </row>
    <row r="29" spans="1:12" x14ac:dyDescent="0.35">
      <c r="A29" s="70" t="s">
        <v>47</v>
      </c>
      <c r="B29" s="93">
        <v>26</v>
      </c>
      <c r="C29" s="7">
        <v>169.074023276774</v>
      </c>
      <c r="D29" s="8">
        <v>15.576158940398022</v>
      </c>
      <c r="E29" s="7">
        <v>216.78226680773801</v>
      </c>
      <c r="F29" s="8">
        <v>22.066225165562177</v>
      </c>
      <c r="G29" s="134">
        <f t="shared" si="0"/>
        <v>-15.576158940398022</v>
      </c>
      <c r="H29" s="134">
        <v>0</v>
      </c>
      <c r="I29" s="134">
        <f t="shared" si="1"/>
        <v>15.576158940398022</v>
      </c>
      <c r="J29" s="134">
        <f t="shared" si="2"/>
        <v>25.642018365401835</v>
      </c>
      <c r="K29" s="134">
        <f t="shared" si="3"/>
        <v>47.708243530964012</v>
      </c>
      <c r="L29" s="134">
        <f t="shared" si="4"/>
        <v>69.774468696526185</v>
      </c>
    </row>
    <row r="30" spans="1:12" x14ac:dyDescent="0.35">
      <c r="A30" s="70" t="s">
        <v>48</v>
      </c>
      <c r="B30" s="93">
        <v>27</v>
      </c>
      <c r="C30" s="7">
        <v>165.861582717581</v>
      </c>
      <c r="D30" s="8">
        <v>11.80709571887801</v>
      </c>
      <c r="E30" s="7">
        <v>262.25054994641499</v>
      </c>
      <c r="F30" s="8">
        <v>53.131930734954111</v>
      </c>
      <c r="G30" s="134">
        <f t="shared" si="0"/>
        <v>-11.80709571887801</v>
      </c>
      <c r="H30" s="134">
        <v>0</v>
      </c>
      <c r="I30" s="134">
        <f t="shared" si="1"/>
        <v>11.80709571887801</v>
      </c>
      <c r="J30" s="134">
        <f t="shared" si="2"/>
        <v>43.25703649387988</v>
      </c>
      <c r="K30" s="134">
        <f t="shared" si="3"/>
        <v>96.388967228833991</v>
      </c>
      <c r="L30" s="134">
        <f t="shared" si="4"/>
        <v>149.52089796378812</v>
      </c>
    </row>
    <row r="31" spans="1:12" x14ac:dyDescent="0.35">
      <c r="A31" s="70" t="s">
        <v>49</v>
      </c>
      <c r="B31" s="93">
        <v>28</v>
      </c>
      <c r="C31" s="7">
        <v>166.35913474068201</v>
      </c>
      <c r="D31" s="8">
        <v>10.788428459735634</v>
      </c>
      <c r="E31" s="7">
        <v>275.21501172791199</v>
      </c>
      <c r="F31" s="8">
        <v>52.743428025368416</v>
      </c>
      <c r="G31" s="134">
        <f t="shared" si="0"/>
        <v>-10.788428459735634</v>
      </c>
      <c r="H31" s="134">
        <v>0</v>
      </c>
      <c r="I31" s="134">
        <f t="shared" si="1"/>
        <v>10.788428459735634</v>
      </c>
      <c r="J31" s="134">
        <f t="shared" si="2"/>
        <v>56.11244896186156</v>
      </c>
      <c r="K31" s="134">
        <f t="shared" si="3"/>
        <v>108.85587698722998</v>
      </c>
      <c r="L31" s="134">
        <f t="shared" si="4"/>
        <v>161.59930501259839</v>
      </c>
    </row>
    <row r="32" spans="1:12" x14ac:dyDescent="0.35">
      <c r="A32" s="39" t="s">
        <v>51</v>
      </c>
      <c r="B32" s="95">
        <v>29</v>
      </c>
      <c r="C32" s="7">
        <v>263.91437308868501</v>
      </c>
      <c r="D32" s="8">
        <v>33.565749235476112</v>
      </c>
      <c r="E32" s="20">
        <v>320.183486238532</v>
      </c>
      <c r="F32" s="8">
        <v>45.553516819573332</v>
      </c>
      <c r="G32" s="134">
        <f t="shared" si="0"/>
        <v>-33.565749235476112</v>
      </c>
      <c r="H32" s="134">
        <v>0</v>
      </c>
      <c r="I32" s="134">
        <f t="shared" si="1"/>
        <v>33.565749235476112</v>
      </c>
      <c r="J32" s="134">
        <f t="shared" si="2"/>
        <v>10.715596330273655</v>
      </c>
      <c r="K32" s="134">
        <f t="shared" si="3"/>
        <v>56.269113149846987</v>
      </c>
      <c r="L32" s="134">
        <f t="shared" si="4"/>
        <v>101.82262996942032</v>
      </c>
    </row>
    <row r="33" spans="1:12" x14ac:dyDescent="0.35">
      <c r="A33" s="40" t="s">
        <v>52</v>
      </c>
      <c r="B33" s="93">
        <v>30</v>
      </c>
      <c r="C33" s="7">
        <v>263.91437308868501</v>
      </c>
      <c r="D33" s="8">
        <v>33.565749235476112</v>
      </c>
      <c r="E33" s="7">
        <v>281.51975009704</v>
      </c>
      <c r="F33" s="8">
        <v>33.66219663222472</v>
      </c>
      <c r="G33" s="134">
        <f t="shared" si="0"/>
        <v>-33.565749235476112</v>
      </c>
      <c r="H33" s="134">
        <v>0</v>
      </c>
      <c r="I33" s="134">
        <f t="shared" si="1"/>
        <v>33.565749235476112</v>
      </c>
      <c r="J33" s="134">
        <f t="shared" si="2"/>
        <v>-16.056819623869728</v>
      </c>
      <c r="K33" s="134">
        <f t="shared" si="3"/>
        <v>17.605377008354992</v>
      </c>
      <c r="L33" s="134">
        <f t="shared" si="4"/>
        <v>51.267573640579712</v>
      </c>
    </row>
    <row r="34" spans="1:12" x14ac:dyDescent="0.35">
      <c r="A34" s="41" t="s">
        <v>54</v>
      </c>
      <c r="B34" s="93">
        <v>31</v>
      </c>
      <c r="C34" s="7">
        <v>197.69134551100899</v>
      </c>
      <c r="D34" s="8">
        <v>38.61329767732726</v>
      </c>
      <c r="E34" s="7">
        <v>198.365287153054</v>
      </c>
      <c r="F34" s="8">
        <v>27.295606978799047</v>
      </c>
      <c r="G34" s="134">
        <f t="shared" si="0"/>
        <v>-38.61329767732726</v>
      </c>
      <c r="H34" s="134">
        <v>0</v>
      </c>
      <c r="I34" s="134">
        <f t="shared" si="1"/>
        <v>38.61329767732726</v>
      </c>
      <c r="J34" s="134">
        <f t="shared" si="2"/>
        <v>-26.621665336754038</v>
      </c>
      <c r="K34" s="134">
        <f t="shared" si="3"/>
        <v>0.67394164204500839</v>
      </c>
      <c r="L34" s="134">
        <f t="shared" si="4"/>
        <v>27.969548620844055</v>
      </c>
    </row>
    <row r="35" spans="1:12" x14ac:dyDescent="0.35">
      <c r="A35" s="41" t="s">
        <v>54</v>
      </c>
      <c r="B35" s="93">
        <v>32</v>
      </c>
      <c r="C35" s="7">
        <v>231.543597514574</v>
      </c>
      <c r="D35" s="8">
        <v>25.137300573712615</v>
      </c>
      <c r="E35" s="7">
        <v>259.96519345425099</v>
      </c>
      <c r="F35" s="8">
        <v>32.590361366058154</v>
      </c>
      <c r="G35" s="134">
        <f t="shared" si="0"/>
        <v>-25.137300573712615</v>
      </c>
      <c r="H35" s="134">
        <v>0</v>
      </c>
      <c r="I35" s="134">
        <f t="shared" si="1"/>
        <v>25.137300573712615</v>
      </c>
      <c r="J35" s="134">
        <f t="shared" si="2"/>
        <v>-4.1687654263811638</v>
      </c>
      <c r="K35" s="134">
        <f t="shared" si="3"/>
        <v>28.42159593967699</v>
      </c>
      <c r="L35" s="134">
        <f t="shared" si="4"/>
        <v>61.011957305735145</v>
      </c>
    </row>
    <row r="36" spans="1:12" x14ac:dyDescent="0.35">
      <c r="A36" s="42" t="s">
        <v>20</v>
      </c>
      <c r="B36" s="95">
        <v>33</v>
      </c>
      <c r="C36" s="7">
        <v>294.721407624633</v>
      </c>
      <c r="D36" s="8">
        <v>22.991202346040311</v>
      </c>
      <c r="E36" s="7">
        <v>319.64809384164198</v>
      </c>
      <c r="F36" s="8">
        <v>61.788856304985401</v>
      </c>
      <c r="G36" s="134">
        <f t="shared" si="0"/>
        <v>-22.991202346040311</v>
      </c>
      <c r="H36" s="134">
        <v>0</v>
      </c>
      <c r="I36" s="134">
        <f t="shared" si="1"/>
        <v>22.991202346040311</v>
      </c>
      <c r="J36" s="134">
        <f t="shared" si="2"/>
        <v>-36.862170087976423</v>
      </c>
      <c r="K36" s="134">
        <f t="shared" si="3"/>
        <v>24.926686217008978</v>
      </c>
      <c r="L36" s="134">
        <f t="shared" si="4"/>
        <v>86.715542521994379</v>
      </c>
    </row>
    <row r="37" spans="1:12" x14ac:dyDescent="0.35">
      <c r="A37" s="43" t="s">
        <v>22</v>
      </c>
      <c r="B37" s="93">
        <v>34</v>
      </c>
      <c r="C37" s="7">
        <v>291.87192118226602</v>
      </c>
      <c r="D37" s="8">
        <v>25.344827586205639</v>
      </c>
      <c r="E37" s="7">
        <v>302.95566502462998</v>
      </c>
      <c r="F37" s="8">
        <v>63.965517241378208</v>
      </c>
      <c r="G37" s="134">
        <f t="shared" si="0"/>
        <v>-25.344827586205639</v>
      </c>
      <c r="H37" s="134">
        <v>0</v>
      </c>
      <c r="I37" s="134">
        <f t="shared" si="1"/>
        <v>25.344827586205639</v>
      </c>
      <c r="J37" s="134">
        <f t="shared" si="2"/>
        <v>-52.88177339901425</v>
      </c>
      <c r="K37" s="134">
        <f t="shared" si="3"/>
        <v>11.083743842363958</v>
      </c>
      <c r="L37" s="134">
        <f t="shared" si="4"/>
        <v>75.049261083742167</v>
      </c>
    </row>
    <row r="38" spans="1:12" x14ac:dyDescent="0.35">
      <c r="A38" s="44" t="s">
        <v>58</v>
      </c>
      <c r="B38" s="167">
        <v>35</v>
      </c>
      <c r="C38" s="12">
        <v>164.570665875722</v>
      </c>
      <c r="D38" s="8">
        <v>7.3757971229412442</v>
      </c>
      <c r="E38" s="12">
        <v>256.76998368678602</v>
      </c>
      <c r="F38" s="8">
        <v>3.1610559098313571</v>
      </c>
      <c r="G38" s="134">
        <f t="shared" si="0"/>
        <v>-7.3757971229412442</v>
      </c>
      <c r="H38" s="134">
        <v>0</v>
      </c>
      <c r="I38" s="134">
        <f t="shared" si="1"/>
        <v>7.3757971229412442</v>
      </c>
      <c r="J38" s="134">
        <f t="shared" si="2"/>
        <v>89.038261901232659</v>
      </c>
      <c r="K38" s="134">
        <f t="shared" si="3"/>
        <v>92.19931781106402</v>
      </c>
      <c r="L38" s="134">
        <f t="shared" si="4"/>
        <v>95.360373720895382</v>
      </c>
    </row>
    <row r="39" spans="1:12" x14ac:dyDescent="0.35">
      <c r="A39" s="48" t="s">
        <v>59</v>
      </c>
      <c r="B39" s="167">
        <v>36</v>
      </c>
      <c r="C39" s="12">
        <v>226.99191303194999</v>
      </c>
      <c r="D39" s="8">
        <v>14.271408029858799</v>
      </c>
      <c r="E39" s="12">
        <v>352.23691858982801</v>
      </c>
      <c r="F39" s="8">
        <v>34.251379271663929</v>
      </c>
      <c r="G39" s="134">
        <f t="shared" si="0"/>
        <v>-14.271408029858799</v>
      </c>
      <c r="H39" s="134">
        <v>0</v>
      </c>
      <c r="I39" s="134">
        <f t="shared" si="1"/>
        <v>14.271408029858799</v>
      </c>
      <c r="J39" s="134">
        <f t="shared" si="2"/>
        <v>90.993626286214095</v>
      </c>
      <c r="K39" s="134">
        <f t="shared" si="3"/>
        <v>125.24500555787802</v>
      </c>
      <c r="L39" s="134">
        <f t="shared" si="4"/>
        <v>159.49638482954194</v>
      </c>
    </row>
    <row r="40" spans="1:12" x14ac:dyDescent="0.35">
      <c r="A40" s="49" t="s">
        <v>60</v>
      </c>
      <c r="B40" s="95">
        <v>37</v>
      </c>
      <c r="C40" s="12">
        <v>164.570665875722</v>
      </c>
      <c r="D40" s="8">
        <v>7.3757971229412442</v>
      </c>
      <c r="E40" s="12">
        <v>212.67981610559099</v>
      </c>
      <c r="F40" s="8">
        <v>29.503188491768931</v>
      </c>
      <c r="G40" s="134">
        <f t="shared" si="0"/>
        <v>-7.3757971229412442</v>
      </c>
      <c r="H40" s="134">
        <v>0</v>
      </c>
      <c r="I40" s="134">
        <f t="shared" si="1"/>
        <v>7.3757971229412442</v>
      </c>
      <c r="J40" s="134">
        <f t="shared" si="2"/>
        <v>18.605961738100056</v>
      </c>
      <c r="K40" s="134">
        <f t="shared" si="3"/>
        <v>48.109150229868987</v>
      </c>
      <c r="L40" s="134">
        <f t="shared" si="4"/>
        <v>77.612338721637911</v>
      </c>
    </row>
    <row r="41" spans="1:12" x14ac:dyDescent="0.35">
      <c r="A41" s="49" t="s">
        <v>61</v>
      </c>
      <c r="B41" s="93">
        <v>38</v>
      </c>
      <c r="C41" s="12">
        <v>226.99191303194999</v>
      </c>
      <c r="D41" s="8">
        <v>14.271408029858799</v>
      </c>
      <c r="E41" s="12">
        <v>246.40267593999499</v>
      </c>
      <c r="F41" s="8">
        <v>21.882825645784656</v>
      </c>
      <c r="G41" s="134">
        <f t="shared" si="0"/>
        <v>-14.271408029858799</v>
      </c>
      <c r="H41" s="134">
        <v>0</v>
      </c>
      <c r="I41" s="134">
        <f t="shared" si="1"/>
        <v>14.271408029858799</v>
      </c>
      <c r="J41" s="134">
        <f t="shared" si="2"/>
        <v>-2.4720627377396553</v>
      </c>
      <c r="K41" s="134">
        <f t="shared" si="3"/>
        <v>19.410762908045001</v>
      </c>
      <c r="L41" s="134">
        <f t="shared" si="4"/>
        <v>41.293588553829657</v>
      </c>
    </row>
    <row r="42" spans="1:12" x14ac:dyDescent="0.35">
      <c r="A42" s="49" t="s">
        <v>62</v>
      </c>
      <c r="B42" s="167">
        <v>39</v>
      </c>
      <c r="C42" s="12">
        <v>164.570665875722</v>
      </c>
      <c r="D42" s="8">
        <v>7.3757971229412442</v>
      </c>
      <c r="E42" s="12">
        <v>244.93548865490101</v>
      </c>
      <c r="F42" s="8">
        <v>8.4294824262196624</v>
      </c>
      <c r="G42" s="134">
        <f t="shared" si="0"/>
        <v>-7.3757971229412442</v>
      </c>
      <c r="H42" s="134">
        <v>0</v>
      </c>
      <c r="I42" s="134">
        <f t="shared" si="1"/>
        <v>7.3757971229412442</v>
      </c>
      <c r="J42" s="134">
        <f t="shared" si="2"/>
        <v>71.935340352959344</v>
      </c>
      <c r="K42" s="134">
        <f t="shared" si="3"/>
        <v>80.364822779179008</v>
      </c>
      <c r="L42" s="134">
        <f t="shared" si="4"/>
        <v>88.794305205398672</v>
      </c>
    </row>
    <row r="43" spans="1:12" x14ac:dyDescent="0.35">
      <c r="A43" s="50" t="s">
        <v>63</v>
      </c>
      <c r="B43" s="167">
        <v>40</v>
      </c>
      <c r="C43" s="15">
        <v>226.99191303194999</v>
      </c>
      <c r="D43" s="6">
        <v>14.271408029858799</v>
      </c>
      <c r="E43" s="15">
        <v>281.35306295189599</v>
      </c>
      <c r="F43" s="6">
        <v>35.208802863582058</v>
      </c>
      <c r="G43" s="134">
        <f t="shared" si="0"/>
        <v>-14.271408029858799</v>
      </c>
      <c r="H43" s="134">
        <v>0</v>
      </c>
      <c r="I43" s="134">
        <f t="shared" si="1"/>
        <v>14.271408029858799</v>
      </c>
      <c r="J43" s="134">
        <f t="shared" si="2"/>
        <v>19.152347056363944</v>
      </c>
      <c r="K43" s="134">
        <f t="shared" si="3"/>
        <v>54.361149919946001</v>
      </c>
      <c r="L43" s="134">
        <f t="shared" si="4"/>
        <v>89.569952783528066</v>
      </c>
    </row>
    <row r="46" spans="1:12" x14ac:dyDescent="0.35">
      <c r="A46">
        <v>1</v>
      </c>
      <c r="B46">
        <v>-23.283220164918234</v>
      </c>
      <c r="C46">
        <v>0</v>
      </c>
      <c r="D46">
        <v>23.283220164918234</v>
      </c>
      <c r="E46">
        <v>214.81379557895119</v>
      </c>
      <c r="F46">
        <v>261.38414445673897</v>
      </c>
      <c r="G46">
        <v>307.95449333452677</v>
      </c>
      <c r="I46" t="s">
        <v>88</v>
      </c>
      <c r="J46" t="s">
        <v>6</v>
      </c>
    </row>
    <row r="47" spans="1:12" x14ac:dyDescent="0.35">
      <c r="A47">
        <v>2</v>
      </c>
      <c r="B47">
        <v>-23.331930499611129</v>
      </c>
      <c r="C47">
        <v>0</v>
      </c>
      <c r="D47">
        <v>23.331930499611129</v>
      </c>
      <c r="E47">
        <v>3.255816749832789</v>
      </c>
      <c r="F47">
        <v>84.133950580171984</v>
      </c>
      <c r="G47">
        <v>165.01208441051119</v>
      </c>
      <c r="I47">
        <v>-23.283220164918234</v>
      </c>
      <c r="J47">
        <v>214.81379557895119</v>
      </c>
      <c r="K47">
        <v>1</v>
      </c>
    </row>
    <row r="48" spans="1:12" x14ac:dyDescent="0.35">
      <c r="A48">
        <v>3</v>
      </c>
      <c r="B48">
        <v>0</v>
      </c>
      <c r="C48">
        <v>0</v>
      </c>
      <c r="D48">
        <v>0</v>
      </c>
      <c r="E48">
        <v>1.9669703563910588</v>
      </c>
      <c r="F48">
        <v>37.380021490035006</v>
      </c>
      <c r="G48">
        <v>72.793072623678952</v>
      </c>
      <c r="I48">
        <v>0</v>
      </c>
      <c r="J48">
        <v>261.38414445673897</v>
      </c>
      <c r="K48">
        <v>1</v>
      </c>
    </row>
    <row r="49" spans="1:11" x14ac:dyDescent="0.35">
      <c r="A49">
        <v>4</v>
      </c>
      <c r="B49">
        <v>-48.281416947479556</v>
      </c>
      <c r="C49">
        <v>0</v>
      </c>
      <c r="D49">
        <v>48.281416947479556</v>
      </c>
      <c r="E49">
        <v>64.076365519627643</v>
      </c>
      <c r="F49">
        <v>106.21624157881601</v>
      </c>
      <c r="G49">
        <v>148.35611763800438</v>
      </c>
      <c r="I49">
        <v>23.283220164918234</v>
      </c>
      <c r="J49">
        <v>307.95449333452677</v>
      </c>
      <c r="K49">
        <v>1</v>
      </c>
    </row>
    <row r="50" spans="1:11" x14ac:dyDescent="0.35">
      <c r="A50">
        <v>5</v>
      </c>
      <c r="B50">
        <v>-26.028070758242809</v>
      </c>
      <c r="C50">
        <v>0</v>
      </c>
      <c r="D50">
        <v>26.028070758242809</v>
      </c>
      <c r="E50">
        <v>60.814157688501922</v>
      </c>
      <c r="F50">
        <v>102.61681678507503</v>
      </c>
      <c r="G50">
        <v>144.41947588164814</v>
      </c>
    </row>
    <row r="51" spans="1:11" x14ac:dyDescent="0.35">
      <c r="A51">
        <v>6</v>
      </c>
      <c r="B51">
        <v>-34.453124999998053</v>
      </c>
      <c r="C51">
        <v>0</v>
      </c>
      <c r="D51">
        <v>34.453124999998053</v>
      </c>
      <c r="E51">
        <v>66.205068675925375</v>
      </c>
      <c r="F51">
        <v>155.93873054590898</v>
      </c>
      <c r="G51">
        <v>245.6723924158926</v>
      </c>
      <c r="I51">
        <v>-23.331930499611129</v>
      </c>
      <c r="J51">
        <v>3.255816749832789</v>
      </c>
      <c r="K51">
        <v>2</v>
      </c>
    </row>
    <row r="52" spans="1:11" x14ac:dyDescent="0.35">
      <c r="A52">
        <v>7</v>
      </c>
      <c r="B52">
        <v>-42.585836909871674</v>
      </c>
      <c r="C52">
        <v>0</v>
      </c>
      <c r="D52">
        <v>42.585836909871674</v>
      </c>
      <c r="E52">
        <v>123.56556369934944</v>
      </c>
      <c r="F52">
        <v>168.99045640321199</v>
      </c>
      <c r="G52">
        <v>214.41534910707455</v>
      </c>
      <c r="I52">
        <v>0</v>
      </c>
      <c r="J52">
        <v>84.133950580171984</v>
      </c>
      <c r="K52">
        <v>2</v>
      </c>
    </row>
    <row r="53" spans="1:11" x14ac:dyDescent="0.35">
      <c r="A53">
        <v>8</v>
      </c>
      <c r="B53">
        <v>-12.034216277416471</v>
      </c>
      <c r="C53">
        <v>0</v>
      </c>
      <c r="D53">
        <v>12.034216277416471</v>
      </c>
      <c r="E53">
        <v>-36.165644171779888</v>
      </c>
      <c r="F53">
        <v>-4.6012269938649979</v>
      </c>
      <c r="G53">
        <v>26.963190184049889</v>
      </c>
      <c r="I53">
        <v>23.331930499611129</v>
      </c>
      <c r="J53">
        <v>165.01208441051119</v>
      </c>
      <c r="K53">
        <v>2</v>
      </c>
    </row>
    <row r="54" spans="1:11" x14ac:dyDescent="0.35">
      <c r="A54">
        <v>9</v>
      </c>
      <c r="B54">
        <v>-29.49252415414627</v>
      </c>
      <c r="C54">
        <v>0</v>
      </c>
      <c r="D54">
        <v>29.49252415414627</v>
      </c>
      <c r="E54">
        <v>-28.792770287646647</v>
      </c>
      <c r="F54">
        <v>4.3863193857679903</v>
      </c>
      <c r="G54">
        <v>37.565409059182628</v>
      </c>
    </row>
    <row r="55" spans="1:11" x14ac:dyDescent="0.35">
      <c r="A55">
        <v>10</v>
      </c>
      <c r="B55">
        <v>-41.651516438705343</v>
      </c>
      <c r="C55">
        <v>0</v>
      </c>
      <c r="D55">
        <v>41.651516438705343</v>
      </c>
      <c r="E55">
        <v>-24.154520188842341</v>
      </c>
      <c r="F55">
        <v>17.496996249863003</v>
      </c>
      <c r="G55">
        <v>59.148512688568346</v>
      </c>
      <c r="I55">
        <v>0</v>
      </c>
      <c r="J55">
        <v>1.9669703563910588</v>
      </c>
      <c r="K55">
        <v>3</v>
      </c>
    </row>
    <row r="56" spans="1:11" x14ac:dyDescent="0.35">
      <c r="A56">
        <v>11</v>
      </c>
      <c r="B56">
        <v>-37.172413793104766</v>
      </c>
      <c r="C56">
        <v>0</v>
      </c>
      <c r="D56">
        <v>37.172413793104766</v>
      </c>
      <c r="E56">
        <v>22.022988505748103</v>
      </c>
      <c r="F56">
        <v>59.195402298850979</v>
      </c>
      <c r="G56">
        <v>96.367816091953856</v>
      </c>
      <c r="I56">
        <v>0</v>
      </c>
      <c r="J56">
        <v>37.380021490035006</v>
      </c>
      <c r="K56">
        <v>3</v>
      </c>
    </row>
    <row r="57" spans="1:11" x14ac:dyDescent="0.35">
      <c r="A57">
        <v>12</v>
      </c>
      <c r="B57">
        <v>-12.943481378656921</v>
      </c>
      <c r="C57">
        <v>0</v>
      </c>
      <c r="D57">
        <v>12.943481378656921</v>
      </c>
      <c r="E57">
        <v>-81.400709196533512</v>
      </c>
      <c r="F57">
        <v>-1.8907521562079808</v>
      </c>
      <c r="G57">
        <v>77.619204884117551</v>
      </c>
      <c r="I57">
        <v>0</v>
      </c>
      <c r="J57">
        <v>72.793072623678952</v>
      </c>
      <c r="K57">
        <v>3</v>
      </c>
    </row>
    <row r="58" spans="1:11" x14ac:dyDescent="0.35">
      <c r="A58">
        <v>13</v>
      </c>
      <c r="B58">
        <v>-12.943481378656921</v>
      </c>
      <c r="C58">
        <v>0</v>
      </c>
      <c r="D58">
        <v>12.943481378656921</v>
      </c>
      <c r="E58">
        <v>28.675486668026569</v>
      </c>
      <c r="F58">
        <v>47.166174351821979</v>
      </c>
      <c r="G58">
        <v>65.656862035617394</v>
      </c>
    </row>
    <row r="59" spans="1:11" x14ac:dyDescent="0.35">
      <c r="A59">
        <v>14</v>
      </c>
      <c r="B59">
        <v>-12.943481378656921</v>
      </c>
      <c r="C59">
        <v>0</v>
      </c>
      <c r="D59">
        <v>12.943481378656921</v>
      </c>
      <c r="E59">
        <v>124.48743774793962</v>
      </c>
      <c r="F59">
        <v>215.09180739853801</v>
      </c>
      <c r="G59">
        <v>305.69617704913639</v>
      </c>
      <c r="I59">
        <v>-48.281416947479556</v>
      </c>
      <c r="J59">
        <v>64.076365519627643</v>
      </c>
      <c r="K59">
        <v>4</v>
      </c>
    </row>
    <row r="60" spans="1:11" x14ac:dyDescent="0.35">
      <c r="A60">
        <v>15</v>
      </c>
      <c r="B60">
        <v>-34.822335025380823</v>
      </c>
      <c r="C60">
        <v>0</v>
      </c>
      <c r="D60">
        <v>34.822335025380823</v>
      </c>
      <c r="E60">
        <v>103.60406091370575</v>
      </c>
      <c r="F60">
        <v>143.40101522842699</v>
      </c>
      <c r="G60">
        <v>183.19796954314822</v>
      </c>
      <c r="I60">
        <v>0</v>
      </c>
      <c r="J60">
        <v>106.21624157881601</v>
      </c>
      <c r="K60">
        <v>4</v>
      </c>
    </row>
    <row r="61" spans="1:11" x14ac:dyDescent="0.35">
      <c r="A61">
        <v>16</v>
      </c>
      <c r="B61">
        <v>-48.502538071068024</v>
      </c>
      <c r="C61">
        <v>0</v>
      </c>
      <c r="D61">
        <v>48.502538071068024</v>
      </c>
      <c r="E61">
        <v>59.974619289341199</v>
      </c>
      <c r="F61">
        <v>107.23350253807104</v>
      </c>
      <c r="G61">
        <v>154.49238578680087</v>
      </c>
      <c r="I61">
        <v>48.281416947479556</v>
      </c>
      <c r="J61">
        <v>148.35611763800438</v>
      </c>
      <c r="K61">
        <v>4</v>
      </c>
    </row>
    <row r="62" spans="1:11" x14ac:dyDescent="0.35">
      <c r="A62">
        <v>17</v>
      </c>
      <c r="B62">
        <v>-41.579540058774199</v>
      </c>
      <c r="C62">
        <v>0</v>
      </c>
      <c r="D62">
        <v>41.579540058774199</v>
      </c>
      <c r="E62">
        <v>-19.286667607763647</v>
      </c>
      <c r="F62">
        <v>18.521489162378998</v>
      </c>
      <c r="G62">
        <v>56.329645932521643</v>
      </c>
    </row>
    <row r="63" spans="1:11" x14ac:dyDescent="0.35">
      <c r="A63">
        <v>18</v>
      </c>
      <c r="B63">
        <v>-24.52390243128</v>
      </c>
      <c r="C63">
        <v>0</v>
      </c>
      <c r="D63">
        <v>24.52390243128</v>
      </c>
      <c r="E63">
        <v>79.389458781589866</v>
      </c>
      <c r="F63">
        <v>127.29163125256918</v>
      </c>
      <c r="G63">
        <v>175.19380372354848</v>
      </c>
      <c r="I63">
        <v>-26.028070758242809</v>
      </c>
      <c r="J63">
        <v>60.814157688501922</v>
      </c>
      <c r="K63">
        <v>5</v>
      </c>
    </row>
    <row r="64" spans="1:11" x14ac:dyDescent="0.35">
      <c r="A64">
        <v>19</v>
      </c>
      <c r="B64">
        <v>-41.894999999999996</v>
      </c>
      <c r="C64">
        <v>0</v>
      </c>
      <c r="D64">
        <v>41.894999999999996</v>
      </c>
      <c r="E64">
        <v>-0.7880198019815623</v>
      </c>
      <c r="F64">
        <v>14.632425742573787</v>
      </c>
      <c r="G64">
        <v>30.052871287129136</v>
      </c>
      <c r="I64">
        <v>0</v>
      </c>
      <c r="J64">
        <v>102.61681678507503</v>
      </c>
      <c r="K64">
        <v>5</v>
      </c>
    </row>
    <row r="65" spans="1:11" x14ac:dyDescent="0.35">
      <c r="A65">
        <v>20</v>
      </c>
      <c r="B65">
        <v>-41.894999999999996</v>
      </c>
      <c r="C65">
        <v>0</v>
      </c>
      <c r="D65">
        <v>41.894999999999996</v>
      </c>
      <c r="E65">
        <v>152.14499999999987</v>
      </c>
      <c r="F65">
        <v>275.625</v>
      </c>
      <c r="G65">
        <v>399.10500000000013</v>
      </c>
      <c r="I65">
        <v>26.028070758242809</v>
      </c>
      <c r="J65">
        <v>144.41947588164814</v>
      </c>
      <c r="K65">
        <v>5</v>
      </c>
    </row>
    <row r="66" spans="1:11" x14ac:dyDescent="0.35">
      <c r="A66">
        <v>21</v>
      </c>
      <c r="B66">
        <v>-15.877469789360786</v>
      </c>
      <c r="C66">
        <v>0</v>
      </c>
      <c r="D66">
        <v>15.877469789360786</v>
      </c>
      <c r="E66">
        <v>-23.172390368683054</v>
      </c>
      <c r="F66">
        <v>-17.218339197673004</v>
      </c>
      <c r="G66">
        <v>-11.264288026662953</v>
      </c>
    </row>
    <row r="67" spans="1:11" x14ac:dyDescent="0.35">
      <c r="A67">
        <v>22</v>
      </c>
      <c r="B67">
        <v>-16.297724626944309</v>
      </c>
      <c r="C67">
        <v>0</v>
      </c>
      <c r="D67">
        <v>16.297724626944309</v>
      </c>
      <c r="E67">
        <v>-51.338681341942063</v>
      </c>
      <c r="F67">
        <v>-49.363953857551991</v>
      </c>
      <c r="G67">
        <v>-47.389226373161918</v>
      </c>
      <c r="I67">
        <v>-34.453124999998053</v>
      </c>
      <c r="J67">
        <v>66.205068675925375</v>
      </c>
      <c r="K67">
        <v>6</v>
      </c>
    </row>
    <row r="68" spans="1:11" x14ac:dyDescent="0.35">
      <c r="A68">
        <v>23</v>
      </c>
      <c r="B68">
        <v>-8.1950084162839421</v>
      </c>
      <c r="C68">
        <v>0</v>
      </c>
      <c r="D68">
        <v>8.1950084162839421</v>
      </c>
      <c r="E68">
        <v>4.8947722061746717</v>
      </c>
      <c r="F68">
        <v>40.406475343404992</v>
      </c>
      <c r="G68">
        <v>75.918178480635305</v>
      </c>
      <c r="I68">
        <v>0</v>
      </c>
      <c r="J68">
        <v>155.93873054590898</v>
      </c>
      <c r="K68">
        <v>6</v>
      </c>
    </row>
    <row r="69" spans="1:11" x14ac:dyDescent="0.35">
      <c r="A69">
        <v>24</v>
      </c>
      <c r="B69">
        <v>-29.367379933428307</v>
      </c>
      <c r="C69">
        <v>0</v>
      </c>
      <c r="D69">
        <v>29.367379933428307</v>
      </c>
      <c r="E69">
        <v>87.649643366618108</v>
      </c>
      <c r="F69">
        <v>105.525439847836</v>
      </c>
      <c r="G69">
        <v>123.40123632905389</v>
      </c>
      <c r="I69">
        <v>34.453124999998053</v>
      </c>
      <c r="J69">
        <v>245.6723924158926</v>
      </c>
      <c r="K69">
        <v>6</v>
      </c>
    </row>
    <row r="70" spans="1:11" x14ac:dyDescent="0.35">
      <c r="A70">
        <v>25</v>
      </c>
      <c r="B70">
        <v>-11.059811004230243</v>
      </c>
      <c r="C70">
        <v>0</v>
      </c>
      <c r="D70">
        <v>11.059811004230243</v>
      </c>
      <c r="E70">
        <v>104.73415762450578</v>
      </c>
      <c r="F70">
        <v>136.68472274783801</v>
      </c>
      <c r="G70">
        <v>168.63528787117022</v>
      </c>
    </row>
    <row r="71" spans="1:11" x14ac:dyDescent="0.35">
      <c r="A71">
        <v>26</v>
      </c>
      <c r="B71">
        <v>-15.576158940398022</v>
      </c>
      <c r="C71">
        <v>0</v>
      </c>
      <c r="D71">
        <v>15.576158940398022</v>
      </c>
      <c r="E71">
        <v>25.642018365401835</v>
      </c>
      <c r="F71">
        <v>47.708243530964012</v>
      </c>
      <c r="G71">
        <v>69.774468696526185</v>
      </c>
      <c r="I71">
        <v>-42.585836909871674</v>
      </c>
      <c r="J71">
        <v>123.56556369934944</v>
      </c>
      <c r="K71">
        <v>7</v>
      </c>
    </row>
    <row r="72" spans="1:11" x14ac:dyDescent="0.35">
      <c r="A72">
        <v>27</v>
      </c>
      <c r="B72">
        <v>-11.80709571887801</v>
      </c>
      <c r="C72">
        <v>0</v>
      </c>
      <c r="D72">
        <v>11.80709571887801</v>
      </c>
      <c r="E72">
        <v>43.25703649387988</v>
      </c>
      <c r="F72">
        <v>96.388967228833991</v>
      </c>
      <c r="G72">
        <v>149.52089796378812</v>
      </c>
      <c r="I72">
        <v>0</v>
      </c>
      <c r="J72">
        <v>168.99045640321199</v>
      </c>
      <c r="K72">
        <v>7</v>
      </c>
    </row>
    <row r="73" spans="1:11" x14ac:dyDescent="0.35">
      <c r="A73">
        <v>28</v>
      </c>
      <c r="B73">
        <v>-10.788428459735634</v>
      </c>
      <c r="C73">
        <v>0</v>
      </c>
      <c r="D73">
        <v>10.788428459735634</v>
      </c>
      <c r="E73">
        <v>56.11244896186156</v>
      </c>
      <c r="F73">
        <v>108.85587698722998</v>
      </c>
      <c r="G73">
        <v>161.59930501259839</v>
      </c>
      <c r="I73">
        <v>42.585836909871674</v>
      </c>
      <c r="J73">
        <v>214.41534910707455</v>
      </c>
      <c r="K73">
        <v>7</v>
      </c>
    </row>
    <row r="74" spans="1:11" x14ac:dyDescent="0.35">
      <c r="A74">
        <v>29</v>
      </c>
      <c r="B74">
        <v>-33.565749235476112</v>
      </c>
      <c r="C74">
        <v>0</v>
      </c>
      <c r="D74">
        <v>33.565749235476112</v>
      </c>
      <c r="E74">
        <v>10.715596330273655</v>
      </c>
      <c r="F74">
        <v>56.269113149846987</v>
      </c>
      <c r="G74">
        <v>101.82262996942032</v>
      </c>
    </row>
    <row r="75" spans="1:11" x14ac:dyDescent="0.35">
      <c r="A75">
        <v>30</v>
      </c>
      <c r="B75">
        <v>-33.565749235476112</v>
      </c>
      <c r="C75">
        <v>0</v>
      </c>
      <c r="D75">
        <v>33.565749235476112</v>
      </c>
      <c r="E75">
        <v>-16.056819623869728</v>
      </c>
      <c r="F75">
        <v>17.605377008354992</v>
      </c>
      <c r="G75">
        <v>51.267573640579712</v>
      </c>
      <c r="I75">
        <v>-12.034216277416471</v>
      </c>
      <c r="J75">
        <v>-36.165644171779888</v>
      </c>
      <c r="K75">
        <v>8</v>
      </c>
    </row>
    <row r="76" spans="1:11" x14ac:dyDescent="0.35">
      <c r="A76">
        <v>31</v>
      </c>
      <c r="B76">
        <v>-38.61329767732726</v>
      </c>
      <c r="C76">
        <v>0</v>
      </c>
      <c r="D76">
        <v>38.61329767732726</v>
      </c>
      <c r="E76">
        <v>-26.621665336754038</v>
      </c>
      <c r="F76">
        <v>0.67394164204500839</v>
      </c>
      <c r="G76">
        <v>27.969548620844055</v>
      </c>
      <c r="I76">
        <v>0</v>
      </c>
      <c r="J76">
        <v>-4.6012269938649979</v>
      </c>
      <c r="K76">
        <v>8</v>
      </c>
    </row>
    <row r="77" spans="1:11" x14ac:dyDescent="0.35">
      <c r="A77">
        <v>32</v>
      </c>
      <c r="B77">
        <v>-25.137300573712615</v>
      </c>
      <c r="C77">
        <v>0</v>
      </c>
      <c r="D77">
        <v>25.137300573712615</v>
      </c>
      <c r="E77">
        <v>-4.1687654263811638</v>
      </c>
      <c r="F77">
        <v>28.42159593967699</v>
      </c>
      <c r="G77">
        <v>61.011957305735145</v>
      </c>
      <c r="I77">
        <v>12.034216277416471</v>
      </c>
      <c r="J77">
        <v>26.963190184049889</v>
      </c>
      <c r="K77">
        <v>8</v>
      </c>
    </row>
    <row r="78" spans="1:11" x14ac:dyDescent="0.35">
      <c r="A78">
        <v>33</v>
      </c>
      <c r="B78">
        <v>-22.991202346040311</v>
      </c>
      <c r="C78">
        <v>0</v>
      </c>
      <c r="D78">
        <v>22.991202346040311</v>
      </c>
      <c r="E78">
        <v>-36.862170087976423</v>
      </c>
      <c r="F78">
        <v>24.926686217008978</v>
      </c>
      <c r="G78">
        <v>86.715542521994379</v>
      </c>
    </row>
    <row r="79" spans="1:11" x14ac:dyDescent="0.35">
      <c r="A79">
        <v>34</v>
      </c>
      <c r="B79">
        <v>-25.344827586205639</v>
      </c>
      <c r="C79">
        <v>0</v>
      </c>
      <c r="D79">
        <v>25.344827586205639</v>
      </c>
      <c r="E79">
        <v>-52.88177339901425</v>
      </c>
      <c r="F79">
        <v>11.083743842363958</v>
      </c>
      <c r="G79">
        <v>75.049261083742167</v>
      </c>
      <c r="I79">
        <v>-12.034216277416471</v>
      </c>
      <c r="J79">
        <v>-28.792770287646647</v>
      </c>
      <c r="K79">
        <v>9</v>
      </c>
    </row>
    <row r="80" spans="1:11" x14ac:dyDescent="0.35">
      <c r="A80">
        <v>35</v>
      </c>
      <c r="B80">
        <v>-7.3757971229412442</v>
      </c>
      <c r="C80">
        <v>0</v>
      </c>
      <c r="D80">
        <v>7.3757971229412442</v>
      </c>
      <c r="E80">
        <v>89.038261901232659</v>
      </c>
      <c r="F80">
        <v>92.19931781106402</v>
      </c>
      <c r="G80">
        <v>95.360373720895382</v>
      </c>
      <c r="I80">
        <v>0</v>
      </c>
      <c r="J80">
        <v>4.3863193857679903</v>
      </c>
      <c r="K80">
        <v>9</v>
      </c>
    </row>
    <row r="81" spans="1:11" x14ac:dyDescent="0.35">
      <c r="A81">
        <v>36</v>
      </c>
      <c r="B81">
        <v>-14.271408029858799</v>
      </c>
      <c r="C81">
        <v>0</v>
      </c>
      <c r="D81">
        <v>14.271408029858799</v>
      </c>
      <c r="E81">
        <v>90.993626286214095</v>
      </c>
      <c r="F81">
        <v>125.24500555787802</v>
      </c>
      <c r="G81">
        <v>159.49638482954194</v>
      </c>
      <c r="I81">
        <v>12.034216277416471</v>
      </c>
      <c r="J81">
        <v>37.565409059182628</v>
      </c>
      <c r="K81">
        <v>9</v>
      </c>
    </row>
    <row r="82" spans="1:11" x14ac:dyDescent="0.35">
      <c r="A82">
        <v>37</v>
      </c>
      <c r="B82">
        <v>-7.3757971229412442</v>
      </c>
      <c r="C82">
        <v>0</v>
      </c>
      <c r="D82">
        <v>7.3757971229412442</v>
      </c>
      <c r="E82">
        <v>18.605961738100056</v>
      </c>
      <c r="F82">
        <v>48.109150229868987</v>
      </c>
      <c r="G82">
        <v>77.612338721637911</v>
      </c>
    </row>
    <row r="83" spans="1:11" x14ac:dyDescent="0.35">
      <c r="A83">
        <v>38</v>
      </c>
      <c r="B83">
        <v>-14.271408029858799</v>
      </c>
      <c r="C83">
        <v>0</v>
      </c>
      <c r="D83">
        <v>14.271408029858799</v>
      </c>
      <c r="E83">
        <v>-2.4720627377396553</v>
      </c>
      <c r="F83">
        <v>19.410762908045001</v>
      </c>
      <c r="G83">
        <v>41.293588553829657</v>
      </c>
      <c r="I83">
        <v>-41.651516438705343</v>
      </c>
      <c r="J83">
        <v>-24.154520188842341</v>
      </c>
      <c r="K83">
        <v>10</v>
      </c>
    </row>
    <row r="84" spans="1:11" x14ac:dyDescent="0.35">
      <c r="A84">
        <v>39</v>
      </c>
      <c r="B84">
        <v>-7.3757971229412442</v>
      </c>
      <c r="C84">
        <v>0</v>
      </c>
      <c r="D84">
        <v>7.3757971229412442</v>
      </c>
      <c r="E84">
        <v>71.935340352959344</v>
      </c>
      <c r="F84">
        <v>80.364822779179008</v>
      </c>
      <c r="G84">
        <v>88.794305205398672</v>
      </c>
      <c r="I84">
        <v>0</v>
      </c>
      <c r="J84">
        <v>17.496996249863003</v>
      </c>
      <c r="K84">
        <v>10</v>
      </c>
    </row>
    <row r="85" spans="1:11" x14ac:dyDescent="0.35">
      <c r="A85">
        <v>40</v>
      </c>
      <c r="B85">
        <v>-14.271408029858799</v>
      </c>
      <c r="C85">
        <v>0</v>
      </c>
      <c r="D85">
        <v>14.271408029858799</v>
      </c>
      <c r="E85">
        <v>19.152347056363944</v>
      </c>
      <c r="F85">
        <v>54.361149919946001</v>
      </c>
      <c r="G85">
        <v>89.569952783528066</v>
      </c>
      <c r="I85">
        <v>41.651516438705343</v>
      </c>
      <c r="J85">
        <v>59.148512688568346</v>
      </c>
      <c r="K85">
        <v>10</v>
      </c>
    </row>
    <row r="87" spans="1:11" x14ac:dyDescent="0.35">
      <c r="I87">
        <v>-37.172413793104766</v>
      </c>
      <c r="J87">
        <v>22.022988505748103</v>
      </c>
      <c r="K87">
        <v>11</v>
      </c>
    </row>
    <row r="88" spans="1:11" x14ac:dyDescent="0.35">
      <c r="I88">
        <v>0</v>
      </c>
      <c r="J88">
        <v>59.195402298850979</v>
      </c>
      <c r="K88">
        <v>11</v>
      </c>
    </row>
    <row r="89" spans="1:11" x14ac:dyDescent="0.35">
      <c r="I89">
        <v>37.172413793104766</v>
      </c>
      <c r="J89">
        <v>96.367816091953856</v>
      </c>
      <c r="K89">
        <v>11</v>
      </c>
    </row>
    <row r="91" spans="1:11" x14ac:dyDescent="0.35">
      <c r="I91">
        <v>-12.943481378656921</v>
      </c>
      <c r="J91">
        <v>-81.400709196533512</v>
      </c>
      <c r="K91">
        <v>12</v>
      </c>
    </row>
    <row r="92" spans="1:11" x14ac:dyDescent="0.35">
      <c r="I92">
        <v>0</v>
      </c>
      <c r="J92">
        <v>-1.8907521562079808</v>
      </c>
      <c r="K92">
        <v>12</v>
      </c>
    </row>
    <row r="93" spans="1:11" x14ac:dyDescent="0.35">
      <c r="I93">
        <v>12.943481378656921</v>
      </c>
      <c r="J93">
        <v>77.619204884117551</v>
      </c>
      <c r="K93">
        <v>12</v>
      </c>
    </row>
    <row r="95" spans="1:11" x14ac:dyDescent="0.35">
      <c r="I95">
        <v>-12.943481378656921</v>
      </c>
      <c r="J95">
        <v>28.675486668026569</v>
      </c>
      <c r="K95">
        <v>13</v>
      </c>
    </row>
    <row r="96" spans="1:11" x14ac:dyDescent="0.35">
      <c r="I96">
        <v>0</v>
      </c>
      <c r="J96">
        <v>47.166174351821979</v>
      </c>
      <c r="K96">
        <v>13</v>
      </c>
    </row>
    <row r="97" spans="9:11" x14ac:dyDescent="0.35">
      <c r="I97">
        <v>12.943481378656921</v>
      </c>
      <c r="J97">
        <v>65.656862035617394</v>
      </c>
      <c r="K97">
        <v>13</v>
      </c>
    </row>
    <row r="99" spans="9:11" x14ac:dyDescent="0.35">
      <c r="I99">
        <v>-12.943481378656921</v>
      </c>
      <c r="J99">
        <v>124.48743774793962</v>
      </c>
      <c r="K99">
        <v>14</v>
      </c>
    </row>
    <row r="100" spans="9:11" x14ac:dyDescent="0.35">
      <c r="I100">
        <v>0</v>
      </c>
      <c r="J100">
        <v>215.09180739853801</v>
      </c>
      <c r="K100">
        <v>14</v>
      </c>
    </row>
    <row r="101" spans="9:11" x14ac:dyDescent="0.35">
      <c r="I101">
        <v>12.943481378656921</v>
      </c>
      <c r="J101">
        <v>305.69617704913639</v>
      </c>
      <c r="K101">
        <v>14</v>
      </c>
    </row>
    <row r="103" spans="9:11" x14ac:dyDescent="0.35">
      <c r="I103">
        <v>-34.822335025380823</v>
      </c>
      <c r="J103">
        <v>103.60406091370575</v>
      </c>
      <c r="K103">
        <v>15</v>
      </c>
    </row>
    <row r="104" spans="9:11" x14ac:dyDescent="0.35">
      <c r="I104">
        <v>0</v>
      </c>
      <c r="J104">
        <v>143.40101522842699</v>
      </c>
      <c r="K104">
        <v>15</v>
      </c>
    </row>
    <row r="105" spans="9:11" x14ac:dyDescent="0.35">
      <c r="I105">
        <v>34.822335025380823</v>
      </c>
      <c r="J105">
        <v>183.19796954314822</v>
      </c>
      <c r="K105">
        <v>15</v>
      </c>
    </row>
    <row r="107" spans="9:11" x14ac:dyDescent="0.35">
      <c r="I107">
        <v>-48.502538071068024</v>
      </c>
      <c r="J107">
        <v>59.974619289341199</v>
      </c>
      <c r="K107">
        <v>16</v>
      </c>
    </row>
    <row r="108" spans="9:11" x14ac:dyDescent="0.35">
      <c r="I108">
        <v>0</v>
      </c>
      <c r="J108">
        <v>107.23350253807104</v>
      </c>
      <c r="K108">
        <v>16</v>
      </c>
    </row>
    <row r="109" spans="9:11" x14ac:dyDescent="0.35">
      <c r="I109">
        <v>48.502538071068024</v>
      </c>
      <c r="J109">
        <v>154.49238578680087</v>
      </c>
      <c r="K109">
        <v>16</v>
      </c>
    </row>
    <row r="111" spans="9:11" x14ac:dyDescent="0.35">
      <c r="I111">
        <v>-41.579540058774199</v>
      </c>
      <c r="J111">
        <v>-19.286667607763647</v>
      </c>
      <c r="K111">
        <v>17</v>
      </c>
    </row>
    <row r="112" spans="9:11" x14ac:dyDescent="0.35">
      <c r="I112">
        <v>0</v>
      </c>
      <c r="J112">
        <v>18.521489162378998</v>
      </c>
      <c r="K112">
        <v>17</v>
      </c>
    </row>
    <row r="113" spans="9:11" x14ac:dyDescent="0.35">
      <c r="I113">
        <v>41.579540058774199</v>
      </c>
      <c r="J113">
        <v>56.329645932521643</v>
      </c>
      <c r="K113">
        <v>17</v>
      </c>
    </row>
    <row r="115" spans="9:11" x14ac:dyDescent="0.35">
      <c r="I115">
        <v>-24.52390243128</v>
      </c>
      <c r="J115">
        <v>79.389458781589866</v>
      </c>
      <c r="K115">
        <v>18</v>
      </c>
    </row>
    <row r="116" spans="9:11" x14ac:dyDescent="0.35">
      <c r="I116">
        <v>0</v>
      </c>
      <c r="J116">
        <v>127.29163125256918</v>
      </c>
      <c r="K116">
        <v>18</v>
      </c>
    </row>
    <row r="117" spans="9:11" x14ac:dyDescent="0.35">
      <c r="I117">
        <v>24.52390243128</v>
      </c>
      <c r="J117">
        <v>175.19380372354848</v>
      </c>
      <c r="K117">
        <v>18</v>
      </c>
    </row>
    <row r="119" spans="9:11" x14ac:dyDescent="0.35">
      <c r="I119">
        <v>-41.894999999999996</v>
      </c>
      <c r="J119">
        <v>-0.7880198019815623</v>
      </c>
      <c r="K119">
        <v>19</v>
      </c>
    </row>
    <row r="120" spans="9:11" x14ac:dyDescent="0.35">
      <c r="I120">
        <v>0</v>
      </c>
      <c r="J120">
        <v>14.632425742573787</v>
      </c>
      <c r="K120">
        <v>19</v>
      </c>
    </row>
    <row r="121" spans="9:11" x14ac:dyDescent="0.35">
      <c r="I121">
        <v>41.894999999999996</v>
      </c>
      <c r="J121">
        <v>30.052871287129136</v>
      </c>
      <c r="K121">
        <v>19</v>
      </c>
    </row>
    <row r="123" spans="9:11" x14ac:dyDescent="0.35">
      <c r="I123">
        <v>-41.894999999999996</v>
      </c>
      <c r="J123">
        <v>152.14499999999987</v>
      </c>
      <c r="K123">
        <v>20</v>
      </c>
    </row>
    <row r="124" spans="9:11" x14ac:dyDescent="0.35">
      <c r="I124">
        <v>0</v>
      </c>
      <c r="J124">
        <v>275.625</v>
      </c>
      <c r="K124">
        <v>20</v>
      </c>
    </row>
    <row r="125" spans="9:11" x14ac:dyDescent="0.35">
      <c r="I125">
        <v>41.894999999999996</v>
      </c>
      <c r="J125">
        <v>399.10500000000013</v>
      </c>
      <c r="K125">
        <v>20</v>
      </c>
    </row>
    <row r="127" spans="9:11" x14ac:dyDescent="0.35">
      <c r="I127">
        <v>-15.877469789360786</v>
      </c>
      <c r="J127">
        <v>-23.172390368683054</v>
      </c>
      <c r="K127">
        <v>21</v>
      </c>
    </row>
    <row r="128" spans="9:11" x14ac:dyDescent="0.35">
      <c r="I128">
        <v>0</v>
      </c>
      <c r="J128">
        <v>-17.218339197673004</v>
      </c>
      <c r="K128">
        <v>21</v>
      </c>
    </row>
    <row r="129" spans="9:11" x14ac:dyDescent="0.35">
      <c r="I129">
        <v>15.877469789360786</v>
      </c>
      <c r="J129">
        <v>-11.264288026662953</v>
      </c>
      <c r="K129">
        <v>21</v>
      </c>
    </row>
    <row r="131" spans="9:11" x14ac:dyDescent="0.35">
      <c r="I131">
        <v>-16.297724626944309</v>
      </c>
      <c r="J131">
        <v>-51.338681341942063</v>
      </c>
      <c r="K131">
        <v>22</v>
      </c>
    </row>
    <row r="132" spans="9:11" x14ac:dyDescent="0.35">
      <c r="I132">
        <v>0</v>
      </c>
      <c r="J132">
        <v>-49.363953857551991</v>
      </c>
      <c r="K132">
        <v>22</v>
      </c>
    </row>
    <row r="133" spans="9:11" x14ac:dyDescent="0.35">
      <c r="I133">
        <v>16.297724626944309</v>
      </c>
      <c r="J133">
        <v>-47.389226373161918</v>
      </c>
      <c r="K133">
        <v>22</v>
      </c>
    </row>
    <row r="135" spans="9:11" x14ac:dyDescent="0.35">
      <c r="I135">
        <v>-8.1950084162839421</v>
      </c>
      <c r="J135">
        <v>4.8947722061746717</v>
      </c>
      <c r="K135">
        <v>23</v>
      </c>
    </row>
    <row r="136" spans="9:11" x14ac:dyDescent="0.35">
      <c r="I136">
        <v>0</v>
      </c>
      <c r="J136">
        <v>40.406475343404992</v>
      </c>
      <c r="K136">
        <v>23</v>
      </c>
    </row>
    <row r="137" spans="9:11" x14ac:dyDescent="0.35">
      <c r="I137">
        <v>8.1950084162839421</v>
      </c>
      <c r="J137">
        <v>75.918178480635305</v>
      </c>
      <c r="K137">
        <v>23</v>
      </c>
    </row>
    <row r="139" spans="9:11" x14ac:dyDescent="0.35">
      <c r="I139">
        <v>-29.367379933428307</v>
      </c>
      <c r="J139">
        <v>87.649643366618108</v>
      </c>
      <c r="K139">
        <v>24</v>
      </c>
    </row>
    <row r="140" spans="9:11" x14ac:dyDescent="0.35">
      <c r="I140">
        <v>0</v>
      </c>
      <c r="J140">
        <v>105.525439847836</v>
      </c>
      <c r="K140">
        <v>24</v>
      </c>
    </row>
    <row r="141" spans="9:11" x14ac:dyDescent="0.35">
      <c r="I141">
        <v>29.367379933428307</v>
      </c>
      <c r="J141">
        <v>123.40123632905389</v>
      </c>
      <c r="K141">
        <v>24</v>
      </c>
    </row>
    <row r="143" spans="9:11" x14ac:dyDescent="0.35">
      <c r="I143">
        <v>-11.059811004230243</v>
      </c>
      <c r="J143">
        <v>104.73415762450578</v>
      </c>
      <c r="K143">
        <v>25</v>
      </c>
    </row>
    <row r="144" spans="9:11" x14ac:dyDescent="0.35">
      <c r="I144">
        <v>0</v>
      </c>
      <c r="J144">
        <v>136.68472274783801</v>
      </c>
      <c r="K144">
        <v>25</v>
      </c>
    </row>
    <row r="145" spans="9:11" x14ac:dyDescent="0.35">
      <c r="I145">
        <v>11.059811004230243</v>
      </c>
      <c r="J145">
        <v>168.63528787117022</v>
      </c>
      <c r="K145">
        <v>25</v>
      </c>
    </row>
    <row r="147" spans="9:11" x14ac:dyDescent="0.35">
      <c r="I147">
        <v>-15.576158940398022</v>
      </c>
      <c r="J147">
        <v>25.642018365401835</v>
      </c>
      <c r="K147">
        <v>26</v>
      </c>
    </row>
    <row r="148" spans="9:11" x14ac:dyDescent="0.35">
      <c r="I148">
        <v>0</v>
      </c>
      <c r="J148">
        <v>47.708243530964012</v>
      </c>
      <c r="K148">
        <v>26</v>
      </c>
    </row>
    <row r="149" spans="9:11" x14ac:dyDescent="0.35">
      <c r="I149">
        <v>15.576158940398022</v>
      </c>
      <c r="J149">
        <v>69.774468696526185</v>
      </c>
      <c r="K149">
        <v>26</v>
      </c>
    </row>
    <row r="151" spans="9:11" x14ac:dyDescent="0.35">
      <c r="I151">
        <v>-11.80709571887801</v>
      </c>
      <c r="J151">
        <v>43.25703649387988</v>
      </c>
      <c r="K151">
        <v>27</v>
      </c>
    </row>
    <row r="152" spans="9:11" x14ac:dyDescent="0.35">
      <c r="I152">
        <v>0</v>
      </c>
      <c r="J152">
        <v>96.388967228833991</v>
      </c>
      <c r="K152">
        <v>27</v>
      </c>
    </row>
    <row r="153" spans="9:11" x14ac:dyDescent="0.35">
      <c r="I153">
        <v>11.80709571887801</v>
      </c>
      <c r="J153">
        <v>149.52089796378812</v>
      </c>
      <c r="K153">
        <v>27</v>
      </c>
    </row>
    <row r="155" spans="9:11" x14ac:dyDescent="0.35">
      <c r="I155">
        <v>-10.788428459735634</v>
      </c>
      <c r="J155">
        <v>56.11244896186156</v>
      </c>
      <c r="K155">
        <v>28</v>
      </c>
    </row>
    <row r="156" spans="9:11" x14ac:dyDescent="0.35">
      <c r="I156">
        <v>0</v>
      </c>
      <c r="J156">
        <v>108.85587698722998</v>
      </c>
      <c r="K156">
        <v>28</v>
      </c>
    </row>
    <row r="157" spans="9:11" x14ac:dyDescent="0.35">
      <c r="I157">
        <v>10.788428459735634</v>
      </c>
      <c r="J157">
        <v>161.59930501259839</v>
      </c>
      <c r="K157">
        <v>28</v>
      </c>
    </row>
    <row r="159" spans="9:11" x14ac:dyDescent="0.35">
      <c r="I159">
        <v>-33.565749235476112</v>
      </c>
      <c r="J159">
        <v>10.715596330273655</v>
      </c>
      <c r="K159">
        <v>29</v>
      </c>
    </row>
    <row r="160" spans="9:11" x14ac:dyDescent="0.35">
      <c r="I160">
        <v>0</v>
      </c>
      <c r="J160">
        <v>56.269113149846987</v>
      </c>
      <c r="K160">
        <v>29</v>
      </c>
    </row>
    <row r="161" spans="9:11" x14ac:dyDescent="0.35">
      <c r="I161">
        <v>33.565749235476112</v>
      </c>
      <c r="J161">
        <v>101.82262996942032</v>
      </c>
      <c r="K161">
        <v>29</v>
      </c>
    </row>
    <row r="163" spans="9:11" x14ac:dyDescent="0.35">
      <c r="I163">
        <v>-33.565749235476112</v>
      </c>
      <c r="J163">
        <v>-16.056819623869728</v>
      </c>
      <c r="K163">
        <v>30</v>
      </c>
    </row>
    <row r="164" spans="9:11" x14ac:dyDescent="0.35">
      <c r="I164">
        <v>0</v>
      </c>
      <c r="J164">
        <v>17.605377008354992</v>
      </c>
      <c r="K164">
        <v>30</v>
      </c>
    </row>
    <row r="165" spans="9:11" x14ac:dyDescent="0.35">
      <c r="I165">
        <v>33.565749235476112</v>
      </c>
      <c r="J165">
        <v>51.267573640579712</v>
      </c>
      <c r="K165">
        <v>30</v>
      </c>
    </row>
    <row r="167" spans="9:11" x14ac:dyDescent="0.35">
      <c r="I167">
        <v>-38.61329767732726</v>
      </c>
      <c r="J167">
        <v>-26.621665336754038</v>
      </c>
      <c r="K167">
        <v>31</v>
      </c>
    </row>
    <row r="168" spans="9:11" x14ac:dyDescent="0.35">
      <c r="I168">
        <v>0</v>
      </c>
      <c r="J168">
        <v>0.67394164204500839</v>
      </c>
      <c r="K168">
        <v>31</v>
      </c>
    </row>
    <row r="169" spans="9:11" x14ac:dyDescent="0.35">
      <c r="I169">
        <v>38.61329767732726</v>
      </c>
      <c r="J169">
        <v>27.969548620844055</v>
      </c>
      <c r="K169">
        <v>31</v>
      </c>
    </row>
    <row r="171" spans="9:11" x14ac:dyDescent="0.35">
      <c r="I171">
        <v>-25.137300573712615</v>
      </c>
      <c r="J171">
        <v>-4.1687654263811638</v>
      </c>
      <c r="K171">
        <v>32</v>
      </c>
    </row>
    <row r="172" spans="9:11" x14ac:dyDescent="0.35">
      <c r="I172">
        <v>0</v>
      </c>
      <c r="J172">
        <v>28.42159593967699</v>
      </c>
      <c r="K172">
        <v>32</v>
      </c>
    </row>
    <row r="173" spans="9:11" x14ac:dyDescent="0.35">
      <c r="I173">
        <v>25.137300573712615</v>
      </c>
      <c r="J173">
        <v>61.011957305735145</v>
      </c>
      <c r="K173">
        <v>32</v>
      </c>
    </row>
    <row r="175" spans="9:11" x14ac:dyDescent="0.35">
      <c r="I175">
        <v>-22.991202346040311</v>
      </c>
      <c r="J175">
        <v>-36.862170087976423</v>
      </c>
      <c r="K175">
        <v>33</v>
      </c>
    </row>
    <row r="176" spans="9:11" x14ac:dyDescent="0.35">
      <c r="I176">
        <v>0</v>
      </c>
      <c r="J176">
        <v>24.926686217008978</v>
      </c>
      <c r="K176">
        <v>33</v>
      </c>
    </row>
    <row r="177" spans="9:11" x14ac:dyDescent="0.35">
      <c r="I177">
        <v>22.991202346040311</v>
      </c>
      <c r="J177">
        <v>86.715542521994379</v>
      </c>
      <c r="K177">
        <v>33</v>
      </c>
    </row>
    <row r="179" spans="9:11" x14ac:dyDescent="0.35">
      <c r="I179">
        <v>-25.344827586205639</v>
      </c>
      <c r="J179">
        <v>-52.88177339901425</v>
      </c>
      <c r="K179">
        <v>34</v>
      </c>
    </row>
    <row r="180" spans="9:11" x14ac:dyDescent="0.35">
      <c r="I180">
        <v>0</v>
      </c>
      <c r="J180">
        <v>11.083743842363958</v>
      </c>
      <c r="K180">
        <v>34</v>
      </c>
    </row>
    <row r="181" spans="9:11" x14ac:dyDescent="0.35">
      <c r="I181">
        <v>25.344827586205639</v>
      </c>
      <c r="J181">
        <v>75.049261083742167</v>
      </c>
      <c r="K181">
        <v>34</v>
      </c>
    </row>
    <row r="183" spans="9:11" x14ac:dyDescent="0.35">
      <c r="I183">
        <v>-7.3757971229412442</v>
      </c>
      <c r="J183">
        <v>89.038261901232659</v>
      </c>
      <c r="K183">
        <v>35</v>
      </c>
    </row>
    <row r="184" spans="9:11" x14ac:dyDescent="0.35">
      <c r="I184">
        <v>0</v>
      </c>
      <c r="J184">
        <v>92.19931781106402</v>
      </c>
      <c r="K184">
        <v>35</v>
      </c>
    </row>
    <row r="185" spans="9:11" x14ac:dyDescent="0.35">
      <c r="I185">
        <v>7.3757971229412442</v>
      </c>
      <c r="J185">
        <v>95.360373720895382</v>
      </c>
      <c r="K185">
        <v>35</v>
      </c>
    </row>
    <row r="187" spans="9:11" x14ac:dyDescent="0.35">
      <c r="I187">
        <v>-14.271408029858799</v>
      </c>
      <c r="J187">
        <v>90.993626286214095</v>
      </c>
      <c r="K187">
        <v>36</v>
      </c>
    </row>
    <row r="188" spans="9:11" x14ac:dyDescent="0.35">
      <c r="I188">
        <v>0</v>
      </c>
      <c r="J188">
        <v>125.24500555787802</v>
      </c>
      <c r="K188">
        <v>36</v>
      </c>
    </row>
    <row r="189" spans="9:11" x14ac:dyDescent="0.35">
      <c r="I189">
        <v>14.271408029858799</v>
      </c>
      <c r="J189">
        <v>159.49638482954194</v>
      </c>
      <c r="K189">
        <v>36</v>
      </c>
    </row>
    <row r="191" spans="9:11" x14ac:dyDescent="0.35">
      <c r="I191">
        <v>-7.3757971229412442</v>
      </c>
      <c r="J191">
        <v>18.605961738100056</v>
      </c>
      <c r="K191">
        <v>37</v>
      </c>
    </row>
    <row r="192" spans="9:11" x14ac:dyDescent="0.35">
      <c r="I192">
        <v>0</v>
      </c>
      <c r="J192">
        <v>48.109150229868987</v>
      </c>
      <c r="K192">
        <v>37</v>
      </c>
    </row>
    <row r="193" spans="3:14" x14ac:dyDescent="0.35">
      <c r="I193">
        <v>7.3757971229412442</v>
      </c>
      <c r="J193">
        <v>77.612338721637911</v>
      </c>
      <c r="K193">
        <v>37</v>
      </c>
    </row>
    <row r="195" spans="3:14" x14ac:dyDescent="0.35">
      <c r="I195">
        <v>-14.271408029858799</v>
      </c>
      <c r="J195">
        <v>-2.4720627377396553</v>
      </c>
      <c r="K195">
        <v>38</v>
      </c>
    </row>
    <row r="196" spans="3:14" x14ac:dyDescent="0.35">
      <c r="I196">
        <v>0</v>
      </c>
      <c r="J196">
        <v>19.410762908045001</v>
      </c>
      <c r="K196">
        <v>38</v>
      </c>
    </row>
    <row r="197" spans="3:14" x14ac:dyDescent="0.35">
      <c r="I197">
        <v>14.271408029858799</v>
      </c>
      <c r="J197">
        <v>41.293588553829657</v>
      </c>
      <c r="K197">
        <v>38</v>
      </c>
    </row>
    <row r="199" spans="3:14" x14ac:dyDescent="0.35">
      <c r="I199">
        <v>-7.3757971229412442</v>
      </c>
      <c r="J199">
        <v>71.935340352959344</v>
      </c>
      <c r="K199">
        <v>39</v>
      </c>
    </row>
    <row r="200" spans="3:14" x14ac:dyDescent="0.35">
      <c r="I200">
        <v>0</v>
      </c>
      <c r="J200">
        <v>80.364822779179008</v>
      </c>
      <c r="K200">
        <v>39</v>
      </c>
    </row>
    <row r="201" spans="3:14" x14ac:dyDescent="0.35">
      <c r="I201">
        <v>7.3757971229412442</v>
      </c>
      <c r="J201">
        <v>88.794305205398672</v>
      </c>
      <c r="K201">
        <v>39</v>
      </c>
    </row>
    <row r="203" spans="3:14" x14ac:dyDescent="0.35">
      <c r="I203">
        <v>-14.271408029858799</v>
      </c>
      <c r="J203">
        <v>19.152347056363944</v>
      </c>
      <c r="K203">
        <v>40</v>
      </c>
    </row>
    <row r="204" spans="3:14" x14ac:dyDescent="0.35">
      <c r="I204">
        <v>0</v>
      </c>
      <c r="J204">
        <v>54.361149919946001</v>
      </c>
      <c r="K204">
        <v>40</v>
      </c>
    </row>
    <row r="205" spans="3:14" x14ac:dyDescent="0.35">
      <c r="I205">
        <v>14.271408029858799</v>
      </c>
      <c r="J205">
        <v>89.569952783528066</v>
      </c>
      <c r="K205">
        <v>40</v>
      </c>
    </row>
    <row r="207" spans="3:14" x14ac:dyDescent="0.35">
      <c r="C207" t="s">
        <v>68</v>
      </c>
    </row>
    <row r="208" spans="3:14" x14ac:dyDescent="0.35">
      <c r="C208" t="s">
        <v>5</v>
      </c>
      <c r="H208" t="s">
        <v>6</v>
      </c>
      <c r="M208" s="269" t="s">
        <v>124</v>
      </c>
      <c r="N208" s="269"/>
    </row>
    <row r="209" spans="2:14" s="180" customFormat="1" ht="30" customHeight="1" x14ac:dyDescent="0.35">
      <c r="B209" s="180" t="s">
        <v>79</v>
      </c>
      <c r="C209" s="180" t="s">
        <v>7</v>
      </c>
      <c r="D209" s="180" t="s">
        <v>78</v>
      </c>
      <c r="E209" s="180" t="s">
        <v>110</v>
      </c>
      <c r="F209" s="180" t="s">
        <v>111</v>
      </c>
      <c r="G209" s="180" t="s">
        <v>7</v>
      </c>
      <c r="H209" s="180" t="s">
        <v>78</v>
      </c>
      <c r="I209" s="180" t="s">
        <v>110</v>
      </c>
      <c r="J209" s="180" t="s">
        <v>117</v>
      </c>
      <c r="K209" s="173" t="s">
        <v>112</v>
      </c>
      <c r="L209" s="174" t="s">
        <v>113</v>
      </c>
      <c r="M209" s="179" t="s">
        <v>122</v>
      </c>
      <c r="N209" s="179" t="s">
        <v>123</v>
      </c>
    </row>
    <row r="210" spans="2:14" x14ac:dyDescent="0.35">
      <c r="B210">
        <v>1</v>
      </c>
      <c r="C210">
        <v>248.52183103506701</v>
      </c>
      <c r="D210">
        <v>23.283220164918234</v>
      </c>
      <c r="E210">
        <f>C210+D210</f>
        <v>271.80505119998526</v>
      </c>
      <c r="F210">
        <f>C210-D210</f>
        <v>225.23861087014876</v>
      </c>
      <c r="G210">
        <v>509.90597549180598</v>
      </c>
      <c r="H210">
        <v>46.570348877787787</v>
      </c>
      <c r="I210">
        <f>G210+H210</f>
        <v>556.47632436959373</v>
      </c>
      <c r="J210">
        <f>G210-H210</f>
        <v>463.33562661401817</v>
      </c>
      <c r="K210" s="141">
        <f>IF((J210&gt;E210),1,0)</f>
        <v>1</v>
      </c>
      <c r="L210">
        <f>IF((F210&gt;I210),1,0)</f>
        <v>0</v>
      </c>
      <c r="M210">
        <f>IF((G210&gt;C210),1,0)</f>
        <v>1</v>
      </c>
      <c r="N210">
        <f>IF((G210&lt;C210),1,0)</f>
        <v>0</v>
      </c>
    </row>
    <row r="211" spans="2:14" x14ac:dyDescent="0.35">
      <c r="B211">
        <v>2</v>
      </c>
      <c r="C211">
        <v>219.984368424217</v>
      </c>
      <c r="D211">
        <v>23.331930499611129</v>
      </c>
      <c r="E211">
        <f t="shared" ref="E211:E249" si="5">C211+D211</f>
        <v>243.31629892382813</v>
      </c>
      <c r="F211">
        <f t="shared" ref="F211:F249" si="6">C211-D211</f>
        <v>196.65243792460586</v>
      </c>
      <c r="G211">
        <v>304.11831900438898</v>
      </c>
      <c r="H211">
        <v>80.878133830339195</v>
      </c>
      <c r="I211">
        <f t="shared" ref="I211:I249" si="7">G211+H211</f>
        <v>384.99645283472819</v>
      </c>
      <c r="J211">
        <f t="shared" ref="J211:J249" si="8">G211-H211</f>
        <v>223.24018517404977</v>
      </c>
      <c r="K211" s="176">
        <f t="shared" ref="K211:K249" si="9">IF((J211&gt;E211),1,0)</f>
        <v>0</v>
      </c>
      <c r="L211">
        <f t="shared" ref="L211:L249" si="10">IF((F211&gt;I211),1,0)</f>
        <v>0</v>
      </c>
      <c r="M211">
        <f t="shared" ref="M211:M249" si="11">IF((G211&gt;C211),1,0)</f>
        <v>1</v>
      </c>
      <c r="N211">
        <f t="shared" ref="N211:N249" si="12">IF((G211&lt;C211),1,0)</f>
        <v>0</v>
      </c>
    </row>
    <row r="212" spans="2:14" x14ac:dyDescent="0.35">
      <c r="B212">
        <v>3</v>
      </c>
      <c r="C212">
        <v>257.421737442324</v>
      </c>
      <c r="D212">
        <v>0</v>
      </c>
      <c r="E212">
        <f t="shared" si="5"/>
        <v>257.421737442324</v>
      </c>
      <c r="F212">
        <f t="shared" si="6"/>
        <v>257.421737442324</v>
      </c>
      <c r="G212">
        <v>294.80175893235901</v>
      </c>
      <c r="H212">
        <v>35.413051133643947</v>
      </c>
      <c r="I212">
        <f t="shared" si="7"/>
        <v>330.21481006600294</v>
      </c>
      <c r="J212">
        <f t="shared" si="8"/>
        <v>259.38870779871507</v>
      </c>
      <c r="K212" s="141">
        <f t="shared" si="9"/>
        <v>1</v>
      </c>
      <c r="L212">
        <f t="shared" si="10"/>
        <v>0</v>
      </c>
      <c r="M212">
        <f t="shared" si="11"/>
        <v>1</v>
      </c>
      <c r="N212">
        <f t="shared" si="12"/>
        <v>0</v>
      </c>
    </row>
    <row r="213" spans="2:14" x14ac:dyDescent="0.35">
      <c r="B213">
        <v>4</v>
      </c>
      <c r="C213">
        <v>208.63459709518699</v>
      </c>
      <c r="D213">
        <v>48.281416947479556</v>
      </c>
      <c r="E213">
        <f t="shared" si="5"/>
        <v>256.91601404266657</v>
      </c>
      <c r="F213">
        <f t="shared" si="6"/>
        <v>160.35318014770743</v>
      </c>
      <c r="G213">
        <v>314.850838674003</v>
      </c>
      <c r="H213">
        <v>42.139876059188374</v>
      </c>
      <c r="I213">
        <f t="shared" si="7"/>
        <v>356.9907147331914</v>
      </c>
      <c r="J213">
        <f t="shared" si="8"/>
        <v>272.7109626148146</v>
      </c>
      <c r="K213" s="141">
        <f t="shared" si="9"/>
        <v>1</v>
      </c>
      <c r="L213">
        <f t="shared" si="10"/>
        <v>0</v>
      </c>
      <c r="M213">
        <f t="shared" si="11"/>
        <v>1</v>
      </c>
      <c r="N213">
        <f t="shared" si="12"/>
        <v>0</v>
      </c>
    </row>
    <row r="214" spans="2:14" x14ac:dyDescent="0.35">
      <c r="B214">
        <v>5</v>
      </c>
      <c r="C214">
        <v>233.96123849574499</v>
      </c>
      <c r="D214">
        <v>26.028070758242809</v>
      </c>
      <c r="E214">
        <f t="shared" si="5"/>
        <v>259.98930925398781</v>
      </c>
      <c r="F214">
        <f t="shared" si="6"/>
        <v>207.93316773750217</v>
      </c>
      <c r="G214">
        <v>336.57805528082002</v>
      </c>
      <c r="H214">
        <v>41.802659096573109</v>
      </c>
      <c r="I214">
        <f t="shared" si="7"/>
        <v>378.38071437739313</v>
      </c>
      <c r="J214">
        <f t="shared" si="8"/>
        <v>294.77539618424692</v>
      </c>
      <c r="K214" s="141">
        <f t="shared" si="9"/>
        <v>1</v>
      </c>
      <c r="L214">
        <f t="shared" si="10"/>
        <v>0</v>
      </c>
      <c r="M214">
        <f t="shared" si="11"/>
        <v>1</v>
      </c>
      <c r="N214">
        <f t="shared" si="12"/>
        <v>0</v>
      </c>
    </row>
    <row r="215" spans="2:14" x14ac:dyDescent="0.35">
      <c r="B215">
        <v>6</v>
      </c>
      <c r="C215">
        <v>225.78125</v>
      </c>
      <c r="D215">
        <v>34.453124999998053</v>
      </c>
      <c r="E215">
        <f t="shared" si="5"/>
        <v>260.23437499999807</v>
      </c>
      <c r="F215">
        <f t="shared" si="6"/>
        <v>191.32812500000193</v>
      </c>
      <c r="G215">
        <v>381.71998054590898</v>
      </c>
      <c r="H215">
        <v>89.733661869983607</v>
      </c>
      <c r="I215">
        <f t="shared" si="7"/>
        <v>471.4536424158926</v>
      </c>
      <c r="J215">
        <f t="shared" si="8"/>
        <v>291.98631867592536</v>
      </c>
      <c r="K215" s="141">
        <f t="shared" si="9"/>
        <v>1</v>
      </c>
      <c r="L215">
        <f t="shared" si="10"/>
        <v>0</v>
      </c>
      <c r="M215">
        <f t="shared" si="11"/>
        <v>1</v>
      </c>
      <c r="N215">
        <f t="shared" si="12"/>
        <v>0</v>
      </c>
    </row>
    <row r="216" spans="2:14" x14ac:dyDescent="0.35">
      <c r="B216">
        <v>7</v>
      </c>
      <c r="C216">
        <v>212.72952414269699</v>
      </c>
      <c r="D216">
        <v>42.585836909871674</v>
      </c>
      <c r="E216">
        <f t="shared" si="5"/>
        <v>255.31536105256868</v>
      </c>
      <c r="F216">
        <f t="shared" si="6"/>
        <v>170.1436872328253</v>
      </c>
      <c r="G216">
        <v>381.71998054590898</v>
      </c>
      <c r="H216">
        <v>45.424892703862547</v>
      </c>
      <c r="I216">
        <f t="shared" si="7"/>
        <v>427.14487324977154</v>
      </c>
      <c r="J216">
        <f t="shared" si="8"/>
        <v>336.29508784204643</v>
      </c>
      <c r="K216" s="141">
        <f t="shared" si="9"/>
        <v>1</v>
      </c>
      <c r="L216">
        <f t="shared" si="10"/>
        <v>0</v>
      </c>
      <c r="M216">
        <f t="shared" si="11"/>
        <v>1</v>
      </c>
      <c r="N216">
        <f t="shared" si="12"/>
        <v>0</v>
      </c>
    </row>
    <row r="217" spans="2:14" x14ac:dyDescent="0.35">
      <c r="B217">
        <v>8</v>
      </c>
      <c r="C217">
        <v>436.06664209168201</v>
      </c>
      <c r="D217">
        <v>12.034216277416471</v>
      </c>
      <c r="E217">
        <f t="shared" si="5"/>
        <v>448.10085836909849</v>
      </c>
      <c r="F217">
        <f t="shared" si="6"/>
        <v>424.03242581426554</v>
      </c>
      <c r="G217">
        <v>431.46541509781702</v>
      </c>
      <c r="H217">
        <v>31.564417177914887</v>
      </c>
      <c r="I217">
        <f t="shared" si="7"/>
        <v>463.02983227573191</v>
      </c>
      <c r="J217">
        <f t="shared" si="8"/>
        <v>399.90099791990212</v>
      </c>
      <c r="K217" s="176">
        <f t="shared" si="9"/>
        <v>0</v>
      </c>
      <c r="L217">
        <f t="shared" si="10"/>
        <v>0</v>
      </c>
      <c r="M217">
        <f t="shared" si="11"/>
        <v>0</v>
      </c>
      <c r="N217">
        <f t="shared" si="12"/>
        <v>1</v>
      </c>
    </row>
    <row r="218" spans="2:14" x14ac:dyDescent="0.35">
      <c r="B218">
        <v>9</v>
      </c>
      <c r="C218">
        <v>380.83587426374203</v>
      </c>
      <c r="D218">
        <v>29.49252415414627</v>
      </c>
      <c r="E218">
        <f t="shared" si="5"/>
        <v>410.32839841788831</v>
      </c>
      <c r="F218">
        <f t="shared" si="6"/>
        <v>351.34335010959575</v>
      </c>
      <c r="G218">
        <v>385.22219364951002</v>
      </c>
      <c r="H218">
        <v>33.179089673414637</v>
      </c>
      <c r="I218">
        <f t="shared" si="7"/>
        <v>418.40128332292466</v>
      </c>
      <c r="J218">
        <f t="shared" si="8"/>
        <v>352.04310397609538</v>
      </c>
      <c r="K218" s="176">
        <f t="shared" si="9"/>
        <v>0</v>
      </c>
      <c r="L218">
        <f t="shared" si="10"/>
        <v>0</v>
      </c>
      <c r="M218">
        <f t="shared" si="11"/>
        <v>1</v>
      </c>
      <c r="N218">
        <f t="shared" si="12"/>
        <v>0</v>
      </c>
    </row>
    <row r="219" spans="2:14" x14ac:dyDescent="0.35">
      <c r="B219">
        <v>10</v>
      </c>
      <c r="C219">
        <v>332.28758328579897</v>
      </c>
      <c r="D219">
        <v>41.651516438705343</v>
      </c>
      <c r="E219">
        <f t="shared" si="5"/>
        <v>373.93909972450433</v>
      </c>
      <c r="F219">
        <f t="shared" si="6"/>
        <v>290.63606684709362</v>
      </c>
      <c r="G219">
        <v>349.78457953566198</v>
      </c>
      <c r="H219">
        <v>41.651516438705343</v>
      </c>
      <c r="I219">
        <f t="shared" si="7"/>
        <v>391.43609597436733</v>
      </c>
      <c r="J219">
        <f t="shared" si="8"/>
        <v>308.13306309695662</v>
      </c>
      <c r="K219" s="176">
        <f t="shared" si="9"/>
        <v>0</v>
      </c>
      <c r="L219">
        <f t="shared" si="10"/>
        <v>0</v>
      </c>
      <c r="M219">
        <f t="shared" si="11"/>
        <v>1</v>
      </c>
      <c r="N219">
        <f t="shared" si="12"/>
        <v>0</v>
      </c>
    </row>
    <row r="220" spans="2:14" x14ac:dyDescent="0.35">
      <c r="B220">
        <v>11</v>
      </c>
      <c r="C220">
        <v>299.42528735632101</v>
      </c>
      <c r="D220">
        <v>37.172413793104766</v>
      </c>
      <c r="E220">
        <f t="shared" si="5"/>
        <v>336.5977011494258</v>
      </c>
      <c r="F220">
        <f t="shared" si="6"/>
        <v>262.25287356321621</v>
      </c>
      <c r="G220">
        <v>358.62068965517199</v>
      </c>
      <c r="H220">
        <v>37.172413793102876</v>
      </c>
      <c r="I220">
        <f t="shared" si="7"/>
        <v>395.79310344827485</v>
      </c>
      <c r="J220">
        <f t="shared" si="8"/>
        <v>321.44827586206912</v>
      </c>
      <c r="K220" s="176">
        <f t="shared" si="9"/>
        <v>0</v>
      </c>
      <c r="L220">
        <f t="shared" si="10"/>
        <v>0</v>
      </c>
      <c r="M220">
        <f t="shared" si="11"/>
        <v>1</v>
      </c>
      <c r="N220">
        <f t="shared" si="12"/>
        <v>0</v>
      </c>
    </row>
    <row r="221" spans="2:14" x14ac:dyDescent="0.35">
      <c r="B221">
        <v>12</v>
      </c>
      <c r="C221">
        <v>225.97777675440599</v>
      </c>
      <c r="D221">
        <v>12.943481378656921</v>
      </c>
      <c r="E221">
        <f t="shared" si="5"/>
        <v>238.92125813306291</v>
      </c>
      <c r="F221">
        <f t="shared" si="6"/>
        <v>213.03429537574908</v>
      </c>
      <c r="G221">
        <v>224.08702459819801</v>
      </c>
      <c r="H221">
        <v>79.509957040325531</v>
      </c>
      <c r="I221">
        <f t="shared" si="7"/>
        <v>303.59698163852352</v>
      </c>
      <c r="J221">
        <f t="shared" si="8"/>
        <v>144.57706755787248</v>
      </c>
      <c r="K221" s="176">
        <f t="shared" si="9"/>
        <v>0</v>
      </c>
      <c r="L221">
        <f t="shared" si="10"/>
        <v>0</v>
      </c>
      <c r="M221">
        <f t="shared" si="11"/>
        <v>0</v>
      </c>
      <c r="N221">
        <f t="shared" si="12"/>
        <v>1</v>
      </c>
    </row>
    <row r="222" spans="2:14" x14ac:dyDescent="0.35">
      <c r="B222">
        <v>13</v>
      </c>
      <c r="C222">
        <v>225.97777675440599</v>
      </c>
      <c r="D222">
        <v>12.943481378656921</v>
      </c>
      <c r="E222">
        <f t="shared" si="5"/>
        <v>238.92125813306291</v>
      </c>
      <c r="F222">
        <f t="shared" si="6"/>
        <v>213.03429537574908</v>
      </c>
      <c r="G222">
        <v>273.14395110622797</v>
      </c>
      <c r="H222">
        <v>18.490687683795411</v>
      </c>
      <c r="I222">
        <f t="shared" si="7"/>
        <v>291.63463879002336</v>
      </c>
      <c r="J222">
        <f t="shared" si="8"/>
        <v>254.65326342243256</v>
      </c>
      <c r="K222" s="141">
        <f t="shared" si="9"/>
        <v>1</v>
      </c>
      <c r="L222">
        <f t="shared" si="10"/>
        <v>0</v>
      </c>
      <c r="M222">
        <f t="shared" si="11"/>
        <v>1</v>
      </c>
      <c r="N222">
        <f t="shared" si="12"/>
        <v>0</v>
      </c>
    </row>
    <row r="223" spans="2:14" x14ac:dyDescent="0.35">
      <c r="B223">
        <v>14</v>
      </c>
      <c r="C223">
        <v>225.97777675440599</v>
      </c>
      <c r="D223">
        <v>12.943481378656921</v>
      </c>
      <c r="E223">
        <f t="shared" si="5"/>
        <v>238.92125813306291</v>
      </c>
      <c r="F223">
        <f t="shared" si="6"/>
        <v>213.03429537574908</v>
      </c>
      <c r="G223">
        <v>441.069584152944</v>
      </c>
      <c r="H223">
        <v>90.604369650598386</v>
      </c>
      <c r="I223">
        <f t="shared" si="7"/>
        <v>531.67395380354242</v>
      </c>
      <c r="J223">
        <f t="shared" si="8"/>
        <v>350.46521450234559</v>
      </c>
      <c r="K223" s="141">
        <f t="shared" si="9"/>
        <v>1</v>
      </c>
      <c r="L223">
        <f t="shared" si="10"/>
        <v>0</v>
      </c>
      <c r="M223">
        <f t="shared" si="11"/>
        <v>1</v>
      </c>
      <c r="N223">
        <f t="shared" si="12"/>
        <v>0</v>
      </c>
    </row>
    <row r="224" spans="2:14" x14ac:dyDescent="0.35">
      <c r="B224">
        <v>15</v>
      </c>
      <c r="C224">
        <v>202.79187817258801</v>
      </c>
      <c r="D224">
        <v>34.822335025380823</v>
      </c>
      <c r="E224">
        <f t="shared" si="5"/>
        <v>237.61421319796884</v>
      </c>
      <c r="F224">
        <f t="shared" si="6"/>
        <v>167.96954314720719</v>
      </c>
      <c r="G224">
        <v>346.192893401015</v>
      </c>
      <c r="H224">
        <v>39.796954314721241</v>
      </c>
      <c r="I224">
        <f t="shared" si="7"/>
        <v>385.98984771573623</v>
      </c>
      <c r="J224">
        <f t="shared" si="8"/>
        <v>306.39593908629377</v>
      </c>
      <c r="K224" s="141">
        <f t="shared" si="9"/>
        <v>1</v>
      </c>
      <c r="L224">
        <f t="shared" si="10"/>
        <v>0</v>
      </c>
      <c r="M224">
        <f t="shared" si="11"/>
        <v>1</v>
      </c>
      <c r="N224">
        <f t="shared" si="12"/>
        <v>0</v>
      </c>
    </row>
    <row r="225" spans="2:14" x14ac:dyDescent="0.35">
      <c r="B225">
        <v>16</v>
      </c>
      <c r="C225">
        <v>370.93908629441597</v>
      </c>
      <c r="D225">
        <v>48.502538071068024</v>
      </c>
      <c r="E225">
        <f t="shared" si="5"/>
        <v>419.44162436548402</v>
      </c>
      <c r="F225">
        <f t="shared" si="6"/>
        <v>322.43654822334793</v>
      </c>
      <c r="G225">
        <v>478.17258883248701</v>
      </c>
      <c r="H225">
        <v>47.258883248729838</v>
      </c>
      <c r="I225">
        <f t="shared" si="7"/>
        <v>525.43147208121684</v>
      </c>
      <c r="J225">
        <f t="shared" si="8"/>
        <v>430.91370558375718</v>
      </c>
      <c r="K225" s="141">
        <f t="shared" si="9"/>
        <v>1</v>
      </c>
      <c r="L225">
        <f t="shared" si="10"/>
        <v>0</v>
      </c>
      <c r="M225">
        <f t="shared" si="11"/>
        <v>1</v>
      </c>
      <c r="N225">
        <f t="shared" si="12"/>
        <v>0</v>
      </c>
    </row>
    <row r="226" spans="2:14" x14ac:dyDescent="0.35">
      <c r="B226">
        <v>17</v>
      </c>
      <c r="C226">
        <v>198.423443655916</v>
      </c>
      <c r="D226">
        <v>41.579540058774199</v>
      </c>
      <c r="E226">
        <f t="shared" si="5"/>
        <v>240.0029837146902</v>
      </c>
      <c r="F226">
        <f t="shared" si="6"/>
        <v>156.8439035971418</v>
      </c>
      <c r="G226">
        <v>216.944932818295</v>
      </c>
      <c r="H226">
        <v>37.808156770142645</v>
      </c>
      <c r="I226">
        <f t="shared" si="7"/>
        <v>254.75308958843766</v>
      </c>
      <c r="J226">
        <f t="shared" si="8"/>
        <v>179.13677604815234</v>
      </c>
      <c r="K226" s="176">
        <f t="shared" si="9"/>
        <v>0</v>
      </c>
      <c r="L226">
        <f t="shared" si="10"/>
        <v>0</v>
      </c>
      <c r="M226">
        <f t="shared" si="11"/>
        <v>1</v>
      </c>
      <c r="N226">
        <f t="shared" si="12"/>
        <v>0</v>
      </c>
    </row>
    <row r="227" spans="2:14" x14ac:dyDescent="0.35">
      <c r="B227">
        <v>18</v>
      </c>
      <c r="C227">
        <v>284.48780490000001</v>
      </c>
      <c r="D227">
        <v>24.52390243128</v>
      </c>
      <c r="E227">
        <f t="shared" si="5"/>
        <v>309.01170733128004</v>
      </c>
      <c r="F227">
        <f t="shared" si="6"/>
        <v>259.96390246871999</v>
      </c>
      <c r="G227">
        <v>411.77943615256919</v>
      </c>
      <c r="H227">
        <v>47.902172470979316</v>
      </c>
      <c r="I227">
        <f t="shared" si="7"/>
        <v>459.68160862354853</v>
      </c>
      <c r="J227">
        <f t="shared" si="8"/>
        <v>363.87726368158985</v>
      </c>
      <c r="K227" s="141">
        <f t="shared" si="9"/>
        <v>1</v>
      </c>
      <c r="L227">
        <f t="shared" si="10"/>
        <v>0</v>
      </c>
      <c r="M227">
        <f t="shared" si="11"/>
        <v>1</v>
      </c>
      <c r="N227">
        <f t="shared" si="12"/>
        <v>0</v>
      </c>
    </row>
    <row r="228" spans="2:14" x14ac:dyDescent="0.35">
      <c r="B228">
        <v>19</v>
      </c>
      <c r="C228">
        <v>290.76237623762279</v>
      </c>
      <c r="D228">
        <v>41.894999999999996</v>
      </c>
      <c r="E228">
        <f t="shared" si="5"/>
        <v>332.65737623762277</v>
      </c>
      <c r="F228">
        <f t="shared" si="6"/>
        <v>248.86737623762281</v>
      </c>
      <c r="G228">
        <v>305.39480198019658</v>
      </c>
      <c r="H228">
        <v>15.420445544555349</v>
      </c>
      <c r="I228">
        <f t="shared" si="7"/>
        <v>320.81524752475195</v>
      </c>
      <c r="J228">
        <f t="shared" si="8"/>
        <v>289.9743564356412</v>
      </c>
      <c r="K228" s="176">
        <f t="shared" si="9"/>
        <v>0</v>
      </c>
      <c r="L228">
        <f t="shared" si="10"/>
        <v>0</v>
      </c>
      <c r="M228">
        <f t="shared" si="11"/>
        <v>1</v>
      </c>
      <c r="N228">
        <f t="shared" si="12"/>
        <v>0</v>
      </c>
    </row>
    <row r="229" spans="2:14" x14ac:dyDescent="0.35">
      <c r="B229">
        <v>20</v>
      </c>
      <c r="C229">
        <v>290.76237623762279</v>
      </c>
      <c r="D229">
        <v>41.894999999999996</v>
      </c>
      <c r="E229">
        <f t="shared" si="5"/>
        <v>332.65737623762277</v>
      </c>
      <c r="F229">
        <f t="shared" si="6"/>
        <v>248.86737623762281</v>
      </c>
      <c r="G229">
        <v>566.38737623762279</v>
      </c>
      <c r="H229">
        <v>123.48000000000012</v>
      </c>
      <c r="I229">
        <f t="shared" si="7"/>
        <v>689.86737623762292</v>
      </c>
      <c r="J229">
        <f t="shared" si="8"/>
        <v>442.90737623762266</v>
      </c>
      <c r="K229" s="141">
        <f t="shared" si="9"/>
        <v>1</v>
      </c>
      <c r="L229">
        <f t="shared" si="10"/>
        <v>0</v>
      </c>
      <c r="M229">
        <f t="shared" si="11"/>
        <v>1</v>
      </c>
      <c r="N229">
        <f t="shared" si="12"/>
        <v>0</v>
      </c>
    </row>
    <row r="230" spans="2:14" x14ac:dyDescent="0.35">
      <c r="B230">
        <v>21</v>
      </c>
      <c r="C230">
        <v>186.63291354211401</v>
      </c>
      <c r="D230">
        <v>15.877469789360786</v>
      </c>
      <c r="E230">
        <f t="shared" si="5"/>
        <v>202.5103833314748</v>
      </c>
      <c r="F230">
        <f t="shared" si="6"/>
        <v>170.75544375275322</v>
      </c>
      <c r="G230">
        <v>169.41457434444101</v>
      </c>
      <c r="H230">
        <v>5.9540511710100512</v>
      </c>
      <c r="I230">
        <f t="shared" si="7"/>
        <v>175.36862551545107</v>
      </c>
      <c r="J230">
        <f t="shared" si="8"/>
        <v>163.46052317343094</v>
      </c>
      <c r="K230" s="176">
        <f t="shared" si="9"/>
        <v>0</v>
      </c>
      <c r="L230">
        <f t="shared" si="10"/>
        <v>0</v>
      </c>
      <c r="M230">
        <f t="shared" si="11"/>
        <v>0</v>
      </c>
      <c r="N230">
        <f t="shared" si="12"/>
        <v>1</v>
      </c>
    </row>
    <row r="231" spans="2:14" x14ac:dyDescent="0.35">
      <c r="B231">
        <v>22</v>
      </c>
      <c r="C231">
        <v>219.74388824214199</v>
      </c>
      <c r="D231">
        <v>16.297724626944309</v>
      </c>
      <c r="E231">
        <f t="shared" si="5"/>
        <v>236.04161286908629</v>
      </c>
      <c r="F231">
        <f t="shared" si="6"/>
        <v>203.44616361519769</v>
      </c>
      <c r="G231">
        <v>170.37993438459</v>
      </c>
      <c r="H231">
        <v>1.974727484390072</v>
      </c>
      <c r="I231">
        <f t="shared" si="7"/>
        <v>172.35466186898006</v>
      </c>
      <c r="J231">
        <f t="shared" si="8"/>
        <v>168.40520690019994</v>
      </c>
      <c r="K231" s="176">
        <f t="shared" si="9"/>
        <v>0</v>
      </c>
      <c r="L231" s="141">
        <f t="shared" si="10"/>
        <v>1</v>
      </c>
      <c r="M231">
        <f t="shared" si="11"/>
        <v>0</v>
      </c>
      <c r="N231">
        <f t="shared" si="12"/>
        <v>1</v>
      </c>
    </row>
    <row r="232" spans="2:14" x14ac:dyDescent="0.35">
      <c r="B232">
        <v>23</v>
      </c>
      <c r="C232">
        <v>179.331269092496</v>
      </c>
      <c r="D232">
        <v>8.1950084162839421</v>
      </c>
      <c r="E232">
        <f t="shared" si="5"/>
        <v>187.52627750877994</v>
      </c>
      <c r="F232">
        <f t="shared" si="6"/>
        <v>171.13626067621206</v>
      </c>
      <c r="G232">
        <v>219.73774443590099</v>
      </c>
      <c r="H232">
        <v>35.51170313723032</v>
      </c>
      <c r="I232">
        <f t="shared" si="7"/>
        <v>255.24944757313131</v>
      </c>
      <c r="J232">
        <f t="shared" si="8"/>
        <v>184.22604129867068</v>
      </c>
      <c r="K232" s="176">
        <f t="shared" si="9"/>
        <v>0</v>
      </c>
      <c r="L232">
        <f t="shared" si="10"/>
        <v>0</v>
      </c>
      <c r="M232">
        <f t="shared" si="11"/>
        <v>1</v>
      </c>
      <c r="N232">
        <f t="shared" si="12"/>
        <v>0</v>
      </c>
    </row>
    <row r="233" spans="2:14" x14ac:dyDescent="0.35">
      <c r="B233">
        <v>24</v>
      </c>
      <c r="C233">
        <v>214.122681883024</v>
      </c>
      <c r="D233">
        <v>29.367379933428307</v>
      </c>
      <c r="E233">
        <f t="shared" si="5"/>
        <v>243.49006181645231</v>
      </c>
      <c r="F233">
        <f t="shared" si="6"/>
        <v>184.75530194959569</v>
      </c>
      <c r="G233">
        <v>319.64812173086</v>
      </c>
      <c r="H233">
        <v>17.87579648121789</v>
      </c>
      <c r="I233">
        <f t="shared" si="7"/>
        <v>337.52391821207789</v>
      </c>
      <c r="J233">
        <f t="shared" si="8"/>
        <v>301.77232524964211</v>
      </c>
      <c r="K233" s="141">
        <f t="shared" si="9"/>
        <v>1</v>
      </c>
      <c r="L233">
        <f t="shared" si="10"/>
        <v>0</v>
      </c>
      <c r="M233">
        <f t="shared" si="11"/>
        <v>1</v>
      </c>
      <c r="N233">
        <f t="shared" si="12"/>
        <v>0</v>
      </c>
    </row>
    <row r="234" spans="2:14" x14ac:dyDescent="0.35">
      <c r="B234">
        <v>25</v>
      </c>
      <c r="C234">
        <v>211.489993843234</v>
      </c>
      <c r="D234">
        <v>11.059811004230243</v>
      </c>
      <c r="E234">
        <f t="shared" si="5"/>
        <v>222.54980484746426</v>
      </c>
      <c r="F234">
        <f t="shared" si="6"/>
        <v>200.43018283900375</v>
      </c>
      <c r="G234">
        <v>348.17471659107201</v>
      </c>
      <c r="H234">
        <v>31.950565123332222</v>
      </c>
      <c r="I234">
        <f t="shared" si="7"/>
        <v>380.12528171440425</v>
      </c>
      <c r="J234">
        <f t="shared" si="8"/>
        <v>316.22415146773977</v>
      </c>
      <c r="K234" s="141">
        <f t="shared" si="9"/>
        <v>1</v>
      </c>
      <c r="L234">
        <f t="shared" si="10"/>
        <v>0</v>
      </c>
      <c r="M234">
        <f t="shared" si="11"/>
        <v>1</v>
      </c>
      <c r="N234">
        <f t="shared" si="12"/>
        <v>0</v>
      </c>
    </row>
    <row r="235" spans="2:14" x14ac:dyDescent="0.35">
      <c r="B235">
        <v>26</v>
      </c>
      <c r="C235">
        <v>169.074023276774</v>
      </c>
      <c r="D235">
        <v>15.576158940398022</v>
      </c>
      <c r="E235">
        <f t="shared" si="5"/>
        <v>184.65018221717202</v>
      </c>
      <c r="F235">
        <f t="shared" si="6"/>
        <v>153.49786433637598</v>
      </c>
      <c r="G235">
        <v>216.78226680773801</v>
      </c>
      <c r="H235">
        <v>22.066225165562177</v>
      </c>
      <c r="I235">
        <f t="shared" si="7"/>
        <v>238.84849197330018</v>
      </c>
      <c r="J235">
        <f t="shared" si="8"/>
        <v>194.71604164217584</v>
      </c>
      <c r="K235" s="141">
        <f t="shared" si="9"/>
        <v>1</v>
      </c>
      <c r="L235">
        <f t="shared" si="10"/>
        <v>0</v>
      </c>
      <c r="M235">
        <f t="shared" si="11"/>
        <v>1</v>
      </c>
      <c r="N235">
        <f t="shared" si="12"/>
        <v>0</v>
      </c>
    </row>
    <row r="236" spans="2:14" x14ac:dyDescent="0.35">
      <c r="B236">
        <v>27</v>
      </c>
      <c r="C236">
        <v>165.861582717581</v>
      </c>
      <c r="D236">
        <v>11.80709571887801</v>
      </c>
      <c r="E236">
        <f t="shared" si="5"/>
        <v>177.668678436459</v>
      </c>
      <c r="F236">
        <f t="shared" si="6"/>
        <v>154.054486998703</v>
      </c>
      <c r="G236">
        <v>262.25054994641499</v>
      </c>
      <c r="H236">
        <v>53.131930734954111</v>
      </c>
      <c r="I236">
        <f t="shared" si="7"/>
        <v>315.38248068136909</v>
      </c>
      <c r="J236">
        <f t="shared" si="8"/>
        <v>209.1186192114609</v>
      </c>
      <c r="K236" s="141">
        <f t="shared" si="9"/>
        <v>1</v>
      </c>
      <c r="L236">
        <f t="shared" si="10"/>
        <v>0</v>
      </c>
      <c r="M236">
        <f t="shared" si="11"/>
        <v>1</v>
      </c>
      <c r="N236">
        <f t="shared" si="12"/>
        <v>0</v>
      </c>
    </row>
    <row r="237" spans="2:14" x14ac:dyDescent="0.35">
      <c r="B237">
        <v>28</v>
      </c>
      <c r="C237">
        <v>166.35913474068201</v>
      </c>
      <c r="D237">
        <v>10.788428459735634</v>
      </c>
      <c r="E237">
        <f t="shared" si="5"/>
        <v>177.14756320041764</v>
      </c>
      <c r="F237">
        <f t="shared" si="6"/>
        <v>155.57070628094638</v>
      </c>
      <c r="G237">
        <v>275.21501172791199</v>
      </c>
      <c r="H237">
        <v>52.743428025368416</v>
      </c>
      <c r="I237">
        <f t="shared" si="7"/>
        <v>327.9584397532804</v>
      </c>
      <c r="J237">
        <f t="shared" si="8"/>
        <v>222.47158370254357</v>
      </c>
      <c r="K237" s="141">
        <f t="shared" si="9"/>
        <v>1</v>
      </c>
      <c r="L237">
        <f t="shared" si="10"/>
        <v>0</v>
      </c>
      <c r="M237">
        <f t="shared" si="11"/>
        <v>1</v>
      </c>
      <c r="N237">
        <f t="shared" si="12"/>
        <v>0</v>
      </c>
    </row>
    <row r="238" spans="2:14" x14ac:dyDescent="0.35">
      <c r="B238">
        <v>29</v>
      </c>
      <c r="C238">
        <v>263.91437308868501</v>
      </c>
      <c r="D238">
        <v>33.565749235476112</v>
      </c>
      <c r="E238">
        <f t="shared" si="5"/>
        <v>297.48012232416113</v>
      </c>
      <c r="F238">
        <f t="shared" si="6"/>
        <v>230.34862385320889</v>
      </c>
      <c r="G238">
        <v>320.183486238532</v>
      </c>
      <c r="H238">
        <v>45.553516819573332</v>
      </c>
      <c r="I238">
        <f t="shared" si="7"/>
        <v>365.7370030581053</v>
      </c>
      <c r="J238">
        <f t="shared" si="8"/>
        <v>274.62996941895869</v>
      </c>
      <c r="K238" s="176">
        <f t="shared" si="9"/>
        <v>0</v>
      </c>
      <c r="L238">
        <f t="shared" si="10"/>
        <v>0</v>
      </c>
      <c r="M238">
        <f t="shared" si="11"/>
        <v>1</v>
      </c>
      <c r="N238">
        <f t="shared" si="12"/>
        <v>0</v>
      </c>
    </row>
    <row r="239" spans="2:14" x14ac:dyDescent="0.35">
      <c r="B239">
        <v>30</v>
      </c>
      <c r="C239">
        <v>263.91437308868501</v>
      </c>
      <c r="D239">
        <v>33.565749235476112</v>
      </c>
      <c r="E239">
        <f t="shared" si="5"/>
        <v>297.48012232416113</v>
      </c>
      <c r="F239">
        <f t="shared" si="6"/>
        <v>230.34862385320889</v>
      </c>
      <c r="G239">
        <v>281.51975009704</v>
      </c>
      <c r="H239">
        <v>33.66219663222472</v>
      </c>
      <c r="I239">
        <f t="shared" si="7"/>
        <v>315.18194672926472</v>
      </c>
      <c r="J239">
        <f t="shared" si="8"/>
        <v>247.85755346481528</v>
      </c>
      <c r="K239" s="176">
        <f t="shared" si="9"/>
        <v>0</v>
      </c>
      <c r="L239">
        <f t="shared" si="10"/>
        <v>0</v>
      </c>
      <c r="M239">
        <f t="shared" si="11"/>
        <v>1</v>
      </c>
      <c r="N239">
        <f t="shared" si="12"/>
        <v>0</v>
      </c>
    </row>
    <row r="240" spans="2:14" x14ac:dyDescent="0.35">
      <c r="B240">
        <v>31</v>
      </c>
      <c r="C240">
        <v>197.69134551100899</v>
      </c>
      <c r="D240">
        <v>38.61329767732726</v>
      </c>
      <c r="E240">
        <f t="shared" si="5"/>
        <v>236.30464318833626</v>
      </c>
      <c r="F240">
        <f t="shared" si="6"/>
        <v>159.07804783368172</v>
      </c>
      <c r="G240">
        <v>198.365287153054</v>
      </c>
      <c r="H240">
        <v>27.295606978799047</v>
      </c>
      <c r="I240">
        <f t="shared" si="7"/>
        <v>225.66089413185304</v>
      </c>
      <c r="J240">
        <f t="shared" si="8"/>
        <v>171.06968017425496</v>
      </c>
      <c r="K240" s="176">
        <f t="shared" si="9"/>
        <v>0</v>
      </c>
      <c r="L240">
        <f t="shared" si="10"/>
        <v>0</v>
      </c>
      <c r="M240">
        <f t="shared" si="11"/>
        <v>1</v>
      </c>
      <c r="N240">
        <f t="shared" si="12"/>
        <v>0</v>
      </c>
    </row>
    <row r="241" spans="2:14" x14ac:dyDescent="0.35">
      <c r="B241">
        <v>32</v>
      </c>
      <c r="C241">
        <v>231.543597514574</v>
      </c>
      <c r="D241">
        <v>25.137300573712615</v>
      </c>
      <c r="E241">
        <f t="shared" si="5"/>
        <v>256.6808980882866</v>
      </c>
      <c r="F241">
        <f t="shared" si="6"/>
        <v>206.40629694086138</v>
      </c>
      <c r="G241">
        <v>259.96519345425099</v>
      </c>
      <c r="H241">
        <v>32.590361366058154</v>
      </c>
      <c r="I241">
        <f t="shared" si="7"/>
        <v>292.55555482030917</v>
      </c>
      <c r="J241">
        <f t="shared" si="8"/>
        <v>227.37483208819285</v>
      </c>
      <c r="K241" s="176">
        <f t="shared" si="9"/>
        <v>0</v>
      </c>
      <c r="L241">
        <f t="shared" si="10"/>
        <v>0</v>
      </c>
      <c r="M241">
        <f t="shared" si="11"/>
        <v>1</v>
      </c>
      <c r="N241">
        <f t="shared" si="12"/>
        <v>0</v>
      </c>
    </row>
    <row r="242" spans="2:14" x14ac:dyDescent="0.35">
      <c r="B242">
        <v>33</v>
      </c>
      <c r="C242">
        <v>294.721407624633</v>
      </c>
      <c r="D242">
        <v>22.991202346040311</v>
      </c>
      <c r="E242">
        <f t="shared" si="5"/>
        <v>317.71260997067333</v>
      </c>
      <c r="F242">
        <f t="shared" si="6"/>
        <v>271.73020527859268</v>
      </c>
      <c r="G242">
        <v>319.64809384164198</v>
      </c>
      <c r="H242">
        <v>61.788856304985401</v>
      </c>
      <c r="I242">
        <f t="shared" si="7"/>
        <v>381.4369501466274</v>
      </c>
      <c r="J242">
        <f t="shared" si="8"/>
        <v>257.85923753665656</v>
      </c>
      <c r="K242" s="176">
        <f t="shared" si="9"/>
        <v>0</v>
      </c>
      <c r="L242">
        <f t="shared" si="10"/>
        <v>0</v>
      </c>
      <c r="M242">
        <f t="shared" si="11"/>
        <v>1</v>
      </c>
      <c r="N242">
        <f t="shared" si="12"/>
        <v>0</v>
      </c>
    </row>
    <row r="243" spans="2:14" x14ac:dyDescent="0.35">
      <c r="B243">
        <v>34</v>
      </c>
      <c r="C243">
        <v>291.87192118226602</v>
      </c>
      <c r="D243">
        <v>25.344827586205639</v>
      </c>
      <c r="E243">
        <f t="shared" si="5"/>
        <v>317.21674876847169</v>
      </c>
      <c r="F243">
        <f t="shared" si="6"/>
        <v>266.52709359606035</v>
      </c>
      <c r="G243">
        <v>302.95566502462998</v>
      </c>
      <c r="H243">
        <v>63.965517241378208</v>
      </c>
      <c r="I243">
        <f t="shared" si="7"/>
        <v>366.9211822660082</v>
      </c>
      <c r="J243">
        <f t="shared" si="8"/>
        <v>238.99014778325176</v>
      </c>
      <c r="K243" s="176">
        <f t="shared" si="9"/>
        <v>0</v>
      </c>
      <c r="L243">
        <f t="shared" si="10"/>
        <v>0</v>
      </c>
      <c r="M243">
        <f t="shared" si="11"/>
        <v>1</v>
      </c>
      <c r="N243">
        <f t="shared" si="12"/>
        <v>0</v>
      </c>
    </row>
    <row r="244" spans="2:14" x14ac:dyDescent="0.35">
      <c r="B244">
        <v>35</v>
      </c>
      <c r="C244">
        <v>164.570665875722</v>
      </c>
      <c r="D244">
        <v>7.3757971229412442</v>
      </c>
      <c r="E244">
        <f t="shared" si="5"/>
        <v>171.94646299866324</v>
      </c>
      <c r="F244">
        <f t="shared" si="6"/>
        <v>157.19486875278076</v>
      </c>
      <c r="G244">
        <v>256.76998368678602</v>
      </c>
      <c r="H244">
        <v>3.1610559098313571</v>
      </c>
      <c r="I244">
        <f t="shared" si="7"/>
        <v>259.93103959661738</v>
      </c>
      <c r="J244">
        <f t="shared" si="8"/>
        <v>253.60892777695466</v>
      </c>
      <c r="K244" s="141">
        <f t="shared" si="9"/>
        <v>1</v>
      </c>
      <c r="L244">
        <f t="shared" si="10"/>
        <v>0</v>
      </c>
      <c r="M244">
        <f t="shared" si="11"/>
        <v>1</v>
      </c>
      <c r="N244">
        <f t="shared" si="12"/>
        <v>0</v>
      </c>
    </row>
    <row r="245" spans="2:14" x14ac:dyDescent="0.35">
      <c r="B245">
        <v>36</v>
      </c>
      <c r="C245">
        <v>226.99191303194999</v>
      </c>
      <c r="D245">
        <v>14.271408029858799</v>
      </c>
      <c r="E245">
        <f t="shared" si="5"/>
        <v>241.2633210618088</v>
      </c>
      <c r="F245">
        <f t="shared" si="6"/>
        <v>212.72050500209119</v>
      </c>
      <c r="G245">
        <v>352.23691858982801</v>
      </c>
      <c r="H245">
        <v>34.251379271663929</v>
      </c>
      <c r="I245">
        <f t="shared" si="7"/>
        <v>386.48829786149196</v>
      </c>
      <c r="J245">
        <f t="shared" si="8"/>
        <v>317.98553931816406</v>
      </c>
      <c r="K245" s="141">
        <f t="shared" si="9"/>
        <v>1</v>
      </c>
      <c r="L245">
        <f t="shared" si="10"/>
        <v>0</v>
      </c>
      <c r="M245">
        <f t="shared" si="11"/>
        <v>1</v>
      </c>
      <c r="N245">
        <f t="shared" si="12"/>
        <v>0</v>
      </c>
    </row>
    <row r="246" spans="2:14" x14ac:dyDescent="0.35">
      <c r="B246">
        <v>37</v>
      </c>
      <c r="C246">
        <v>164.570665875722</v>
      </c>
      <c r="D246">
        <v>7.3757971229412442</v>
      </c>
      <c r="E246">
        <f t="shared" si="5"/>
        <v>171.94646299866324</v>
      </c>
      <c r="F246">
        <f t="shared" si="6"/>
        <v>157.19486875278076</v>
      </c>
      <c r="G246">
        <v>212.67981610559099</v>
      </c>
      <c r="H246">
        <v>29.503188491768931</v>
      </c>
      <c r="I246">
        <f t="shared" si="7"/>
        <v>242.18300459735991</v>
      </c>
      <c r="J246">
        <f t="shared" si="8"/>
        <v>183.17662761382206</v>
      </c>
      <c r="K246" s="141">
        <f t="shared" si="9"/>
        <v>1</v>
      </c>
      <c r="L246">
        <f t="shared" si="10"/>
        <v>0</v>
      </c>
      <c r="M246">
        <f t="shared" si="11"/>
        <v>1</v>
      </c>
      <c r="N246">
        <f t="shared" si="12"/>
        <v>0</v>
      </c>
    </row>
    <row r="247" spans="2:14" x14ac:dyDescent="0.35">
      <c r="B247">
        <v>38</v>
      </c>
      <c r="C247">
        <v>226.99191303194999</v>
      </c>
      <c r="D247">
        <v>14.271408029858799</v>
      </c>
      <c r="E247">
        <f t="shared" si="5"/>
        <v>241.2633210618088</v>
      </c>
      <c r="F247">
        <f t="shared" si="6"/>
        <v>212.72050500209119</v>
      </c>
      <c r="G247">
        <v>246.40267593999499</v>
      </c>
      <c r="H247">
        <v>21.882825645784656</v>
      </c>
      <c r="I247">
        <f t="shared" si="7"/>
        <v>268.28550158577963</v>
      </c>
      <c r="J247">
        <f t="shared" si="8"/>
        <v>224.51985029421033</v>
      </c>
      <c r="K247" s="176">
        <f t="shared" si="9"/>
        <v>0</v>
      </c>
      <c r="L247">
        <f t="shared" si="10"/>
        <v>0</v>
      </c>
      <c r="M247">
        <f t="shared" si="11"/>
        <v>1</v>
      </c>
      <c r="N247">
        <f t="shared" si="12"/>
        <v>0</v>
      </c>
    </row>
    <row r="248" spans="2:14" x14ac:dyDescent="0.35">
      <c r="B248">
        <v>39</v>
      </c>
      <c r="C248">
        <v>164.570665875722</v>
      </c>
      <c r="D248">
        <v>7.3757971229412442</v>
      </c>
      <c r="E248">
        <f t="shared" si="5"/>
        <v>171.94646299866324</v>
      </c>
      <c r="F248">
        <f t="shared" si="6"/>
        <v>157.19486875278076</v>
      </c>
      <c r="G248">
        <v>244.93548865490101</v>
      </c>
      <c r="H248">
        <v>8.4294824262196624</v>
      </c>
      <c r="I248">
        <f t="shared" si="7"/>
        <v>253.36497108112067</v>
      </c>
      <c r="J248">
        <f t="shared" si="8"/>
        <v>236.50600622868134</v>
      </c>
      <c r="K248" s="141">
        <f t="shared" si="9"/>
        <v>1</v>
      </c>
      <c r="L248">
        <f t="shared" si="10"/>
        <v>0</v>
      </c>
      <c r="M248">
        <f t="shared" si="11"/>
        <v>1</v>
      </c>
      <c r="N248">
        <f t="shared" si="12"/>
        <v>0</v>
      </c>
    </row>
    <row r="249" spans="2:14" x14ac:dyDescent="0.35">
      <c r="B249">
        <v>40</v>
      </c>
      <c r="C249">
        <v>226.99191303194999</v>
      </c>
      <c r="D249">
        <v>14.271408029858799</v>
      </c>
      <c r="E249">
        <f t="shared" si="5"/>
        <v>241.2633210618088</v>
      </c>
      <c r="F249">
        <f t="shared" si="6"/>
        <v>212.72050500209119</v>
      </c>
      <c r="G249">
        <v>281.35306295189599</v>
      </c>
      <c r="H249">
        <v>35.208802863582058</v>
      </c>
      <c r="I249">
        <f t="shared" si="7"/>
        <v>316.56186581547803</v>
      </c>
      <c r="J249">
        <f t="shared" si="8"/>
        <v>246.14426008831393</v>
      </c>
      <c r="K249" s="141">
        <f t="shared" si="9"/>
        <v>1</v>
      </c>
      <c r="L249">
        <f t="shared" si="10"/>
        <v>0</v>
      </c>
      <c r="M249">
        <f t="shared" si="11"/>
        <v>1</v>
      </c>
      <c r="N249">
        <f t="shared" si="12"/>
        <v>0</v>
      </c>
    </row>
    <row r="250" spans="2:14" x14ac:dyDescent="0.35">
      <c r="K250" s="141">
        <f>COUNTIF(K210:K249,"1")</f>
        <v>22</v>
      </c>
      <c r="L250" s="141">
        <f>COUNTIF(L210:L249,"1")</f>
        <v>1</v>
      </c>
      <c r="M250">
        <f>SUM(M210:M249)</f>
        <v>36</v>
      </c>
      <c r="N250">
        <f>SUM(N210:N249)</f>
        <v>4</v>
      </c>
    </row>
  </sheetData>
  <mergeCells count="1">
    <mergeCell ref="M208:N20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65D3C-1ECD-408C-AC42-1705A5D7C894}">
  <sheetPr codeName="Sheet6"/>
  <dimension ref="A1:N250"/>
  <sheetViews>
    <sheetView topLeftCell="A202" zoomScale="120" zoomScaleNormal="120" workbookViewId="0">
      <selection activeCell="M208" sqref="M208:N210"/>
    </sheetView>
  </sheetViews>
  <sheetFormatPr defaultRowHeight="14.5" x14ac:dyDescent="0.35"/>
  <cols>
    <col min="1" max="1" width="21.81640625" customWidth="1"/>
  </cols>
  <sheetData>
    <row r="1" spans="1:12" x14ac:dyDescent="0.35">
      <c r="A1" s="276" t="s">
        <v>2</v>
      </c>
      <c r="B1" s="277" t="s">
        <v>80</v>
      </c>
      <c r="C1" s="121" t="s">
        <v>75</v>
      </c>
      <c r="D1" s="121"/>
      <c r="E1" s="121"/>
      <c r="F1" s="121"/>
      <c r="G1" s="121"/>
      <c r="H1" s="121"/>
    </row>
    <row r="2" spans="1:12" x14ac:dyDescent="0.35">
      <c r="A2" s="276"/>
      <c r="B2" s="277"/>
      <c r="C2" s="121" t="s">
        <v>5</v>
      </c>
      <c r="D2" s="121"/>
      <c r="E2" s="121"/>
      <c r="F2" s="121" t="s">
        <v>6</v>
      </c>
      <c r="G2" s="121"/>
      <c r="H2" s="121"/>
    </row>
    <row r="3" spans="1:12" ht="43.5" x14ac:dyDescent="0.35">
      <c r="A3" s="276"/>
      <c r="B3" s="277"/>
      <c r="C3" s="123" t="s">
        <v>7</v>
      </c>
      <c r="D3" s="123" t="s">
        <v>78</v>
      </c>
      <c r="E3" s="123" t="s">
        <v>7</v>
      </c>
      <c r="F3" s="123" t="s">
        <v>78</v>
      </c>
      <c r="G3" s="129" t="s">
        <v>82</v>
      </c>
      <c r="H3" s="130" t="s">
        <v>83</v>
      </c>
      <c r="I3" s="130" t="s">
        <v>84</v>
      </c>
      <c r="J3" s="131" t="s">
        <v>86</v>
      </c>
      <c r="K3" s="130" t="s">
        <v>85</v>
      </c>
      <c r="L3" s="131" t="s">
        <v>87</v>
      </c>
    </row>
    <row r="4" spans="1:12" ht="29" x14ac:dyDescent="0.35">
      <c r="A4" s="142" t="s">
        <v>10</v>
      </c>
      <c r="B4" s="114">
        <v>1</v>
      </c>
      <c r="C4" s="7">
        <v>193.401334091113</v>
      </c>
      <c r="D4" s="8">
        <v>25.87458745874742</v>
      </c>
      <c r="E4" s="7">
        <v>421.122112211223</v>
      </c>
      <c r="F4" s="8">
        <v>49.161716171615019</v>
      </c>
      <c r="G4" s="134">
        <f>0-D4</f>
        <v>-25.87458745874742</v>
      </c>
      <c r="H4" s="134">
        <v>0</v>
      </c>
      <c r="I4" s="134">
        <f>D4</f>
        <v>25.87458745874742</v>
      </c>
      <c r="J4" s="134">
        <f>(E4-C4)-F4</f>
        <v>178.55906194849499</v>
      </c>
      <c r="K4" s="134">
        <f>E4-C4</f>
        <v>227.72077812011</v>
      </c>
      <c r="L4" s="134">
        <f>(E4-C4)+F4</f>
        <v>276.88249429172504</v>
      </c>
    </row>
    <row r="5" spans="1:12" x14ac:dyDescent="0.35">
      <c r="A5" s="10" t="s">
        <v>16</v>
      </c>
      <c r="B5" s="116">
        <v>2</v>
      </c>
      <c r="C5" s="7">
        <v>141.814465219743</v>
      </c>
      <c r="D5" s="8">
        <v>0</v>
      </c>
      <c r="E5" s="7">
        <v>248.15727770095501</v>
      </c>
      <c r="F5" s="8">
        <v>96.438646065055281</v>
      </c>
      <c r="G5" s="134">
        <f t="shared" ref="G5:G43" si="0">0-D5</f>
        <v>0</v>
      </c>
      <c r="H5" s="134">
        <v>0</v>
      </c>
      <c r="I5" s="134">
        <f t="shared" ref="I5:I43" si="1">D5</f>
        <v>0</v>
      </c>
      <c r="J5" s="134">
        <f t="shared" ref="J5:J43" si="2">(E5-C5)-F5</f>
        <v>9.9041664161567269</v>
      </c>
      <c r="K5" s="134">
        <f t="shared" ref="K5:K43" si="3">E5-C5</f>
        <v>106.34281248121201</v>
      </c>
      <c r="L5" s="134">
        <f t="shared" ref="L5:L43" si="4">(E5-C5)+F5</f>
        <v>202.78145854626729</v>
      </c>
    </row>
    <row r="6" spans="1:12" x14ac:dyDescent="0.35">
      <c r="A6" s="11" t="s">
        <v>17</v>
      </c>
      <c r="B6" s="116">
        <v>3</v>
      </c>
      <c r="C6" s="7">
        <v>183.58269600628401</v>
      </c>
      <c r="D6" s="8">
        <v>0</v>
      </c>
      <c r="E6" s="7">
        <v>252.11604619454599</v>
      </c>
      <c r="F6" s="8">
        <v>52.512546388680853</v>
      </c>
      <c r="G6" s="134">
        <f t="shared" si="0"/>
        <v>0</v>
      </c>
      <c r="H6" s="134">
        <v>0</v>
      </c>
      <c r="I6" s="134">
        <f t="shared" si="1"/>
        <v>0</v>
      </c>
      <c r="J6" s="134">
        <f t="shared" si="2"/>
        <v>16.020803799581124</v>
      </c>
      <c r="K6" s="134">
        <f t="shared" si="3"/>
        <v>68.533350188261977</v>
      </c>
      <c r="L6" s="134">
        <f t="shared" si="4"/>
        <v>121.04589657694282</v>
      </c>
    </row>
    <row r="7" spans="1:12" x14ac:dyDescent="0.35">
      <c r="A7" s="18" t="s">
        <v>20</v>
      </c>
      <c r="B7" s="114">
        <v>4</v>
      </c>
      <c r="C7" s="20">
        <v>167.84041141729901</v>
      </c>
      <c r="D7" s="8">
        <v>26.589298923318836</v>
      </c>
      <c r="E7" s="20">
        <v>242.74987426507499</v>
      </c>
      <c r="F7" s="8">
        <v>38.219887588564895</v>
      </c>
      <c r="G7" s="134">
        <f t="shared" si="0"/>
        <v>-26.589298923318836</v>
      </c>
      <c r="H7" s="134">
        <v>0</v>
      </c>
      <c r="I7" s="134">
        <f t="shared" si="1"/>
        <v>26.589298923318836</v>
      </c>
      <c r="J7" s="134">
        <f t="shared" si="2"/>
        <v>36.68957525921109</v>
      </c>
      <c r="K7" s="134">
        <f t="shared" si="3"/>
        <v>74.909462847775984</v>
      </c>
      <c r="L7" s="134">
        <f t="shared" si="4"/>
        <v>113.12935043634087</v>
      </c>
    </row>
    <row r="8" spans="1:12" x14ac:dyDescent="0.35">
      <c r="A8" s="19" t="s">
        <v>21</v>
      </c>
      <c r="B8" s="116">
        <v>5</v>
      </c>
      <c r="C8" s="20">
        <v>167.79941261296599</v>
      </c>
      <c r="D8" s="8">
        <v>23.654483544858049</v>
      </c>
      <c r="E8" s="20">
        <v>265.99497172539202</v>
      </c>
      <c r="F8" s="8">
        <v>54.422329767235901</v>
      </c>
      <c r="G8" s="134">
        <f t="shared" si="0"/>
        <v>-23.654483544858049</v>
      </c>
      <c r="H8" s="134">
        <v>0</v>
      </c>
      <c r="I8" s="134">
        <f t="shared" si="1"/>
        <v>23.654483544858049</v>
      </c>
      <c r="J8" s="134">
        <f t="shared" si="2"/>
        <v>43.773229345190124</v>
      </c>
      <c r="K8" s="134">
        <f t="shared" si="3"/>
        <v>98.195559112426025</v>
      </c>
      <c r="L8" s="134">
        <f t="shared" si="4"/>
        <v>152.61788887966193</v>
      </c>
    </row>
    <row r="9" spans="1:12" x14ac:dyDescent="0.35">
      <c r="A9" s="19" t="s">
        <v>22</v>
      </c>
      <c r="B9" s="116">
        <v>6</v>
      </c>
      <c r="C9" s="20">
        <v>191.40625</v>
      </c>
      <c r="D9" s="8">
        <v>43.640624999998046</v>
      </c>
      <c r="E9" s="20">
        <v>329.76987858258099</v>
      </c>
      <c r="F9" s="8">
        <v>6.2864620218607383</v>
      </c>
      <c r="G9" s="134">
        <f t="shared" si="0"/>
        <v>-43.640624999998046</v>
      </c>
      <c r="H9" s="134">
        <v>0</v>
      </c>
      <c r="I9" s="134">
        <f t="shared" si="1"/>
        <v>43.640624999998046</v>
      </c>
      <c r="J9" s="134">
        <f t="shared" si="2"/>
        <v>132.07716656072026</v>
      </c>
      <c r="K9" s="134">
        <f t="shared" si="3"/>
        <v>138.36362858258099</v>
      </c>
      <c r="L9" s="134">
        <f t="shared" si="4"/>
        <v>144.65009060444171</v>
      </c>
    </row>
    <row r="10" spans="1:12" x14ac:dyDescent="0.35">
      <c r="A10" s="22" t="s">
        <v>23</v>
      </c>
      <c r="B10" s="114">
        <v>7</v>
      </c>
      <c r="C10" s="7">
        <v>127.949683871022</v>
      </c>
      <c r="D10" s="8">
        <v>40.691251631841709</v>
      </c>
      <c r="E10" s="20">
        <v>329.76987858258099</v>
      </c>
      <c r="F10" s="8">
        <v>82.33261802575241</v>
      </c>
      <c r="G10" s="134">
        <f t="shared" si="0"/>
        <v>-40.691251631841709</v>
      </c>
      <c r="H10" s="134">
        <v>0</v>
      </c>
      <c r="I10" s="134">
        <f t="shared" si="1"/>
        <v>40.691251631841709</v>
      </c>
      <c r="J10" s="134">
        <f t="shared" si="2"/>
        <v>119.48757668580659</v>
      </c>
      <c r="K10" s="134">
        <f t="shared" si="3"/>
        <v>201.820194711559</v>
      </c>
      <c r="L10" s="134">
        <f t="shared" si="4"/>
        <v>284.15281273731142</v>
      </c>
    </row>
    <row r="11" spans="1:12" x14ac:dyDescent="0.35">
      <c r="A11" s="65" t="s">
        <v>25</v>
      </c>
      <c r="B11" s="116">
        <v>8</v>
      </c>
      <c r="C11" s="20">
        <v>419.70891808631001</v>
      </c>
      <c r="D11" s="8">
        <v>73.630953948234222</v>
      </c>
      <c r="E11" s="7">
        <v>363.71744911661699</v>
      </c>
      <c r="F11" s="8">
        <v>43.588957055216675</v>
      </c>
      <c r="G11" s="134">
        <f t="shared" si="0"/>
        <v>-73.630953948234222</v>
      </c>
      <c r="H11" s="134">
        <v>0</v>
      </c>
      <c r="I11" s="134">
        <f t="shared" si="1"/>
        <v>73.630953948234222</v>
      </c>
      <c r="J11" s="134">
        <f t="shared" si="2"/>
        <v>-99.580426024909684</v>
      </c>
      <c r="K11" s="134">
        <f t="shared" si="3"/>
        <v>-55.991468969693017</v>
      </c>
      <c r="L11" s="134">
        <f t="shared" si="4"/>
        <v>-12.402511914476342</v>
      </c>
    </row>
    <row r="12" spans="1:12" x14ac:dyDescent="0.35">
      <c r="A12" s="66" t="s">
        <v>26</v>
      </c>
      <c r="B12" s="116">
        <v>9</v>
      </c>
      <c r="C12" s="7">
        <v>356.65111494801801</v>
      </c>
      <c r="D12" s="8">
        <v>62.671613827560911</v>
      </c>
      <c r="E12" s="7">
        <v>381.71509741253601</v>
      </c>
      <c r="F12" s="8">
        <v>76.208221593622739</v>
      </c>
      <c r="G12" s="134">
        <f t="shared" si="0"/>
        <v>-62.671613827560911</v>
      </c>
      <c r="H12" s="134">
        <v>0</v>
      </c>
      <c r="I12" s="134">
        <f t="shared" si="1"/>
        <v>62.671613827560911</v>
      </c>
      <c r="J12" s="134">
        <f t="shared" si="2"/>
        <v>-51.144239129104733</v>
      </c>
      <c r="K12" s="134">
        <f t="shared" si="3"/>
        <v>25.063982464518006</v>
      </c>
      <c r="L12" s="134">
        <f t="shared" si="4"/>
        <v>101.27220405814074</v>
      </c>
    </row>
    <row r="13" spans="1:12" x14ac:dyDescent="0.35">
      <c r="A13" s="66" t="s">
        <v>27</v>
      </c>
      <c r="B13" s="114">
        <v>10</v>
      </c>
      <c r="C13" s="7">
        <v>366.43567120162101</v>
      </c>
      <c r="D13" s="8">
        <v>50.226828646674065</v>
      </c>
      <c r="E13" s="7">
        <v>378.94340813379102</v>
      </c>
      <c r="F13" s="8">
        <v>51.451873247812863</v>
      </c>
      <c r="G13" s="134">
        <f t="shared" si="0"/>
        <v>-50.226828646674065</v>
      </c>
      <c r="H13" s="134">
        <v>0</v>
      </c>
      <c r="I13" s="134">
        <f t="shared" si="1"/>
        <v>50.226828646674065</v>
      </c>
      <c r="J13" s="134">
        <f t="shared" si="2"/>
        <v>-38.944136315642844</v>
      </c>
      <c r="K13" s="134">
        <f t="shared" si="3"/>
        <v>12.507736932170019</v>
      </c>
      <c r="L13" s="134">
        <f t="shared" si="4"/>
        <v>63.959610179982882</v>
      </c>
    </row>
    <row r="14" spans="1:12" x14ac:dyDescent="0.35">
      <c r="A14" s="67" t="s">
        <v>28</v>
      </c>
      <c r="B14" s="116">
        <v>11</v>
      </c>
      <c r="C14" s="7">
        <v>225.28735632183901</v>
      </c>
      <c r="D14" s="8">
        <v>39.425287356320574</v>
      </c>
      <c r="E14" s="20">
        <v>350.57471264367803</v>
      </c>
      <c r="F14" s="8">
        <v>47.310344827584707</v>
      </c>
      <c r="G14" s="134">
        <f t="shared" si="0"/>
        <v>-39.425287356320574</v>
      </c>
      <c r="H14" s="134">
        <v>0</v>
      </c>
      <c r="I14" s="134">
        <f t="shared" si="1"/>
        <v>39.425287356320574</v>
      </c>
      <c r="J14" s="134">
        <f t="shared" si="2"/>
        <v>77.977011494254299</v>
      </c>
      <c r="K14" s="134">
        <f t="shared" si="3"/>
        <v>125.28735632183901</v>
      </c>
      <c r="L14" s="134">
        <f t="shared" si="4"/>
        <v>172.59770114942373</v>
      </c>
    </row>
    <row r="15" spans="1:12" x14ac:dyDescent="0.35">
      <c r="A15" s="44" t="s">
        <v>30</v>
      </c>
      <c r="B15" s="168">
        <v>12</v>
      </c>
      <c r="C15" s="7">
        <v>231.393459339618</v>
      </c>
      <c r="D15" s="8">
        <v>25.886962757315793</v>
      </c>
      <c r="E15" s="7">
        <v>331.40201180239802</v>
      </c>
      <c r="F15" s="8">
        <v>59.17020058814812</v>
      </c>
      <c r="G15" s="134">
        <f t="shared" si="0"/>
        <v>-25.886962757315793</v>
      </c>
      <c r="H15" s="134">
        <v>0</v>
      </c>
      <c r="I15" s="134">
        <f t="shared" si="1"/>
        <v>25.886962757315793</v>
      </c>
      <c r="J15" s="134">
        <f t="shared" si="2"/>
        <v>40.838351874631897</v>
      </c>
      <c r="K15" s="134">
        <f t="shared" si="3"/>
        <v>100.00855246278002</v>
      </c>
      <c r="L15" s="134">
        <f t="shared" si="4"/>
        <v>159.17875305092815</v>
      </c>
    </row>
    <row r="16" spans="1:12" x14ac:dyDescent="0.35">
      <c r="A16" s="68" t="s">
        <v>31</v>
      </c>
      <c r="B16" s="114">
        <v>13</v>
      </c>
      <c r="C16" s="7">
        <v>231.393459339618</v>
      </c>
      <c r="D16" s="8">
        <v>25.886962757315793</v>
      </c>
      <c r="E16" s="7">
        <v>380.4510437294</v>
      </c>
      <c r="F16" s="8">
        <v>46.226719209487356</v>
      </c>
      <c r="G16" s="134">
        <f t="shared" si="0"/>
        <v>-25.886962757315793</v>
      </c>
      <c r="H16" s="134">
        <v>0</v>
      </c>
      <c r="I16" s="134">
        <f t="shared" si="1"/>
        <v>25.886962757315793</v>
      </c>
      <c r="J16" s="134">
        <f t="shared" si="2"/>
        <v>102.83086518029464</v>
      </c>
      <c r="K16" s="134">
        <f t="shared" si="3"/>
        <v>149.05758438978199</v>
      </c>
      <c r="L16" s="134">
        <f t="shared" si="4"/>
        <v>195.28430359926935</v>
      </c>
    </row>
    <row r="17" spans="1:12" x14ac:dyDescent="0.35">
      <c r="A17" s="48" t="s">
        <v>32</v>
      </c>
      <c r="B17" s="168">
        <v>14</v>
      </c>
      <c r="C17" s="7">
        <v>231.393459339618</v>
      </c>
      <c r="D17" s="8">
        <v>25.886962757315793</v>
      </c>
      <c r="E17" s="7">
        <v>555.92784352940396</v>
      </c>
      <c r="F17" s="8">
        <v>149.77457023874462</v>
      </c>
      <c r="G17" s="134">
        <f t="shared" si="0"/>
        <v>-25.886962757315793</v>
      </c>
      <c r="H17" s="134">
        <v>0</v>
      </c>
      <c r="I17" s="134">
        <f t="shared" si="1"/>
        <v>25.886962757315793</v>
      </c>
      <c r="J17" s="134">
        <f t="shared" si="2"/>
        <v>174.75981395104134</v>
      </c>
      <c r="K17" s="134">
        <f t="shared" si="3"/>
        <v>324.53438418978595</v>
      </c>
      <c r="L17" s="134">
        <f t="shared" si="4"/>
        <v>474.30895442853057</v>
      </c>
    </row>
    <row r="18" spans="1:12" x14ac:dyDescent="0.35">
      <c r="A18" s="48" t="s">
        <v>33</v>
      </c>
      <c r="B18" s="168">
        <v>15</v>
      </c>
      <c r="C18" s="7">
        <v>206.59898477157299</v>
      </c>
      <c r="D18" s="8">
        <v>39.796954314719294</v>
      </c>
      <c r="E18" s="7">
        <v>407.10659898477098</v>
      </c>
      <c r="F18" s="8">
        <v>70.88832487309972</v>
      </c>
      <c r="G18" s="134">
        <f t="shared" si="0"/>
        <v>-39.796954314719294</v>
      </c>
      <c r="H18" s="134">
        <v>0</v>
      </c>
      <c r="I18" s="134">
        <f t="shared" si="1"/>
        <v>39.796954314719294</v>
      </c>
      <c r="J18" s="134">
        <f t="shared" si="2"/>
        <v>129.61928934009828</v>
      </c>
      <c r="K18" s="134">
        <f t="shared" si="3"/>
        <v>200.507614213198</v>
      </c>
      <c r="L18" s="134">
        <f t="shared" si="4"/>
        <v>271.39593908629774</v>
      </c>
    </row>
    <row r="19" spans="1:12" x14ac:dyDescent="0.35">
      <c r="A19" s="69" t="s">
        <v>34</v>
      </c>
      <c r="B19" s="165">
        <v>16</v>
      </c>
      <c r="C19" s="7">
        <v>324.61928934010098</v>
      </c>
      <c r="D19" s="8">
        <v>34.82233502538088</v>
      </c>
      <c r="E19" s="7">
        <v>578.42639593908598</v>
      </c>
      <c r="F19" s="8">
        <v>43.527918781725539</v>
      </c>
      <c r="G19" s="134">
        <f t="shared" si="0"/>
        <v>-34.82233502538088</v>
      </c>
      <c r="H19" s="134">
        <v>0</v>
      </c>
      <c r="I19" s="134">
        <f t="shared" si="1"/>
        <v>34.82233502538088</v>
      </c>
      <c r="J19" s="134">
        <f t="shared" si="2"/>
        <v>210.27918781725947</v>
      </c>
      <c r="K19" s="134">
        <f t="shared" si="3"/>
        <v>253.807106598985</v>
      </c>
      <c r="L19" s="134">
        <f t="shared" si="4"/>
        <v>297.33502538071053</v>
      </c>
    </row>
    <row r="20" spans="1:12" x14ac:dyDescent="0.35">
      <c r="A20" s="54" t="s">
        <v>31</v>
      </c>
      <c r="B20" s="116">
        <v>17</v>
      </c>
      <c r="C20" s="53">
        <v>139.528765576274</v>
      </c>
      <c r="D20" s="8">
        <v>28.734199145310676</v>
      </c>
      <c r="E20" s="7">
        <v>166.53298769297899</v>
      </c>
      <c r="F20" s="8">
        <v>21.172567791279818</v>
      </c>
      <c r="G20" s="134">
        <f t="shared" si="0"/>
        <v>-28.734199145310676</v>
      </c>
      <c r="H20" s="134">
        <v>0</v>
      </c>
      <c r="I20" s="134">
        <f t="shared" si="1"/>
        <v>28.734199145310676</v>
      </c>
      <c r="J20" s="134">
        <f t="shared" si="2"/>
        <v>5.8316543254251769</v>
      </c>
      <c r="K20" s="134">
        <f t="shared" si="3"/>
        <v>27.004222116704995</v>
      </c>
      <c r="L20" s="134">
        <f t="shared" si="4"/>
        <v>48.176789907984812</v>
      </c>
    </row>
    <row r="21" spans="1:12" x14ac:dyDescent="0.35">
      <c r="A21" s="54" t="s">
        <v>31</v>
      </c>
      <c r="B21" s="116">
        <v>18</v>
      </c>
      <c r="C21" s="7">
        <v>285.80487804000001</v>
      </c>
      <c r="D21" s="8">
        <v>16.779512191679999</v>
      </c>
      <c r="E21" s="7">
        <v>507.12189054726241</v>
      </c>
      <c r="F21" s="8">
        <v>41.654063018241551</v>
      </c>
      <c r="G21" s="134">
        <f t="shared" si="0"/>
        <v>-16.779512191679999</v>
      </c>
      <c r="H21" s="134">
        <v>0</v>
      </c>
      <c r="I21" s="134">
        <f t="shared" si="1"/>
        <v>16.779512191679999</v>
      </c>
      <c r="J21" s="134">
        <f t="shared" si="2"/>
        <v>179.66294948902086</v>
      </c>
      <c r="K21" s="134">
        <f t="shared" si="3"/>
        <v>221.3170125072624</v>
      </c>
      <c r="L21" s="134">
        <f t="shared" si="4"/>
        <v>262.97107552550398</v>
      </c>
    </row>
    <row r="22" spans="1:12" x14ac:dyDescent="0.35">
      <c r="A22" s="48" t="s">
        <v>38</v>
      </c>
      <c r="B22" s="165">
        <v>19</v>
      </c>
      <c r="C22" s="7">
        <v>233.95173267326578</v>
      </c>
      <c r="D22" s="8">
        <v>33.07500000000357</v>
      </c>
      <c r="E22" s="7">
        <v>232.82673267326578</v>
      </c>
      <c r="F22" s="8">
        <v>35.280000000003568</v>
      </c>
      <c r="G22" s="134">
        <f t="shared" si="0"/>
        <v>-33.07500000000357</v>
      </c>
      <c r="H22" s="134">
        <v>0</v>
      </c>
      <c r="I22" s="134">
        <f t="shared" si="1"/>
        <v>33.07500000000357</v>
      </c>
      <c r="J22" s="134">
        <f t="shared" si="2"/>
        <v>-36.405000000003568</v>
      </c>
      <c r="K22" s="134">
        <f t="shared" si="3"/>
        <v>-1.125</v>
      </c>
      <c r="L22" s="134">
        <f t="shared" si="4"/>
        <v>34.155000000003568</v>
      </c>
    </row>
    <row r="23" spans="1:12" x14ac:dyDescent="0.35">
      <c r="A23" s="69" t="s">
        <v>39</v>
      </c>
      <c r="B23" s="168">
        <v>20</v>
      </c>
      <c r="C23" s="7">
        <v>233.95173267326578</v>
      </c>
      <c r="D23" s="8">
        <v>33.07500000000357</v>
      </c>
      <c r="E23" s="7">
        <v>550.08044554455364</v>
      </c>
      <c r="F23" s="8">
        <v>66.150000000000006</v>
      </c>
      <c r="G23" s="134">
        <f t="shared" si="0"/>
        <v>-33.07500000000357</v>
      </c>
      <c r="H23" s="134">
        <v>0</v>
      </c>
      <c r="I23" s="134">
        <f t="shared" si="1"/>
        <v>33.07500000000357</v>
      </c>
      <c r="J23" s="134">
        <f t="shared" si="2"/>
        <v>249.97871287128785</v>
      </c>
      <c r="K23" s="134">
        <f t="shared" si="3"/>
        <v>316.12871287128786</v>
      </c>
      <c r="L23" s="134">
        <f t="shared" si="4"/>
        <v>382.27871287128789</v>
      </c>
    </row>
    <row r="24" spans="1:12" x14ac:dyDescent="0.35">
      <c r="A24" s="55" t="s">
        <v>41</v>
      </c>
      <c r="B24" s="116">
        <v>21</v>
      </c>
      <c r="C24" s="7">
        <v>160.810711840659</v>
      </c>
      <c r="D24" s="8">
        <v>7.4425639637630088</v>
      </c>
      <c r="E24" s="7">
        <v>150.68477447499501</v>
      </c>
      <c r="F24" s="8">
        <v>12.404273272938404</v>
      </c>
      <c r="G24" s="134">
        <f t="shared" si="0"/>
        <v>-7.4425639637630088</v>
      </c>
      <c r="H24" s="134">
        <v>0</v>
      </c>
      <c r="I24" s="134">
        <f t="shared" si="1"/>
        <v>7.4425639637630088</v>
      </c>
      <c r="J24" s="134">
        <f t="shared" si="2"/>
        <v>-22.530210638602391</v>
      </c>
      <c r="K24" s="134">
        <f t="shared" si="3"/>
        <v>-10.125937365663987</v>
      </c>
      <c r="L24" s="134">
        <f t="shared" si="4"/>
        <v>2.2783359072744176</v>
      </c>
    </row>
    <row r="25" spans="1:12" x14ac:dyDescent="0.35">
      <c r="A25" s="56" t="s">
        <v>42</v>
      </c>
      <c r="B25" s="114">
        <v>22</v>
      </c>
      <c r="C25" s="7">
        <v>191.78749073975999</v>
      </c>
      <c r="D25" s="8">
        <v>9.379955550852884</v>
      </c>
      <c r="E25" s="7">
        <v>125.29156524499901</v>
      </c>
      <c r="F25" s="8">
        <v>10.36731929304597</v>
      </c>
      <c r="G25" s="134">
        <f t="shared" si="0"/>
        <v>-9.379955550852884</v>
      </c>
      <c r="H25" s="134">
        <v>0</v>
      </c>
      <c r="I25" s="134">
        <f t="shared" si="1"/>
        <v>9.379955550852884</v>
      </c>
      <c r="J25" s="134">
        <f t="shared" si="2"/>
        <v>-76.863244787806948</v>
      </c>
      <c r="K25" s="134">
        <f t="shared" si="3"/>
        <v>-66.495925494760982</v>
      </c>
      <c r="L25" s="134">
        <f t="shared" si="4"/>
        <v>-56.128606201715016</v>
      </c>
    </row>
    <row r="26" spans="1:12" x14ac:dyDescent="0.35">
      <c r="A26" s="70" t="s">
        <v>44</v>
      </c>
      <c r="B26" s="116">
        <v>23</v>
      </c>
      <c r="C26" s="7">
        <v>150.983285190803</v>
      </c>
      <c r="D26" s="8">
        <v>9.5608431523331685</v>
      </c>
      <c r="E26" s="7">
        <v>177.46929614928999</v>
      </c>
      <c r="F26" s="8">
        <v>23.219190512804435</v>
      </c>
      <c r="G26" s="134">
        <f t="shared" si="0"/>
        <v>-9.5608431523331685</v>
      </c>
      <c r="H26" s="134">
        <v>0</v>
      </c>
      <c r="I26" s="134">
        <f t="shared" si="1"/>
        <v>9.5608431523331685</v>
      </c>
      <c r="J26" s="134">
        <f t="shared" si="2"/>
        <v>3.2668204456825514</v>
      </c>
      <c r="K26" s="134">
        <f t="shared" si="3"/>
        <v>26.486010958486986</v>
      </c>
      <c r="L26" s="134">
        <f t="shared" si="4"/>
        <v>49.705201471291417</v>
      </c>
    </row>
    <row r="27" spans="1:12" x14ac:dyDescent="0.35">
      <c r="A27" s="70" t="s">
        <v>45</v>
      </c>
      <c r="B27" s="116">
        <v>24</v>
      </c>
      <c r="C27" s="7">
        <v>179.38183547313301</v>
      </c>
      <c r="D27" s="8">
        <v>8.9378982406089449</v>
      </c>
      <c r="E27" s="7">
        <v>277.08987161198201</v>
      </c>
      <c r="F27" s="8">
        <v>30.644222539230938</v>
      </c>
      <c r="G27" s="134">
        <f t="shared" si="0"/>
        <v>-8.9378982406089449</v>
      </c>
      <c r="H27" s="134">
        <v>0</v>
      </c>
      <c r="I27" s="134">
        <f t="shared" si="1"/>
        <v>8.9378982406089449</v>
      </c>
      <c r="J27" s="134">
        <f t="shared" si="2"/>
        <v>67.063813599618058</v>
      </c>
      <c r="K27" s="134">
        <f t="shared" si="3"/>
        <v>97.708036138848996</v>
      </c>
      <c r="L27" s="134">
        <f t="shared" si="4"/>
        <v>128.35225867807992</v>
      </c>
    </row>
    <row r="28" spans="1:12" x14ac:dyDescent="0.35">
      <c r="A28" s="70" t="s">
        <v>46</v>
      </c>
      <c r="B28" s="114">
        <v>25</v>
      </c>
      <c r="C28" s="7">
        <v>175.96150044340001</v>
      </c>
      <c r="D28" s="8">
        <v>13.517546782947147</v>
      </c>
      <c r="E28" s="7">
        <v>278.78514016527203</v>
      </c>
      <c r="F28" s="8">
        <v>101.996034816793</v>
      </c>
      <c r="G28" s="134">
        <f t="shared" si="0"/>
        <v>-13.517546782947147</v>
      </c>
      <c r="H28" s="134">
        <v>0</v>
      </c>
      <c r="I28" s="134">
        <f t="shared" si="1"/>
        <v>13.517546782947147</v>
      </c>
      <c r="J28" s="134">
        <f t="shared" si="2"/>
        <v>0.82760490507901352</v>
      </c>
      <c r="K28" s="134">
        <f t="shared" si="3"/>
        <v>102.82363972187201</v>
      </c>
      <c r="L28" s="134">
        <f t="shared" si="4"/>
        <v>204.81967453866503</v>
      </c>
    </row>
    <row r="29" spans="1:12" x14ac:dyDescent="0.35">
      <c r="A29" s="70" t="s">
        <v>47</v>
      </c>
      <c r="B29" s="116">
        <v>26</v>
      </c>
      <c r="C29" s="7">
        <v>108.60927152317799</v>
      </c>
      <c r="D29" s="8">
        <v>0</v>
      </c>
      <c r="E29" s="7">
        <v>165.99919014590401</v>
      </c>
      <c r="F29" s="8">
        <v>25.960264900662683</v>
      </c>
      <c r="G29" s="134">
        <f t="shared" si="0"/>
        <v>0</v>
      </c>
      <c r="H29" s="134">
        <v>0</v>
      </c>
      <c r="I29" s="134">
        <f t="shared" si="1"/>
        <v>0</v>
      </c>
      <c r="J29" s="134">
        <f t="shared" si="2"/>
        <v>31.429653722063332</v>
      </c>
      <c r="K29" s="134">
        <f t="shared" si="3"/>
        <v>57.389918622726015</v>
      </c>
      <c r="L29" s="134">
        <f t="shared" si="4"/>
        <v>83.350183523388694</v>
      </c>
    </row>
    <row r="30" spans="1:12" x14ac:dyDescent="0.35">
      <c r="A30" s="70" t="s">
        <v>48</v>
      </c>
      <c r="B30" s="116">
        <v>27</v>
      </c>
      <c r="C30" s="7">
        <v>124.49207513114099</v>
      </c>
      <c r="D30" s="8">
        <v>15.353646567769157</v>
      </c>
      <c r="E30" s="7">
        <v>173.89362062158</v>
      </c>
      <c r="F30" s="8">
        <v>30.698448869082114</v>
      </c>
      <c r="G30" s="134">
        <f t="shared" si="0"/>
        <v>-15.353646567769157</v>
      </c>
      <c r="H30" s="134">
        <v>0</v>
      </c>
      <c r="I30" s="134">
        <f t="shared" si="1"/>
        <v>15.353646567769157</v>
      </c>
      <c r="J30" s="134">
        <f t="shared" si="2"/>
        <v>18.703096621356892</v>
      </c>
      <c r="K30" s="134">
        <f t="shared" si="3"/>
        <v>49.401545490439005</v>
      </c>
      <c r="L30" s="134">
        <f t="shared" si="4"/>
        <v>80.099994359521119</v>
      </c>
    </row>
    <row r="31" spans="1:12" x14ac:dyDescent="0.35">
      <c r="A31" s="70" t="s">
        <v>49</v>
      </c>
      <c r="B31" s="114">
        <v>28</v>
      </c>
      <c r="C31" s="7">
        <v>124.778038398053</v>
      </c>
      <c r="D31" s="8">
        <v>7.1922856398237833</v>
      </c>
      <c r="E31" s="7">
        <v>195.71540265832601</v>
      </c>
      <c r="F31" s="8">
        <v>11.987142733039592</v>
      </c>
      <c r="G31" s="134">
        <f t="shared" si="0"/>
        <v>-7.1922856398237833</v>
      </c>
      <c r="H31" s="134">
        <v>0</v>
      </c>
      <c r="I31" s="134">
        <f t="shared" si="1"/>
        <v>7.1922856398237833</v>
      </c>
      <c r="J31" s="134">
        <f t="shared" si="2"/>
        <v>58.950221527233424</v>
      </c>
      <c r="K31" s="134">
        <f t="shared" si="3"/>
        <v>70.937364260273014</v>
      </c>
      <c r="L31" s="134">
        <f t="shared" si="4"/>
        <v>82.924506993312605</v>
      </c>
    </row>
    <row r="32" spans="1:12" x14ac:dyDescent="0.35">
      <c r="A32" s="39" t="s">
        <v>51</v>
      </c>
      <c r="B32" s="116">
        <v>29</v>
      </c>
      <c r="C32" s="7">
        <v>239.44954128440301</v>
      </c>
      <c r="D32" s="8">
        <v>28.770642201835273</v>
      </c>
      <c r="E32" s="7">
        <v>284.70948012232401</v>
      </c>
      <c r="F32" s="8">
        <v>46.752293577983053</v>
      </c>
      <c r="G32" s="134">
        <f t="shared" si="0"/>
        <v>-28.770642201835273</v>
      </c>
      <c r="H32" s="134">
        <v>0</v>
      </c>
      <c r="I32" s="134">
        <f t="shared" si="1"/>
        <v>28.770642201835273</v>
      </c>
      <c r="J32" s="134">
        <f t="shared" si="2"/>
        <v>-1.4923547400620549</v>
      </c>
      <c r="K32" s="134">
        <f t="shared" si="3"/>
        <v>45.259938837920998</v>
      </c>
      <c r="L32" s="134">
        <f t="shared" si="4"/>
        <v>92.012232415904052</v>
      </c>
    </row>
    <row r="33" spans="1:12" x14ac:dyDescent="0.35">
      <c r="A33" s="40" t="s">
        <v>52</v>
      </c>
      <c r="B33" s="116">
        <v>30</v>
      </c>
      <c r="C33" s="7">
        <v>239.44954128440301</v>
      </c>
      <c r="D33" s="8">
        <v>28.770642201835273</v>
      </c>
      <c r="E33" s="7">
        <v>251.12336186022401</v>
      </c>
      <c r="F33" s="8">
        <v>38.204802129351414</v>
      </c>
      <c r="G33" s="134">
        <f t="shared" si="0"/>
        <v>-28.770642201835273</v>
      </c>
      <c r="H33" s="134">
        <v>0</v>
      </c>
      <c r="I33" s="134">
        <f t="shared" si="1"/>
        <v>28.770642201835273</v>
      </c>
      <c r="J33" s="134">
        <f t="shared" si="2"/>
        <v>-26.530981553530417</v>
      </c>
      <c r="K33" s="134">
        <f t="shared" si="3"/>
        <v>11.673820575820997</v>
      </c>
      <c r="L33" s="134">
        <f t="shared" si="4"/>
        <v>49.878622705172411</v>
      </c>
    </row>
    <row r="34" spans="1:12" x14ac:dyDescent="0.35">
      <c r="A34" s="41" t="s">
        <v>54</v>
      </c>
      <c r="B34" s="114">
        <v>31</v>
      </c>
      <c r="C34" s="7">
        <v>143.33390843020101</v>
      </c>
      <c r="D34" s="8">
        <v>31.290086048867224</v>
      </c>
      <c r="E34" s="7">
        <v>174.594017554831</v>
      </c>
      <c r="F34" s="8">
        <v>30.624339537190849</v>
      </c>
      <c r="G34" s="134">
        <f t="shared" si="0"/>
        <v>-31.290086048867224</v>
      </c>
      <c r="H34" s="134">
        <v>0</v>
      </c>
      <c r="I34" s="134">
        <f t="shared" si="1"/>
        <v>31.290086048867224</v>
      </c>
      <c r="J34" s="134">
        <f t="shared" si="2"/>
        <v>0.63576958743914247</v>
      </c>
      <c r="K34" s="134">
        <f t="shared" si="3"/>
        <v>31.260109124629992</v>
      </c>
      <c r="L34" s="134">
        <f t="shared" si="4"/>
        <v>61.884448661820841</v>
      </c>
    </row>
    <row r="35" spans="1:12" x14ac:dyDescent="0.35">
      <c r="A35" s="41" t="s">
        <v>54</v>
      </c>
      <c r="B35" s="116">
        <v>32</v>
      </c>
      <c r="C35" s="7">
        <v>200.14822559405999</v>
      </c>
      <c r="D35" s="8">
        <v>33.269327227851157</v>
      </c>
      <c r="E35" s="7">
        <v>261.10864803700298</v>
      </c>
      <c r="F35" s="8">
        <v>36.668047458659736</v>
      </c>
      <c r="G35" s="134">
        <f t="shared" si="0"/>
        <v>-33.269327227851157</v>
      </c>
      <c r="H35" s="134">
        <v>0</v>
      </c>
      <c r="I35" s="134">
        <f t="shared" si="1"/>
        <v>33.269327227851157</v>
      </c>
      <c r="J35" s="134">
        <f t="shared" si="2"/>
        <v>24.292374984283249</v>
      </c>
      <c r="K35" s="134">
        <f t="shared" si="3"/>
        <v>60.960422442942985</v>
      </c>
      <c r="L35" s="134">
        <f t="shared" si="4"/>
        <v>97.628469901602728</v>
      </c>
    </row>
    <row r="36" spans="1:12" x14ac:dyDescent="0.35">
      <c r="A36" s="42" t="s">
        <v>20</v>
      </c>
      <c r="B36" s="116">
        <v>33</v>
      </c>
      <c r="C36" s="7">
        <v>299.12023460410501</v>
      </c>
      <c r="D36" s="8">
        <v>35.923753665689901</v>
      </c>
      <c r="E36" s="7">
        <v>401.75953079178799</v>
      </c>
      <c r="F36" s="8">
        <v>48.856304985337594</v>
      </c>
      <c r="G36" s="134">
        <f t="shared" si="0"/>
        <v>-35.923753665689901</v>
      </c>
      <c r="H36" s="134">
        <v>0</v>
      </c>
      <c r="I36" s="134">
        <f t="shared" si="1"/>
        <v>35.923753665689901</v>
      </c>
      <c r="J36" s="134">
        <f t="shared" si="2"/>
        <v>53.782991202345393</v>
      </c>
      <c r="K36" s="134">
        <f t="shared" si="3"/>
        <v>102.63929618768299</v>
      </c>
      <c r="L36" s="134">
        <f t="shared" si="4"/>
        <v>151.49560117302059</v>
      </c>
    </row>
    <row r="37" spans="1:12" x14ac:dyDescent="0.35">
      <c r="A37" s="43" t="s">
        <v>22</v>
      </c>
      <c r="B37" s="114">
        <v>34</v>
      </c>
      <c r="C37" s="7">
        <v>278.32512315270901</v>
      </c>
      <c r="D37" s="8">
        <v>10.862068965516734</v>
      </c>
      <c r="E37" s="7">
        <v>293.10344827586198</v>
      </c>
      <c r="F37" s="8">
        <v>59.137931034479941</v>
      </c>
      <c r="G37" s="134">
        <f t="shared" si="0"/>
        <v>-10.862068965516734</v>
      </c>
      <c r="H37" s="134">
        <v>0</v>
      </c>
      <c r="I37" s="134">
        <f t="shared" si="1"/>
        <v>10.862068965516734</v>
      </c>
      <c r="J37" s="134">
        <f t="shared" si="2"/>
        <v>-44.359605911326973</v>
      </c>
      <c r="K37" s="134">
        <f t="shared" si="3"/>
        <v>14.778325123152968</v>
      </c>
      <c r="L37" s="134">
        <f t="shared" si="4"/>
        <v>73.916256157632915</v>
      </c>
    </row>
    <row r="38" spans="1:12" x14ac:dyDescent="0.35">
      <c r="A38" s="44" t="s">
        <v>58</v>
      </c>
      <c r="B38" s="168">
        <v>35</v>
      </c>
      <c r="C38" s="12">
        <v>191.183449503188</v>
      </c>
      <c r="D38" s="8">
        <v>23.181076672104101</v>
      </c>
      <c r="E38" s="12">
        <v>241.97686489693001</v>
      </c>
      <c r="F38" s="8">
        <v>25.310247664244745</v>
      </c>
      <c r="G38" s="134">
        <f t="shared" si="0"/>
        <v>-23.181076672104101</v>
      </c>
      <c r="H38" s="134">
        <v>0</v>
      </c>
      <c r="I38" s="134">
        <f t="shared" si="1"/>
        <v>23.181076672104101</v>
      </c>
      <c r="J38" s="134">
        <f t="shared" si="2"/>
        <v>25.483167729497264</v>
      </c>
      <c r="K38" s="134">
        <f t="shared" si="3"/>
        <v>50.793415393742009</v>
      </c>
      <c r="L38" s="134">
        <f t="shared" si="4"/>
        <v>76.103663057986751</v>
      </c>
    </row>
    <row r="39" spans="1:12" x14ac:dyDescent="0.35">
      <c r="A39" s="48" t="s">
        <v>59</v>
      </c>
      <c r="B39" s="168">
        <v>36</v>
      </c>
      <c r="C39" s="12">
        <v>214.607532200002</v>
      </c>
      <c r="D39" s="8">
        <v>23.785680049766022</v>
      </c>
      <c r="E39" s="12">
        <v>348.57789698038903</v>
      </c>
      <c r="F39" s="8">
        <v>39.959942483606241</v>
      </c>
      <c r="G39" s="134">
        <f t="shared" si="0"/>
        <v>-23.785680049766022</v>
      </c>
      <c r="H39" s="134">
        <v>0</v>
      </c>
      <c r="I39" s="134">
        <f t="shared" si="1"/>
        <v>23.785680049766022</v>
      </c>
      <c r="J39" s="134">
        <f t="shared" si="2"/>
        <v>94.010422296780789</v>
      </c>
      <c r="K39" s="134">
        <f t="shared" si="3"/>
        <v>133.97036478038703</v>
      </c>
      <c r="L39" s="134">
        <f t="shared" si="4"/>
        <v>173.93030726399326</v>
      </c>
    </row>
    <row r="40" spans="1:12" x14ac:dyDescent="0.35">
      <c r="A40" s="49" t="s">
        <v>60</v>
      </c>
      <c r="B40" s="114">
        <v>37</v>
      </c>
      <c r="C40" s="12">
        <v>191.183449503188</v>
      </c>
      <c r="D40" s="8">
        <v>23.181076672104101</v>
      </c>
      <c r="E40" s="12">
        <v>192.525582085125</v>
      </c>
      <c r="F40" s="8">
        <v>26.342132581937463</v>
      </c>
      <c r="G40" s="134">
        <f t="shared" si="0"/>
        <v>-23.181076672104101</v>
      </c>
      <c r="H40" s="134">
        <v>0</v>
      </c>
      <c r="I40" s="134">
        <f t="shared" si="1"/>
        <v>23.181076672104101</v>
      </c>
      <c r="J40" s="134">
        <f t="shared" si="2"/>
        <v>-25.000000000000469</v>
      </c>
      <c r="K40" s="134">
        <f t="shared" si="3"/>
        <v>1.342132581936994</v>
      </c>
      <c r="L40" s="134">
        <f t="shared" si="4"/>
        <v>27.684265163874457</v>
      </c>
    </row>
    <row r="41" spans="1:12" x14ac:dyDescent="0.35">
      <c r="A41" s="49" t="s">
        <v>61</v>
      </c>
      <c r="B41" s="116">
        <v>38</v>
      </c>
      <c r="C41" s="12">
        <v>214.607532200002</v>
      </c>
      <c r="D41" s="8">
        <v>23.785680049766022</v>
      </c>
      <c r="E41" s="12">
        <v>238.87251552636599</v>
      </c>
      <c r="F41" s="8">
        <v>24.737107251756761</v>
      </c>
      <c r="G41" s="134">
        <f t="shared" si="0"/>
        <v>-23.785680049766022</v>
      </c>
      <c r="H41" s="134">
        <v>0</v>
      </c>
      <c r="I41" s="134">
        <f t="shared" si="1"/>
        <v>23.785680049766022</v>
      </c>
      <c r="J41" s="134">
        <f t="shared" si="2"/>
        <v>-0.47212392539277204</v>
      </c>
      <c r="K41" s="134">
        <f t="shared" si="3"/>
        <v>24.264983326363989</v>
      </c>
      <c r="L41" s="134">
        <f t="shared" si="4"/>
        <v>49.00209057812075</v>
      </c>
    </row>
    <row r="42" spans="1:12" x14ac:dyDescent="0.35">
      <c r="A42" s="49" t="s">
        <v>62</v>
      </c>
      <c r="B42" s="168">
        <v>39</v>
      </c>
      <c r="C42" s="12">
        <v>191.183449503188</v>
      </c>
      <c r="D42" s="8">
        <v>23.181076672104101</v>
      </c>
      <c r="E42" s="12">
        <v>252.74358594097501</v>
      </c>
      <c r="F42" s="8">
        <v>23.181076672106105</v>
      </c>
      <c r="G42" s="134">
        <f t="shared" si="0"/>
        <v>-23.181076672104101</v>
      </c>
      <c r="H42" s="134">
        <v>0</v>
      </c>
      <c r="I42" s="134">
        <f t="shared" si="1"/>
        <v>23.181076672104101</v>
      </c>
      <c r="J42" s="134">
        <f t="shared" si="2"/>
        <v>38.379059765680907</v>
      </c>
      <c r="K42" s="134">
        <f t="shared" si="3"/>
        <v>61.560136437787008</v>
      </c>
      <c r="L42" s="134">
        <f t="shared" si="4"/>
        <v>84.74121310989311</v>
      </c>
    </row>
    <row r="43" spans="1:12" x14ac:dyDescent="0.35">
      <c r="A43" s="50" t="s">
        <v>63</v>
      </c>
      <c r="B43" s="169">
        <v>40</v>
      </c>
      <c r="C43" s="15">
        <v>214.607532200002</v>
      </c>
      <c r="D43" s="6">
        <v>23.785680049766022</v>
      </c>
      <c r="E43" s="15">
        <v>291.30421480945103</v>
      </c>
      <c r="F43" s="6">
        <v>35.196810083725268</v>
      </c>
      <c r="G43" s="134">
        <f t="shared" si="0"/>
        <v>-23.785680049766022</v>
      </c>
      <c r="H43" s="134">
        <v>0</v>
      </c>
      <c r="I43" s="134">
        <f t="shared" si="1"/>
        <v>23.785680049766022</v>
      </c>
      <c r="J43" s="134">
        <f t="shared" si="2"/>
        <v>41.49987252572376</v>
      </c>
      <c r="K43" s="134">
        <f t="shared" si="3"/>
        <v>76.696682609449027</v>
      </c>
      <c r="L43" s="134">
        <f t="shared" si="4"/>
        <v>111.8934926931743</v>
      </c>
    </row>
    <row r="46" spans="1:12" x14ac:dyDescent="0.35">
      <c r="A46">
        <v>1</v>
      </c>
      <c r="B46">
        <v>-25.87458745874742</v>
      </c>
      <c r="C46">
        <v>0</v>
      </c>
      <c r="D46">
        <v>25.87458745874742</v>
      </c>
      <c r="E46">
        <v>178.55906194849499</v>
      </c>
      <c r="F46">
        <v>227.72077812011</v>
      </c>
      <c r="G46">
        <v>276.88249429172504</v>
      </c>
      <c r="I46" t="s">
        <v>88</v>
      </c>
      <c r="J46" t="s">
        <v>6</v>
      </c>
    </row>
    <row r="47" spans="1:12" x14ac:dyDescent="0.35">
      <c r="A47">
        <v>2</v>
      </c>
      <c r="B47">
        <v>0</v>
      </c>
      <c r="C47">
        <v>0</v>
      </c>
      <c r="D47">
        <v>0</v>
      </c>
      <c r="E47">
        <v>9.9041664161567269</v>
      </c>
      <c r="F47">
        <v>106.34281248121201</v>
      </c>
      <c r="G47">
        <v>202.78145854626729</v>
      </c>
      <c r="I47">
        <v>-25.87458745874742</v>
      </c>
      <c r="J47">
        <v>178.55906194849499</v>
      </c>
      <c r="K47">
        <v>1</v>
      </c>
    </row>
    <row r="48" spans="1:12" x14ac:dyDescent="0.35">
      <c r="A48">
        <v>3</v>
      </c>
      <c r="B48">
        <v>0</v>
      </c>
      <c r="C48">
        <v>0</v>
      </c>
      <c r="D48">
        <v>0</v>
      </c>
      <c r="E48">
        <v>16.020803799581124</v>
      </c>
      <c r="F48">
        <v>68.533350188261977</v>
      </c>
      <c r="G48">
        <v>121.04589657694282</v>
      </c>
      <c r="I48">
        <v>0</v>
      </c>
      <c r="J48">
        <v>227.72077812011</v>
      </c>
      <c r="K48">
        <v>1</v>
      </c>
    </row>
    <row r="49" spans="1:11" x14ac:dyDescent="0.35">
      <c r="A49">
        <v>4</v>
      </c>
      <c r="B49">
        <v>-26.589298923318836</v>
      </c>
      <c r="C49">
        <v>0</v>
      </c>
      <c r="D49">
        <v>26.589298923318836</v>
      </c>
      <c r="E49">
        <v>36.68957525921109</v>
      </c>
      <c r="F49">
        <v>74.909462847775984</v>
      </c>
      <c r="G49">
        <v>113.12935043634087</v>
      </c>
      <c r="I49">
        <v>25.87458745874742</v>
      </c>
      <c r="J49">
        <v>276.88249429172504</v>
      </c>
      <c r="K49">
        <v>1</v>
      </c>
    </row>
    <row r="50" spans="1:11" x14ac:dyDescent="0.35">
      <c r="A50">
        <v>5</v>
      </c>
      <c r="B50">
        <v>-23.654483544858049</v>
      </c>
      <c r="C50">
        <v>0</v>
      </c>
      <c r="D50">
        <v>23.654483544858049</v>
      </c>
      <c r="E50">
        <v>43.773229345190124</v>
      </c>
      <c r="F50">
        <v>98.195559112426025</v>
      </c>
      <c r="G50">
        <v>152.61788887966193</v>
      </c>
    </row>
    <row r="51" spans="1:11" x14ac:dyDescent="0.35">
      <c r="A51">
        <v>6</v>
      </c>
      <c r="B51">
        <v>-43.640624999998046</v>
      </c>
      <c r="C51">
        <v>0</v>
      </c>
      <c r="D51">
        <v>43.640624999998046</v>
      </c>
      <c r="E51">
        <v>132.07716656072026</v>
      </c>
      <c r="F51">
        <v>138.36362858258099</v>
      </c>
      <c r="G51">
        <v>144.65009060444171</v>
      </c>
      <c r="I51">
        <v>0</v>
      </c>
      <c r="J51">
        <v>9.9041664161567269</v>
      </c>
      <c r="K51">
        <v>2</v>
      </c>
    </row>
    <row r="52" spans="1:11" x14ac:dyDescent="0.35">
      <c r="A52">
        <v>7</v>
      </c>
      <c r="B52">
        <v>-40.691251631841709</v>
      </c>
      <c r="C52">
        <v>0</v>
      </c>
      <c r="D52">
        <v>40.691251631841709</v>
      </c>
      <c r="E52">
        <v>119.48757668580659</v>
      </c>
      <c r="F52">
        <v>201.820194711559</v>
      </c>
      <c r="G52">
        <v>284.15281273731142</v>
      </c>
      <c r="I52">
        <v>0</v>
      </c>
      <c r="J52">
        <v>106.34281248121201</v>
      </c>
      <c r="K52">
        <v>2</v>
      </c>
    </row>
    <row r="53" spans="1:11" x14ac:dyDescent="0.35">
      <c r="A53">
        <v>8</v>
      </c>
      <c r="B53">
        <v>-73.630953948234222</v>
      </c>
      <c r="C53">
        <v>0</v>
      </c>
      <c r="D53">
        <v>73.630953948234222</v>
      </c>
      <c r="E53">
        <v>-99.580426024909684</v>
      </c>
      <c r="F53">
        <v>-55.991468969693017</v>
      </c>
      <c r="G53">
        <v>-12.402511914476342</v>
      </c>
      <c r="I53">
        <v>0</v>
      </c>
      <c r="J53">
        <v>202.78145854626729</v>
      </c>
      <c r="K53">
        <v>2</v>
      </c>
    </row>
    <row r="54" spans="1:11" x14ac:dyDescent="0.35">
      <c r="A54">
        <v>9</v>
      </c>
      <c r="B54">
        <v>-62.671613827560911</v>
      </c>
      <c r="C54">
        <v>0</v>
      </c>
      <c r="D54">
        <v>62.671613827560911</v>
      </c>
      <c r="E54">
        <v>-51.144239129104733</v>
      </c>
      <c r="F54">
        <v>25.063982464518006</v>
      </c>
      <c r="G54">
        <v>101.27220405814074</v>
      </c>
    </row>
    <row r="55" spans="1:11" x14ac:dyDescent="0.35">
      <c r="A55">
        <v>10</v>
      </c>
      <c r="B55">
        <v>-50.226828646674065</v>
      </c>
      <c r="C55">
        <v>0</v>
      </c>
      <c r="D55">
        <v>50.226828646674065</v>
      </c>
      <c r="E55">
        <v>-38.944136315642844</v>
      </c>
      <c r="F55">
        <v>12.507736932170019</v>
      </c>
      <c r="G55">
        <v>63.959610179982882</v>
      </c>
      <c r="I55">
        <v>0</v>
      </c>
      <c r="J55">
        <v>16.020803799581124</v>
      </c>
      <c r="K55">
        <v>3</v>
      </c>
    </row>
    <row r="56" spans="1:11" x14ac:dyDescent="0.35">
      <c r="A56">
        <v>11</v>
      </c>
      <c r="B56">
        <v>-39.425287356320574</v>
      </c>
      <c r="C56">
        <v>0</v>
      </c>
      <c r="D56">
        <v>39.425287356320574</v>
      </c>
      <c r="E56">
        <v>77.977011494254299</v>
      </c>
      <c r="F56">
        <v>125.28735632183901</v>
      </c>
      <c r="G56">
        <v>172.59770114942373</v>
      </c>
      <c r="I56">
        <v>0</v>
      </c>
      <c r="J56">
        <v>68.533350188261977</v>
      </c>
      <c r="K56">
        <v>3</v>
      </c>
    </row>
    <row r="57" spans="1:11" x14ac:dyDescent="0.35">
      <c r="A57">
        <v>12</v>
      </c>
      <c r="B57">
        <v>-25.886962757315793</v>
      </c>
      <c r="C57">
        <v>0</v>
      </c>
      <c r="D57">
        <v>25.886962757315793</v>
      </c>
      <c r="E57">
        <v>40.838351874631897</v>
      </c>
      <c r="F57">
        <v>100.00855246278002</v>
      </c>
      <c r="G57">
        <v>159.17875305092815</v>
      </c>
      <c r="I57">
        <v>0</v>
      </c>
      <c r="J57">
        <v>121.04589657694282</v>
      </c>
      <c r="K57">
        <v>3</v>
      </c>
    </row>
    <row r="58" spans="1:11" x14ac:dyDescent="0.35">
      <c r="A58">
        <v>13</v>
      </c>
      <c r="B58">
        <v>-25.886962757315793</v>
      </c>
      <c r="C58">
        <v>0</v>
      </c>
      <c r="D58">
        <v>25.886962757315793</v>
      </c>
      <c r="E58">
        <v>102.83086518029464</v>
      </c>
      <c r="F58">
        <v>149.05758438978199</v>
      </c>
      <c r="G58">
        <v>195.28430359926935</v>
      </c>
    </row>
    <row r="59" spans="1:11" x14ac:dyDescent="0.35">
      <c r="A59">
        <v>14</v>
      </c>
      <c r="B59">
        <v>-25.886962757315793</v>
      </c>
      <c r="C59">
        <v>0</v>
      </c>
      <c r="D59">
        <v>25.886962757315793</v>
      </c>
      <c r="E59">
        <v>174.75981395104134</v>
      </c>
      <c r="F59">
        <v>324.53438418978595</v>
      </c>
      <c r="G59">
        <v>474.30895442853057</v>
      </c>
      <c r="I59">
        <v>-26.589298923318836</v>
      </c>
      <c r="J59">
        <v>36.68957525921109</v>
      </c>
      <c r="K59">
        <v>4</v>
      </c>
    </row>
    <row r="60" spans="1:11" x14ac:dyDescent="0.35">
      <c r="A60">
        <v>15</v>
      </c>
      <c r="B60">
        <v>-39.796954314719294</v>
      </c>
      <c r="C60">
        <v>0</v>
      </c>
      <c r="D60">
        <v>39.796954314719294</v>
      </c>
      <c r="E60">
        <v>129.61928934009828</v>
      </c>
      <c r="F60">
        <v>200.507614213198</v>
      </c>
      <c r="G60">
        <v>271.39593908629774</v>
      </c>
      <c r="I60">
        <v>0</v>
      </c>
      <c r="J60">
        <v>74.909462847775984</v>
      </c>
      <c r="K60">
        <v>4</v>
      </c>
    </row>
    <row r="61" spans="1:11" x14ac:dyDescent="0.35">
      <c r="A61">
        <v>16</v>
      </c>
      <c r="B61">
        <v>-34.82233502538088</v>
      </c>
      <c r="C61">
        <v>0</v>
      </c>
      <c r="D61">
        <v>34.82233502538088</v>
      </c>
      <c r="E61">
        <v>210.27918781725947</v>
      </c>
      <c r="F61">
        <v>253.807106598985</v>
      </c>
      <c r="G61">
        <v>297.33502538071053</v>
      </c>
      <c r="I61">
        <v>26.589298923318836</v>
      </c>
      <c r="J61">
        <v>113.12935043634087</v>
      </c>
      <c r="K61">
        <v>4</v>
      </c>
    </row>
    <row r="62" spans="1:11" x14ac:dyDescent="0.35">
      <c r="A62">
        <v>17</v>
      </c>
      <c r="B62">
        <v>-28.734199145310676</v>
      </c>
      <c r="C62">
        <v>0</v>
      </c>
      <c r="D62">
        <v>28.734199145310676</v>
      </c>
      <c r="E62">
        <v>5.8316543254251769</v>
      </c>
      <c r="F62">
        <v>27.004222116704995</v>
      </c>
      <c r="G62">
        <v>48.176789907984812</v>
      </c>
    </row>
    <row r="63" spans="1:11" x14ac:dyDescent="0.35">
      <c r="A63">
        <v>18</v>
      </c>
      <c r="B63">
        <v>-16.779512191679999</v>
      </c>
      <c r="C63">
        <v>0</v>
      </c>
      <c r="D63">
        <v>16.779512191679999</v>
      </c>
      <c r="E63">
        <v>179.66294948902086</v>
      </c>
      <c r="F63">
        <v>221.3170125072624</v>
      </c>
      <c r="G63">
        <v>262.97107552550398</v>
      </c>
      <c r="I63">
        <v>-23.654483544858049</v>
      </c>
      <c r="J63">
        <v>43.773229345190124</v>
      </c>
      <c r="K63">
        <v>5</v>
      </c>
    </row>
    <row r="64" spans="1:11" x14ac:dyDescent="0.35">
      <c r="A64">
        <v>19</v>
      </c>
      <c r="B64">
        <v>-33.07500000000357</v>
      </c>
      <c r="C64">
        <v>0</v>
      </c>
      <c r="D64">
        <v>33.07500000000357</v>
      </c>
      <c r="E64">
        <v>-36.405000000003568</v>
      </c>
      <c r="F64">
        <v>-1.125</v>
      </c>
      <c r="G64">
        <v>34.155000000003568</v>
      </c>
      <c r="I64">
        <v>0</v>
      </c>
      <c r="J64">
        <v>98.195559112426025</v>
      </c>
      <c r="K64">
        <v>5</v>
      </c>
    </row>
    <row r="65" spans="1:11" x14ac:dyDescent="0.35">
      <c r="A65">
        <v>20</v>
      </c>
      <c r="B65">
        <v>-33.07500000000357</v>
      </c>
      <c r="C65">
        <v>0</v>
      </c>
      <c r="D65">
        <v>33.07500000000357</v>
      </c>
      <c r="E65">
        <v>249.97871287128785</v>
      </c>
      <c r="F65">
        <v>316.12871287128786</v>
      </c>
      <c r="G65">
        <v>382.27871287128789</v>
      </c>
      <c r="I65">
        <v>23.654483544858049</v>
      </c>
      <c r="J65">
        <v>152.61788887966193</v>
      </c>
      <c r="K65">
        <v>5</v>
      </c>
    </row>
    <row r="66" spans="1:11" x14ac:dyDescent="0.35">
      <c r="A66">
        <v>21</v>
      </c>
      <c r="B66">
        <v>-7.4425639637630088</v>
      </c>
      <c r="C66">
        <v>0</v>
      </c>
      <c r="D66">
        <v>7.4425639637630088</v>
      </c>
      <c r="E66">
        <v>-22.530210638602391</v>
      </c>
      <c r="F66">
        <v>-10.125937365663987</v>
      </c>
      <c r="G66">
        <v>2.2783359072744176</v>
      </c>
    </row>
    <row r="67" spans="1:11" x14ac:dyDescent="0.35">
      <c r="A67">
        <v>22</v>
      </c>
      <c r="B67">
        <v>-9.379955550852884</v>
      </c>
      <c r="C67">
        <v>0</v>
      </c>
      <c r="D67">
        <v>9.379955550852884</v>
      </c>
      <c r="E67">
        <v>-76.863244787806948</v>
      </c>
      <c r="F67">
        <v>-66.495925494760982</v>
      </c>
      <c r="G67">
        <v>-56.128606201715016</v>
      </c>
      <c r="I67">
        <v>-43.640624999998046</v>
      </c>
      <c r="J67">
        <v>132.07716656072026</v>
      </c>
      <c r="K67">
        <v>6</v>
      </c>
    </row>
    <row r="68" spans="1:11" x14ac:dyDescent="0.35">
      <c r="A68">
        <v>23</v>
      </c>
      <c r="B68">
        <v>-9.5608431523331685</v>
      </c>
      <c r="C68">
        <v>0</v>
      </c>
      <c r="D68">
        <v>9.5608431523331685</v>
      </c>
      <c r="E68">
        <v>3.2668204456825514</v>
      </c>
      <c r="F68">
        <v>26.486010958486986</v>
      </c>
      <c r="G68">
        <v>49.705201471291417</v>
      </c>
      <c r="I68">
        <v>0</v>
      </c>
      <c r="J68">
        <v>138.36362858258099</v>
      </c>
      <c r="K68">
        <v>6</v>
      </c>
    </row>
    <row r="69" spans="1:11" x14ac:dyDescent="0.35">
      <c r="A69">
        <v>24</v>
      </c>
      <c r="B69">
        <v>-8.9378982406089449</v>
      </c>
      <c r="C69">
        <v>0</v>
      </c>
      <c r="D69">
        <v>8.9378982406089449</v>
      </c>
      <c r="E69">
        <v>67.063813599618058</v>
      </c>
      <c r="F69">
        <v>97.708036138848996</v>
      </c>
      <c r="G69">
        <v>128.35225867807992</v>
      </c>
      <c r="I69">
        <v>43.640624999998046</v>
      </c>
      <c r="J69">
        <v>144.65009060444171</v>
      </c>
      <c r="K69">
        <v>6</v>
      </c>
    </row>
    <row r="70" spans="1:11" x14ac:dyDescent="0.35">
      <c r="A70">
        <v>25</v>
      </c>
      <c r="B70">
        <v>-13.517546782947147</v>
      </c>
      <c r="C70">
        <v>0</v>
      </c>
      <c r="D70">
        <v>13.517546782947147</v>
      </c>
      <c r="E70">
        <v>0.82760490507901352</v>
      </c>
      <c r="F70">
        <v>102.82363972187201</v>
      </c>
      <c r="G70">
        <v>204.81967453866503</v>
      </c>
    </row>
    <row r="71" spans="1:11" x14ac:dyDescent="0.35">
      <c r="A71">
        <v>26</v>
      </c>
      <c r="B71">
        <v>0</v>
      </c>
      <c r="C71">
        <v>0</v>
      </c>
      <c r="D71">
        <v>0</v>
      </c>
      <c r="E71">
        <v>31.429653722063332</v>
      </c>
      <c r="F71">
        <v>57.389918622726015</v>
      </c>
      <c r="G71">
        <v>83.350183523388694</v>
      </c>
      <c r="I71">
        <v>-40.691251631841709</v>
      </c>
      <c r="J71">
        <v>119.48757668580659</v>
      </c>
      <c r="K71">
        <v>7</v>
      </c>
    </row>
    <row r="72" spans="1:11" x14ac:dyDescent="0.35">
      <c r="A72">
        <v>27</v>
      </c>
      <c r="B72">
        <v>-15.353646567769157</v>
      </c>
      <c r="C72">
        <v>0</v>
      </c>
      <c r="D72">
        <v>15.353646567769157</v>
      </c>
      <c r="E72">
        <v>18.703096621356892</v>
      </c>
      <c r="F72">
        <v>49.401545490439005</v>
      </c>
      <c r="G72">
        <v>80.099994359521119</v>
      </c>
      <c r="I72">
        <v>0</v>
      </c>
      <c r="J72">
        <v>201.820194711559</v>
      </c>
      <c r="K72">
        <v>7</v>
      </c>
    </row>
    <row r="73" spans="1:11" x14ac:dyDescent="0.35">
      <c r="A73">
        <v>28</v>
      </c>
      <c r="B73">
        <v>-7.1922856398237833</v>
      </c>
      <c r="C73">
        <v>0</v>
      </c>
      <c r="D73">
        <v>7.1922856398237833</v>
      </c>
      <c r="E73">
        <v>58.950221527233424</v>
      </c>
      <c r="F73">
        <v>70.937364260273014</v>
      </c>
      <c r="G73">
        <v>82.924506993312605</v>
      </c>
      <c r="I73">
        <v>40.691251631841709</v>
      </c>
      <c r="J73">
        <v>284.15281273731142</v>
      </c>
      <c r="K73">
        <v>7</v>
      </c>
    </row>
    <row r="74" spans="1:11" x14ac:dyDescent="0.35">
      <c r="A74">
        <v>29</v>
      </c>
      <c r="B74">
        <v>-28.770642201835273</v>
      </c>
      <c r="C74">
        <v>0</v>
      </c>
      <c r="D74">
        <v>28.770642201835273</v>
      </c>
      <c r="E74">
        <v>-1.4923547400620549</v>
      </c>
      <c r="F74">
        <v>45.259938837920998</v>
      </c>
      <c r="G74">
        <v>92.012232415904052</v>
      </c>
    </row>
    <row r="75" spans="1:11" x14ac:dyDescent="0.35">
      <c r="A75">
        <v>30</v>
      </c>
      <c r="B75">
        <v>-28.770642201835273</v>
      </c>
      <c r="C75">
        <v>0</v>
      </c>
      <c r="D75">
        <v>28.770642201835273</v>
      </c>
      <c r="E75">
        <v>-26.530981553530417</v>
      </c>
      <c r="F75">
        <v>11.673820575820997</v>
      </c>
      <c r="G75">
        <v>49.878622705172411</v>
      </c>
      <c r="I75">
        <v>-73.630953948234222</v>
      </c>
      <c r="J75">
        <v>-99.580426024909684</v>
      </c>
      <c r="K75">
        <v>8</v>
      </c>
    </row>
    <row r="76" spans="1:11" x14ac:dyDescent="0.35">
      <c r="A76">
        <v>31</v>
      </c>
      <c r="B76">
        <v>-31.290086048867224</v>
      </c>
      <c r="C76">
        <v>0</v>
      </c>
      <c r="D76">
        <v>31.290086048867224</v>
      </c>
      <c r="E76">
        <v>0.63576958743914247</v>
      </c>
      <c r="F76">
        <v>31.260109124629992</v>
      </c>
      <c r="G76">
        <v>61.884448661820841</v>
      </c>
      <c r="I76">
        <v>0</v>
      </c>
      <c r="J76">
        <v>-55.991468969693017</v>
      </c>
      <c r="K76">
        <v>8</v>
      </c>
    </row>
    <row r="77" spans="1:11" x14ac:dyDescent="0.35">
      <c r="A77">
        <v>32</v>
      </c>
      <c r="B77">
        <v>-33.269327227851157</v>
      </c>
      <c r="C77">
        <v>0</v>
      </c>
      <c r="D77">
        <v>33.269327227851157</v>
      </c>
      <c r="E77">
        <v>24.292374984283249</v>
      </c>
      <c r="F77">
        <v>60.960422442942985</v>
      </c>
      <c r="G77">
        <v>97.628469901602728</v>
      </c>
      <c r="I77">
        <v>73.630953948234222</v>
      </c>
      <c r="J77">
        <v>-12.402511914476342</v>
      </c>
      <c r="K77">
        <v>8</v>
      </c>
    </row>
    <row r="78" spans="1:11" x14ac:dyDescent="0.35">
      <c r="A78">
        <v>33</v>
      </c>
      <c r="B78">
        <v>-35.923753665689901</v>
      </c>
      <c r="C78">
        <v>0</v>
      </c>
      <c r="D78">
        <v>35.923753665689901</v>
      </c>
      <c r="E78">
        <v>53.782991202345393</v>
      </c>
      <c r="F78">
        <v>102.63929618768299</v>
      </c>
      <c r="G78">
        <v>151.49560117302059</v>
      </c>
    </row>
    <row r="79" spans="1:11" x14ac:dyDescent="0.35">
      <c r="A79">
        <v>34</v>
      </c>
      <c r="B79">
        <v>-10.862068965516734</v>
      </c>
      <c r="C79">
        <v>0</v>
      </c>
      <c r="D79">
        <v>10.862068965516734</v>
      </c>
      <c r="E79">
        <v>-44.359605911326973</v>
      </c>
      <c r="F79">
        <v>14.778325123152968</v>
      </c>
      <c r="G79">
        <v>73.916256157632915</v>
      </c>
      <c r="I79">
        <v>-62.671613827560911</v>
      </c>
      <c r="J79">
        <v>-51.144239129104733</v>
      </c>
      <c r="K79">
        <v>9</v>
      </c>
    </row>
    <row r="80" spans="1:11" x14ac:dyDescent="0.35">
      <c r="A80">
        <v>35</v>
      </c>
      <c r="B80">
        <v>-23.181076672104101</v>
      </c>
      <c r="C80">
        <v>0</v>
      </c>
      <c r="D80">
        <v>23.181076672104101</v>
      </c>
      <c r="E80">
        <v>25.483167729497264</v>
      </c>
      <c r="F80">
        <v>50.793415393742009</v>
      </c>
      <c r="G80">
        <v>76.103663057986751</v>
      </c>
      <c r="I80">
        <v>0</v>
      </c>
      <c r="J80">
        <v>25.063982464518006</v>
      </c>
      <c r="K80">
        <v>9</v>
      </c>
    </row>
    <row r="81" spans="1:11" x14ac:dyDescent="0.35">
      <c r="A81">
        <v>36</v>
      </c>
      <c r="B81">
        <v>-23.785680049766022</v>
      </c>
      <c r="C81">
        <v>0</v>
      </c>
      <c r="D81">
        <v>23.785680049766022</v>
      </c>
      <c r="E81">
        <v>94.010422296780789</v>
      </c>
      <c r="F81">
        <v>133.97036478038703</v>
      </c>
      <c r="G81">
        <v>173.93030726399326</v>
      </c>
      <c r="I81">
        <v>62.671613827560911</v>
      </c>
      <c r="J81">
        <v>101.27220405814074</v>
      </c>
      <c r="K81">
        <v>9</v>
      </c>
    </row>
    <row r="82" spans="1:11" x14ac:dyDescent="0.35">
      <c r="A82">
        <v>37</v>
      </c>
      <c r="B82">
        <v>-23.181076672104101</v>
      </c>
      <c r="C82">
        <v>0</v>
      </c>
      <c r="D82">
        <v>23.181076672104101</v>
      </c>
      <c r="E82">
        <v>-25.000000000000469</v>
      </c>
      <c r="F82">
        <v>1.342132581936994</v>
      </c>
      <c r="G82">
        <v>27.684265163874457</v>
      </c>
    </row>
    <row r="83" spans="1:11" x14ac:dyDescent="0.35">
      <c r="A83">
        <v>38</v>
      </c>
      <c r="B83">
        <v>-23.785680049766022</v>
      </c>
      <c r="C83">
        <v>0</v>
      </c>
      <c r="D83">
        <v>23.785680049766022</v>
      </c>
      <c r="E83">
        <v>-0.47212392539277204</v>
      </c>
      <c r="F83">
        <v>24.264983326363989</v>
      </c>
      <c r="G83">
        <v>49.00209057812075</v>
      </c>
      <c r="I83">
        <v>-50.226828646674065</v>
      </c>
      <c r="J83">
        <v>-38.944136315642844</v>
      </c>
      <c r="K83">
        <v>10</v>
      </c>
    </row>
    <row r="84" spans="1:11" x14ac:dyDescent="0.35">
      <c r="A84">
        <v>39</v>
      </c>
      <c r="B84">
        <v>-23.181076672104101</v>
      </c>
      <c r="C84">
        <v>0</v>
      </c>
      <c r="D84">
        <v>23.181076672104101</v>
      </c>
      <c r="E84">
        <v>38.379059765680907</v>
      </c>
      <c r="F84">
        <v>61.560136437787008</v>
      </c>
      <c r="G84">
        <v>84.74121310989311</v>
      </c>
      <c r="I84">
        <v>0</v>
      </c>
      <c r="J84">
        <v>12.507736932170019</v>
      </c>
      <c r="K84">
        <v>10</v>
      </c>
    </row>
    <row r="85" spans="1:11" x14ac:dyDescent="0.35">
      <c r="A85">
        <v>40</v>
      </c>
      <c r="B85">
        <v>-23.785680049766022</v>
      </c>
      <c r="C85">
        <v>0</v>
      </c>
      <c r="D85">
        <v>23.785680049766022</v>
      </c>
      <c r="E85">
        <v>41.49987252572376</v>
      </c>
      <c r="F85">
        <v>76.696682609449027</v>
      </c>
      <c r="G85">
        <v>111.8934926931743</v>
      </c>
      <c r="I85">
        <v>50.226828646674065</v>
      </c>
      <c r="J85">
        <v>63.959610179982882</v>
      </c>
      <c r="K85">
        <v>10</v>
      </c>
    </row>
    <row r="87" spans="1:11" x14ac:dyDescent="0.35">
      <c r="I87">
        <v>-39.425287356320574</v>
      </c>
      <c r="J87">
        <v>77.977011494254299</v>
      </c>
      <c r="K87">
        <v>11</v>
      </c>
    </row>
    <row r="88" spans="1:11" x14ac:dyDescent="0.35">
      <c r="I88">
        <v>0</v>
      </c>
      <c r="J88">
        <v>125.28735632183901</v>
      </c>
      <c r="K88">
        <v>11</v>
      </c>
    </row>
    <row r="89" spans="1:11" x14ac:dyDescent="0.35">
      <c r="I89">
        <v>39.425287356320574</v>
      </c>
      <c r="J89">
        <v>172.59770114942373</v>
      </c>
      <c r="K89">
        <v>11</v>
      </c>
    </row>
    <row r="91" spans="1:11" x14ac:dyDescent="0.35">
      <c r="I91">
        <v>-25.886962757315793</v>
      </c>
      <c r="J91">
        <v>40.838351874631897</v>
      </c>
      <c r="K91">
        <v>12</v>
      </c>
    </row>
    <row r="92" spans="1:11" x14ac:dyDescent="0.35">
      <c r="I92">
        <v>0</v>
      </c>
      <c r="J92">
        <v>100.00855246278002</v>
      </c>
      <c r="K92">
        <v>12</v>
      </c>
    </row>
    <row r="93" spans="1:11" x14ac:dyDescent="0.35">
      <c r="I93">
        <v>25.886962757315793</v>
      </c>
      <c r="J93">
        <v>159.17875305092815</v>
      </c>
      <c r="K93">
        <v>12</v>
      </c>
    </row>
    <row r="95" spans="1:11" x14ac:dyDescent="0.35">
      <c r="I95">
        <v>-25.886962757315793</v>
      </c>
      <c r="J95">
        <v>102.83086518029464</v>
      </c>
      <c r="K95">
        <v>13</v>
      </c>
    </row>
    <row r="96" spans="1:11" x14ac:dyDescent="0.35">
      <c r="I96">
        <v>0</v>
      </c>
      <c r="J96">
        <v>149.05758438978199</v>
      </c>
      <c r="K96">
        <v>13</v>
      </c>
    </row>
    <row r="97" spans="9:11" x14ac:dyDescent="0.35">
      <c r="I97">
        <v>25.886962757315793</v>
      </c>
      <c r="J97">
        <v>195.28430359926935</v>
      </c>
      <c r="K97">
        <v>13</v>
      </c>
    </row>
    <row r="99" spans="9:11" x14ac:dyDescent="0.35">
      <c r="I99">
        <v>-25.886962757315793</v>
      </c>
      <c r="J99">
        <v>174.75981395104134</v>
      </c>
      <c r="K99">
        <v>14</v>
      </c>
    </row>
    <row r="100" spans="9:11" x14ac:dyDescent="0.35">
      <c r="I100">
        <v>0</v>
      </c>
      <c r="J100">
        <v>324.53438418978595</v>
      </c>
      <c r="K100">
        <v>14</v>
      </c>
    </row>
    <row r="101" spans="9:11" x14ac:dyDescent="0.35">
      <c r="I101">
        <v>25.886962757315793</v>
      </c>
      <c r="J101">
        <v>474.30895442853057</v>
      </c>
      <c r="K101">
        <v>14</v>
      </c>
    </row>
    <row r="103" spans="9:11" x14ac:dyDescent="0.35">
      <c r="I103">
        <v>-39.796954314719294</v>
      </c>
      <c r="J103">
        <v>129.61928934009828</v>
      </c>
      <c r="K103">
        <v>15</v>
      </c>
    </row>
    <row r="104" spans="9:11" x14ac:dyDescent="0.35">
      <c r="I104">
        <v>0</v>
      </c>
      <c r="J104">
        <v>200.507614213198</v>
      </c>
      <c r="K104">
        <v>15</v>
      </c>
    </row>
    <row r="105" spans="9:11" x14ac:dyDescent="0.35">
      <c r="I105">
        <v>39.796954314719294</v>
      </c>
      <c r="J105">
        <v>271.39593908629774</v>
      </c>
      <c r="K105">
        <v>15</v>
      </c>
    </row>
    <row r="107" spans="9:11" x14ac:dyDescent="0.35">
      <c r="I107">
        <v>-34.82233502538088</v>
      </c>
      <c r="J107">
        <v>210.27918781725947</v>
      </c>
      <c r="K107">
        <v>16</v>
      </c>
    </row>
    <row r="108" spans="9:11" x14ac:dyDescent="0.35">
      <c r="I108">
        <v>0</v>
      </c>
      <c r="J108">
        <v>253.807106598985</v>
      </c>
      <c r="K108">
        <v>16</v>
      </c>
    </row>
    <row r="109" spans="9:11" x14ac:dyDescent="0.35">
      <c r="I109">
        <v>34.82233502538088</v>
      </c>
      <c r="J109">
        <v>297.33502538071053</v>
      </c>
      <c r="K109">
        <v>16</v>
      </c>
    </row>
    <row r="111" spans="9:11" x14ac:dyDescent="0.35">
      <c r="I111">
        <v>-28.734199145310676</v>
      </c>
      <c r="J111">
        <v>5.8316543254251769</v>
      </c>
      <c r="K111">
        <v>17</v>
      </c>
    </row>
    <row r="112" spans="9:11" x14ac:dyDescent="0.35">
      <c r="I112">
        <v>0</v>
      </c>
      <c r="J112">
        <v>27.004222116704995</v>
      </c>
      <c r="K112">
        <v>17</v>
      </c>
    </row>
    <row r="113" spans="9:11" x14ac:dyDescent="0.35">
      <c r="I113">
        <v>28.734199145310676</v>
      </c>
      <c r="J113">
        <v>48.176789907984812</v>
      </c>
      <c r="K113">
        <v>17</v>
      </c>
    </row>
    <row r="115" spans="9:11" x14ac:dyDescent="0.35">
      <c r="I115">
        <v>-16.779512191679999</v>
      </c>
      <c r="J115">
        <v>179.66294948902086</v>
      </c>
      <c r="K115">
        <v>18</v>
      </c>
    </row>
    <row r="116" spans="9:11" x14ac:dyDescent="0.35">
      <c r="I116">
        <v>0</v>
      </c>
      <c r="J116">
        <v>221.3170125072624</v>
      </c>
      <c r="K116">
        <v>18</v>
      </c>
    </row>
    <row r="117" spans="9:11" x14ac:dyDescent="0.35">
      <c r="I117">
        <v>16.779512191679999</v>
      </c>
      <c r="J117">
        <v>262.97107552550398</v>
      </c>
      <c r="K117">
        <v>18</v>
      </c>
    </row>
    <row r="119" spans="9:11" x14ac:dyDescent="0.35">
      <c r="I119">
        <v>-33.07500000000357</v>
      </c>
      <c r="J119">
        <v>-36.405000000003568</v>
      </c>
      <c r="K119">
        <v>19</v>
      </c>
    </row>
    <row r="120" spans="9:11" x14ac:dyDescent="0.35">
      <c r="I120">
        <v>0</v>
      </c>
      <c r="J120">
        <v>-1.125</v>
      </c>
      <c r="K120">
        <v>19</v>
      </c>
    </row>
    <row r="121" spans="9:11" x14ac:dyDescent="0.35">
      <c r="I121">
        <v>33.07500000000357</v>
      </c>
      <c r="J121">
        <v>34.155000000003568</v>
      </c>
      <c r="K121">
        <v>19</v>
      </c>
    </row>
    <row r="123" spans="9:11" x14ac:dyDescent="0.35">
      <c r="I123">
        <v>-33.07500000000357</v>
      </c>
      <c r="J123">
        <v>249.97871287128785</v>
      </c>
      <c r="K123">
        <v>20</v>
      </c>
    </row>
    <row r="124" spans="9:11" x14ac:dyDescent="0.35">
      <c r="I124">
        <v>0</v>
      </c>
      <c r="J124">
        <v>316.12871287128786</v>
      </c>
      <c r="K124">
        <v>20</v>
      </c>
    </row>
    <row r="125" spans="9:11" x14ac:dyDescent="0.35">
      <c r="I125">
        <v>33.07500000000357</v>
      </c>
      <c r="J125">
        <v>382.27871287128789</v>
      </c>
      <c r="K125">
        <v>20</v>
      </c>
    </row>
    <row r="127" spans="9:11" x14ac:dyDescent="0.35">
      <c r="I127">
        <v>-7.4425639637630088</v>
      </c>
      <c r="J127">
        <v>-22.530210638602391</v>
      </c>
      <c r="K127">
        <v>21</v>
      </c>
    </row>
    <row r="128" spans="9:11" x14ac:dyDescent="0.35">
      <c r="I128">
        <v>0</v>
      </c>
      <c r="J128">
        <v>-10.125937365663987</v>
      </c>
      <c r="K128">
        <v>21</v>
      </c>
    </row>
    <row r="129" spans="9:11" x14ac:dyDescent="0.35">
      <c r="I129">
        <v>7.4425639637630088</v>
      </c>
      <c r="J129">
        <v>2.2783359072744176</v>
      </c>
      <c r="K129">
        <v>21</v>
      </c>
    </row>
    <row r="131" spans="9:11" x14ac:dyDescent="0.35">
      <c r="I131">
        <v>-9.379955550852884</v>
      </c>
      <c r="J131">
        <v>-76.863244787806948</v>
      </c>
      <c r="K131">
        <v>22</v>
      </c>
    </row>
    <row r="132" spans="9:11" x14ac:dyDescent="0.35">
      <c r="I132">
        <v>0</v>
      </c>
      <c r="J132">
        <v>-66.495925494760982</v>
      </c>
      <c r="K132">
        <v>22</v>
      </c>
    </row>
    <row r="133" spans="9:11" x14ac:dyDescent="0.35">
      <c r="I133">
        <v>9.379955550852884</v>
      </c>
      <c r="J133">
        <v>-56.128606201715016</v>
      </c>
      <c r="K133">
        <v>22</v>
      </c>
    </row>
    <row r="135" spans="9:11" x14ac:dyDescent="0.35">
      <c r="I135">
        <v>-9.5608431523331685</v>
      </c>
      <c r="J135">
        <v>3.2668204456825514</v>
      </c>
      <c r="K135">
        <v>23</v>
      </c>
    </row>
    <row r="136" spans="9:11" x14ac:dyDescent="0.35">
      <c r="I136">
        <v>0</v>
      </c>
      <c r="J136">
        <v>26.486010958486986</v>
      </c>
      <c r="K136">
        <v>23</v>
      </c>
    </row>
    <row r="137" spans="9:11" x14ac:dyDescent="0.35">
      <c r="I137">
        <v>9.5608431523331685</v>
      </c>
      <c r="J137">
        <v>49.705201471291417</v>
      </c>
      <c r="K137">
        <v>23</v>
      </c>
    </row>
    <row r="139" spans="9:11" x14ac:dyDescent="0.35">
      <c r="I139">
        <v>-8.9378982406089449</v>
      </c>
      <c r="J139">
        <v>67.063813599618058</v>
      </c>
      <c r="K139">
        <v>24</v>
      </c>
    </row>
    <row r="140" spans="9:11" x14ac:dyDescent="0.35">
      <c r="I140">
        <v>0</v>
      </c>
      <c r="J140">
        <v>97.708036138848996</v>
      </c>
      <c r="K140">
        <v>24</v>
      </c>
    </row>
    <row r="141" spans="9:11" x14ac:dyDescent="0.35">
      <c r="I141">
        <v>8.9378982406089449</v>
      </c>
      <c r="J141">
        <v>128.35225867807992</v>
      </c>
      <c r="K141">
        <v>24</v>
      </c>
    </row>
    <row r="143" spans="9:11" x14ac:dyDescent="0.35">
      <c r="I143">
        <v>-13.517546782947147</v>
      </c>
      <c r="J143">
        <v>0.82760490507901352</v>
      </c>
      <c r="K143">
        <v>25</v>
      </c>
    </row>
    <row r="144" spans="9:11" x14ac:dyDescent="0.35">
      <c r="I144">
        <v>0</v>
      </c>
      <c r="J144">
        <v>102.82363972187201</v>
      </c>
      <c r="K144">
        <v>25</v>
      </c>
    </row>
    <row r="145" spans="9:11" x14ac:dyDescent="0.35">
      <c r="I145">
        <v>13.517546782947147</v>
      </c>
      <c r="J145">
        <v>204.81967453866503</v>
      </c>
      <c r="K145">
        <v>25</v>
      </c>
    </row>
    <row r="147" spans="9:11" x14ac:dyDescent="0.35">
      <c r="I147">
        <v>0</v>
      </c>
      <c r="J147">
        <v>31.429653722063332</v>
      </c>
      <c r="K147">
        <v>26</v>
      </c>
    </row>
    <row r="148" spans="9:11" x14ac:dyDescent="0.35">
      <c r="I148">
        <v>0</v>
      </c>
      <c r="J148">
        <v>57.389918622726015</v>
      </c>
      <c r="K148">
        <v>26</v>
      </c>
    </row>
    <row r="149" spans="9:11" x14ac:dyDescent="0.35">
      <c r="I149">
        <v>0</v>
      </c>
      <c r="J149">
        <v>83.350183523388694</v>
      </c>
      <c r="K149">
        <v>26</v>
      </c>
    </row>
    <row r="151" spans="9:11" x14ac:dyDescent="0.35">
      <c r="I151">
        <v>-15.353646567769157</v>
      </c>
      <c r="J151">
        <v>18.703096621356892</v>
      </c>
      <c r="K151">
        <v>27</v>
      </c>
    </row>
    <row r="152" spans="9:11" x14ac:dyDescent="0.35">
      <c r="I152">
        <v>0</v>
      </c>
      <c r="J152">
        <v>49.401545490439005</v>
      </c>
      <c r="K152">
        <v>27</v>
      </c>
    </row>
    <row r="153" spans="9:11" x14ac:dyDescent="0.35">
      <c r="I153">
        <v>15.353646567769157</v>
      </c>
      <c r="J153">
        <v>80.099994359521119</v>
      </c>
      <c r="K153">
        <v>27</v>
      </c>
    </row>
    <row r="155" spans="9:11" x14ac:dyDescent="0.35">
      <c r="I155">
        <v>-7.1922856398237833</v>
      </c>
      <c r="J155">
        <v>58.950221527233424</v>
      </c>
      <c r="K155">
        <v>28</v>
      </c>
    </row>
    <row r="156" spans="9:11" x14ac:dyDescent="0.35">
      <c r="I156">
        <v>0</v>
      </c>
      <c r="J156">
        <v>70.937364260273014</v>
      </c>
      <c r="K156">
        <v>28</v>
      </c>
    </row>
    <row r="157" spans="9:11" x14ac:dyDescent="0.35">
      <c r="I157">
        <v>7.1922856398237833</v>
      </c>
      <c r="J157">
        <v>82.924506993312605</v>
      </c>
      <c r="K157">
        <v>28</v>
      </c>
    </row>
    <row r="159" spans="9:11" x14ac:dyDescent="0.35">
      <c r="I159">
        <v>-28.770642201835273</v>
      </c>
      <c r="J159">
        <v>-1.4923547400620549</v>
      </c>
      <c r="K159">
        <v>29</v>
      </c>
    </row>
    <row r="160" spans="9:11" x14ac:dyDescent="0.35">
      <c r="I160">
        <v>0</v>
      </c>
      <c r="J160">
        <v>45.259938837920998</v>
      </c>
      <c r="K160">
        <v>29</v>
      </c>
    </row>
    <row r="161" spans="9:11" x14ac:dyDescent="0.35">
      <c r="I161">
        <v>28.770642201835273</v>
      </c>
      <c r="J161">
        <v>92.012232415904052</v>
      </c>
      <c r="K161">
        <v>29</v>
      </c>
    </row>
    <row r="163" spans="9:11" x14ac:dyDescent="0.35">
      <c r="I163">
        <v>-28.770642201835273</v>
      </c>
      <c r="J163">
        <v>-26.530981553530417</v>
      </c>
      <c r="K163">
        <v>30</v>
      </c>
    </row>
    <row r="164" spans="9:11" x14ac:dyDescent="0.35">
      <c r="I164">
        <v>0</v>
      </c>
      <c r="J164">
        <v>11.673820575820997</v>
      </c>
      <c r="K164">
        <v>30</v>
      </c>
    </row>
    <row r="165" spans="9:11" x14ac:dyDescent="0.35">
      <c r="I165">
        <v>28.770642201835273</v>
      </c>
      <c r="J165">
        <v>49.878622705172411</v>
      </c>
      <c r="K165">
        <v>30</v>
      </c>
    </row>
    <row r="167" spans="9:11" x14ac:dyDescent="0.35">
      <c r="I167">
        <v>-31.290086048867224</v>
      </c>
      <c r="J167">
        <v>0.63576958743914247</v>
      </c>
      <c r="K167">
        <v>31</v>
      </c>
    </row>
    <row r="168" spans="9:11" x14ac:dyDescent="0.35">
      <c r="I168">
        <v>0</v>
      </c>
      <c r="J168">
        <v>31.260109124629992</v>
      </c>
      <c r="K168">
        <v>31</v>
      </c>
    </row>
    <row r="169" spans="9:11" x14ac:dyDescent="0.35">
      <c r="I169">
        <v>31.290086048867224</v>
      </c>
      <c r="J169">
        <v>61.884448661820841</v>
      </c>
      <c r="K169">
        <v>31</v>
      </c>
    </row>
    <row r="171" spans="9:11" x14ac:dyDescent="0.35">
      <c r="I171">
        <v>-33.269327227851157</v>
      </c>
      <c r="J171">
        <v>24.292374984283249</v>
      </c>
      <c r="K171">
        <v>32</v>
      </c>
    </row>
    <row r="172" spans="9:11" x14ac:dyDescent="0.35">
      <c r="I172">
        <v>0</v>
      </c>
      <c r="J172">
        <v>60.960422442942985</v>
      </c>
      <c r="K172">
        <v>32</v>
      </c>
    </row>
    <row r="173" spans="9:11" x14ac:dyDescent="0.35">
      <c r="I173">
        <v>33.269327227851157</v>
      </c>
      <c r="J173">
        <v>97.628469901602728</v>
      </c>
      <c r="K173">
        <v>32</v>
      </c>
    </row>
    <row r="175" spans="9:11" x14ac:dyDescent="0.35">
      <c r="I175">
        <v>-35.923753665689901</v>
      </c>
      <c r="J175">
        <v>53.782991202345393</v>
      </c>
      <c r="K175">
        <v>33</v>
      </c>
    </row>
    <row r="176" spans="9:11" x14ac:dyDescent="0.35">
      <c r="I176">
        <v>0</v>
      </c>
      <c r="J176">
        <v>102.63929618768299</v>
      </c>
      <c r="K176">
        <v>33</v>
      </c>
    </row>
    <row r="177" spans="9:11" x14ac:dyDescent="0.35">
      <c r="I177">
        <v>35.923753665689901</v>
      </c>
      <c r="J177">
        <v>151.49560117302059</v>
      </c>
      <c r="K177">
        <v>33</v>
      </c>
    </row>
    <row r="179" spans="9:11" x14ac:dyDescent="0.35">
      <c r="I179">
        <v>-10.862068965516734</v>
      </c>
      <c r="J179">
        <v>-44.359605911326973</v>
      </c>
      <c r="K179">
        <v>34</v>
      </c>
    </row>
    <row r="180" spans="9:11" x14ac:dyDescent="0.35">
      <c r="I180">
        <v>0</v>
      </c>
      <c r="J180">
        <v>14.778325123152968</v>
      </c>
      <c r="K180">
        <v>34</v>
      </c>
    </row>
    <row r="181" spans="9:11" x14ac:dyDescent="0.35">
      <c r="I181">
        <v>10.862068965516734</v>
      </c>
      <c r="J181">
        <v>73.916256157632915</v>
      </c>
      <c r="K181">
        <v>34</v>
      </c>
    </row>
    <row r="183" spans="9:11" x14ac:dyDescent="0.35">
      <c r="I183">
        <v>-23.181076672104101</v>
      </c>
      <c r="J183">
        <v>25.483167729497264</v>
      </c>
      <c r="K183">
        <v>35</v>
      </c>
    </row>
    <row r="184" spans="9:11" x14ac:dyDescent="0.35">
      <c r="I184">
        <v>0</v>
      </c>
      <c r="J184">
        <v>50.793415393742009</v>
      </c>
      <c r="K184">
        <v>35</v>
      </c>
    </row>
    <row r="185" spans="9:11" x14ac:dyDescent="0.35">
      <c r="I185">
        <v>23.181076672104101</v>
      </c>
      <c r="J185">
        <v>76.103663057986751</v>
      </c>
      <c r="K185">
        <v>35</v>
      </c>
    </row>
    <row r="187" spans="9:11" x14ac:dyDescent="0.35">
      <c r="I187">
        <v>-23.785680049766022</v>
      </c>
      <c r="J187">
        <v>94.010422296780789</v>
      </c>
      <c r="K187">
        <v>36</v>
      </c>
    </row>
    <row r="188" spans="9:11" x14ac:dyDescent="0.35">
      <c r="I188">
        <v>0</v>
      </c>
      <c r="J188">
        <v>133.97036478038703</v>
      </c>
      <c r="K188">
        <v>36</v>
      </c>
    </row>
    <row r="189" spans="9:11" x14ac:dyDescent="0.35">
      <c r="I189">
        <v>23.785680049766022</v>
      </c>
      <c r="J189">
        <v>173.93030726399326</v>
      </c>
      <c r="K189">
        <v>36</v>
      </c>
    </row>
    <row r="191" spans="9:11" x14ac:dyDescent="0.35">
      <c r="I191">
        <v>-23.181076672104101</v>
      </c>
      <c r="J191">
        <v>-25.000000000000469</v>
      </c>
      <c r="K191">
        <v>37</v>
      </c>
    </row>
    <row r="192" spans="9:11" x14ac:dyDescent="0.35">
      <c r="I192">
        <v>0</v>
      </c>
      <c r="J192">
        <v>1.342132581936994</v>
      </c>
      <c r="K192">
        <v>37</v>
      </c>
    </row>
    <row r="193" spans="2:14" x14ac:dyDescent="0.35">
      <c r="I193">
        <v>23.181076672104101</v>
      </c>
      <c r="J193">
        <v>27.684265163874457</v>
      </c>
      <c r="K193">
        <v>37</v>
      </c>
    </row>
    <row r="195" spans="2:14" x14ac:dyDescent="0.35">
      <c r="I195">
        <v>-23.785680049766022</v>
      </c>
      <c r="J195">
        <v>-0.47212392539277204</v>
      </c>
      <c r="K195">
        <v>38</v>
      </c>
    </row>
    <row r="196" spans="2:14" x14ac:dyDescent="0.35">
      <c r="I196">
        <v>0</v>
      </c>
      <c r="J196">
        <v>24.264983326363989</v>
      </c>
      <c r="K196">
        <v>38</v>
      </c>
    </row>
    <row r="197" spans="2:14" x14ac:dyDescent="0.35">
      <c r="I197">
        <v>23.785680049766022</v>
      </c>
      <c r="J197">
        <v>49.00209057812075</v>
      </c>
      <c r="K197">
        <v>38</v>
      </c>
    </row>
    <row r="199" spans="2:14" x14ac:dyDescent="0.35">
      <c r="I199">
        <v>-23.181076672104101</v>
      </c>
      <c r="J199">
        <v>38.379059765680907</v>
      </c>
      <c r="K199">
        <v>39</v>
      </c>
    </row>
    <row r="200" spans="2:14" x14ac:dyDescent="0.35">
      <c r="I200">
        <v>0</v>
      </c>
      <c r="J200">
        <v>61.560136437787008</v>
      </c>
      <c r="K200">
        <v>39</v>
      </c>
    </row>
    <row r="201" spans="2:14" x14ac:dyDescent="0.35">
      <c r="I201">
        <v>23.181076672104101</v>
      </c>
      <c r="J201">
        <v>84.74121310989311</v>
      </c>
      <c r="K201">
        <v>39</v>
      </c>
    </row>
    <row r="203" spans="2:14" x14ac:dyDescent="0.35">
      <c r="I203">
        <v>-23.785680049766022</v>
      </c>
      <c r="J203">
        <v>41.49987252572376</v>
      </c>
      <c r="K203">
        <v>40</v>
      </c>
    </row>
    <row r="204" spans="2:14" x14ac:dyDescent="0.35">
      <c r="I204">
        <v>0</v>
      </c>
      <c r="J204">
        <v>76.696682609449027</v>
      </c>
      <c r="K204">
        <v>40</v>
      </c>
    </row>
    <row r="205" spans="2:14" x14ac:dyDescent="0.35">
      <c r="I205">
        <v>23.785680049766022</v>
      </c>
      <c r="J205">
        <v>111.8934926931743</v>
      </c>
      <c r="K205">
        <v>40</v>
      </c>
    </row>
    <row r="207" spans="2:14" x14ac:dyDescent="0.35">
      <c r="B207" t="s">
        <v>80</v>
      </c>
      <c r="C207" t="s">
        <v>75</v>
      </c>
    </row>
    <row r="208" spans="2:14" x14ac:dyDescent="0.35">
      <c r="C208" s="269" t="s">
        <v>5</v>
      </c>
      <c r="D208" s="269"/>
      <c r="E208" s="269"/>
      <c r="F208" s="269"/>
      <c r="G208" s="269" t="s">
        <v>6</v>
      </c>
      <c r="H208" s="269"/>
      <c r="I208" s="269"/>
      <c r="J208" s="269"/>
      <c r="M208" s="269" t="s">
        <v>124</v>
      </c>
      <c r="N208" s="269"/>
    </row>
    <row r="209" spans="2:14" ht="29" x14ac:dyDescent="0.35">
      <c r="C209" s="180" t="s">
        <v>7</v>
      </c>
      <c r="D209" s="180" t="s">
        <v>78</v>
      </c>
      <c r="E209" s="180" t="s">
        <v>110</v>
      </c>
      <c r="F209" s="180" t="s">
        <v>111</v>
      </c>
      <c r="G209" s="180" t="s">
        <v>7</v>
      </c>
      <c r="H209" s="180" t="s">
        <v>78</v>
      </c>
      <c r="I209" s="180" t="s">
        <v>110</v>
      </c>
      <c r="J209" s="180" t="s">
        <v>111</v>
      </c>
      <c r="K209" s="173" t="s">
        <v>112</v>
      </c>
      <c r="L209" s="174" t="s">
        <v>113</v>
      </c>
      <c r="M209" s="179" t="s">
        <v>122</v>
      </c>
      <c r="N209" s="179" t="s">
        <v>123</v>
      </c>
    </row>
    <row r="210" spans="2:14" x14ac:dyDescent="0.35">
      <c r="B210">
        <v>1</v>
      </c>
      <c r="C210">
        <v>193.401334091113</v>
      </c>
      <c r="D210">
        <v>25.87458745874742</v>
      </c>
      <c r="E210">
        <f>C210+D210</f>
        <v>219.27592154986041</v>
      </c>
      <c r="F210">
        <f>C210-D210</f>
        <v>167.52674663236559</v>
      </c>
      <c r="G210">
        <v>421.122112211223</v>
      </c>
      <c r="H210">
        <v>49.161716171615019</v>
      </c>
      <c r="I210">
        <f>G210+H210</f>
        <v>470.28382838283801</v>
      </c>
      <c r="J210">
        <f>G210-H210</f>
        <v>371.96039603960799</v>
      </c>
      <c r="K210" s="141">
        <f t="shared" ref="K210:K249" si="5">IF((J210&gt;E210),1,0)</f>
        <v>1</v>
      </c>
      <c r="L210">
        <f t="shared" ref="L210:L249" si="6">IF((F210&gt;I210),1,0)</f>
        <v>0</v>
      </c>
      <c r="M210">
        <f>IF((G210&gt;C210),1,0)</f>
        <v>1</v>
      </c>
      <c r="N210">
        <f>IF((G210&lt;C210),1,0)</f>
        <v>0</v>
      </c>
    </row>
    <row r="211" spans="2:14" x14ac:dyDescent="0.35">
      <c r="B211">
        <v>2</v>
      </c>
      <c r="C211">
        <v>141.814465219743</v>
      </c>
      <c r="D211">
        <v>0</v>
      </c>
      <c r="E211">
        <f t="shared" ref="E211:E249" si="7">C211+D211</f>
        <v>141.814465219743</v>
      </c>
      <c r="F211">
        <f t="shared" ref="F211:F249" si="8">C211-D211</f>
        <v>141.814465219743</v>
      </c>
      <c r="G211">
        <v>248.15727770095501</v>
      </c>
      <c r="H211">
        <v>96.438646065055281</v>
      </c>
      <c r="I211">
        <f t="shared" ref="I211:I249" si="9">G211+H211</f>
        <v>344.59592376601029</v>
      </c>
      <c r="J211">
        <f t="shared" ref="J211:J249" si="10">G211-H211</f>
        <v>151.71863163589973</v>
      </c>
      <c r="K211" s="141">
        <f t="shared" si="5"/>
        <v>1</v>
      </c>
      <c r="L211">
        <f t="shared" si="6"/>
        <v>0</v>
      </c>
      <c r="M211">
        <f t="shared" ref="M211:M249" si="11">IF((G211&gt;C211),1,0)</f>
        <v>1</v>
      </c>
      <c r="N211">
        <f t="shared" ref="N211:N249" si="12">IF((G211&lt;C211),1,0)</f>
        <v>0</v>
      </c>
    </row>
    <row r="212" spans="2:14" x14ac:dyDescent="0.35">
      <c r="B212">
        <v>3</v>
      </c>
      <c r="C212">
        <v>183.58269600628401</v>
      </c>
      <c r="D212">
        <v>0</v>
      </c>
      <c r="E212">
        <f t="shared" si="7"/>
        <v>183.58269600628401</v>
      </c>
      <c r="F212">
        <f t="shared" si="8"/>
        <v>183.58269600628401</v>
      </c>
      <c r="G212">
        <v>252.11604619454599</v>
      </c>
      <c r="H212">
        <v>52.512546388680853</v>
      </c>
      <c r="I212">
        <f t="shared" si="9"/>
        <v>304.62859258322686</v>
      </c>
      <c r="J212">
        <f t="shared" si="10"/>
        <v>199.60349980586514</v>
      </c>
      <c r="K212" s="141">
        <f t="shared" si="5"/>
        <v>1</v>
      </c>
      <c r="L212">
        <f t="shared" si="6"/>
        <v>0</v>
      </c>
      <c r="M212">
        <f t="shared" si="11"/>
        <v>1</v>
      </c>
      <c r="N212">
        <f t="shared" si="12"/>
        <v>0</v>
      </c>
    </row>
    <row r="213" spans="2:14" x14ac:dyDescent="0.35">
      <c r="B213">
        <v>4</v>
      </c>
      <c r="C213">
        <v>167.84041141729901</v>
      </c>
      <c r="D213">
        <v>26.589298923318836</v>
      </c>
      <c r="E213">
        <f t="shared" si="7"/>
        <v>194.42971034061785</v>
      </c>
      <c r="F213">
        <f t="shared" si="8"/>
        <v>141.25111249398017</v>
      </c>
      <c r="G213">
        <v>242.74987426507499</v>
      </c>
      <c r="H213">
        <v>38.219887588564895</v>
      </c>
      <c r="I213">
        <f t="shared" si="9"/>
        <v>280.96976185363991</v>
      </c>
      <c r="J213">
        <f t="shared" si="10"/>
        <v>204.52998667651011</v>
      </c>
      <c r="K213" s="141">
        <f t="shared" si="5"/>
        <v>1</v>
      </c>
      <c r="L213">
        <f t="shared" si="6"/>
        <v>0</v>
      </c>
      <c r="M213">
        <f t="shared" si="11"/>
        <v>1</v>
      </c>
      <c r="N213">
        <f t="shared" si="12"/>
        <v>0</v>
      </c>
    </row>
    <row r="214" spans="2:14" x14ac:dyDescent="0.35">
      <c r="B214">
        <v>5</v>
      </c>
      <c r="C214">
        <v>167.79941261296599</v>
      </c>
      <c r="D214">
        <v>23.654483544858049</v>
      </c>
      <c r="E214">
        <f t="shared" si="7"/>
        <v>191.45389615782403</v>
      </c>
      <c r="F214">
        <f t="shared" si="8"/>
        <v>144.14492906810796</v>
      </c>
      <c r="G214">
        <v>265.99497172539202</v>
      </c>
      <c r="H214">
        <v>54.422329767235901</v>
      </c>
      <c r="I214">
        <f t="shared" si="9"/>
        <v>320.41730149262793</v>
      </c>
      <c r="J214">
        <f t="shared" si="10"/>
        <v>211.57264195815611</v>
      </c>
      <c r="K214" s="141">
        <f t="shared" si="5"/>
        <v>1</v>
      </c>
      <c r="L214">
        <f t="shared" si="6"/>
        <v>0</v>
      </c>
      <c r="M214">
        <f t="shared" si="11"/>
        <v>1</v>
      </c>
      <c r="N214">
        <f t="shared" si="12"/>
        <v>0</v>
      </c>
    </row>
    <row r="215" spans="2:14" x14ac:dyDescent="0.35">
      <c r="B215">
        <v>6</v>
      </c>
      <c r="C215">
        <v>191.40625</v>
      </c>
      <c r="D215">
        <v>43.640624999998046</v>
      </c>
      <c r="E215">
        <f t="shared" si="7"/>
        <v>235.04687499999804</v>
      </c>
      <c r="F215">
        <f t="shared" si="8"/>
        <v>147.76562500000196</v>
      </c>
      <c r="G215">
        <v>329.76987858258099</v>
      </c>
      <c r="H215">
        <v>6.2864620218607383</v>
      </c>
      <c r="I215">
        <f t="shared" si="9"/>
        <v>336.05634060444174</v>
      </c>
      <c r="J215">
        <f t="shared" si="10"/>
        <v>323.48341656072023</v>
      </c>
      <c r="K215" s="141">
        <f t="shared" si="5"/>
        <v>1</v>
      </c>
      <c r="L215">
        <f t="shared" si="6"/>
        <v>0</v>
      </c>
      <c r="M215">
        <f t="shared" si="11"/>
        <v>1</v>
      </c>
      <c r="N215">
        <f t="shared" si="12"/>
        <v>0</v>
      </c>
    </row>
    <row r="216" spans="2:14" x14ac:dyDescent="0.35">
      <c r="B216">
        <v>7</v>
      </c>
      <c r="C216">
        <v>127.949683871022</v>
      </c>
      <c r="D216">
        <v>40.691251631841709</v>
      </c>
      <c r="E216">
        <f t="shared" si="7"/>
        <v>168.64093550286373</v>
      </c>
      <c r="F216">
        <f t="shared" si="8"/>
        <v>87.258432239180294</v>
      </c>
      <c r="G216">
        <v>329.76987858258099</v>
      </c>
      <c r="H216">
        <v>82.33261802575241</v>
      </c>
      <c r="I216">
        <f t="shared" si="9"/>
        <v>412.10249660833341</v>
      </c>
      <c r="J216">
        <f t="shared" si="10"/>
        <v>247.43726055682856</v>
      </c>
      <c r="K216" s="141">
        <f t="shared" si="5"/>
        <v>1</v>
      </c>
      <c r="L216">
        <f t="shared" si="6"/>
        <v>0</v>
      </c>
      <c r="M216">
        <f t="shared" si="11"/>
        <v>1</v>
      </c>
      <c r="N216">
        <f t="shared" si="12"/>
        <v>0</v>
      </c>
    </row>
    <row r="217" spans="2:14" x14ac:dyDescent="0.35">
      <c r="B217">
        <v>8</v>
      </c>
      <c r="C217">
        <v>419.70891808631001</v>
      </c>
      <c r="D217">
        <v>73.630953948234222</v>
      </c>
      <c r="E217">
        <f t="shared" si="7"/>
        <v>493.33987203454421</v>
      </c>
      <c r="F217">
        <f t="shared" si="8"/>
        <v>346.0779641380758</v>
      </c>
      <c r="G217">
        <v>363.71744911661699</v>
      </c>
      <c r="H217">
        <v>43.588957055216675</v>
      </c>
      <c r="I217">
        <f t="shared" si="9"/>
        <v>407.30640617183366</v>
      </c>
      <c r="J217">
        <f t="shared" si="10"/>
        <v>320.12849206140032</v>
      </c>
      <c r="K217" s="176">
        <f t="shared" si="5"/>
        <v>0</v>
      </c>
      <c r="L217">
        <f t="shared" si="6"/>
        <v>0</v>
      </c>
      <c r="M217">
        <f t="shared" si="11"/>
        <v>0</v>
      </c>
      <c r="N217">
        <f t="shared" si="12"/>
        <v>1</v>
      </c>
    </row>
    <row r="218" spans="2:14" x14ac:dyDescent="0.35">
      <c r="B218">
        <v>9</v>
      </c>
      <c r="C218">
        <v>356.65111494801801</v>
      </c>
      <c r="D218">
        <v>62.671613827560911</v>
      </c>
      <c r="E218">
        <f t="shared" si="7"/>
        <v>419.32272877557892</v>
      </c>
      <c r="F218">
        <f t="shared" si="8"/>
        <v>293.97950112045709</v>
      </c>
      <c r="G218">
        <v>381.71509741253601</v>
      </c>
      <c r="H218">
        <v>76.208221593622739</v>
      </c>
      <c r="I218">
        <f t="shared" si="9"/>
        <v>457.92331900615875</v>
      </c>
      <c r="J218">
        <f t="shared" si="10"/>
        <v>305.50687581891327</v>
      </c>
      <c r="K218" s="176">
        <f t="shared" si="5"/>
        <v>0</v>
      </c>
      <c r="L218">
        <f t="shared" si="6"/>
        <v>0</v>
      </c>
      <c r="M218">
        <f t="shared" si="11"/>
        <v>1</v>
      </c>
      <c r="N218">
        <f t="shared" si="12"/>
        <v>0</v>
      </c>
    </row>
    <row r="219" spans="2:14" x14ac:dyDescent="0.35">
      <c r="B219">
        <v>10</v>
      </c>
      <c r="C219">
        <v>366.43567120162101</v>
      </c>
      <c r="D219">
        <v>50.226828646674065</v>
      </c>
      <c r="E219">
        <f t="shared" si="7"/>
        <v>416.66249984829506</v>
      </c>
      <c r="F219">
        <f t="shared" si="8"/>
        <v>316.20884255494695</v>
      </c>
      <c r="G219">
        <v>378.94340813379102</v>
      </c>
      <c r="H219">
        <v>51.451873247812863</v>
      </c>
      <c r="I219">
        <f t="shared" si="9"/>
        <v>430.39528138160387</v>
      </c>
      <c r="J219">
        <f t="shared" si="10"/>
        <v>327.49153488597818</v>
      </c>
      <c r="K219" s="176">
        <f t="shared" si="5"/>
        <v>0</v>
      </c>
      <c r="L219">
        <f t="shared" si="6"/>
        <v>0</v>
      </c>
      <c r="M219">
        <f t="shared" si="11"/>
        <v>1</v>
      </c>
      <c r="N219">
        <f t="shared" si="12"/>
        <v>0</v>
      </c>
    </row>
    <row r="220" spans="2:14" x14ac:dyDescent="0.35">
      <c r="B220">
        <v>11</v>
      </c>
      <c r="C220">
        <v>225.28735632183901</v>
      </c>
      <c r="D220">
        <v>39.425287356320574</v>
      </c>
      <c r="E220">
        <f t="shared" si="7"/>
        <v>264.71264367815957</v>
      </c>
      <c r="F220">
        <f t="shared" si="8"/>
        <v>185.86206896551843</v>
      </c>
      <c r="G220">
        <v>350.57471264367803</v>
      </c>
      <c r="H220">
        <v>47.310344827584707</v>
      </c>
      <c r="I220">
        <f t="shared" si="9"/>
        <v>397.88505747126271</v>
      </c>
      <c r="J220">
        <f t="shared" si="10"/>
        <v>303.26436781609334</v>
      </c>
      <c r="K220" s="141">
        <f t="shared" si="5"/>
        <v>1</v>
      </c>
      <c r="L220">
        <f t="shared" si="6"/>
        <v>0</v>
      </c>
      <c r="M220">
        <f t="shared" si="11"/>
        <v>1</v>
      </c>
      <c r="N220">
        <f t="shared" si="12"/>
        <v>0</v>
      </c>
    </row>
    <row r="221" spans="2:14" x14ac:dyDescent="0.35">
      <c r="B221">
        <v>12</v>
      </c>
      <c r="C221">
        <v>231.393459339618</v>
      </c>
      <c r="D221">
        <v>25.886962757315793</v>
      </c>
      <c r="E221">
        <f t="shared" si="7"/>
        <v>257.28042209693382</v>
      </c>
      <c r="F221">
        <f t="shared" si="8"/>
        <v>205.50649658230222</v>
      </c>
      <c r="G221">
        <v>331.40201180239802</v>
      </c>
      <c r="H221">
        <v>59.17020058814812</v>
      </c>
      <c r="I221">
        <f t="shared" si="9"/>
        <v>390.57221239054616</v>
      </c>
      <c r="J221">
        <f t="shared" si="10"/>
        <v>272.23181121424989</v>
      </c>
      <c r="K221" s="141">
        <f t="shared" si="5"/>
        <v>1</v>
      </c>
      <c r="L221">
        <f t="shared" si="6"/>
        <v>0</v>
      </c>
      <c r="M221">
        <f t="shared" si="11"/>
        <v>1</v>
      </c>
      <c r="N221">
        <f t="shared" si="12"/>
        <v>0</v>
      </c>
    </row>
    <row r="222" spans="2:14" x14ac:dyDescent="0.35">
      <c r="B222">
        <v>13</v>
      </c>
      <c r="C222">
        <v>231.393459339618</v>
      </c>
      <c r="D222">
        <v>25.886962757315793</v>
      </c>
      <c r="E222">
        <f t="shared" si="7"/>
        <v>257.28042209693382</v>
      </c>
      <c r="F222">
        <f t="shared" si="8"/>
        <v>205.50649658230222</v>
      </c>
      <c r="G222">
        <v>380.4510437294</v>
      </c>
      <c r="H222">
        <v>46.226719209487356</v>
      </c>
      <c r="I222">
        <f t="shared" si="9"/>
        <v>426.67776293888733</v>
      </c>
      <c r="J222">
        <f t="shared" si="10"/>
        <v>334.22432451991267</v>
      </c>
      <c r="K222" s="141">
        <f t="shared" si="5"/>
        <v>1</v>
      </c>
      <c r="L222">
        <f t="shared" si="6"/>
        <v>0</v>
      </c>
      <c r="M222">
        <f t="shared" si="11"/>
        <v>1</v>
      </c>
      <c r="N222">
        <f t="shared" si="12"/>
        <v>0</v>
      </c>
    </row>
    <row r="223" spans="2:14" x14ac:dyDescent="0.35">
      <c r="B223">
        <v>14</v>
      </c>
      <c r="C223">
        <v>231.393459339618</v>
      </c>
      <c r="D223">
        <v>25.886962757315793</v>
      </c>
      <c r="E223">
        <f t="shared" si="7"/>
        <v>257.28042209693382</v>
      </c>
      <c r="F223">
        <f t="shared" si="8"/>
        <v>205.50649658230222</v>
      </c>
      <c r="G223">
        <v>555.92784352940396</v>
      </c>
      <c r="H223">
        <v>149.77457023874462</v>
      </c>
      <c r="I223">
        <f t="shared" si="9"/>
        <v>705.70241376814852</v>
      </c>
      <c r="J223">
        <f t="shared" si="10"/>
        <v>406.15327329065934</v>
      </c>
      <c r="K223" s="141">
        <f t="shared" si="5"/>
        <v>1</v>
      </c>
      <c r="L223">
        <f t="shared" si="6"/>
        <v>0</v>
      </c>
      <c r="M223">
        <f t="shared" si="11"/>
        <v>1</v>
      </c>
      <c r="N223">
        <f t="shared" si="12"/>
        <v>0</v>
      </c>
    </row>
    <row r="224" spans="2:14" x14ac:dyDescent="0.35">
      <c r="B224">
        <v>15</v>
      </c>
      <c r="C224">
        <v>206.59898477157299</v>
      </c>
      <c r="D224">
        <v>39.796954314719294</v>
      </c>
      <c r="E224">
        <f t="shared" si="7"/>
        <v>246.39593908629229</v>
      </c>
      <c r="F224">
        <f t="shared" si="8"/>
        <v>166.80203045685369</v>
      </c>
      <c r="G224">
        <v>407.10659898477098</v>
      </c>
      <c r="H224">
        <v>70.88832487309972</v>
      </c>
      <c r="I224">
        <f t="shared" si="9"/>
        <v>477.99492385787073</v>
      </c>
      <c r="J224">
        <f t="shared" si="10"/>
        <v>336.21827411167124</v>
      </c>
      <c r="K224" s="141">
        <f t="shared" si="5"/>
        <v>1</v>
      </c>
      <c r="L224">
        <f t="shared" si="6"/>
        <v>0</v>
      </c>
      <c r="M224">
        <f t="shared" si="11"/>
        <v>1</v>
      </c>
      <c r="N224">
        <f t="shared" si="12"/>
        <v>0</v>
      </c>
    </row>
    <row r="225" spans="2:14" x14ac:dyDescent="0.35">
      <c r="B225">
        <v>16</v>
      </c>
      <c r="C225">
        <v>324.61928934010098</v>
      </c>
      <c r="D225">
        <v>34.82233502538088</v>
      </c>
      <c r="E225">
        <f t="shared" si="7"/>
        <v>359.44162436548186</v>
      </c>
      <c r="F225">
        <f t="shared" si="8"/>
        <v>289.7969543147201</v>
      </c>
      <c r="G225">
        <v>578.42639593908598</v>
      </c>
      <c r="H225">
        <v>43.527918781725539</v>
      </c>
      <c r="I225">
        <f t="shared" si="9"/>
        <v>621.95431472081157</v>
      </c>
      <c r="J225">
        <f t="shared" si="10"/>
        <v>534.89847715736039</v>
      </c>
      <c r="K225" s="141">
        <f t="shared" si="5"/>
        <v>1</v>
      </c>
      <c r="L225">
        <f t="shared" si="6"/>
        <v>0</v>
      </c>
      <c r="M225">
        <f t="shared" si="11"/>
        <v>1</v>
      </c>
      <c r="N225">
        <f t="shared" si="12"/>
        <v>0</v>
      </c>
    </row>
    <row r="226" spans="2:14" x14ac:dyDescent="0.35">
      <c r="B226">
        <v>17</v>
      </c>
      <c r="C226">
        <v>139.528765576274</v>
      </c>
      <c r="D226">
        <v>28.734199145310676</v>
      </c>
      <c r="E226">
        <f t="shared" si="7"/>
        <v>168.26296472158467</v>
      </c>
      <c r="F226">
        <f t="shared" si="8"/>
        <v>110.79456643096333</v>
      </c>
      <c r="G226">
        <v>166.53298769297899</v>
      </c>
      <c r="H226">
        <v>21.172567791279818</v>
      </c>
      <c r="I226">
        <f t="shared" si="9"/>
        <v>187.70555548425881</v>
      </c>
      <c r="J226">
        <f t="shared" si="10"/>
        <v>145.36041990169917</v>
      </c>
      <c r="K226" s="176">
        <f t="shared" si="5"/>
        <v>0</v>
      </c>
      <c r="L226">
        <f t="shared" si="6"/>
        <v>0</v>
      </c>
      <c r="M226">
        <f t="shared" si="11"/>
        <v>1</v>
      </c>
      <c r="N226">
        <f t="shared" si="12"/>
        <v>0</v>
      </c>
    </row>
    <row r="227" spans="2:14" x14ac:dyDescent="0.35">
      <c r="B227">
        <v>18</v>
      </c>
      <c r="C227">
        <v>285.80487804000001</v>
      </c>
      <c r="D227">
        <v>16.779512191679999</v>
      </c>
      <c r="E227">
        <f t="shared" si="7"/>
        <v>302.58439023168</v>
      </c>
      <c r="F227">
        <f t="shared" si="8"/>
        <v>269.02536584832001</v>
      </c>
      <c r="G227">
        <v>507.12189054726241</v>
      </c>
      <c r="H227">
        <v>41.654063018241551</v>
      </c>
      <c r="I227">
        <f t="shared" si="9"/>
        <v>548.77595356550398</v>
      </c>
      <c r="J227">
        <f t="shared" si="10"/>
        <v>465.46782752902084</v>
      </c>
      <c r="K227" s="141">
        <f t="shared" si="5"/>
        <v>1</v>
      </c>
      <c r="L227">
        <f t="shared" si="6"/>
        <v>0</v>
      </c>
      <c r="M227">
        <f t="shared" si="11"/>
        <v>1</v>
      </c>
      <c r="N227">
        <f t="shared" si="12"/>
        <v>0</v>
      </c>
    </row>
    <row r="228" spans="2:14" x14ac:dyDescent="0.35">
      <c r="B228">
        <v>19</v>
      </c>
      <c r="C228">
        <v>233.95173267326578</v>
      </c>
      <c r="D228">
        <v>33.07500000000357</v>
      </c>
      <c r="E228">
        <f t="shared" si="7"/>
        <v>267.02673267326935</v>
      </c>
      <c r="F228">
        <f t="shared" si="8"/>
        <v>200.87673267326221</v>
      </c>
      <c r="G228">
        <v>232.82673267326578</v>
      </c>
      <c r="H228">
        <v>35.280000000003568</v>
      </c>
      <c r="I228">
        <f t="shared" si="9"/>
        <v>268.10673267326933</v>
      </c>
      <c r="J228">
        <f t="shared" si="10"/>
        <v>197.54673267326223</v>
      </c>
      <c r="K228" s="176">
        <f t="shared" si="5"/>
        <v>0</v>
      </c>
      <c r="L228">
        <f t="shared" si="6"/>
        <v>0</v>
      </c>
      <c r="M228">
        <f t="shared" si="11"/>
        <v>0</v>
      </c>
      <c r="N228">
        <f t="shared" si="12"/>
        <v>1</v>
      </c>
    </row>
    <row r="229" spans="2:14" x14ac:dyDescent="0.35">
      <c r="B229">
        <v>20</v>
      </c>
      <c r="C229">
        <v>233.95173267326578</v>
      </c>
      <c r="D229">
        <v>33.07500000000357</v>
      </c>
      <c r="E229">
        <f t="shared" si="7"/>
        <v>267.02673267326935</v>
      </c>
      <c r="F229">
        <f t="shared" si="8"/>
        <v>200.87673267326221</v>
      </c>
      <c r="G229">
        <v>550.08044554455364</v>
      </c>
      <c r="H229">
        <v>66.150000000000006</v>
      </c>
      <c r="I229">
        <f t="shared" si="9"/>
        <v>616.23044554455362</v>
      </c>
      <c r="J229">
        <f t="shared" si="10"/>
        <v>483.93044554455366</v>
      </c>
      <c r="K229" s="141">
        <f t="shared" si="5"/>
        <v>1</v>
      </c>
      <c r="L229">
        <f t="shared" si="6"/>
        <v>0</v>
      </c>
      <c r="M229">
        <f t="shared" si="11"/>
        <v>1</v>
      </c>
      <c r="N229">
        <f t="shared" si="12"/>
        <v>0</v>
      </c>
    </row>
    <row r="230" spans="2:14" x14ac:dyDescent="0.35">
      <c r="B230">
        <v>21</v>
      </c>
      <c r="C230">
        <v>160.810711840659</v>
      </c>
      <c r="D230">
        <v>7.4425639637630088</v>
      </c>
      <c r="E230">
        <f t="shared" si="7"/>
        <v>168.253275804422</v>
      </c>
      <c r="F230">
        <f t="shared" si="8"/>
        <v>153.36814787689599</v>
      </c>
      <c r="G230">
        <v>150.68477447499501</v>
      </c>
      <c r="H230">
        <v>12.404273272938404</v>
      </c>
      <c r="I230">
        <f t="shared" si="9"/>
        <v>163.08904774793342</v>
      </c>
      <c r="J230">
        <f t="shared" si="10"/>
        <v>138.2805012020566</v>
      </c>
      <c r="K230" s="176">
        <f t="shared" si="5"/>
        <v>0</v>
      </c>
      <c r="L230">
        <f t="shared" si="6"/>
        <v>0</v>
      </c>
      <c r="M230">
        <f t="shared" si="11"/>
        <v>0</v>
      </c>
      <c r="N230">
        <f t="shared" si="12"/>
        <v>1</v>
      </c>
    </row>
    <row r="231" spans="2:14" x14ac:dyDescent="0.35">
      <c r="B231">
        <v>22</v>
      </c>
      <c r="C231">
        <v>191.78749073975999</v>
      </c>
      <c r="D231">
        <v>9.379955550852884</v>
      </c>
      <c r="E231">
        <f t="shared" si="7"/>
        <v>201.16744629061287</v>
      </c>
      <c r="F231">
        <f t="shared" si="8"/>
        <v>182.4075351889071</v>
      </c>
      <c r="G231">
        <v>125.29156524499901</v>
      </c>
      <c r="H231">
        <v>10.36731929304597</v>
      </c>
      <c r="I231">
        <f t="shared" si="9"/>
        <v>135.65888453804499</v>
      </c>
      <c r="J231">
        <f t="shared" si="10"/>
        <v>114.92424595195304</v>
      </c>
      <c r="K231" s="176">
        <f t="shared" si="5"/>
        <v>0</v>
      </c>
      <c r="L231" s="141">
        <f t="shared" si="6"/>
        <v>1</v>
      </c>
      <c r="M231">
        <f t="shared" si="11"/>
        <v>0</v>
      </c>
      <c r="N231">
        <f t="shared" si="12"/>
        <v>1</v>
      </c>
    </row>
    <row r="232" spans="2:14" x14ac:dyDescent="0.35">
      <c r="B232">
        <v>23</v>
      </c>
      <c r="C232">
        <v>150.983285190803</v>
      </c>
      <c r="D232">
        <v>9.5608431523331685</v>
      </c>
      <c r="E232">
        <f t="shared" si="7"/>
        <v>160.54412834313618</v>
      </c>
      <c r="F232">
        <f t="shared" si="8"/>
        <v>141.42244203846982</v>
      </c>
      <c r="G232">
        <v>177.46929614928999</v>
      </c>
      <c r="H232">
        <v>23.219190512804435</v>
      </c>
      <c r="I232">
        <f t="shared" si="9"/>
        <v>200.68848666209442</v>
      </c>
      <c r="J232">
        <f t="shared" si="10"/>
        <v>154.25010563648556</v>
      </c>
      <c r="K232" s="176">
        <f t="shared" si="5"/>
        <v>0</v>
      </c>
      <c r="L232">
        <f t="shared" si="6"/>
        <v>0</v>
      </c>
      <c r="M232">
        <f t="shared" si="11"/>
        <v>1</v>
      </c>
      <c r="N232">
        <f t="shared" si="12"/>
        <v>0</v>
      </c>
    </row>
    <row r="233" spans="2:14" x14ac:dyDescent="0.35">
      <c r="B233">
        <v>24</v>
      </c>
      <c r="C233">
        <v>179.38183547313301</v>
      </c>
      <c r="D233">
        <v>8.9378982406089449</v>
      </c>
      <c r="E233">
        <f t="shared" si="7"/>
        <v>188.31973371374195</v>
      </c>
      <c r="F233">
        <f t="shared" si="8"/>
        <v>170.44393723252406</v>
      </c>
      <c r="G233">
        <v>277.08987161198201</v>
      </c>
      <c r="H233">
        <v>30.644222539230938</v>
      </c>
      <c r="I233">
        <f t="shared" si="9"/>
        <v>307.73409415121296</v>
      </c>
      <c r="J233">
        <f t="shared" si="10"/>
        <v>246.44564907275105</v>
      </c>
      <c r="K233" s="141">
        <f t="shared" si="5"/>
        <v>1</v>
      </c>
      <c r="L233">
        <f t="shared" si="6"/>
        <v>0</v>
      </c>
      <c r="M233">
        <f t="shared" si="11"/>
        <v>1</v>
      </c>
      <c r="N233">
        <f t="shared" si="12"/>
        <v>0</v>
      </c>
    </row>
    <row r="234" spans="2:14" x14ac:dyDescent="0.35">
      <c r="B234">
        <v>25</v>
      </c>
      <c r="C234">
        <v>175.96150044340001</v>
      </c>
      <c r="D234">
        <v>13.517546782947147</v>
      </c>
      <c r="E234">
        <f t="shared" si="7"/>
        <v>189.47904722634715</v>
      </c>
      <c r="F234">
        <f t="shared" si="8"/>
        <v>162.44395366045288</v>
      </c>
      <c r="G234">
        <v>278.78514016527203</v>
      </c>
      <c r="H234">
        <v>101.996034816793</v>
      </c>
      <c r="I234">
        <f t="shared" si="9"/>
        <v>380.78117498206501</v>
      </c>
      <c r="J234">
        <f t="shared" si="10"/>
        <v>176.78910534847904</v>
      </c>
      <c r="K234" s="176">
        <f t="shared" si="5"/>
        <v>0</v>
      </c>
      <c r="L234">
        <f t="shared" si="6"/>
        <v>0</v>
      </c>
      <c r="M234">
        <f t="shared" si="11"/>
        <v>1</v>
      </c>
      <c r="N234">
        <f t="shared" si="12"/>
        <v>0</v>
      </c>
    </row>
    <row r="235" spans="2:14" x14ac:dyDescent="0.35">
      <c r="B235">
        <v>26</v>
      </c>
      <c r="C235">
        <v>108.60927152317799</v>
      </c>
      <c r="D235">
        <v>0</v>
      </c>
      <c r="E235">
        <f t="shared" si="7"/>
        <v>108.60927152317799</v>
      </c>
      <c r="F235">
        <f t="shared" si="8"/>
        <v>108.60927152317799</v>
      </c>
      <c r="G235">
        <v>165.99919014590401</v>
      </c>
      <c r="H235">
        <v>25.960264900662683</v>
      </c>
      <c r="I235">
        <f t="shared" si="9"/>
        <v>191.95945504656669</v>
      </c>
      <c r="J235">
        <f t="shared" si="10"/>
        <v>140.03892524524133</v>
      </c>
      <c r="K235" s="141">
        <f t="shared" si="5"/>
        <v>1</v>
      </c>
      <c r="L235">
        <f t="shared" si="6"/>
        <v>0</v>
      </c>
      <c r="M235">
        <f t="shared" si="11"/>
        <v>1</v>
      </c>
      <c r="N235">
        <f t="shared" si="12"/>
        <v>0</v>
      </c>
    </row>
    <row r="236" spans="2:14" x14ac:dyDescent="0.35">
      <c r="B236">
        <v>27</v>
      </c>
      <c r="C236">
        <v>124.49207513114099</v>
      </c>
      <c r="D236">
        <v>15.353646567769157</v>
      </c>
      <c r="E236">
        <f t="shared" si="7"/>
        <v>139.84572169891015</v>
      </c>
      <c r="F236">
        <f t="shared" si="8"/>
        <v>109.13842856337183</v>
      </c>
      <c r="G236">
        <v>173.89362062158</v>
      </c>
      <c r="H236">
        <v>30.698448869082114</v>
      </c>
      <c r="I236">
        <f t="shared" si="9"/>
        <v>204.59206949066211</v>
      </c>
      <c r="J236">
        <f t="shared" si="10"/>
        <v>143.19517175249788</v>
      </c>
      <c r="K236" s="141">
        <f t="shared" si="5"/>
        <v>1</v>
      </c>
      <c r="L236">
        <f t="shared" si="6"/>
        <v>0</v>
      </c>
      <c r="M236">
        <f t="shared" si="11"/>
        <v>1</v>
      </c>
      <c r="N236">
        <f t="shared" si="12"/>
        <v>0</v>
      </c>
    </row>
    <row r="237" spans="2:14" x14ac:dyDescent="0.35">
      <c r="B237">
        <v>28</v>
      </c>
      <c r="C237">
        <v>124.778038398053</v>
      </c>
      <c r="D237">
        <v>7.1922856398237833</v>
      </c>
      <c r="E237">
        <f t="shared" si="7"/>
        <v>131.97032403787679</v>
      </c>
      <c r="F237">
        <f t="shared" si="8"/>
        <v>117.58575275822922</v>
      </c>
      <c r="G237">
        <v>195.71540265832601</v>
      </c>
      <c r="H237">
        <v>11.987142733039592</v>
      </c>
      <c r="I237">
        <f t="shared" si="9"/>
        <v>207.70254539136562</v>
      </c>
      <c r="J237">
        <f t="shared" si="10"/>
        <v>183.72825992528641</v>
      </c>
      <c r="K237" s="141">
        <f t="shared" si="5"/>
        <v>1</v>
      </c>
      <c r="L237">
        <f t="shared" si="6"/>
        <v>0</v>
      </c>
      <c r="M237">
        <f t="shared" si="11"/>
        <v>1</v>
      </c>
      <c r="N237">
        <f t="shared" si="12"/>
        <v>0</v>
      </c>
    </row>
    <row r="238" spans="2:14" x14ac:dyDescent="0.35">
      <c r="B238">
        <v>29</v>
      </c>
      <c r="C238">
        <v>239.44954128440301</v>
      </c>
      <c r="D238">
        <v>28.770642201835273</v>
      </c>
      <c r="E238">
        <f t="shared" si="7"/>
        <v>268.22018348623828</v>
      </c>
      <c r="F238">
        <f t="shared" si="8"/>
        <v>210.67889908256774</v>
      </c>
      <c r="G238">
        <v>284.70948012232401</v>
      </c>
      <c r="H238">
        <v>46.752293577983053</v>
      </c>
      <c r="I238">
        <f t="shared" si="9"/>
        <v>331.46177370030705</v>
      </c>
      <c r="J238">
        <f t="shared" si="10"/>
        <v>237.95718654434097</v>
      </c>
      <c r="K238" s="176">
        <f t="shared" si="5"/>
        <v>0</v>
      </c>
      <c r="L238">
        <f t="shared" si="6"/>
        <v>0</v>
      </c>
      <c r="M238">
        <f t="shared" si="11"/>
        <v>1</v>
      </c>
      <c r="N238">
        <f t="shared" si="12"/>
        <v>0</v>
      </c>
    </row>
    <row r="239" spans="2:14" x14ac:dyDescent="0.35">
      <c r="B239">
        <v>30</v>
      </c>
      <c r="C239">
        <v>239.44954128440301</v>
      </c>
      <c r="D239">
        <v>28.770642201835273</v>
      </c>
      <c r="E239">
        <f t="shared" si="7"/>
        <v>268.22018348623828</v>
      </c>
      <c r="F239">
        <f t="shared" si="8"/>
        <v>210.67889908256774</v>
      </c>
      <c r="G239">
        <v>251.12336186022401</v>
      </c>
      <c r="H239">
        <v>38.204802129351414</v>
      </c>
      <c r="I239">
        <f t="shared" si="9"/>
        <v>289.32816398957544</v>
      </c>
      <c r="J239">
        <f t="shared" si="10"/>
        <v>212.9185597308726</v>
      </c>
      <c r="K239" s="176">
        <f t="shared" si="5"/>
        <v>0</v>
      </c>
      <c r="L239">
        <f t="shared" si="6"/>
        <v>0</v>
      </c>
      <c r="M239">
        <f t="shared" si="11"/>
        <v>1</v>
      </c>
      <c r="N239">
        <f t="shared" si="12"/>
        <v>0</v>
      </c>
    </row>
    <row r="240" spans="2:14" x14ac:dyDescent="0.35">
      <c r="B240">
        <v>31</v>
      </c>
      <c r="C240">
        <v>143.33390843020101</v>
      </c>
      <c r="D240">
        <v>31.290086048867224</v>
      </c>
      <c r="E240">
        <f t="shared" si="7"/>
        <v>174.62399447906824</v>
      </c>
      <c r="F240">
        <f t="shared" si="8"/>
        <v>112.04382238133378</v>
      </c>
      <c r="G240">
        <v>174.594017554831</v>
      </c>
      <c r="H240">
        <v>30.624339537190849</v>
      </c>
      <c r="I240">
        <f t="shared" si="9"/>
        <v>205.21835709202185</v>
      </c>
      <c r="J240">
        <f t="shared" si="10"/>
        <v>143.96967801764015</v>
      </c>
      <c r="K240" s="176">
        <f t="shared" si="5"/>
        <v>0</v>
      </c>
      <c r="L240">
        <f t="shared" si="6"/>
        <v>0</v>
      </c>
      <c r="M240">
        <f t="shared" si="11"/>
        <v>1</v>
      </c>
      <c r="N240">
        <f t="shared" si="12"/>
        <v>0</v>
      </c>
    </row>
    <row r="241" spans="2:14" x14ac:dyDescent="0.35">
      <c r="B241">
        <v>32</v>
      </c>
      <c r="C241">
        <v>200.14822559405999</v>
      </c>
      <c r="D241">
        <v>33.269327227851157</v>
      </c>
      <c r="E241">
        <f t="shared" si="7"/>
        <v>233.41755282191116</v>
      </c>
      <c r="F241">
        <f t="shared" si="8"/>
        <v>166.87889836620883</v>
      </c>
      <c r="G241">
        <v>261.10864803700298</v>
      </c>
      <c r="H241">
        <v>36.668047458659736</v>
      </c>
      <c r="I241">
        <f t="shared" si="9"/>
        <v>297.77669549566269</v>
      </c>
      <c r="J241">
        <f t="shared" si="10"/>
        <v>224.44060057834324</v>
      </c>
      <c r="K241" s="176">
        <f t="shared" si="5"/>
        <v>0</v>
      </c>
      <c r="L241">
        <f t="shared" si="6"/>
        <v>0</v>
      </c>
      <c r="M241">
        <f t="shared" si="11"/>
        <v>1</v>
      </c>
      <c r="N241">
        <f t="shared" si="12"/>
        <v>0</v>
      </c>
    </row>
    <row r="242" spans="2:14" x14ac:dyDescent="0.35">
      <c r="B242">
        <v>33</v>
      </c>
      <c r="C242">
        <v>299.12023460410501</v>
      </c>
      <c r="D242">
        <v>35.923753665689901</v>
      </c>
      <c r="E242">
        <f t="shared" si="7"/>
        <v>335.04398826979491</v>
      </c>
      <c r="F242">
        <f t="shared" si="8"/>
        <v>263.19648093841511</v>
      </c>
      <c r="G242">
        <v>401.75953079178799</v>
      </c>
      <c r="H242">
        <v>48.856304985337594</v>
      </c>
      <c r="I242">
        <f t="shared" si="9"/>
        <v>450.6158357771256</v>
      </c>
      <c r="J242">
        <f t="shared" si="10"/>
        <v>352.90322580645039</v>
      </c>
      <c r="K242" s="141">
        <f t="shared" si="5"/>
        <v>1</v>
      </c>
      <c r="L242">
        <f t="shared" si="6"/>
        <v>0</v>
      </c>
      <c r="M242">
        <f t="shared" si="11"/>
        <v>1</v>
      </c>
      <c r="N242">
        <f t="shared" si="12"/>
        <v>0</v>
      </c>
    </row>
    <row r="243" spans="2:14" x14ac:dyDescent="0.35">
      <c r="B243">
        <v>34</v>
      </c>
      <c r="C243">
        <v>278.32512315270901</v>
      </c>
      <c r="D243">
        <v>10.862068965516734</v>
      </c>
      <c r="E243">
        <f t="shared" si="7"/>
        <v>289.18719211822577</v>
      </c>
      <c r="F243">
        <f t="shared" si="8"/>
        <v>267.46305418719226</v>
      </c>
      <c r="G243">
        <v>293.10344827586198</v>
      </c>
      <c r="H243">
        <v>59.137931034479941</v>
      </c>
      <c r="I243">
        <f t="shared" si="9"/>
        <v>352.24137931034193</v>
      </c>
      <c r="J243">
        <f t="shared" si="10"/>
        <v>233.96551724138203</v>
      </c>
      <c r="K243" s="176">
        <f t="shared" si="5"/>
        <v>0</v>
      </c>
      <c r="L243">
        <f t="shared" si="6"/>
        <v>0</v>
      </c>
      <c r="M243">
        <f t="shared" si="11"/>
        <v>1</v>
      </c>
      <c r="N243">
        <f t="shared" si="12"/>
        <v>0</v>
      </c>
    </row>
    <row r="244" spans="2:14" x14ac:dyDescent="0.35">
      <c r="B244">
        <v>35</v>
      </c>
      <c r="C244">
        <v>191.183449503188</v>
      </c>
      <c r="D244">
        <v>23.181076672104101</v>
      </c>
      <c r="E244">
        <f t="shared" si="7"/>
        <v>214.3645261752921</v>
      </c>
      <c r="F244">
        <f t="shared" si="8"/>
        <v>168.0023728310839</v>
      </c>
      <c r="G244">
        <v>241.97686489693001</v>
      </c>
      <c r="H244">
        <v>25.310247664244745</v>
      </c>
      <c r="I244">
        <f t="shared" si="9"/>
        <v>267.28711256117475</v>
      </c>
      <c r="J244">
        <f t="shared" si="10"/>
        <v>216.66661723268527</v>
      </c>
      <c r="K244" s="141">
        <f t="shared" si="5"/>
        <v>1</v>
      </c>
      <c r="L244">
        <f t="shared" si="6"/>
        <v>0</v>
      </c>
      <c r="M244">
        <f t="shared" si="11"/>
        <v>1</v>
      </c>
      <c r="N244">
        <f t="shared" si="12"/>
        <v>0</v>
      </c>
    </row>
    <row r="245" spans="2:14" x14ac:dyDescent="0.35">
      <c r="B245">
        <v>36</v>
      </c>
      <c r="C245">
        <v>214.607532200002</v>
      </c>
      <c r="D245">
        <v>23.785680049766022</v>
      </c>
      <c r="E245">
        <f t="shared" si="7"/>
        <v>238.39321224976803</v>
      </c>
      <c r="F245">
        <f t="shared" si="8"/>
        <v>190.82185215023597</v>
      </c>
      <c r="G245">
        <v>348.57789698038903</v>
      </c>
      <c r="H245">
        <v>39.959942483606241</v>
      </c>
      <c r="I245">
        <f t="shared" si="9"/>
        <v>388.53783946399528</v>
      </c>
      <c r="J245">
        <f t="shared" si="10"/>
        <v>308.61795449678277</v>
      </c>
      <c r="K245" s="141">
        <f t="shared" si="5"/>
        <v>1</v>
      </c>
      <c r="L245">
        <f t="shared" si="6"/>
        <v>0</v>
      </c>
      <c r="M245">
        <f t="shared" si="11"/>
        <v>1</v>
      </c>
      <c r="N245">
        <f t="shared" si="12"/>
        <v>0</v>
      </c>
    </row>
    <row r="246" spans="2:14" x14ac:dyDescent="0.35">
      <c r="B246">
        <v>37</v>
      </c>
      <c r="C246">
        <v>191.183449503188</v>
      </c>
      <c r="D246">
        <v>23.181076672104101</v>
      </c>
      <c r="E246">
        <f t="shared" si="7"/>
        <v>214.3645261752921</v>
      </c>
      <c r="F246">
        <f t="shared" si="8"/>
        <v>168.0023728310839</v>
      </c>
      <c r="G246">
        <v>192.525582085125</v>
      </c>
      <c r="H246">
        <v>26.342132581937463</v>
      </c>
      <c r="I246">
        <f t="shared" si="9"/>
        <v>218.86771466706244</v>
      </c>
      <c r="J246">
        <f t="shared" si="10"/>
        <v>166.18344950318755</v>
      </c>
      <c r="K246" s="176">
        <f t="shared" si="5"/>
        <v>0</v>
      </c>
      <c r="L246">
        <f t="shared" si="6"/>
        <v>0</v>
      </c>
      <c r="M246">
        <f t="shared" si="11"/>
        <v>1</v>
      </c>
      <c r="N246">
        <f t="shared" si="12"/>
        <v>0</v>
      </c>
    </row>
    <row r="247" spans="2:14" x14ac:dyDescent="0.35">
      <c r="B247">
        <v>38</v>
      </c>
      <c r="C247">
        <v>214.607532200002</v>
      </c>
      <c r="D247">
        <v>23.785680049766022</v>
      </c>
      <c r="E247">
        <f t="shared" si="7"/>
        <v>238.39321224976803</v>
      </c>
      <c r="F247">
        <f t="shared" si="8"/>
        <v>190.82185215023597</v>
      </c>
      <c r="G247">
        <v>238.87251552636599</v>
      </c>
      <c r="H247">
        <v>24.737107251756761</v>
      </c>
      <c r="I247">
        <f t="shared" si="9"/>
        <v>263.60962277812274</v>
      </c>
      <c r="J247">
        <f t="shared" si="10"/>
        <v>214.13540827460923</v>
      </c>
      <c r="K247" s="176">
        <f t="shared" si="5"/>
        <v>0</v>
      </c>
      <c r="L247">
        <f t="shared" si="6"/>
        <v>0</v>
      </c>
      <c r="M247">
        <f t="shared" si="11"/>
        <v>1</v>
      </c>
      <c r="N247">
        <f t="shared" si="12"/>
        <v>0</v>
      </c>
    </row>
    <row r="248" spans="2:14" x14ac:dyDescent="0.35">
      <c r="B248">
        <v>39</v>
      </c>
      <c r="C248">
        <v>191.183449503188</v>
      </c>
      <c r="D248">
        <v>23.181076672104101</v>
      </c>
      <c r="E248">
        <f t="shared" si="7"/>
        <v>214.3645261752921</v>
      </c>
      <c r="F248">
        <f t="shared" si="8"/>
        <v>168.0023728310839</v>
      </c>
      <c r="G248">
        <v>252.74358594097501</v>
      </c>
      <c r="H248">
        <v>23.181076672106105</v>
      </c>
      <c r="I248">
        <f t="shared" si="9"/>
        <v>275.92466261308113</v>
      </c>
      <c r="J248">
        <f t="shared" si="10"/>
        <v>229.56250926886889</v>
      </c>
      <c r="K248" s="141">
        <f t="shared" si="5"/>
        <v>1</v>
      </c>
      <c r="L248">
        <f t="shared" si="6"/>
        <v>0</v>
      </c>
      <c r="M248">
        <f t="shared" si="11"/>
        <v>1</v>
      </c>
      <c r="N248">
        <f t="shared" si="12"/>
        <v>0</v>
      </c>
    </row>
    <row r="249" spans="2:14" x14ac:dyDescent="0.35">
      <c r="B249">
        <v>40</v>
      </c>
      <c r="C249">
        <v>214.607532200002</v>
      </c>
      <c r="D249">
        <v>23.785680049766022</v>
      </c>
      <c r="E249">
        <f t="shared" si="7"/>
        <v>238.39321224976803</v>
      </c>
      <c r="F249">
        <f t="shared" si="8"/>
        <v>190.82185215023597</v>
      </c>
      <c r="G249">
        <v>291.30421480945103</v>
      </c>
      <c r="H249">
        <v>35.196810083725268</v>
      </c>
      <c r="I249">
        <f t="shared" si="9"/>
        <v>326.50102489317629</v>
      </c>
      <c r="J249">
        <f t="shared" si="10"/>
        <v>256.10740472572576</v>
      </c>
      <c r="K249" s="141">
        <f t="shared" si="5"/>
        <v>1</v>
      </c>
      <c r="L249">
        <f t="shared" si="6"/>
        <v>0</v>
      </c>
      <c r="M249">
        <f t="shared" si="11"/>
        <v>1</v>
      </c>
      <c r="N249">
        <f t="shared" si="12"/>
        <v>0</v>
      </c>
    </row>
    <row r="250" spans="2:14" x14ac:dyDescent="0.35">
      <c r="K250" s="141">
        <f>COUNTIF(K210:K249,"1")</f>
        <v>24</v>
      </c>
      <c r="L250" s="141">
        <f>COUNTIF(L210:L249,"1")</f>
        <v>1</v>
      </c>
      <c r="M250">
        <f>SUM(M210:M249)</f>
        <v>36</v>
      </c>
      <c r="N250">
        <f>SUM(N210:N249)</f>
        <v>4</v>
      </c>
    </row>
  </sheetData>
  <mergeCells count="5">
    <mergeCell ref="A1:A3"/>
    <mergeCell ref="B1:B3"/>
    <mergeCell ref="C208:F208"/>
    <mergeCell ref="G208:J208"/>
    <mergeCell ref="M208:N20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AF99-38E7-40A2-BD7C-866EA3E7EFD7}">
  <sheetPr codeName="Sheet7"/>
  <dimension ref="A1:N129"/>
  <sheetViews>
    <sheetView topLeftCell="D64" zoomScale="160" zoomScaleNormal="160" workbookViewId="0">
      <selection activeCell="M107" sqref="M107:N109"/>
    </sheetView>
  </sheetViews>
  <sheetFormatPr defaultRowHeight="14.5" x14ac:dyDescent="0.35"/>
  <cols>
    <col min="1" max="1" width="21" customWidth="1"/>
  </cols>
  <sheetData>
    <row r="1" spans="1:12" x14ac:dyDescent="0.35">
      <c r="A1" s="143" t="s">
        <v>2</v>
      </c>
      <c r="B1" s="75"/>
      <c r="C1" s="121" t="s">
        <v>77</v>
      </c>
      <c r="D1" s="121"/>
      <c r="E1" s="121"/>
      <c r="F1" s="121"/>
      <c r="G1" s="121"/>
      <c r="H1" s="121"/>
    </row>
    <row r="2" spans="1:12" x14ac:dyDescent="0.35">
      <c r="A2" s="143"/>
      <c r="B2" s="75"/>
      <c r="C2" s="121" t="s">
        <v>5</v>
      </c>
      <c r="D2" s="121"/>
      <c r="E2" s="121"/>
      <c r="F2" s="121" t="s">
        <v>6</v>
      </c>
      <c r="G2" s="121"/>
      <c r="H2" s="121"/>
    </row>
    <row r="3" spans="1:12" ht="43.5" x14ac:dyDescent="0.35">
      <c r="A3" s="143"/>
      <c r="B3" s="75" t="s">
        <v>81</v>
      </c>
      <c r="C3" s="123" t="s">
        <v>7</v>
      </c>
      <c r="D3" s="123" t="s">
        <v>78</v>
      </c>
      <c r="E3" s="123" t="s">
        <v>7</v>
      </c>
      <c r="F3" s="123" t="s">
        <v>78</v>
      </c>
      <c r="G3" s="129" t="s">
        <v>82</v>
      </c>
      <c r="H3" s="130" t="s">
        <v>83</v>
      </c>
      <c r="I3" s="130" t="s">
        <v>84</v>
      </c>
      <c r="J3" s="131" t="s">
        <v>86</v>
      </c>
      <c r="K3" s="130" t="s">
        <v>85</v>
      </c>
      <c r="L3" s="131" t="s">
        <v>87</v>
      </c>
    </row>
    <row r="4" spans="1:12" x14ac:dyDescent="0.35">
      <c r="A4" s="28" t="s">
        <v>20</v>
      </c>
      <c r="B4" s="93">
        <v>1</v>
      </c>
      <c r="C4" s="85">
        <v>140.10261949770401</v>
      </c>
      <c r="D4" s="84">
        <v>31.518698117860833</v>
      </c>
      <c r="E4" s="85">
        <v>180.648880444469</v>
      </c>
      <c r="F4" s="30">
        <v>38.219887588564895</v>
      </c>
      <c r="G4" s="134">
        <f>0-D4</f>
        <v>-31.518698117860833</v>
      </c>
      <c r="H4" s="134">
        <v>0</v>
      </c>
      <c r="I4" s="134">
        <f>D4</f>
        <v>31.518698117860833</v>
      </c>
      <c r="J4" s="134">
        <f>(E4-C4)-F4</f>
        <v>2.3263733582000938</v>
      </c>
      <c r="K4" s="134">
        <f>E4-C4</f>
        <v>40.546260946764988</v>
      </c>
      <c r="L4" s="134">
        <f>(E4-C4)+F4</f>
        <v>78.766148535329876</v>
      </c>
    </row>
    <row r="5" spans="1:12" x14ac:dyDescent="0.35">
      <c r="A5" s="28" t="s">
        <v>21</v>
      </c>
      <c r="B5" s="93">
        <v>2</v>
      </c>
      <c r="C5" s="85">
        <v>140.27527160987799</v>
      </c>
      <c r="D5" s="84">
        <v>16.558878377664243</v>
      </c>
      <c r="E5" s="85">
        <v>203.054714573691</v>
      </c>
      <c r="F5" s="30">
        <v>58.365976851817017</v>
      </c>
      <c r="G5" s="134">
        <f t="shared" ref="G5:G23" si="0">0-D5</f>
        <v>-16.558878377664243</v>
      </c>
      <c r="H5" s="134">
        <v>0</v>
      </c>
      <c r="I5" s="134">
        <f t="shared" ref="I5:I23" si="1">D5</f>
        <v>16.558878377664243</v>
      </c>
      <c r="J5" s="134">
        <f t="shared" ref="J5:J23" si="2">(E5-C5)-F5</f>
        <v>4.4134661119959944</v>
      </c>
      <c r="K5" s="134">
        <f t="shared" ref="K5:K23" si="3">E5-C5</f>
        <v>62.779442963813011</v>
      </c>
      <c r="L5" s="134">
        <f t="shared" ref="L5:L23" si="4">(E5-C5)+F5</f>
        <v>121.14541981563002</v>
      </c>
    </row>
    <row r="6" spans="1:12" x14ac:dyDescent="0.35">
      <c r="A6" s="28" t="s">
        <v>22</v>
      </c>
      <c r="B6" s="93">
        <v>3</v>
      </c>
      <c r="C6" s="85">
        <v>169.53125</v>
      </c>
      <c r="D6" s="84">
        <v>32.156249999998053</v>
      </c>
      <c r="E6" s="85">
        <v>259.46829751106998</v>
      </c>
      <c r="F6" s="30">
        <v>0.58276187830083925</v>
      </c>
      <c r="G6" s="134">
        <f t="shared" si="0"/>
        <v>-32.156249999998053</v>
      </c>
      <c r="H6" s="134">
        <v>0</v>
      </c>
      <c r="I6" s="134">
        <f t="shared" si="1"/>
        <v>32.156249999998053</v>
      </c>
      <c r="J6" s="134">
        <f t="shared" si="2"/>
        <v>89.354285632769134</v>
      </c>
      <c r="K6" s="134">
        <f t="shared" si="3"/>
        <v>89.937047511069977</v>
      </c>
      <c r="L6" s="134">
        <f t="shared" si="4"/>
        <v>90.51980938937082</v>
      </c>
    </row>
    <row r="7" spans="1:12" x14ac:dyDescent="0.35">
      <c r="A7" s="88" t="s">
        <v>23</v>
      </c>
      <c r="B7" s="96">
        <v>4</v>
      </c>
      <c r="C7" s="29">
        <v>114.138559202723</v>
      </c>
      <c r="D7" s="84">
        <v>35.016902874597839</v>
      </c>
      <c r="E7" s="85">
        <v>259.46829751106998</v>
      </c>
      <c r="F7" s="30">
        <v>70.03192433382776</v>
      </c>
      <c r="G7" s="134">
        <f t="shared" si="0"/>
        <v>-35.016902874597839</v>
      </c>
      <c r="H7" s="134">
        <v>0</v>
      </c>
      <c r="I7" s="134">
        <f t="shared" si="1"/>
        <v>35.016902874597839</v>
      </c>
      <c r="J7" s="134">
        <f t="shared" si="2"/>
        <v>75.297813974519215</v>
      </c>
      <c r="K7" s="134">
        <f t="shared" si="3"/>
        <v>145.32973830834698</v>
      </c>
      <c r="L7" s="134">
        <f t="shared" si="4"/>
        <v>215.36166264217474</v>
      </c>
    </row>
    <row r="8" spans="1:12" x14ac:dyDescent="0.35">
      <c r="A8" s="23" t="s">
        <v>25</v>
      </c>
      <c r="B8" s="93">
        <v>5</v>
      </c>
      <c r="C8" s="85">
        <v>301.04465625740499</v>
      </c>
      <c r="D8" s="84">
        <v>46.595092024541181</v>
      </c>
      <c r="E8" s="29">
        <v>258.87167908581</v>
      </c>
      <c r="F8" s="30">
        <v>58.619631901841075</v>
      </c>
      <c r="G8" s="134">
        <f t="shared" si="0"/>
        <v>-46.595092024541181</v>
      </c>
      <c r="H8" s="134">
        <v>0</v>
      </c>
      <c r="I8" s="134">
        <f t="shared" si="1"/>
        <v>46.595092024541181</v>
      </c>
      <c r="J8" s="134">
        <f t="shared" si="2"/>
        <v>-100.79260907343607</v>
      </c>
      <c r="K8" s="134">
        <f t="shared" si="3"/>
        <v>-42.172977171594994</v>
      </c>
      <c r="L8" s="134">
        <f t="shared" si="4"/>
        <v>16.446654730246081</v>
      </c>
    </row>
    <row r="9" spans="1:12" x14ac:dyDescent="0.35">
      <c r="A9" s="24" t="s">
        <v>26</v>
      </c>
      <c r="B9" s="93">
        <v>6</v>
      </c>
      <c r="C9" s="29">
        <v>237.439231965516</v>
      </c>
      <c r="D9" s="84">
        <v>61.442758654470765</v>
      </c>
      <c r="E9" s="29">
        <v>260.64190637130599</v>
      </c>
      <c r="F9" s="30">
        <v>77.417875904635054</v>
      </c>
      <c r="G9" s="134">
        <f t="shared" si="0"/>
        <v>-61.442758654470765</v>
      </c>
      <c r="H9" s="134">
        <v>0</v>
      </c>
      <c r="I9" s="134">
        <f t="shared" si="1"/>
        <v>61.442758654470765</v>
      </c>
      <c r="J9" s="134">
        <f t="shared" si="2"/>
        <v>-54.215201498845062</v>
      </c>
      <c r="K9" s="134">
        <f t="shared" si="3"/>
        <v>23.202674405789992</v>
      </c>
      <c r="L9" s="134">
        <f t="shared" si="4"/>
        <v>100.62055031042505</v>
      </c>
    </row>
    <row r="10" spans="1:12" x14ac:dyDescent="0.35">
      <c r="A10" s="24" t="s">
        <v>27</v>
      </c>
      <c r="B10" s="96">
        <v>7</v>
      </c>
      <c r="C10" s="29">
        <v>298.49144993142897</v>
      </c>
      <c r="D10" s="84">
        <v>126.17959391725472</v>
      </c>
      <c r="E10" s="29">
        <v>261.62238916465401</v>
      </c>
      <c r="F10" s="30">
        <v>40.426471837564648</v>
      </c>
      <c r="G10" s="134">
        <f t="shared" si="0"/>
        <v>-126.17959391725472</v>
      </c>
      <c r="H10" s="134">
        <v>0</v>
      </c>
      <c r="I10" s="134">
        <f t="shared" si="1"/>
        <v>126.17959391725472</v>
      </c>
      <c r="J10" s="134">
        <f t="shared" si="2"/>
        <v>-77.295532604339613</v>
      </c>
      <c r="K10" s="134">
        <f t="shared" si="3"/>
        <v>-36.869060766774965</v>
      </c>
      <c r="L10" s="134">
        <f t="shared" si="4"/>
        <v>3.5574110707896835</v>
      </c>
    </row>
    <row r="11" spans="1:12" x14ac:dyDescent="0.35">
      <c r="A11" s="25" t="s">
        <v>28</v>
      </c>
      <c r="B11" s="93">
        <v>8</v>
      </c>
      <c r="C11" s="29">
        <v>167.81609195402299</v>
      </c>
      <c r="D11" s="84">
        <v>40.551724137929504</v>
      </c>
      <c r="E11" s="85">
        <v>241.37931034482699</v>
      </c>
      <c r="F11" s="30">
        <v>56.321839080459725</v>
      </c>
      <c r="G11" s="134">
        <f t="shared" si="0"/>
        <v>-40.551724137929504</v>
      </c>
      <c r="H11" s="134">
        <v>0</v>
      </c>
      <c r="I11" s="134">
        <f t="shared" si="1"/>
        <v>40.551724137929504</v>
      </c>
      <c r="J11" s="134">
        <f t="shared" si="2"/>
        <v>17.241379310344271</v>
      </c>
      <c r="K11" s="134">
        <f t="shared" si="3"/>
        <v>73.563218390803996</v>
      </c>
      <c r="L11" s="134">
        <f t="shared" si="4"/>
        <v>129.88505747126374</v>
      </c>
    </row>
    <row r="12" spans="1:12" x14ac:dyDescent="0.35">
      <c r="A12" s="26" t="s">
        <v>30</v>
      </c>
      <c r="B12" s="167">
        <v>9</v>
      </c>
      <c r="C12" s="29">
        <v>202.625606073564</v>
      </c>
      <c r="D12" s="84">
        <v>14.79255014703703</v>
      </c>
      <c r="E12" s="29">
        <v>278.09385341078701</v>
      </c>
      <c r="F12" s="30">
        <v>38.830444135974716</v>
      </c>
      <c r="G12" s="134">
        <f t="shared" si="0"/>
        <v>-14.79255014703703</v>
      </c>
      <c r="H12" s="134">
        <v>0</v>
      </c>
      <c r="I12" s="134">
        <f t="shared" si="1"/>
        <v>14.79255014703703</v>
      </c>
      <c r="J12" s="134">
        <f t="shared" si="2"/>
        <v>36.637803201248289</v>
      </c>
      <c r="K12" s="134">
        <f t="shared" si="3"/>
        <v>75.468247337223005</v>
      </c>
      <c r="L12" s="134">
        <f t="shared" si="4"/>
        <v>114.29869147319772</v>
      </c>
    </row>
    <row r="13" spans="1:12" x14ac:dyDescent="0.35">
      <c r="A13" s="28" t="s">
        <v>31</v>
      </c>
      <c r="B13" s="96">
        <v>10</v>
      </c>
      <c r="C13" s="29">
        <v>202.625606073564</v>
      </c>
      <c r="D13" s="84">
        <v>14.79255014703703</v>
      </c>
      <c r="E13" s="29">
        <v>461.11392538305103</v>
      </c>
      <c r="F13" s="30">
        <v>66.566475661664654</v>
      </c>
      <c r="G13" s="134">
        <f t="shared" si="0"/>
        <v>-14.79255014703703</v>
      </c>
      <c r="H13" s="134">
        <v>0</v>
      </c>
      <c r="I13" s="134">
        <f t="shared" si="1"/>
        <v>14.79255014703703</v>
      </c>
      <c r="J13" s="134">
        <f t="shared" si="2"/>
        <v>191.92184364782236</v>
      </c>
      <c r="K13" s="134">
        <f t="shared" si="3"/>
        <v>258.488319309487</v>
      </c>
      <c r="L13" s="134">
        <f t="shared" si="4"/>
        <v>325.05479497115164</v>
      </c>
    </row>
    <row r="14" spans="1:12" x14ac:dyDescent="0.35">
      <c r="A14" s="32" t="s">
        <v>32</v>
      </c>
      <c r="B14" s="167">
        <v>11</v>
      </c>
      <c r="C14" s="29">
        <v>202.625606073564</v>
      </c>
      <c r="D14" s="84">
        <v>14.79255014703703</v>
      </c>
      <c r="E14" s="29">
        <v>649.79046466188095</v>
      </c>
      <c r="F14" s="30">
        <v>109.09892567909944</v>
      </c>
      <c r="G14" s="134">
        <f t="shared" si="0"/>
        <v>-14.79255014703703</v>
      </c>
      <c r="H14" s="134">
        <v>0</v>
      </c>
      <c r="I14" s="134">
        <f t="shared" si="1"/>
        <v>14.79255014703703</v>
      </c>
      <c r="J14" s="134">
        <f t="shared" si="2"/>
        <v>338.06593290921751</v>
      </c>
      <c r="K14" s="134">
        <f t="shared" si="3"/>
        <v>447.16485858831697</v>
      </c>
      <c r="L14" s="134">
        <f t="shared" si="4"/>
        <v>556.26378426741644</v>
      </c>
    </row>
    <row r="15" spans="1:12" x14ac:dyDescent="0.35">
      <c r="A15" s="32" t="s">
        <v>33</v>
      </c>
      <c r="B15" s="167">
        <v>12</v>
      </c>
      <c r="C15" s="29">
        <v>178.680203045685</v>
      </c>
      <c r="D15" s="84">
        <v>18.654822335023553</v>
      </c>
      <c r="E15" s="29">
        <v>437.563451776649</v>
      </c>
      <c r="F15" s="30">
        <v>62.18274111675305</v>
      </c>
      <c r="G15" s="134">
        <f t="shared" si="0"/>
        <v>-18.654822335023553</v>
      </c>
      <c r="H15" s="134">
        <v>0</v>
      </c>
      <c r="I15" s="134">
        <f t="shared" si="1"/>
        <v>18.654822335023553</v>
      </c>
      <c r="J15" s="134">
        <f t="shared" si="2"/>
        <v>196.70050761421095</v>
      </c>
      <c r="K15" s="134">
        <f t="shared" si="3"/>
        <v>258.883248730964</v>
      </c>
      <c r="L15" s="134">
        <f t="shared" si="4"/>
        <v>321.06598984771705</v>
      </c>
    </row>
    <row r="16" spans="1:12" x14ac:dyDescent="0.35">
      <c r="A16" s="33" t="s">
        <v>34</v>
      </c>
      <c r="B16" s="170">
        <v>13</v>
      </c>
      <c r="C16" s="29">
        <v>313.197969543147</v>
      </c>
      <c r="D16" s="84">
        <v>60.939086294416988</v>
      </c>
      <c r="E16" s="29">
        <v>577.15736040609102</v>
      </c>
      <c r="F16" s="30">
        <v>50.989847715736147</v>
      </c>
      <c r="G16" s="134">
        <f t="shared" si="0"/>
        <v>-60.939086294416988</v>
      </c>
      <c r="H16" s="134">
        <v>0</v>
      </c>
      <c r="I16" s="134">
        <f t="shared" si="1"/>
        <v>60.939086294416988</v>
      </c>
      <c r="J16" s="134">
        <f t="shared" si="2"/>
        <v>212.96954314720787</v>
      </c>
      <c r="K16" s="134">
        <f t="shared" si="3"/>
        <v>263.95939086294402</v>
      </c>
      <c r="L16" s="134">
        <f t="shared" si="4"/>
        <v>314.94923857868014</v>
      </c>
    </row>
    <row r="17" spans="1:12" x14ac:dyDescent="0.35">
      <c r="A17" s="38" t="s">
        <v>31</v>
      </c>
      <c r="B17" s="93">
        <v>14</v>
      </c>
      <c r="C17" s="64">
        <v>106.871527020263</v>
      </c>
      <c r="D17" s="84">
        <v>17.391752114265142</v>
      </c>
      <c r="E17" s="29">
        <v>123.836992928917</v>
      </c>
      <c r="F17" s="30">
        <v>27.978036009905217</v>
      </c>
      <c r="G17" s="134">
        <f t="shared" si="0"/>
        <v>-17.391752114265142</v>
      </c>
      <c r="H17" s="134">
        <v>0</v>
      </c>
      <c r="I17" s="134">
        <f t="shared" si="1"/>
        <v>17.391752114265142</v>
      </c>
      <c r="J17" s="134">
        <f t="shared" si="2"/>
        <v>-11.012570101251221</v>
      </c>
      <c r="K17" s="134">
        <f t="shared" si="3"/>
        <v>16.965465908653997</v>
      </c>
      <c r="L17" s="134">
        <f t="shared" si="4"/>
        <v>44.943501918559214</v>
      </c>
    </row>
    <row r="18" spans="1:12" x14ac:dyDescent="0.35">
      <c r="A18" s="38" t="s">
        <v>31</v>
      </c>
      <c r="B18" s="93">
        <v>15</v>
      </c>
      <c r="C18" s="29">
        <v>193.60975608000001</v>
      </c>
      <c r="D18" s="84">
        <v>23.2331707188</v>
      </c>
      <c r="E18" s="29">
        <v>527.80845771144186</v>
      </c>
      <c r="F18" s="30">
        <v>39.571359867329001</v>
      </c>
      <c r="G18" s="134">
        <f t="shared" si="0"/>
        <v>-23.2331707188</v>
      </c>
      <c r="H18" s="134">
        <v>0</v>
      </c>
      <c r="I18" s="134">
        <f t="shared" si="1"/>
        <v>23.2331707188</v>
      </c>
      <c r="J18" s="134">
        <f t="shared" si="2"/>
        <v>294.62734176411283</v>
      </c>
      <c r="K18" s="134">
        <f t="shared" si="3"/>
        <v>334.19870163144185</v>
      </c>
      <c r="L18" s="134">
        <f t="shared" si="4"/>
        <v>373.77006149877087</v>
      </c>
    </row>
    <row r="19" spans="1:12" x14ac:dyDescent="0.35">
      <c r="A19" s="89" t="s">
        <v>51</v>
      </c>
      <c r="B19" s="96">
        <v>16</v>
      </c>
      <c r="C19" s="29">
        <v>208.868501529052</v>
      </c>
      <c r="D19" s="84">
        <v>23.97553516819633</v>
      </c>
      <c r="E19" s="29">
        <v>260.24464831804198</v>
      </c>
      <c r="F19" s="30">
        <v>34.764525993883829</v>
      </c>
      <c r="G19" s="134">
        <f t="shared" si="0"/>
        <v>-23.97553516819633</v>
      </c>
      <c r="H19" s="134">
        <v>0</v>
      </c>
      <c r="I19" s="134">
        <f t="shared" si="1"/>
        <v>23.97553516819633</v>
      </c>
      <c r="J19" s="134">
        <f t="shared" si="2"/>
        <v>16.611620795106155</v>
      </c>
      <c r="K19" s="134">
        <f t="shared" si="3"/>
        <v>51.376146788989985</v>
      </c>
      <c r="L19" s="134">
        <f t="shared" si="4"/>
        <v>86.140672782873821</v>
      </c>
    </row>
    <row r="20" spans="1:12" x14ac:dyDescent="0.35">
      <c r="A20" s="90" t="s">
        <v>52</v>
      </c>
      <c r="B20" s="93">
        <v>17</v>
      </c>
      <c r="C20" s="29">
        <v>208.868501529052</v>
      </c>
      <c r="D20" s="84">
        <v>23.97553516819633</v>
      </c>
      <c r="E20" s="29">
        <v>240.20951553575699</v>
      </c>
      <c r="F20" s="30">
        <v>30.932829337719969</v>
      </c>
      <c r="G20" s="134">
        <f t="shared" si="0"/>
        <v>-23.97553516819633</v>
      </c>
      <c r="H20" s="134">
        <v>0</v>
      </c>
      <c r="I20" s="134">
        <f t="shared" si="1"/>
        <v>23.97553516819633</v>
      </c>
      <c r="J20" s="134">
        <f t="shared" si="2"/>
        <v>0.40818466898502592</v>
      </c>
      <c r="K20" s="134">
        <f t="shared" si="3"/>
        <v>31.341014006704995</v>
      </c>
      <c r="L20" s="134">
        <f t="shared" si="4"/>
        <v>62.273843344424961</v>
      </c>
    </row>
    <row r="21" spans="1:12" x14ac:dyDescent="0.35">
      <c r="A21" s="91" t="s">
        <v>54</v>
      </c>
      <c r="B21" s="93">
        <v>18</v>
      </c>
      <c r="C21" s="29">
        <v>149.33000708041899</v>
      </c>
      <c r="D21" s="84">
        <v>35.996863440552268</v>
      </c>
      <c r="E21" s="29">
        <v>213.76645204835799</v>
      </c>
      <c r="F21" s="30">
        <v>39.38391090583152</v>
      </c>
      <c r="G21" s="134">
        <f t="shared" si="0"/>
        <v>-35.996863440552268</v>
      </c>
      <c r="H21" s="134">
        <v>0</v>
      </c>
      <c r="I21" s="134">
        <f t="shared" si="1"/>
        <v>35.996863440552268</v>
      </c>
      <c r="J21" s="134">
        <f t="shared" si="2"/>
        <v>25.052534062107476</v>
      </c>
      <c r="K21" s="134">
        <f t="shared" si="3"/>
        <v>64.436444967938996</v>
      </c>
      <c r="L21" s="134">
        <f t="shared" si="4"/>
        <v>103.82035587377052</v>
      </c>
    </row>
    <row r="22" spans="1:12" x14ac:dyDescent="0.35">
      <c r="A22" s="87" t="s">
        <v>20</v>
      </c>
      <c r="B22" s="97">
        <v>19</v>
      </c>
      <c r="C22" s="29">
        <v>224.34017595307901</v>
      </c>
      <c r="D22" s="84">
        <v>33.049853372432928</v>
      </c>
      <c r="E22" s="29">
        <v>413.48973607038101</v>
      </c>
      <c r="F22" s="30">
        <v>44.54545454545314</v>
      </c>
      <c r="G22" s="134">
        <f t="shared" si="0"/>
        <v>-33.049853372432928</v>
      </c>
      <c r="H22" s="134">
        <v>0</v>
      </c>
      <c r="I22" s="134">
        <f t="shared" si="1"/>
        <v>33.049853372432928</v>
      </c>
      <c r="J22" s="134">
        <f t="shared" si="2"/>
        <v>144.60410557184886</v>
      </c>
      <c r="K22" s="134">
        <f t="shared" si="3"/>
        <v>189.149560117302</v>
      </c>
      <c r="L22" s="134">
        <f t="shared" si="4"/>
        <v>233.69501466275514</v>
      </c>
    </row>
    <row r="23" spans="1:12" x14ac:dyDescent="0.35">
      <c r="A23" s="88" t="s">
        <v>22</v>
      </c>
      <c r="B23" s="98">
        <v>20</v>
      </c>
      <c r="C23" s="34">
        <v>242.610837438423</v>
      </c>
      <c r="D23" s="86">
        <v>14.48275862068896</v>
      </c>
      <c r="E23" s="34">
        <v>258.62068965517199</v>
      </c>
      <c r="F23" s="35">
        <v>44.655172413791036</v>
      </c>
      <c r="G23" s="134">
        <f t="shared" si="0"/>
        <v>-14.48275862068896</v>
      </c>
      <c r="H23" s="134">
        <v>0</v>
      </c>
      <c r="I23" s="134">
        <f t="shared" si="1"/>
        <v>14.48275862068896</v>
      </c>
      <c r="J23" s="134">
        <f t="shared" si="2"/>
        <v>-28.645320197042054</v>
      </c>
      <c r="K23" s="134">
        <f t="shared" si="3"/>
        <v>16.009852216748982</v>
      </c>
      <c r="L23" s="134">
        <f t="shared" si="4"/>
        <v>60.665024630540017</v>
      </c>
    </row>
    <row r="25" spans="1:12" x14ac:dyDescent="0.35">
      <c r="I25" t="s">
        <v>88</v>
      </c>
      <c r="J25" t="s">
        <v>6</v>
      </c>
    </row>
    <row r="26" spans="1:12" x14ac:dyDescent="0.35">
      <c r="A26">
        <v>1</v>
      </c>
      <c r="B26">
        <v>-31.518698117860833</v>
      </c>
      <c r="C26">
        <v>0</v>
      </c>
      <c r="D26">
        <v>31.518698117860833</v>
      </c>
      <c r="E26">
        <v>2.3263733582000938</v>
      </c>
      <c r="F26">
        <v>40.546260946764988</v>
      </c>
      <c r="G26">
        <v>78.766148535329876</v>
      </c>
      <c r="I26">
        <v>-31.518698117860833</v>
      </c>
      <c r="J26">
        <v>2.3263733582000938</v>
      </c>
      <c r="K26">
        <v>1</v>
      </c>
    </row>
    <row r="27" spans="1:12" x14ac:dyDescent="0.35">
      <c r="A27">
        <v>2</v>
      </c>
      <c r="B27">
        <v>-16.558878377664243</v>
      </c>
      <c r="C27">
        <v>0</v>
      </c>
      <c r="D27">
        <v>16.558878377664243</v>
      </c>
      <c r="E27">
        <v>4.4134661119959944</v>
      </c>
      <c r="F27">
        <v>62.779442963813011</v>
      </c>
      <c r="G27">
        <v>121.14541981563002</v>
      </c>
      <c r="I27">
        <v>0</v>
      </c>
      <c r="J27">
        <v>40.546260946764988</v>
      </c>
      <c r="K27">
        <v>1</v>
      </c>
    </row>
    <row r="28" spans="1:12" x14ac:dyDescent="0.35">
      <c r="A28">
        <v>3</v>
      </c>
      <c r="B28">
        <v>-32.156249999998053</v>
      </c>
      <c r="C28">
        <v>0</v>
      </c>
      <c r="D28">
        <v>32.156249999998053</v>
      </c>
      <c r="E28">
        <v>89.354285632769134</v>
      </c>
      <c r="F28">
        <v>89.937047511069977</v>
      </c>
      <c r="G28">
        <v>90.51980938937082</v>
      </c>
      <c r="I28">
        <v>31.518698117860833</v>
      </c>
      <c r="J28">
        <v>78.766148535329876</v>
      </c>
      <c r="K28">
        <v>1</v>
      </c>
    </row>
    <row r="29" spans="1:12" x14ac:dyDescent="0.35">
      <c r="A29">
        <v>4</v>
      </c>
      <c r="B29">
        <v>-35.016902874597839</v>
      </c>
      <c r="C29">
        <v>0</v>
      </c>
      <c r="D29">
        <v>35.016902874597839</v>
      </c>
      <c r="E29">
        <v>75.297813974519215</v>
      </c>
      <c r="F29">
        <v>145.32973830834698</v>
      </c>
      <c r="G29">
        <v>215.36166264217474</v>
      </c>
    </row>
    <row r="30" spans="1:12" x14ac:dyDescent="0.35">
      <c r="A30">
        <v>5</v>
      </c>
      <c r="B30">
        <v>-46.595092024541181</v>
      </c>
      <c r="C30">
        <v>0</v>
      </c>
      <c r="D30">
        <v>46.595092024541181</v>
      </c>
      <c r="E30">
        <v>-100.79260907343607</v>
      </c>
      <c r="F30">
        <v>-42.172977171594994</v>
      </c>
      <c r="G30">
        <v>16.446654730246081</v>
      </c>
      <c r="I30">
        <v>-16.558878377664243</v>
      </c>
      <c r="J30">
        <v>4.4134661119959944</v>
      </c>
      <c r="K30">
        <v>2</v>
      </c>
    </row>
    <row r="31" spans="1:12" x14ac:dyDescent="0.35">
      <c r="A31">
        <v>6</v>
      </c>
      <c r="B31">
        <v>-61.442758654470765</v>
      </c>
      <c r="C31">
        <v>0</v>
      </c>
      <c r="D31">
        <v>61.442758654470765</v>
      </c>
      <c r="E31">
        <v>-54.215201498845062</v>
      </c>
      <c r="F31">
        <v>23.202674405789992</v>
      </c>
      <c r="G31">
        <v>100.62055031042505</v>
      </c>
      <c r="I31">
        <v>0</v>
      </c>
      <c r="J31">
        <v>62.779442963813011</v>
      </c>
      <c r="K31">
        <v>2</v>
      </c>
    </row>
    <row r="32" spans="1:12" x14ac:dyDescent="0.35">
      <c r="A32">
        <v>7</v>
      </c>
      <c r="B32">
        <v>-126.17959391725472</v>
      </c>
      <c r="C32">
        <v>0</v>
      </c>
      <c r="D32">
        <v>126.17959391725472</v>
      </c>
      <c r="E32">
        <v>-77.295532604339613</v>
      </c>
      <c r="F32">
        <v>-36.869060766774965</v>
      </c>
      <c r="G32">
        <v>3.5574110707896835</v>
      </c>
      <c r="I32">
        <v>16.558878377664243</v>
      </c>
      <c r="J32">
        <v>121.14541981563002</v>
      </c>
      <c r="K32">
        <v>2</v>
      </c>
    </row>
    <row r="33" spans="1:11" x14ac:dyDescent="0.35">
      <c r="A33">
        <v>8</v>
      </c>
      <c r="B33">
        <v>-40.551724137929504</v>
      </c>
      <c r="C33">
        <v>0</v>
      </c>
      <c r="D33">
        <v>40.551724137929504</v>
      </c>
      <c r="E33">
        <v>17.241379310344271</v>
      </c>
      <c r="F33">
        <v>73.563218390803996</v>
      </c>
      <c r="G33">
        <v>129.88505747126374</v>
      </c>
    </row>
    <row r="34" spans="1:11" x14ac:dyDescent="0.35">
      <c r="A34">
        <v>9</v>
      </c>
      <c r="B34">
        <v>-14.79255014703703</v>
      </c>
      <c r="C34">
        <v>0</v>
      </c>
      <c r="D34">
        <v>14.79255014703703</v>
      </c>
      <c r="E34">
        <v>36.637803201248289</v>
      </c>
      <c r="F34">
        <v>75.468247337223005</v>
      </c>
      <c r="G34">
        <v>114.29869147319772</v>
      </c>
      <c r="I34">
        <v>-32.156249999998053</v>
      </c>
      <c r="J34">
        <v>89.354285632769134</v>
      </c>
      <c r="K34">
        <v>3</v>
      </c>
    </row>
    <row r="35" spans="1:11" x14ac:dyDescent="0.35">
      <c r="A35">
        <v>10</v>
      </c>
      <c r="B35">
        <v>-14.79255014703703</v>
      </c>
      <c r="C35">
        <v>0</v>
      </c>
      <c r="D35">
        <v>14.79255014703703</v>
      </c>
      <c r="E35">
        <v>191.92184364782236</v>
      </c>
      <c r="F35">
        <v>258.488319309487</v>
      </c>
      <c r="G35">
        <v>325.05479497115164</v>
      </c>
      <c r="I35">
        <v>0</v>
      </c>
      <c r="J35">
        <v>89.937047511069977</v>
      </c>
      <c r="K35">
        <v>3</v>
      </c>
    </row>
    <row r="36" spans="1:11" x14ac:dyDescent="0.35">
      <c r="A36">
        <v>11</v>
      </c>
      <c r="B36">
        <v>-14.79255014703703</v>
      </c>
      <c r="C36">
        <v>0</v>
      </c>
      <c r="D36">
        <v>14.79255014703703</v>
      </c>
      <c r="E36">
        <v>338.06593290921751</v>
      </c>
      <c r="F36">
        <v>447.16485858831697</v>
      </c>
      <c r="G36">
        <v>556.26378426741644</v>
      </c>
      <c r="I36">
        <v>32.156249999998053</v>
      </c>
      <c r="J36">
        <v>90.51980938937082</v>
      </c>
      <c r="K36">
        <v>3</v>
      </c>
    </row>
    <row r="37" spans="1:11" x14ac:dyDescent="0.35">
      <c r="A37">
        <v>12</v>
      </c>
      <c r="B37">
        <v>-18.654822335023553</v>
      </c>
      <c r="C37">
        <v>0</v>
      </c>
      <c r="D37">
        <v>18.654822335023553</v>
      </c>
      <c r="E37">
        <v>196.70050761421095</v>
      </c>
      <c r="F37">
        <v>258.883248730964</v>
      </c>
      <c r="G37">
        <v>321.06598984771705</v>
      </c>
    </row>
    <row r="38" spans="1:11" x14ac:dyDescent="0.35">
      <c r="A38">
        <v>13</v>
      </c>
      <c r="B38">
        <v>-60.939086294416988</v>
      </c>
      <c r="C38">
        <v>0</v>
      </c>
      <c r="D38">
        <v>60.939086294416988</v>
      </c>
      <c r="E38">
        <v>212.96954314720787</v>
      </c>
      <c r="F38">
        <v>263.95939086294402</v>
      </c>
      <c r="G38">
        <v>314.94923857868014</v>
      </c>
      <c r="I38">
        <v>-35.016902874597839</v>
      </c>
      <c r="J38">
        <v>75.297813974519215</v>
      </c>
      <c r="K38">
        <v>4</v>
      </c>
    </row>
    <row r="39" spans="1:11" x14ac:dyDescent="0.35">
      <c r="A39">
        <v>14</v>
      </c>
      <c r="B39">
        <v>-17.391752114265142</v>
      </c>
      <c r="C39">
        <v>0</v>
      </c>
      <c r="D39">
        <v>17.391752114265142</v>
      </c>
      <c r="E39">
        <v>-11.012570101251221</v>
      </c>
      <c r="F39">
        <v>16.965465908653997</v>
      </c>
      <c r="G39">
        <v>44.943501918559214</v>
      </c>
      <c r="I39">
        <v>0</v>
      </c>
      <c r="J39">
        <v>145.32973830834698</v>
      </c>
      <c r="K39">
        <v>4</v>
      </c>
    </row>
    <row r="40" spans="1:11" x14ac:dyDescent="0.35">
      <c r="A40">
        <v>15</v>
      </c>
      <c r="B40">
        <v>-23.2331707188</v>
      </c>
      <c r="C40">
        <v>0</v>
      </c>
      <c r="D40">
        <v>23.2331707188</v>
      </c>
      <c r="E40">
        <v>294.62734176411283</v>
      </c>
      <c r="F40">
        <v>334.19870163144185</v>
      </c>
      <c r="G40">
        <v>373.77006149877087</v>
      </c>
      <c r="I40">
        <v>35.016902874597839</v>
      </c>
      <c r="J40">
        <v>215.36166264217474</v>
      </c>
      <c r="K40">
        <v>4</v>
      </c>
    </row>
    <row r="41" spans="1:11" x14ac:dyDescent="0.35">
      <c r="A41">
        <v>16</v>
      </c>
      <c r="B41">
        <v>-23.97553516819633</v>
      </c>
      <c r="C41">
        <v>0</v>
      </c>
      <c r="D41">
        <v>23.97553516819633</v>
      </c>
      <c r="E41">
        <v>16.611620795106155</v>
      </c>
      <c r="F41">
        <v>51.376146788989985</v>
      </c>
      <c r="G41">
        <v>86.140672782873821</v>
      </c>
    </row>
    <row r="42" spans="1:11" x14ac:dyDescent="0.35">
      <c r="A42">
        <v>17</v>
      </c>
      <c r="B42">
        <v>-23.97553516819633</v>
      </c>
      <c r="C42">
        <v>0</v>
      </c>
      <c r="D42">
        <v>23.97553516819633</v>
      </c>
      <c r="E42">
        <v>0.40818466898502592</v>
      </c>
      <c r="F42">
        <v>31.341014006704995</v>
      </c>
      <c r="G42">
        <v>62.273843344424961</v>
      </c>
      <c r="I42">
        <v>-46.595092024541181</v>
      </c>
      <c r="J42">
        <v>-100.79260907343607</v>
      </c>
      <c r="K42">
        <v>5</v>
      </c>
    </row>
    <row r="43" spans="1:11" x14ac:dyDescent="0.35">
      <c r="A43">
        <v>18</v>
      </c>
      <c r="B43">
        <v>-35.996863440552268</v>
      </c>
      <c r="C43">
        <v>0</v>
      </c>
      <c r="D43">
        <v>35.996863440552268</v>
      </c>
      <c r="E43">
        <v>25.052534062107476</v>
      </c>
      <c r="F43">
        <v>64.436444967938996</v>
      </c>
      <c r="G43">
        <v>103.82035587377052</v>
      </c>
      <c r="I43">
        <v>0</v>
      </c>
      <c r="J43">
        <v>-42.172977171594994</v>
      </c>
      <c r="K43">
        <v>5</v>
      </c>
    </row>
    <row r="44" spans="1:11" x14ac:dyDescent="0.35">
      <c r="A44">
        <v>19</v>
      </c>
      <c r="B44">
        <v>-33.049853372432928</v>
      </c>
      <c r="C44">
        <v>0</v>
      </c>
      <c r="D44">
        <v>33.049853372432928</v>
      </c>
      <c r="E44">
        <v>144.60410557184886</v>
      </c>
      <c r="F44">
        <v>189.149560117302</v>
      </c>
      <c r="G44">
        <v>233.69501466275514</v>
      </c>
      <c r="I44">
        <v>46.595092024541181</v>
      </c>
      <c r="J44">
        <v>16.446654730246081</v>
      </c>
      <c r="K44">
        <v>5</v>
      </c>
    </row>
    <row r="45" spans="1:11" x14ac:dyDescent="0.35">
      <c r="A45">
        <v>20</v>
      </c>
      <c r="B45">
        <v>-14.48275862068896</v>
      </c>
      <c r="C45">
        <v>0</v>
      </c>
      <c r="D45">
        <v>14.48275862068896</v>
      </c>
      <c r="E45">
        <v>-28.645320197042054</v>
      </c>
      <c r="F45">
        <v>16.009852216748982</v>
      </c>
      <c r="G45">
        <v>60.665024630540017</v>
      </c>
    </row>
    <row r="46" spans="1:11" x14ac:dyDescent="0.35">
      <c r="I46">
        <v>-61.442758654470765</v>
      </c>
      <c r="J46">
        <v>-54.215201498845062</v>
      </c>
      <c r="K46">
        <v>6</v>
      </c>
    </row>
    <row r="47" spans="1:11" x14ac:dyDescent="0.35">
      <c r="I47">
        <v>0</v>
      </c>
      <c r="J47">
        <v>23.202674405789992</v>
      </c>
      <c r="K47">
        <v>6</v>
      </c>
    </row>
    <row r="48" spans="1:11" x14ac:dyDescent="0.35">
      <c r="I48">
        <v>61.442758654470765</v>
      </c>
      <c r="J48">
        <v>100.62055031042505</v>
      </c>
      <c r="K48">
        <v>6</v>
      </c>
    </row>
    <row r="50" spans="9:11" x14ac:dyDescent="0.35">
      <c r="I50">
        <v>-126.17959391725472</v>
      </c>
      <c r="J50">
        <v>-77.295532604339613</v>
      </c>
      <c r="K50">
        <v>7</v>
      </c>
    </row>
    <row r="51" spans="9:11" x14ac:dyDescent="0.35">
      <c r="I51">
        <v>0</v>
      </c>
      <c r="J51">
        <v>-36.869060766774965</v>
      </c>
      <c r="K51">
        <v>7</v>
      </c>
    </row>
    <row r="52" spans="9:11" x14ac:dyDescent="0.35">
      <c r="I52">
        <v>126.17959391725472</v>
      </c>
      <c r="J52">
        <v>3.5574110707896835</v>
      </c>
      <c r="K52">
        <v>7</v>
      </c>
    </row>
    <row r="54" spans="9:11" x14ac:dyDescent="0.35">
      <c r="I54">
        <v>-40.551724137929504</v>
      </c>
      <c r="J54">
        <v>17.241379310344271</v>
      </c>
      <c r="K54">
        <v>8</v>
      </c>
    </row>
    <row r="55" spans="9:11" x14ac:dyDescent="0.35">
      <c r="I55">
        <v>0</v>
      </c>
      <c r="J55">
        <v>73.563218390803996</v>
      </c>
      <c r="K55">
        <v>8</v>
      </c>
    </row>
    <row r="56" spans="9:11" x14ac:dyDescent="0.35">
      <c r="I56">
        <v>40.551724137929504</v>
      </c>
      <c r="J56">
        <v>129.88505747126374</v>
      </c>
      <c r="K56">
        <v>8</v>
      </c>
    </row>
    <row r="58" spans="9:11" x14ac:dyDescent="0.35">
      <c r="I58">
        <v>-14.79255014703703</v>
      </c>
      <c r="J58">
        <v>36.637803201248289</v>
      </c>
      <c r="K58">
        <v>9</v>
      </c>
    </row>
    <row r="59" spans="9:11" x14ac:dyDescent="0.35">
      <c r="I59">
        <v>0</v>
      </c>
      <c r="J59">
        <v>75.468247337223005</v>
      </c>
      <c r="K59">
        <v>9</v>
      </c>
    </row>
    <row r="60" spans="9:11" x14ac:dyDescent="0.35">
      <c r="I60">
        <v>14.79255014703703</v>
      </c>
      <c r="J60">
        <v>114.29869147319772</v>
      </c>
      <c r="K60">
        <v>9</v>
      </c>
    </row>
    <row r="62" spans="9:11" x14ac:dyDescent="0.35">
      <c r="I62">
        <v>-14.79255014703703</v>
      </c>
      <c r="J62">
        <v>191.92184364782236</v>
      </c>
      <c r="K62">
        <v>10</v>
      </c>
    </row>
    <row r="63" spans="9:11" x14ac:dyDescent="0.35">
      <c r="I63">
        <v>0</v>
      </c>
      <c r="J63">
        <v>258.488319309487</v>
      </c>
      <c r="K63">
        <v>10</v>
      </c>
    </row>
    <row r="64" spans="9:11" x14ac:dyDescent="0.35">
      <c r="I64">
        <v>14.79255014703703</v>
      </c>
      <c r="J64">
        <v>325.05479497115164</v>
      </c>
      <c r="K64">
        <v>10</v>
      </c>
    </row>
    <row r="66" spans="9:11" x14ac:dyDescent="0.35">
      <c r="I66">
        <v>-14.79255014703703</v>
      </c>
      <c r="J66">
        <v>338.06593290921751</v>
      </c>
      <c r="K66">
        <v>11</v>
      </c>
    </row>
    <row r="67" spans="9:11" x14ac:dyDescent="0.35">
      <c r="I67">
        <v>0</v>
      </c>
      <c r="J67">
        <v>447.16485858831697</v>
      </c>
      <c r="K67">
        <v>11</v>
      </c>
    </row>
    <row r="68" spans="9:11" x14ac:dyDescent="0.35">
      <c r="I68">
        <v>14.79255014703703</v>
      </c>
      <c r="J68">
        <v>556.26378426741644</v>
      </c>
      <c r="K68">
        <v>11</v>
      </c>
    </row>
    <row r="70" spans="9:11" x14ac:dyDescent="0.35">
      <c r="I70">
        <v>-18.654822335023553</v>
      </c>
      <c r="J70">
        <v>196.70050761421095</v>
      </c>
      <c r="K70">
        <v>12</v>
      </c>
    </row>
    <row r="71" spans="9:11" x14ac:dyDescent="0.35">
      <c r="I71">
        <v>0</v>
      </c>
      <c r="J71">
        <v>258.883248730964</v>
      </c>
      <c r="K71">
        <v>12</v>
      </c>
    </row>
    <row r="72" spans="9:11" x14ac:dyDescent="0.35">
      <c r="I72">
        <v>18.654822335023553</v>
      </c>
      <c r="J72">
        <v>321.06598984771705</v>
      </c>
      <c r="K72">
        <v>12</v>
      </c>
    </row>
    <row r="74" spans="9:11" x14ac:dyDescent="0.35">
      <c r="I74">
        <v>-60.939086294416988</v>
      </c>
      <c r="J74">
        <v>212.96954314720787</v>
      </c>
      <c r="K74">
        <v>13</v>
      </c>
    </row>
    <row r="75" spans="9:11" x14ac:dyDescent="0.35">
      <c r="I75">
        <v>0</v>
      </c>
      <c r="J75">
        <v>263.95939086294402</v>
      </c>
      <c r="K75">
        <v>13</v>
      </c>
    </row>
    <row r="76" spans="9:11" x14ac:dyDescent="0.35">
      <c r="I76">
        <v>60.939086294416988</v>
      </c>
      <c r="J76">
        <v>314.94923857868014</v>
      </c>
      <c r="K76">
        <v>13</v>
      </c>
    </row>
    <row r="78" spans="9:11" x14ac:dyDescent="0.35">
      <c r="I78">
        <v>-17.391752114265142</v>
      </c>
      <c r="J78">
        <v>-11.012570101251221</v>
      </c>
      <c r="K78">
        <v>14</v>
      </c>
    </row>
    <row r="79" spans="9:11" x14ac:dyDescent="0.35">
      <c r="I79">
        <v>0</v>
      </c>
      <c r="J79">
        <v>16.965465908653997</v>
      </c>
      <c r="K79">
        <v>14</v>
      </c>
    </row>
    <row r="80" spans="9:11" x14ac:dyDescent="0.35">
      <c r="I80">
        <v>17.391752114265142</v>
      </c>
      <c r="J80">
        <v>44.943501918559214</v>
      </c>
      <c r="K80">
        <v>14</v>
      </c>
    </row>
    <row r="82" spans="9:11" x14ac:dyDescent="0.35">
      <c r="I82">
        <v>-23.2331707188</v>
      </c>
      <c r="J82">
        <v>294.62734176411283</v>
      </c>
      <c r="K82">
        <v>15</v>
      </c>
    </row>
    <row r="83" spans="9:11" x14ac:dyDescent="0.35">
      <c r="I83">
        <v>0</v>
      </c>
      <c r="J83">
        <v>334.19870163144185</v>
      </c>
      <c r="K83">
        <v>15</v>
      </c>
    </row>
    <row r="84" spans="9:11" x14ac:dyDescent="0.35">
      <c r="I84">
        <v>23.2331707188</v>
      </c>
      <c r="J84">
        <v>373.77006149877087</v>
      </c>
      <c r="K84">
        <v>15</v>
      </c>
    </row>
    <row r="86" spans="9:11" x14ac:dyDescent="0.35">
      <c r="I86">
        <v>-23.97553516819633</v>
      </c>
      <c r="J86">
        <v>16.611620795106155</v>
      </c>
      <c r="K86">
        <v>16</v>
      </c>
    </row>
    <row r="87" spans="9:11" x14ac:dyDescent="0.35">
      <c r="I87">
        <v>0</v>
      </c>
      <c r="J87">
        <v>51.376146788989985</v>
      </c>
      <c r="K87">
        <v>16</v>
      </c>
    </row>
    <row r="88" spans="9:11" x14ac:dyDescent="0.35">
      <c r="I88">
        <v>23.97553516819633</v>
      </c>
      <c r="J88">
        <v>86.140672782873821</v>
      </c>
      <c r="K88">
        <v>16</v>
      </c>
    </row>
    <row r="90" spans="9:11" x14ac:dyDescent="0.35">
      <c r="I90">
        <v>-23.97553516819633</v>
      </c>
      <c r="J90">
        <v>0.40818466898502592</v>
      </c>
      <c r="K90">
        <v>17</v>
      </c>
    </row>
    <row r="91" spans="9:11" x14ac:dyDescent="0.35">
      <c r="I91">
        <v>0</v>
      </c>
      <c r="J91">
        <v>31.341014006704995</v>
      </c>
      <c r="K91">
        <v>17</v>
      </c>
    </row>
    <row r="92" spans="9:11" x14ac:dyDescent="0.35">
      <c r="I92">
        <v>23.97553516819633</v>
      </c>
      <c r="J92">
        <v>62.273843344424961</v>
      </c>
      <c r="K92">
        <v>17</v>
      </c>
    </row>
    <row r="94" spans="9:11" x14ac:dyDescent="0.35">
      <c r="I94">
        <v>-35.996863440552268</v>
      </c>
      <c r="J94">
        <v>25.052534062107476</v>
      </c>
      <c r="K94">
        <v>18</v>
      </c>
    </row>
    <row r="95" spans="9:11" x14ac:dyDescent="0.35">
      <c r="I95">
        <v>0</v>
      </c>
      <c r="J95">
        <v>64.436444967938996</v>
      </c>
      <c r="K95">
        <v>18</v>
      </c>
    </row>
    <row r="96" spans="9:11" x14ac:dyDescent="0.35">
      <c r="I96">
        <v>35.996863440552268</v>
      </c>
      <c r="J96">
        <v>103.82035587377052</v>
      </c>
      <c r="K96">
        <v>18</v>
      </c>
    </row>
    <row r="98" spans="2:14" x14ac:dyDescent="0.35">
      <c r="I98">
        <v>-33.049853372432928</v>
      </c>
      <c r="J98">
        <v>144.60410557184886</v>
      </c>
      <c r="K98">
        <v>19</v>
      </c>
    </row>
    <row r="99" spans="2:14" x14ac:dyDescent="0.35">
      <c r="I99">
        <v>0</v>
      </c>
      <c r="J99">
        <v>189.149560117302</v>
      </c>
      <c r="K99">
        <v>19</v>
      </c>
    </row>
    <row r="100" spans="2:14" x14ac:dyDescent="0.35">
      <c r="I100">
        <v>33.049853372432928</v>
      </c>
      <c r="J100">
        <v>233.69501466275514</v>
      </c>
      <c r="K100">
        <v>19</v>
      </c>
    </row>
    <row r="102" spans="2:14" x14ac:dyDescent="0.35">
      <c r="I102">
        <v>-14.48275862068896</v>
      </c>
      <c r="J102">
        <v>-28.645320197042054</v>
      </c>
      <c r="K102">
        <v>20</v>
      </c>
    </row>
    <row r="103" spans="2:14" x14ac:dyDescent="0.35">
      <c r="I103">
        <v>0</v>
      </c>
      <c r="J103">
        <v>16.009852216748982</v>
      </c>
      <c r="K103">
        <v>20</v>
      </c>
    </row>
    <row r="104" spans="2:14" x14ac:dyDescent="0.35">
      <c r="I104">
        <v>14.48275862068896</v>
      </c>
      <c r="J104">
        <v>60.665024630540017</v>
      </c>
      <c r="K104">
        <v>20</v>
      </c>
    </row>
    <row r="106" spans="2:14" x14ac:dyDescent="0.35">
      <c r="C106" t="s">
        <v>77</v>
      </c>
    </row>
    <row r="107" spans="2:14" x14ac:dyDescent="0.35">
      <c r="C107" t="s">
        <v>5</v>
      </c>
      <c r="H107" t="s">
        <v>6</v>
      </c>
      <c r="M107" s="269" t="s">
        <v>124</v>
      </c>
      <c r="N107" s="269"/>
    </row>
    <row r="108" spans="2:14" ht="29" x14ac:dyDescent="0.35">
      <c r="B108" t="s">
        <v>81</v>
      </c>
      <c r="C108" t="s">
        <v>7</v>
      </c>
      <c r="D108" t="s">
        <v>78</v>
      </c>
      <c r="E108" t="s">
        <v>110</v>
      </c>
      <c r="F108" t="s">
        <v>111</v>
      </c>
      <c r="G108" t="s">
        <v>7</v>
      </c>
      <c r="H108" t="s">
        <v>78</v>
      </c>
      <c r="I108" t="s">
        <v>110</v>
      </c>
      <c r="J108" t="s">
        <v>111</v>
      </c>
      <c r="K108" s="173" t="s">
        <v>112</v>
      </c>
      <c r="L108" s="174" t="s">
        <v>113</v>
      </c>
      <c r="M108" s="179" t="s">
        <v>122</v>
      </c>
      <c r="N108" s="179" t="s">
        <v>123</v>
      </c>
    </row>
    <row r="109" spans="2:14" x14ac:dyDescent="0.35">
      <c r="B109">
        <v>1</v>
      </c>
      <c r="C109">
        <v>140.10261949770401</v>
      </c>
      <c r="D109">
        <v>31.518698117860833</v>
      </c>
      <c r="E109">
        <f>C109+D109</f>
        <v>171.62131761556483</v>
      </c>
      <c r="F109">
        <f>C109-D109</f>
        <v>108.58392137984318</v>
      </c>
      <c r="G109">
        <v>180.648880444469</v>
      </c>
      <c r="H109">
        <v>38.219887588564895</v>
      </c>
      <c r="I109">
        <f>G109+H109</f>
        <v>218.86876803303389</v>
      </c>
      <c r="J109">
        <f>G109-H109</f>
        <v>142.42899285590411</v>
      </c>
      <c r="K109" s="176">
        <f t="shared" ref="K109" si="5">IF((J109&gt;E109),1,0)</f>
        <v>0</v>
      </c>
      <c r="L109">
        <f t="shared" ref="L109" si="6">IF((F109&gt;I109),1,0)</f>
        <v>0</v>
      </c>
      <c r="M109">
        <f>IF((G109&gt;C109),1,0)</f>
        <v>1</v>
      </c>
      <c r="N109">
        <f>IF((G109&lt;C109),1,0)</f>
        <v>0</v>
      </c>
    </row>
    <row r="110" spans="2:14" x14ac:dyDescent="0.35">
      <c r="B110">
        <v>2</v>
      </c>
      <c r="C110">
        <v>140.27527160987799</v>
      </c>
      <c r="D110">
        <v>16.558878377664243</v>
      </c>
      <c r="E110">
        <f t="shared" ref="E110:E128" si="7">C110+D110</f>
        <v>156.83414998754222</v>
      </c>
      <c r="F110">
        <f t="shared" ref="F110:F128" si="8">C110-D110</f>
        <v>123.71639323221375</v>
      </c>
      <c r="G110">
        <v>203.054714573691</v>
      </c>
      <c r="H110">
        <v>58.365976851817017</v>
      </c>
      <c r="I110">
        <f t="shared" ref="I110:I128" si="9">G110+H110</f>
        <v>261.42069142550804</v>
      </c>
      <c r="J110">
        <f t="shared" ref="J110:J128" si="10">G110-H110</f>
        <v>144.68873772187399</v>
      </c>
      <c r="K110" s="176">
        <f t="shared" ref="K110:K128" si="11">IF((J110&gt;E110),1,0)</f>
        <v>0</v>
      </c>
      <c r="L110">
        <f t="shared" ref="L110:L128" si="12">IF((F110&gt;I110),1,0)</f>
        <v>0</v>
      </c>
      <c r="M110">
        <f t="shared" ref="M110:M128" si="13">IF((G110&gt;C110),1,0)</f>
        <v>1</v>
      </c>
      <c r="N110">
        <f t="shared" ref="N110:N128" si="14">IF((G110&lt;C110),1,0)</f>
        <v>0</v>
      </c>
    </row>
    <row r="111" spans="2:14" x14ac:dyDescent="0.35">
      <c r="B111">
        <v>3</v>
      </c>
      <c r="C111">
        <v>169.53125</v>
      </c>
      <c r="D111">
        <v>32.156249999998053</v>
      </c>
      <c r="E111">
        <f t="shared" si="7"/>
        <v>201.68749999999807</v>
      </c>
      <c r="F111">
        <f t="shared" si="8"/>
        <v>137.37500000000193</v>
      </c>
      <c r="G111">
        <v>259.46829751106998</v>
      </c>
      <c r="H111">
        <v>0.58276187830083925</v>
      </c>
      <c r="I111">
        <f t="shared" si="9"/>
        <v>260.05105938937083</v>
      </c>
      <c r="J111">
        <f t="shared" si="10"/>
        <v>258.88553563276912</v>
      </c>
      <c r="K111" s="176">
        <f t="shared" si="11"/>
        <v>1</v>
      </c>
      <c r="L111">
        <f t="shared" si="12"/>
        <v>0</v>
      </c>
      <c r="M111">
        <f t="shared" si="13"/>
        <v>1</v>
      </c>
      <c r="N111">
        <f t="shared" si="14"/>
        <v>0</v>
      </c>
    </row>
    <row r="112" spans="2:14" x14ac:dyDescent="0.35">
      <c r="B112">
        <v>4</v>
      </c>
      <c r="C112">
        <v>114.138559202723</v>
      </c>
      <c r="D112">
        <v>35.016902874597839</v>
      </c>
      <c r="E112">
        <f t="shared" si="7"/>
        <v>149.15546207732083</v>
      </c>
      <c r="F112">
        <f t="shared" si="8"/>
        <v>79.121656328125169</v>
      </c>
      <c r="G112">
        <v>259.46829751106998</v>
      </c>
      <c r="H112">
        <v>70.03192433382776</v>
      </c>
      <c r="I112">
        <f t="shared" si="9"/>
        <v>329.50022184489774</v>
      </c>
      <c r="J112">
        <f t="shared" si="10"/>
        <v>189.43637317724222</v>
      </c>
      <c r="K112" s="176">
        <f t="shared" si="11"/>
        <v>1</v>
      </c>
      <c r="L112">
        <f t="shared" si="12"/>
        <v>0</v>
      </c>
      <c r="M112">
        <f t="shared" si="13"/>
        <v>1</v>
      </c>
      <c r="N112">
        <f t="shared" si="14"/>
        <v>0</v>
      </c>
    </row>
    <row r="113" spans="2:14" x14ac:dyDescent="0.35">
      <c r="B113">
        <v>5</v>
      </c>
      <c r="C113">
        <v>301.04465625740499</v>
      </c>
      <c r="D113">
        <v>46.595092024541181</v>
      </c>
      <c r="E113">
        <f t="shared" si="7"/>
        <v>347.6397482819462</v>
      </c>
      <c r="F113">
        <f t="shared" si="8"/>
        <v>254.44956423286382</v>
      </c>
      <c r="G113">
        <v>258.87167908581</v>
      </c>
      <c r="H113">
        <v>58.619631901841075</v>
      </c>
      <c r="I113">
        <f t="shared" si="9"/>
        <v>317.4913109876511</v>
      </c>
      <c r="J113">
        <f t="shared" si="10"/>
        <v>200.25204718396893</v>
      </c>
      <c r="K113" s="176">
        <f t="shared" si="11"/>
        <v>0</v>
      </c>
      <c r="L113">
        <f t="shared" si="12"/>
        <v>0</v>
      </c>
      <c r="M113">
        <f t="shared" si="13"/>
        <v>0</v>
      </c>
      <c r="N113">
        <f t="shared" si="14"/>
        <v>1</v>
      </c>
    </row>
    <row r="114" spans="2:14" x14ac:dyDescent="0.35">
      <c r="B114">
        <v>6</v>
      </c>
      <c r="C114">
        <v>237.439231965516</v>
      </c>
      <c r="D114">
        <v>61.442758654470765</v>
      </c>
      <c r="E114">
        <f t="shared" si="7"/>
        <v>298.88199061998677</v>
      </c>
      <c r="F114">
        <f t="shared" si="8"/>
        <v>175.99647331104524</v>
      </c>
      <c r="G114">
        <v>260.64190637130599</v>
      </c>
      <c r="H114">
        <v>77.417875904635054</v>
      </c>
      <c r="I114">
        <f t="shared" si="9"/>
        <v>338.05978227594107</v>
      </c>
      <c r="J114">
        <f t="shared" si="10"/>
        <v>183.22403046667094</v>
      </c>
      <c r="K114" s="176">
        <f t="shared" si="11"/>
        <v>0</v>
      </c>
      <c r="L114">
        <f t="shared" si="12"/>
        <v>0</v>
      </c>
      <c r="M114">
        <f t="shared" si="13"/>
        <v>1</v>
      </c>
      <c r="N114">
        <f t="shared" si="14"/>
        <v>0</v>
      </c>
    </row>
    <row r="115" spans="2:14" x14ac:dyDescent="0.35">
      <c r="B115">
        <v>7</v>
      </c>
      <c r="C115">
        <v>298.49144993142897</v>
      </c>
      <c r="D115">
        <v>126.17959391725472</v>
      </c>
      <c r="E115">
        <f t="shared" si="7"/>
        <v>424.67104384868367</v>
      </c>
      <c r="F115">
        <f t="shared" si="8"/>
        <v>172.31185601417425</v>
      </c>
      <c r="G115">
        <v>261.62238916465401</v>
      </c>
      <c r="H115">
        <v>40.426471837564648</v>
      </c>
      <c r="I115">
        <f t="shared" si="9"/>
        <v>302.04886100221864</v>
      </c>
      <c r="J115">
        <f t="shared" si="10"/>
        <v>221.19591732708938</v>
      </c>
      <c r="K115" s="176">
        <f t="shared" si="11"/>
        <v>0</v>
      </c>
      <c r="L115">
        <f t="shared" si="12"/>
        <v>0</v>
      </c>
      <c r="M115">
        <f t="shared" si="13"/>
        <v>0</v>
      </c>
      <c r="N115">
        <f t="shared" si="14"/>
        <v>1</v>
      </c>
    </row>
    <row r="116" spans="2:14" x14ac:dyDescent="0.35">
      <c r="B116">
        <v>8</v>
      </c>
      <c r="C116">
        <v>167.81609195402299</v>
      </c>
      <c r="D116">
        <v>40.551724137929504</v>
      </c>
      <c r="E116">
        <f t="shared" si="7"/>
        <v>208.36781609195251</v>
      </c>
      <c r="F116">
        <f t="shared" si="8"/>
        <v>127.26436781609348</v>
      </c>
      <c r="G116">
        <v>241.37931034482699</v>
      </c>
      <c r="H116">
        <v>56.321839080459725</v>
      </c>
      <c r="I116">
        <f t="shared" si="9"/>
        <v>297.7011494252867</v>
      </c>
      <c r="J116">
        <f t="shared" si="10"/>
        <v>185.05747126436728</v>
      </c>
      <c r="K116" s="176">
        <f t="shared" si="11"/>
        <v>0</v>
      </c>
      <c r="L116">
        <f t="shared" si="12"/>
        <v>0</v>
      </c>
      <c r="M116">
        <f t="shared" si="13"/>
        <v>1</v>
      </c>
      <c r="N116">
        <f t="shared" si="14"/>
        <v>0</v>
      </c>
    </row>
    <row r="117" spans="2:14" x14ac:dyDescent="0.35">
      <c r="B117">
        <v>9</v>
      </c>
      <c r="C117">
        <v>202.625606073564</v>
      </c>
      <c r="D117">
        <v>14.79255014703703</v>
      </c>
      <c r="E117">
        <f t="shared" si="7"/>
        <v>217.41815622060102</v>
      </c>
      <c r="F117">
        <f t="shared" si="8"/>
        <v>187.83305592652698</v>
      </c>
      <c r="G117">
        <v>278.09385341078701</v>
      </c>
      <c r="H117">
        <v>38.830444135974716</v>
      </c>
      <c r="I117">
        <f t="shared" si="9"/>
        <v>316.92429754676175</v>
      </c>
      <c r="J117">
        <f t="shared" si="10"/>
        <v>239.26340927481229</v>
      </c>
      <c r="K117" s="176">
        <f t="shared" si="11"/>
        <v>1</v>
      </c>
      <c r="L117">
        <f t="shared" si="12"/>
        <v>0</v>
      </c>
      <c r="M117">
        <f t="shared" si="13"/>
        <v>1</v>
      </c>
      <c r="N117">
        <f t="shared" si="14"/>
        <v>0</v>
      </c>
    </row>
    <row r="118" spans="2:14" x14ac:dyDescent="0.35">
      <c r="B118">
        <v>10</v>
      </c>
      <c r="C118">
        <v>202.625606073564</v>
      </c>
      <c r="D118">
        <v>14.79255014703703</v>
      </c>
      <c r="E118">
        <f t="shared" si="7"/>
        <v>217.41815622060102</v>
      </c>
      <c r="F118">
        <f t="shared" si="8"/>
        <v>187.83305592652698</v>
      </c>
      <c r="G118">
        <v>461.11392538305103</v>
      </c>
      <c r="H118">
        <v>66.566475661664654</v>
      </c>
      <c r="I118">
        <f t="shared" si="9"/>
        <v>527.68040104471572</v>
      </c>
      <c r="J118">
        <f t="shared" si="10"/>
        <v>394.54744972138639</v>
      </c>
      <c r="K118" s="176">
        <f t="shared" si="11"/>
        <v>1</v>
      </c>
      <c r="L118">
        <f t="shared" si="12"/>
        <v>0</v>
      </c>
      <c r="M118">
        <f t="shared" si="13"/>
        <v>1</v>
      </c>
      <c r="N118">
        <f t="shared" si="14"/>
        <v>0</v>
      </c>
    </row>
    <row r="119" spans="2:14" x14ac:dyDescent="0.35">
      <c r="B119">
        <v>11</v>
      </c>
      <c r="C119">
        <v>202.625606073564</v>
      </c>
      <c r="D119">
        <v>14.79255014703703</v>
      </c>
      <c r="E119">
        <f t="shared" si="7"/>
        <v>217.41815622060102</v>
      </c>
      <c r="F119">
        <f t="shared" si="8"/>
        <v>187.83305592652698</v>
      </c>
      <c r="G119">
        <v>649.79046466188095</v>
      </c>
      <c r="H119">
        <v>109.09892567909944</v>
      </c>
      <c r="I119">
        <f t="shared" si="9"/>
        <v>758.88939034098041</v>
      </c>
      <c r="J119">
        <f t="shared" si="10"/>
        <v>540.69153898278148</v>
      </c>
      <c r="K119" s="176">
        <f t="shared" si="11"/>
        <v>1</v>
      </c>
      <c r="L119">
        <f t="shared" si="12"/>
        <v>0</v>
      </c>
      <c r="M119">
        <f t="shared" si="13"/>
        <v>1</v>
      </c>
      <c r="N119">
        <f t="shared" si="14"/>
        <v>0</v>
      </c>
    </row>
    <row r="120" spans="2:14" x14ac:dyDescent="0.35">
      <c r="B120">
        <v>12</v>
      </c>
      <c r="C120">
        <v>178.680203045685</v>
      </c>
      <c r="D120">
        <v>18.654822335023553</v>
      </c>
      <c r="E120">
        <f t="shared" si="7"/>
        <v>197.33502538070854</v>
      </c>
      <c r="F120">
        <f t="shared" si="8"/>
        <v>160.02538071066147</v>
      </c>
      <c r="G120">
        <v>437.563451776649</v>
      </c>
      <c r="H120">
        <v>62.18274111675305</v>
      </c>
      <c r="I120">
        <f t="shared" si="9"/>
        <v>499.74619289340205</v>
      </c>
      <c r="J120">
        <f t="shared" si="10"/>
        <v>375.38071065989595</v>
      </c>
      <c r="K120" s="176">
        <f t="shared" si="11"/>
        <v>1</v>
      </c>
      <c r="L120">
        <f t="shared" si="12"/>
        <v>0</v>
      </c>
      <c r="M120">
        <f t="shared" si="13"/>
        <v>1</v>
      </c>
      <c r="N120">
        <f t="shared" si="14"/>
        <v>0</v>
      </c>
    </row>
    <row r="121" spans="2:14" x14ac:dyDescent="0.35">
      <c r="B121">
        <v>13</v>
      </c>
      <c r="C121">
        <v>313.197969543147</v>
      </c>
      <c r="D121">
        <v>60.939086294416988</v>
      </c>
      <c r="E121">
        <f t="shared" si="7"/>
        <v>374.13705583756399</v>
      </c>
      <c r="F121">
        <f t="shared" si="8"/>
        <v>252.25888324873</v>
      </c>
      <c r="G121">
        <v>577.15736040609102</v>
      </c>
      <c r="H121">
        <v>50.989847715736147</v>
      </c>
      <c r="I121">
        <f t="shared" si="9"/>
        <v>628.14720812182713</v>
      </c>
      <c r="J121">
        <f t="shared" si="10"/>
        <v>526.1675126903549</v>
      </c>
      <c r="K121" s="176">
        <f t="shared" si="11"/>
        <v>1</v>
      </c>
      <c r="L121">
        <f t="shared" si="12"/>
        <v>0</v>
      </c>
      <c r="M121">
        <f t="shared" si="13"/>
        <v>1</v>
      </c>
      <c r="N121">
        <f t="shared" si="14"/>
        <v>0</v>
      </c>
    </row>
    <row r="122" spans="2:14" x14ac:dyDescent="0.35">
      <c r="B122">
        <v>14</v>
      </c>
      <c r="C122">
        <v>106.871527020263</v>
      </c>
      <c r="D122">
        <v>17.391752114265142</v>
      </c>
      <c r="E122">
        <f t="shared" si="7"/>
        <v>124.26327913452815</v>
      </c>
      <c r="F122">
        <f t="shared" si="8"/>
        <v>89.479774905997857</v>
      </c>
      <c r="G122">
        <v>123.836992928917</v>
      </c>
      <c r="H122">
        <v>27.978036009905217</v>
      </c>
      <c r="I122">
        <f t="shared" si="9"/>
        <v>151.81502893882222</v>
      </c>
      <c r="J122">
        <f t="shared" si="10"/>
        <v>95.858956919011774</v>
      </c>
      <c r="K122" s="176">
        <f t="shared" si="11"/>
        <v>0</v>
      </c>
      <c r="L122">
        <f t="shared" si="12"/>
        <v>0</v>
      </c>
      <c r="M122">
        <f t="shared" si="13"/>
        <v>1</v>
      </c>
      <c r="N122">
        <f t="shared" si="14"/>
        <v>0</v>
      </c>
    </row>
    <row r="123" spans="2:14" x14ac:dyDescent="0.35">
      <c r="B123">
        <v>15</v>
      </c>
      <c r="C123">
        <v>193.60975608000001</v>
      </c>
      <c r="D123">
        <v>23.2331707188</v>
      </c>
      <c r="E123">
        <f t="shared" si="7"/>
        <v>216.84292679880002</v>
      </c>
      <c r="F123">
        <f t="shared" si="8"/>
        <v>170.3765853612</v>
      </c>
      <c r="G123">
        <v>527.80845771144186</v>
      </c>
      <c r="H123">
        <v>39.571359867329001</v>
      </c>
      <c r="I123">
        <f t="shared" si="9"/>
        <v>567.37981757877083</v>
      </c>
      <c r="J123">
        <f t="shared" si="10"/>
        <v>488.23709784411284</v>
      </c>
      <c r="K123" s="176">
        <f t="shared" si="11"/>
        <v>1</v>
      </c>
      <c r="L123">
        <f t="shared" si="12"/>
        <v>0</v>
      </c>
      <c r="M123">
        <f t="shared" si="13"/>
        <v>1</v>
      </c>
      <c r="N123">
        <f t="shared" si="14"/>
        <v>0</v>
      </c>
    </row>
    <row r="124" spans="2:14" x14ac:dyDescent="0.35">
      <c r="B124">
        <v>16</v>
      </c>
      <c r="C124">
        <v>208.868501529052</v>
      </c>
      <c r="D124">
        <v>23.97553516819633</v>
      </c>
      <c r="E124">
        <f t="shared" si="7"/>
        <v>232.84403669724833</v>
      </c>
      <c r="F124">
        <f t="shared" si="8"/>
        <v>184.89296636085567</v>
      </c>
      <c r="G124">
        <v>260.24464831804198</v>
      </c>
      <c r="H124">
        <v>34.764525993883829</v>
      </c>
      <c r="I124">
        <f t="shared" si="9"/>
        <v>295.00917431192579</v>
      </c>
      <c r="J124">
        <f t="shared" si="10"/>
        <v>225.48012232415815</v>
      </c>
      <c r="K124" s="176">
        <f t="shared" si="11"/>
        <v>0</v>
      </c>
      <c r="L124">
        <f t="shared" si="12"/>
        <v>0</v>
      </c>
      <c r="M124">
        <f t="shared" si="13"/>
        <v>1</v>
      </c>
      <c r="N124">
        <f t="shared" si="14"/>
        <v>0</v>
      </c>
    </row>
    <row r="125" spans="2:14" x14ac:dyDescent="0.35">
      <c r="B125">
        <v>17</v>
      </c>
      <c r="C125">
        <v>208.868501529052</v>
      </c>
      <c r="D125">
        <v>23.97553516819633</v>
      </c>
      <c r="E125">
        <f t="shared" si="7"/>
        <v>232.84403669724833</v>
      </c>
      <c r="F125">
        <f t="shared" si="8"/>
        <v>184.89296636085567</v>
      </c>
      <c r="G125">
        <v>240.20951553575699</v>
      </c>
      <c r="H125">
        <v>30.932829337719969</v>
      </c>
      <c r="I125">
        <f t="shared" si="9"/>
        <v>271.14234487347699</v>
      </c>
      <c r="J125">
        <f t="shared" si="10"/>
        <v>209.27668619803703</v>
      </c>
      <c r="K125" s="176">
        <f t="shared" si="11"/>
        <v>0</v>
      </c>
      <c r="L125">
        <f t="shared" si="12"/>
        <v>0</v>
      </c>
      <c r="M125">
        <f t="shared" si="13"/>
        <v>1</v>
      </c>
      <c r="N125">
        <f t="shared" si="14"/>
        <v>0</v>
      </c>
    </row>
    <row r="126" spans="2:14" x14ac:dyDescent="0.35">
      <c r="B126">
        <v>18</v>
      </c>
      <c r="C126">
        <v>149.33000708041899</v>
      </c>
      <c r="D126">
        <v>35.996863440552268</v>
      </c>
      <c r="E126">
        <f t="shared" si="7"/>
        <v>185.32687052097126</v>
      </c>
      <c r="F126">
        <f t="shared" si="8"/>
        <v>113.33314363986673</v>
      </c>
      <c r="G126">
        <v>213.76645204835799</v>
      </c>
      <c r="H126">
        <v>39.38391090583152</v>
      </c>
      <c r="I126">
        <f t="shared" si="9"/>
        <v>253.15036295418952</v>
      </c>
      <c r="J126">
        <f t="shared" si="10"/>
        <v>174.38254114252646</v>
      </c>
      <c r="K126" s="176">
        <f t="shared" si="11"/>
        <v>0</v>
      </c>
      <c r="L126">
        <f t="shared" si="12"/>
        <v>0</v>
      </c>
      <c r="M126">
        <f t="shared" si="13"/>
        <v>1</v>
      </c>
      <c r="N126">
        <f t="shared" si="14"/>
        <v>0</v>
      </c>
    </row>
    <row r="127" spans="2:14" x14ac:dyDescent="0.35">
      <c r="B127">
        <v>19</v>
      </c>
      <c r="C127">
        <v>224.34017595307901</v>
      </c>
      <c r="D127">
        <v>33.049853372432928</v>
      </c>
      <c r="E127">
        <f t="shared" si="7"/>
        <v>257.39002932551193</v>
      </c>
      <c r="F127">
        <f t="shared" si="8"/>
        <v>191.29032258064609</v>
      </c>
      <c r="G127">
        <v>413.48973607038101</v>
      </c>
      <c r="H127">
        <v>44.54545454545314</v>
      </c>
      <c r="I127">
        <f t="shared" si="9"/>
        <v>458.03519061583415</v>
      </c>
      <c r="J127">
        <f t="shared" si="10"/>
        <v>368.94428152492787</v>
      </c>
      <c r="K127" s="176">
        <f t="shared" si="11"/>
        <v>1</v>
      </c>
      <c r="L127">
        <f t="shared" si="12"/>
        <v>0</v>
      </c>
      <c r="M127">
        <f t="shared" si="13"/>
        <v>1</v>
      </c>
      <c r="N127">
        <f t="shared" si="14"/>
        <v>0</v>
      </c>
    </row>
    <row r="128" spans="2:14" x14ac:dyDescent="0.35">
      <c r="B128">
        <v>20</v>
      </c>
      <c r="C128">
        <v>242.610837438423</v>
      </c>
      <c r="D128">
        <v>14.48275862068896</v>
      </c>
      <c r="E128">
        <f t="shared" si="7"/>
        <v>257.09359605911197</v>
      </c>
      <c r="F128">
        <f t="shared" si="8"/>
        <v>228.12807881773404</v>
      </c>
      <c r="G128">
        <v>258.62068965517199</v>
      </c>
      <c r="H128">
        <v>44.655172413791036</v>
      </c>
      <c r="I128">
        <f t="shared" si="9"/>
        <v>303.27586206896302</v>
      </c>
      <c r="J128">
        <f t="shared" si="10"/>
        <v>213.96551724138095</v>
      </c>
      <c r="K128" s="176">
        <f t="shared" si="11"/>
        <v>0</v>
      </c>
      <c r="L128">
        <f t="shared" si="12"/>
        <v>0</v>
      </c>
      <c r="M128">
        <f t="shared" si="13"/>
        <v>1</v>
      </c>
      <c r="N128">
        <f t="shared" si="14"/>
        <v>0</v>
      </c>
    </row>
    <row r="129" spans="11:14" x14ac:dyDescent="0.35">
      <c r="K129" s="176">
        <f>COUNTIF(K109:K128,"1")</f>
        <v>9</v>
      </c>
      <c r="L129" s="176">
        <f>COUNTIF(L109:L128,"1")</f>
        <v>0</v>
      </c>
      <c r="M129">
        <f>SUM(M109:M128)</f>
        <v>18</v>
      </c>
      <c r="N129">
        <f>SUM(N109:N128)</f>
        <v>2</v>
      </c>
    </row>
  </sheetData>
  <mergeCells count="1">
    <mergeCell ref="M107:N10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B5EB-F489-4E9F-83AB-2474A7CD955B}">
  <sheetPr codeName="Sheet8"/>
  <dimension ref="A1:N285"/>
  <sheetViews>
    <sheetView topLeftCell="A226" zoomScale="130" zoomScaleNormal="130" workbookViewId="0">
      <selection activeCell="M237" sqref="M237:N239"/>
    </sheetView>
  </sheetViews>
  <sheetFormatPr defaultRowHeight="14.5" x14ac:dyDescent="0.35"/>
  <cols>
    <col min="1" max="1" width="24.7265625" customWidth="1"/>
  </cols>
  <sheetData>
    <row r="1" spans="1:12" x14ac:dyDescent="0.35">
      <c r="A1" s="276" t="s">
        <v>2</v>
      </c>
      <c r="B1" s="277" t="s">
        <v>79</v>
      </c>
      <c r="C1" s="121" t="s">
        <v>4</v>
      </c>
      <c r="D1" s="121"/>
      <c r="E1" s="121"/>
      <c r="F1" s="121"/>
      <c r="G1" s="121"/>
      <c r="H1" s="121"/>
    </row>
    <row r="2" spans="1:12" x14ac:dyDescent="0.35">
      <c r="A2" s="276"/>
      <c r="B2" s="277"/>
      <c r="C2" s="121" t="s">
        <v>5</v>
      </c>
      <c r="D2" s="121"/>
      <c r="E2" s="121"/>
      <c r="F2" s="121" t="s">
        <v>6</v>
      </c>
      <c r="G2" s="121"/>
      <c r="H2" s="121"/>
    </row>
    <row r="3" spans="1:12" ht="43.5" x14ac:dyDescent="0.35">
      <c r="A3" s="276"/>
      <c r="B3" s="277"/>
      <c r="C3" s="122" t="s">
        <v>7</v>
      </c>
      <c r="D3" s="122" t="s">
        <v>78</v>
      </c>
      <c r="E3" s="122" t="s">
        <v>7</v>
      </c>
      <c r="F3" s="122" t="s">
        <v>78</v>
      </c>
      <c r="G3" s="129" t="s">
        <v>82</v>
      </c>
      <c r="H3" s="130" t="s">
        <v>83</v>
      </c>
      <c r="I3" s="130" t="s">
        <v>84</v>
      </c>
      <c r="J3" s="131" t="s">
        <v>86</v>
      </c>
      <c r="K3" s="130" t="s">
        <v>85</v>
      </c>
      <c r="L3" s="131" t="s">
        <v>87</v>
      </c>
    </row>
    <row r="4" spans="1:12" x14ac:dyDescent="0.35">
      <c r="A4" s="144" t="s">
        <v>10</v>
      </c>
      <c r="B4" s="114">
        <v>1</v>
      </c>
      <c r="C4" s="12">
        <v>152.48322415323</v>
      </c>
      <c r="D4" s="13">
        <v>27.168316831685377</v>
      </c>
      <c r="E4" s="12">
        <v>252.81126299941701</v>
      </c>
      <c r="F4" s="13">
        <v>69.861386138614563</v>
      </c>
      <c r="G4" s="134">
        <f>0-D4</f>
        <v>-27.168316831685377</v>
      </c>
      <c r="H4" s="134">
        <v>0</v>
      </c>
      <c r="I4" s="134">
        <f>D4</f>
        <v>27.168316831685377</v>
      </c>
      <c r="J4" s="134">
        <f>(E4-C4)-F4</f>
        <v>30.46665270757245</v>
      </c>
      <c r="K4" s="134">
        <f>E4-C4</f>
        <v>100.32803884618701</v>
      </c>
      <c r="L4" s="134">
        <f>(E4-C4)+F4</f>
        <v>170.18942498480158</v>
      </c>
    </row>
    <row r="5" spans="1:12" x14ac:dyDescent="0.35">
      <c r="A5" s="106" t="s">
        <v>11</v>
      </c>
      <c r="B5" s="113">
        <v>2</v>
      </c>
      <c r="C5" s="12">
        <v>163.09012875536399</v>
      </c>
      <c r="D5" s="13">
        <v>5.6080114449223233</v>
      </c>
      <c r="E5" s="12">
        <v>464.949928469241</v>
      </c>
      <c r="F5" s="13">
        <v>54.67811158798375</v>
      </c>
      <c r="G5" s="134">
        <f t="shared" ref="G5:G49" si="0">0-D5</f>
        <v>-5.6080114449223233</v>
      </c>
      <c r="H5" s="134">
        <v>0</v>
      </c>
      <c r="I5" s="134">
        <f t="shared" ref="I5:I49" si="1">D5</f>
        <v>5.6080114449223233</v>
      </c>
      <c r="J5" s="134">
        <f t="shared" ref="J5:J49" si="2">(E5-C5)-F5</f>
        <v>247.18168812589326</v>
      </c>
      <c r="K5" s="134">
        <f t="shared" ref="K5:K49" si="3">E5-C5</f>
        <v>301.85979971387701</v>
      </c>
      <c r="L5" s="134">
        <f t="shared" ref="L5:L49" si="4">(E5-C5)+F5</f>
        <v>356.53791130186073</v>
      </c>
    </row>
    <row r="6" spans="1:12" x14ac:dyDescent="0.35">
      <c r="A6" s="107" t="s">
        <v>13</v>
      </c>
      <c r="B6" s="113">
        <v>3</v>
      </c>
      <c r="C6" s="12">
        <v>133.16195372750599</v>
      </c>
      <c r="D6" s="13">
        <v>10.580976863752147</v>
      </c>
      <c r="E6" s="12">
        <v>518.25192802056495</v>
      </c>
      <c r="F6" s="13">
        <v>42.323907455012602</v>
      </c>
      <c r="G6" s="134">
        <f t="shared" si="0"/>
        <v>-10.580976863752147</v>
      </c>
      <c r="H6" s="134">
        <v>0</v>
      </c>
      <c r="I6" s="134">
        <f t="shared" si="1"/>
        <v>10.580976863752147</v>
      </c>
      <c r="J6" s="134">
        <f t="shared" si="2"/>
        <v>342.76606683804636</v>
      </c>
      <c r="K6" s="134">
        <f t="shared" si="3"/>
        <v>385.08997429305896</v>
      </c>
      <c r="L6" s="134">
        <f t="shared" si="4"/>
        <v>427.41388174807156</v>
      </c>
    </row>
    <row r="7" spans="1:12" x14ac:dyDescent="0.35">
      <c r="A7" s="106" t="s">
        <v>14</v>
      </c>
      <c r="B7" s="113">
        <v>4</v>
      </c>
      <c r="C7" s="12">
        <v>136.682242990654</v>
      </c>
      <c r="D7" s="13">
        <v>6.8691588785041642</v>
      </c>
      <c r="E7" s="12">
        <v>189.25233644859799</v>
      </c>
      <c r="F7" s="13">
        <v>34.34579439252277</v>
      </c>
      <c r="G7" s="134">
        <f t="shared" si="0"/>
        <v>-6.8691588785041642</v>
      </c>
      <c r="H7" s="134">
        <v>0</v>
      </c>
      <c r="I7" s="134">
        <f t="shared" si="1"/>
        <v>6.8691588785041642</v>
      </c>
      <c r="J7" s="134">
        <f t="shared" si="2"/>
        <v>18.224299065421214</v>
      </c>
      <c r="K7" s="134">
        <f t="shared" si="3"/>
        <v>52.570093457943983</v>
      </c>
      <c r="L7" s="134">
        <f t="shared" si="4"/>
        <v>86.91588785046676</v>
      </c>
    </row>
    <row r="8" spans="1:12" x14ac:dyDescent="0.35">
      <c r="A8" s="108" t="s">
        <v>16</v>
      </c>
      <c r="B8" s="114">
        <v>5</v>
      </c>
      <c r="C8" s="12">
        <v>85.480670955329799</v>
      </c>
      <c r="D8" s="13">
        <v>0</v>
      </c>
      <c r="E8" s="12">
        <v>110.857933024709</v>
      </c>
      <c r="F8" s="13">
        <v>7.7832020681797287</v>
      </c>
      <c r="G8" s="134">
        <f t="shared" si="0"/>
        <v>0</v>
      </c>
      <c r="H8" s="134">
        <v>0</v>
      </c>
      <c r="I8" s="134">
        <f t="shared" si="1"/>
        <v>0</v>
      </c>
      <c r="J8" s="134">
        <f t="shared" si="2"/>
        <v>17.59406000119947</v>
      </c>
      <c r="K8" s="134">
        <f t="shared" si="3"/>
        <v>25.377262069379199</v>
      </c>
      <c r="L8" s="134">
        <f t="shared" si="4"/>
        <v>33.160464137558925</v>
      </c>
    </row>
    <row r="9" spans="1:12" x14ac:dyDescent="0.35">
      <c r="A9" s="109" t="s">
        <v>17</v>
      </c>
      <c r="B9" s="113">
        <v>6</v>
      </c>
      <c r="C9" s="12">
        <v>114.42812124714401</v>
      </c>
      <c r="D9" s="13">
        <v>0</v>
      </c>
      <c r="E9" s="12">
        <v>192.30692827926001</v>
      </c>
      <c r="F9" s="13">
        <v>56.172425936125236</v>
      </c>
      <c r="G9" s="134">
        <f t="shared" si="0"/>
        <v>0</v>
      </c>
      <c r="H9" s="134">
        <v>0</v>
      </c>
      <c r="I9" s="134">
        <f t="shared" si="1"/>
        <v>0</v>
      </c>
      <c r="J9" s="134">
        <f t="shared" si="2"/>
        <v>21.706381095990764</v>
      </c>
      <c r="K9" s="134">
        <f t="shared" si="3"/>
        <v>77.878807032116001</v>
      </c>
      <c r="L9" s="134">
        <f t="shared" si="4"/>
        <v>134.05123296824124</v>
      </c>
    </row>
    <row r="10" spans="1:12" x14ac:dyDescent="0.35">
      <c r="A10" s="109" t="s">
        <v>16</v>
      </c>
      <c r="B10" s="113">
        <v>7</v>
      </c>
      <c r="C10" s="12">
        <v>105.617977528089</v>
      </c>
      <c r="D10" s="13">
        <v>49.917602996255688</v>
      </c>
      <c r="E10" s="12">
        <v>191.01123595505601</v>
      </c>
      <c r="F10" s="13">
        <v>30.831460674155942</v>
      </c>
      <c r="G10" s="134">
        <f t="shared" si="0"/>
        <v>-49.917602996255688</v>
      </c>
      <c r="H10" s="134">
        <v>0</v>
      </c>
      <c r="I10" s="134">
        <f t="shared" si="1"/>
        <v>49.917602996255688</v>
      </c>
      <c r="J10" s="134">
        <f t="shared" si="2"/>
        <v>54.561797752811067</v>
      </c>
      <c r="K10" s="134">
        <f t="shared" si="3"/>
        <v>85.393258426967009</v>
      </c>
      <c r="L10" s="134">
        <f t="shared" si="4"/>
        <v>116.22471910112296</v>
      </c>
    </row>
    <row r="11" spans="1:12" x14ac:dyDescent="0.35">
      <c r="A11" s="109" t="s">
        <v>17</v>
      </c>
      <c r="B11" s="113">
        <v>8</v>
      </c>
      <c r="C11" s="12">
        <v>134.831460674157</v>
      </c>
      <c r="D11" s="13">
        <v>55.790262172283811</v>
      </c>
      <c r="E11" s="12">
        <v>173.033707865168</v>
      </c>
      <c r="F11" s="13">
        <v>60.194756554306366</v>
      </c>
      <c r="G11" s="134">
        <f t="shared" si="0"/>
        <v>-55.790262172283811</v>
      </c>
      <c r="H11" s="134">
        <v>0</v>
      </c>
      <c r="I11" s="134">
        <f t="shared" si="1"/>
        <v>55.790262172283811</v>
      </c>
      <c r="J11" s="134">
        <f t="shared" si="2"/>
        <v>-21.992509363295369</v>
      </c>
      <c r="K11" s="134">
        <f t="shared" si="3"/>
        <v>38.202247191010997</v>
      </c>
      <c r="L11" s="134">
        <f t="shared" si="4"/>
        <v>98.397003745317363</v>
      </c>
    </row>
    <row r="12" spans="1:12" x14ac:dyDescent="0.35">
      <c r="A12" s="110" t="s">
        <v>18</v>
      </c>
      <c r="B12" s="114">
        <v>9</v>
      </c>
      <c r="C12" s="12">
        <v>135.580524344569</v>
      </c>
      <c r="D12" s="13">
        <v>26.426966292135333</v>
      </c>
      <c r="E12" s="12">
        <v>197.003745318352</v>
      </c>
      <c r="F12" s="13">
        <v>64.599250936328929</v>
      </c>
      <c r="G12" s="134">
        <f t="shared" si="0"/>
        <v>-26.426966292135333</v>
      </c>
      <c r="H12" s="134">
        <v>0</v>
      </c>
      <c r="I12" s="134">
        <f t="shared" si="1"/>
        <v>26.426966292135333</v>
      </c>
      <c r="J12" s="134">
        <f t="shared" si="2"/>
        <v>-3.1760299625459254</v>
      </c>
      <c r="K12" s="134">
        <f t="shared" si="3"/>
        <v>61.423220973783003</v>
      </c>
      <c r="L12" s="134">
        <f t="shared" si="4"/>
        <v>126.02247191011193</v>
      </c>
    </row>
    <row r="13" spans="1:12" x14ac:dyDescent="0.35">
      <c r="A13" s="42" t="s">
        <v>20</v>
      </c>
      <c r="B13" s="113">
        <v>10</v>
      </c>
      <c r="C13" s="102">
        <v>146.55015720541999</v>
      </c>
      <c r="D13" s="13">
        <v>32.339904882632801</v>
      </c>
      <c r="E13" s="102">
        <v>121.396282685014</v>
      </c>
      <c r="F13" s="13">
        <v>13.775622585684113</v>
      </c>
      <c r="G13" s="134">
        <f t="shared" si="0"/>
        <v>-32.339904882632801</v>
      </c>
      <c r="H13" s="134">
        <v>0</v>
      </c>
      <c r="I13" s="134">
        <f t="shared" si="1"/>
        <v>32.339904882632801</v>
      </c>
      <c r="J13" s="134">
        <f t="shared" si="2"/>
        <v>-38.929497106090103</v>
      </c>
      <c r="K13" s="134">
        <f t="shared" si="3"/>
        <v>-25.153874520405992</v>
      </c>
      <c r="L13" s="134">
        <f t="shared" si="4"/>
        <v>-11.378251934721879</v>
      </c>
    </row>
    <row r="14" spans="1:12" x14ac:dyDescent="0.35">
      <c r="A14" s="68" t="s">
        <v>21</v>
      </c>
      <c r="B14" s="113">
        <v>11</v>
      </c>
      <c r="C14" s="102">
        <v>118.387932140942</v>
      </c>
      <c r="D14" s="13">
        <v>14.985858921412964</v>
      </c>
      <c r="E14" s="102">
        <v>161.04446172546801</v>
      </c>
      <c r="F14" s="13">
        <v>53.63360035031851</v>
      </c>
      <c r="G14" s="134">
        <f t="shared" si="0"/>
        <v>-14.985858921412964</v>
      </c>
      <c r="H14" s="134">
        <v>0</v>
      </c>
      <c r="I14" s="134">
        <f t="shared" si="1"/>
        <v>14.985858921412964</v>
      </c>
      <c r="J14" s="134">
        <f t="shared" si="2"/>
        <v>-10.977070765792497</v>
      </c>
      <c r="K14" s="134">
        <f t="shared" si="3"/>
        <v>42.656529584526012</v>
      </c>
      <c r="L14" s="134">
        <f t="shared" si="4"/>
        <v>96.290129934844515</v>
      </c>
    </row>
    <row r="15" spans="1:12" x14ac:dyDescent="0.35">
      <c r="A15" s="68" t="s">
        <v>22</v>
      </c>
      <c r="B15" s="113">
        <v>12</v>
      </c>
      <c r="C15" s="102">
        <v>150.78125</v>
      </c>
      <c r="D15" s="13">
        <v>26.03124999999805</v>
      </c>
      <c r="E15" s="102">
        <v>187.5</v>
      </c>
      <c r="F15" s="13">
        <v>49.765624999998046</v>
      </c>
      <c r="G15" s="134">
        <f t="shared" si="0"/>
        <v>-26.03124999999805</v>
      </c>
      <c r="H15" s="134">
        <v>0</v>
      </c>
      <c r="I15" s="134">
        <f t="shared" si="1"/>
        <v>26.03124999999805</v>
      </c>
      <c r="J15" s="134">
        <f t="shared" si="2"/>
        <v>-13.046874999998046</v>
      </c>
      <c r="K15" s="134">
        <f t="shared" si="3"/>
        <v>36.71875</v>
      </c>
      <c r="L15" s="134">
        <f t="shared" si="4"/>
        <v>86.484374999998039</v>
      </c>
    </row>
    <row r="16" spans="1:12" x14ac:dyDescent="0.35">
      <c r="A16" s="43" t="s">
        <v>23</v>
      </c>
      <c r="B16" s="114">
        <v>13</v>
      </c>
      <c r="C16" s="12">
        <v>117.23137569433101</v>
      </c>
      <c r="D16" s="13">
        <v>36.907725321889757</v>
      </c>
      <c r="E16" s="102">
        <v>202.691789179088</v>
      </c>
      <c r="F16" s="13">
        <v>37.854077253220737</v>
      </c>
      <c r="G16" s="134">
        <f t="shared" si="0"/>
        <v>-36.907725321889757</v>
      </c>
      <c r="H16" s="134">
        <v>0</v>
      </c>
      <c r="I16" s="134">
        <f t="shared" si="1"/>
        <v>36.907725321889757</v>
      </c>
      <c r="J16" s="134">
        <f t="shared" si="2"/>
        <v>47.606336231536261</v>
      </c>
      <c r="K16" s="134">
        <f t="shared" si="3"/>
        <v>85.460413484756998</v>
      </c>
      <c r="L16" s="134">
        <f t="shared" si="4"/>
        <v>123.31449073797774</v>
      </c>
    </row>
    <row r="17" spans="1:12" x14ac:dyDescent="0.35">
      <c r="A17" s="111" t="s">
        <v>25</v>
      </c>
      <c r="B17" s="113">
        <v>14</v>
      </c>
      <c r="C17" s="102">
        <v>227.87593143579301</v>
      </c>
      <c r="D17" s="13">
        <v>67.638036809816469</v>
      </c>
      <c r="E17" s="12">
        <v>148.136141025303</v>
      </c>
      <c r="F17" s="13">
        <v>15.050027646857547</v>
      </c>
      <c r="G17" s="134">
        <f t="shared" si="0"/>
        <v>-67.638036809816469</v>
      </c>
      <c r="H17" s="134">
        <v>0</v>
      </c>
      <c r="I17" s="134">
        <f t="shared" si="1"/>
        <v>67.638036809816469</v>
      </c>
      <c r="J17" s="134">
        <f t="shared" si="2"/>
        <v>-94.789818057347546</v>
      </c>
      <c r="K17" s="134">
        <f t="shared" si="3"/>
        <v>-79.739790410490002</v>
      </c>
      <c r="L17" s="134">
        <f t="shared" si="4"/>
        <v>-64.689762763632459</v>
      </c>
    </row>
    <row r="18" spans="1:12" x14ac:dyDescent="0.35">
      <c r="A18" s="49" t="s">
        <v>26</v>
      </c>
      <c r="B18" s="113">
        <v>15</v>
      </c>
      <c r="C18" s="12">
        <v>106.22436109376299</v>
      </c>
      <c r="D18" s="13">
        <v>6.144275865446871</v>
      </c>
      <c r="E18" s="12">
        <v>135.06728873541201</v>
      </c>
      <c r="F18" s="13">
        <v>11.064496773323544</v>
      </c>
      <c r="G18" s="134">
        <f t="shared" si="0"/>
        <v>-6.144275865446871</v>
      </c>
      <c r="H18" s="134">
        <v>0</v>
      </c>
      <c r="I18" s="134">
        <f t="shared" si="1"/>
        <v>6.144275865446871</v>
      </c>
      <c r="J18" s="134">
        <f t="shared" si="2"/>
        <v>17.778430868325469</v>
      </c>
      <c r="K18" s="134">
        <f t="shared" si="3"/>
        <v>28.842927641649013</v>
      </c>
      <c r="L18" s="134">
        <f t="shared" si="4"/>
        <v>39.907424414972553</v>
      </c>
    </row>
    <row r="19" spans="1:12" x14ac:dyDescent="0.35">
      <c r="A19" s="49" t="s">
        <v>27</v>
      </c>
      <c r="B19" s="113">
        <v>16</v>
      </c>
      <c r="C19" s="12">
        <v>215.097637049892</v>
      </c>
      <c r="D19" s="13">
        <v>86.978166680824756</v>
      </c>
      <c r="E19" s="12">
        <v>156.34549801570401</v>
      </c>
      <c r="F19" s="13">
        <v>7.3502676068301387</v>
      </c>
      <c r="G19" s="134">
        <f t="shared" si="0"/>
        <v>-86.978166680824756</v>
      </c>
      <c r="H19" s="134">
        <v>0</v>
      </c>
      <c r="I19" s="134">
        <f t="shared" si="1"/>
        <v>86.978166680824756</v>
      </c>
      <c r="J19" s="134">
        <f t="shared" si="2"/>
        <v>-66.102406641018135</v>
      </c>
      <c r="K19" s="134">
        <f t="shared" si="3"/>
        <v>-58.752139034187991</v>
      </c>
      <c r="L19" s="134">
        <f t="shared" si="4"/>
        <v>-51.401871427357854</v>
      </c>
    </row>
    <row r="20" spans="1:12" x14ac:dyDescent="0.35">
      <c r="A20" s="50" t="s">
        <v>28</v>
      </c>
      <c r="B20" s="114">
        <v>17</v>
      </c>
      <c r="C20" s="12">
        <v>119.540229885057</v>
      </c>
      <c r="D20" s="13">
        <v>6.758620689655233</v>
      </c>
      <c r="E20" s="102">
        <v>120.689655172413</v>
      </c>
      <c r="F20" s="13">
        <v>18.022988505747946</v>
      </c>
      <c r="G20" s="134">
        <f t="shared" si="0"/>
        <v>-6.758620689655233</v>
      </c>
      <c r="H20" s="134">
        <v>0</v>
      </c>
      <c r="I20" s="134">
        <f t="shared" si="1"/>
        <v>6.758620689655233</v>
      </c>
      <c r="J20" s="134">
        <f t="shared" si="2"/>
        <v>-16.873563218391951</v>
      </c>
      <c r="K20" s="134">
        <f t="shared" si="3"/>
        <v>1.1494252873559958</v>
      </c>
      <c r="L20" s="134">
        <f t="shared" si="4"/>
        <v>19.172413793103942</v>
      </c>
    </row>
    <row r="21" spans="1:12" x14ac:dyDescent="0.35">
      <c r="A21" s="44" t="s">
        <v>30</v>
      </c>
      <c r="B21" s="164">
        <v>18</v>
      </c>
      <c r="C21" s="104">
        <v>99.790793602757802</v>
      </c>
      <c r="D21" s="13">
        <v>33.283237830832746</v>
      </c>
      <c r="E21" s="104">
        <v>209.241264975033</v>
      </c>
      <c r="F21" s="13">
        <v>5.5472063051383778</v>
      </c>
      <c r="G21" s="134">
        <f t="shared" si="0"/>
        <v>-33.283237830832746</v>
      </c>
      <c r="H21" s="134">
        <v>0</v>
      </c>
      <c r="I21" s="134">
        <f t="shared" si="1"/>
        <v>33.283237830832746</v>
      </c>
      <c r="J21" s="134">
        <f t="shared" si="2"/>
        <v>103.90326506713683</v>
      </c>
      <c r="K21" s="134">
        <f t="shared" si="3"/>
        <v>109.4504713722752</v>
      </c>
      <c r="L21" s="134">
        <f t="shared" si="4"/>
        <v>114.99767767741358</v>
      </c>
    </row>
    <row r="22" spans="1:12" x14ac:dyDescent="0.35">
      <c r="A22" s="68" t="s">
        <v>31</v>
      </c>
      <c r="B22" s="113">
        <v>19</v>
      </c>
      <c r="C22" s="104">
        <v>99.790793602757802</v>
      </c>
      <c r="D22" s="13">
        <v>33.283237830832746</v>
      </c>
      <c r="E22" s="104">
        <v>350.73189344947099</v>
      </c>
      <c r="F22" s="13">
        <v>33.283237830832384</v>
      </c>
      <c r="G22" s="134">
        <f t="shared" si="0"/>
        <v>-33.283237830832746</v>
      </c>
      <c r="H22" s="134">
        <v>0</v>
      </c>
      <c r="I22" s="134">
        <f t="shared" si="1"/>
        <v>33.283237830832746</v>
      </c>
      <c r="J22" s="134">
        <f t="shared" si="2"/>
        <v>217.65786201588082</v>
      </c>
      <c r="K22" s="134">
        <f t="shared" si="3"/>
        <v>250.9410998467132</v>
      </c>
      <c r="L22" s="134">
        <f t="shared" si="4"/>
        <v>284.22433767754558</v>
      </c>
    </row>
    <row r="23" spans="1:12" x14ac:dyDescent="0.35">
      <c r="A23" s="48" t="s">
        <v>32</v>
      </c>
      <c r="B23" s="164">
        <v>20</v>
      </c>
      <c r="C23" s="104">
        <v>99.790793602757802</v>
      </c>
      <c r="D23" s="13">
        <v>33.283237830832746</v>
      </c>
      <c r="E23" s="104">
        <v>592.25081083925897</v>
      </c>
      <c r="F23" s="13">
        <v>79.509957040321638</v>
      </c>
      <c r="G23" s="134">
        <f t="shared" si="0"/>
        <v>-33.283237830832746</v>
      </c>
      <c r="H23" s="134">
        <v>0</v>
      </c>
      <c r="I23" s="134">
        <f t="shared" si="1"/>
        <v>33.283237830832746</v>
      </c>
      <c r="J23" s="134">
        <f t="shared" si="2"/>
        <v>412.95006019617955</v>
      </c>
      <c r="K23" s="134">
        <f t="shared" si="3"/>
        <v>492.46001723650119</v>
      </c>
      <c r="L23" s="134">
        <f t="shared" si="4"/>
        <v>571.96997427682277</v>
      </c>
    </row>
    <row r="24" spans="1:12" x14ac:dyDescent="0.35">
      <c r="A24" s="48" t="s">
        <v>33</v>
      </c>
      <c r="B24" s="165">
        <v>21</v>
      </c>
      <c r="C24" s="12">
        <v>132.994923857868</v>
      </c>
      <c r="D24" s="13">
        <v>36.065989847712991</v>
      </c>
      <c r="E24" s="104">
        <v>304.94923857868002</v>
      </c>
      <c r="F24" s="13">
        <v>90.786802030459285</v>
      </c>
      <c r="G24" s="134">
        <f t="shared" si="0"/>
        <v>-36.065989847712991</v>
      </c>
      <c r="H24" s="134">
        <v>0</v>
      </c>
      <c r="I24" s="134">
        <f t="shared" si="1"/>
        <v>36.065989847712991</v>
      </c>
      <c r="J24" s="134">
        <f t="shared" si="2"/>
        <v>81.167512690352737</v>
      </c>
      <c r="K24" s="134">
        <f t="shared" si="3"/>
        <v>171.95431472081202</v>
      </c>
      <c r="L24" s="134">
        <f t="shared" si="4"/>
        <v>262.74111675127131</v>
      </c>
    </row>
    <row r="25" spans="1:12" x14ac:dyDescent="0.35">
      <c r="A25" s="69" t="s">
        <v>34</v>
      </c>
      <c r="B25" s="164">
        <v>22</v>
      </c>
      <c r="C25" s="104">
        <v>263.70558375634499</v>
      </c>
      <c r="D25" s="13">
        <v>48.50253807106602</v>
      </c>
      <c r="E25" s="104">
        <v>443.90862944162399</v>
      </c>
      <c r="F25" s="13">
        <v>57.20812182741269</v>
      </c>
      <c r="G25" s="134">
        <f t="shared" si="0"/>
        <v>-48.50253807106602</v>
      </c>
      <c r="H25" s="134">
        <v>0</v>
      </c>
      <c r="I25" s="134">
        <f t="shared" si="1"/>
        <v>48.50253807106602</v>
      </c>
      <c r="J25" s="134">
        <f t="shared" si="2"/>
        <v>122.9949238578663</v>
      </c>
      <c r="K25" s="134">
        <f t="shared" si="3"/>
        <v>180.20304568527899</v>
      </c>
      <c r="L25" s="134">
        <f t="shared" si="4"/>
        <v>237.41116751269169</v>
      </c>
    </row>
    <row r="26" spans="1:12" x14ac:dyDescent="0.35">
      <c r="A26" s="54" t="s">
        <v>31</v>
      </c>
      <c r="B26" s="113">
        <v>23</v>
      </c>
      <c r="C26" s="104">
        <v>92.719736149789</v>
      </c>
      <c r="D26" s="13">
        <v>24.19722033289235</v>
      </c>
      <c r="E26" s="104">
        <v>110.45679709456699</v>
      </c>
      <c r="F26" s="13">
        <v>39.333059558796087</v>
      </c>
      <c r="G26" s="134">
        <f t="shared" si="0"/>
        <v>-24.19722033289235</v>
      </c>
      <c r="H26" s="134">
        <v>0</v>
      </c>
      <c r="I26" s="134">
        <f t="shared" si="1"/>
        <v>24.19722033289235</v>
      </c>
      <c r="J26" s="134">
        <f t="shared" si="2"/>
        <v>-21.595998614018093</v>
      </c>
      <c r="K26" s="134">
        <f t="shared" si="3"/>
        <v>17.737060944777994</v>
      </c>
      <c r="L26" s="134">
        <f t="shared" si="4"/>
        <v>57.070120503574081</v>
      </c>
    </row>
    <row r="27" spans="1:12" x14ac:dyDescent="0.35">
      <c r="A27" s="54" t="s">
        <v>31</v>
      </c>
      <c r="B27" s="113">
        <v>24</v>
      </c>
      <c r="C27" s="12">
        <v>119.85365853</v>
      </c>
      <c r="D27" s="13">
        <v>14.198048766719999</v>
      </c>
      <c r="E27" s="12">
        <v>316.29104477611924</v>
      </c>
      <c r="F27" s="13">
        <v>52.058640132670213</v>
      </c>
      <c r="G27" s="134">
        <f t="shared" si="0"/>
        <v>-14.198048766719999</v>
      </c>
      <c r="H27" s="134">
        <v>0</v>
      </c>
      <c r="I27" s="134">
        <f t="shared" si="1"/>
        <v>14.198048766719999</v>
      </c>
      <c r="J27" s="134">
        <f t="shared" si="2"/>
        <v>144.37874611344901</v>
      </c>
      <c r="K27" s="134">
        <f t="shared" si="3"/>
        <v>196.43738624611922</v>
      </c>
      <c r="L27" s="134">
        <f t="shared" si="4"/>
        <v>248.49602637878942</v>
      </c>
    </row>
    <row r="28" spans="1:12" x14ac:dyDescent="0.35">
      <c r="A28" s="44" t="s">
        <v>38</v>
      </c>
      <c r="B28" s="165">
        <v>25</v>
      </c>
      <c r="C28" s="12">
        <v>142.83044554455432</v>
      </c>
      <c r="D28" s="13">
        <v>33.075000000001062</v>
      </c>
      <c r="E28" s="12">
        <v>143.95544554455432</v>
      </c>
      <c r="F28" s="13">
        <v>35.280000000001067</v>
      </c>
      <c r="G28" s="134">
        <f t="shared" si="0"/>
        <v>-33.075000000001062</v>
      </c>
      <c r="H28" s="134">
        <v>0</v>
      </c>
      <c r="I28" s="134">
        <f t="shared" si="1"/>
        <v>33.075000000001062</v>
      </c>
      <c r="J28" s="134">
        <f t="shared" si="2"/>
        <v>-34.155000000001067</v>
      </c>
      <c r="K28" s="134">
        <f t="shared" si="3"/>
        <v>1.125</v>
      </c>
      <c r="L28" s="134">
        <f t="shared" si="4"/>
        <v>36.405000000001067</v>
      </c>
    </row>
    <row r="29" spans="1:12" x14ac:dyDescent="0.35">
      <c r="A29" s="69" t="s">
        <v>39</v>
      </c>
      <c r="B29" s="164">
        <v>26</v>
      </c>
      <c r="C29" s="12">
        <v>142.83044554455432</v>
      </c>
      <c r="D29" s="13">
        <v>33.075000000001062</v>
      </c>
      <c r="E29" s="12">
        <v>431.95915841584139</v>
      </c>
      <c r="F29" s="13">
        <v>77.167722772279433</v>
      </c>
      <c r="G29" s="134">
        <f t="shared" si="0"/>
        <v>-33.075000000001062</v>
      </c>
      <c r="H29" s="134">
        <v>0</v>
      </c>
      <c r="I29" s="134">
        <f t="shared" si="1"/>
        <v>33.075000000001062</v>
      </c>
      <c r="J29" s="134">
        <f t="shared" si="2"/>
        <v>211.96099009900763</v>
      </c>
      <c r="K29" s="134">
        <f t="shared" si="3"/>
        <v>289.12871287128706</v>
      </c>
      <c r="L29" s="134">
        <f t="shared" si="4"/>
        <v>366.2964356435665</v>
      </c>
    </row>
    <row r="30" spans="1:12" x14ac:dyDescent="0.35">
      <c r="A30" s="55" t="s">
        <v>41</v>
      </c>
      <c r="B30" s="113">
        <v>27</v>
      </c>
      <c r="C30" s="12">
        <v>82.834625610979302</v>
      </c>
      <c r="D30" s="13">
        <v>5.9582119335337627</v>
      </c>
      <c r="E30" s="12">
        <v>71.691848832704395</v>
      </c>
      <c r="F30" s="13">
        <v>7.4425639637630372</v>
      </c>
      <c r="G30" s="134">
        <f t="shared" si="0"/>
        <v>-5.9582119335337627</v>
      </c>
      <c r="H30" s="134">
        <v>0</v>
      </c>
      <c r="I30" s="134">
        <f t="shared" si="1"/>
        <v>5.9582119335337627</v>
      </c>
      <c r="J30" s="134">
        <f t="shared" si="2"/>
        <v>-18.585340742037943</v>
      </c>
      <c r="K30" s="134">
        <f t="shared" si="3"/>
        <v>-11.142776778274907</v>
      </c>
      <c r="L30" s="134">
        <f t="shared" si="4"/>
        <v>-3.70021281451187</v>
      </c>
    </row>
    <row r="31" spans="1:12" x14ac:dyDescent="0.35">
      <c r="A31" s="56" t="s">
        <v>42</v>
      </c>
      <c r="B31" s="113">
        <v>28</v>
      </c>
      <c r="C31" s="12">
        <v>144.43221504921101</v>
      </c>
      <c r="D31" s="13">
        <v>6.4178643242677476</v>
      </c>
      <c r="E31" s="12">
        <v>67.357392316647207</v>
      </c>
      <c r="F31" s="13">
        <v>7.898909937559508</v>
      </c>
      <c r="G31" s="134">
        <f t="shared" si="0"/>
        <v>-6.4178643242677476</v>
      </c>
      <c r="H31" s="134">
        <v>0</v>
      </c>
      <c r="I31" s="134">
        <f t="shared" si="1"/>
        <v>6.4178643242677476</v>
      </c>
      <c r="J31" s="134">
        <f t="shared" si="2"/>
        <v>-84.973732670123312</v>
      </c>
      <c r="K31" s="134">
        <f t="shared" si="3"/>
        <v>-77.074822732563803</v>
      </c>
      <c r="L31" s="134">
        <f t="shared" si="4"/>
        <v>-69.175912795004294</v>
      </c>
    </row>
    <row r="32" spans="1:12" x14ac:dyDescent="0.35">
      <c r="A32" s="55" t="s">
        <v>44</v>
      </c>
      <c r="B32" s="114">
        <v>29</v>
      </c>
      <c r="C32" s="12">
        <v>117.060465631775</v>
      </c>
      <c r="D32" s="13">
        <v>6.8291736802365808</v>
      </c>
      <c r="E32" s="12">
        <v>119.847883460443</v>
      </c>
      <c r="F32" s="13">
        <v>21.853355776759052</v>
      </c>
      <c r="G32" s="134">
        <f t="shared" si="0"/>
        <v>-6.8291736802365808</v>
      </c>
      <c r="H32" s="134">
        <v>0</v>
      </c>
      <c r="I32" s="134">
        <f t="shared" si="1"/>
        <v>6.8291736802365808</v>
      </c>
      <c r="J32" s="134">
        <f t="shared" si="2"/>
        <v>-19.065937948091054</v>
      </c>
      <c r="K32" s="134">
        <f t="shared" si="3"/>
        <v>2.7874178286679978</v>
      </c>
      <c r="L32" s="134">
        <f t="shared" si="4"/>
        <v>24.64077360542705</v>
      </c>
    </row>
    <row r="33" spans="1:12" x14ac:dyDescent="0.35">
      <c r="A33" s="70" t="s">
        <v>45</v>
      </c>
      <c r="B33" s="113">
        <v>30</v>
      </c>
      <c r="C33" s="12">
        <v>126.390870185449</v>
      </c>
      <c r="D33" s="13">
        <v>12.768426058011126</v>
      </c>
      <c r="E33" s="12">
        <v>183.71849738468799</v>
      </c>
      <c r="F33" s="13">
        <v>10.214740846409681</v>
      </c>
      <c r="G33" s="134">
        <f t="shared" si="0"/>
        <v>-12.768426058011126</v>
      </c>
      <c r="H33" s="134">
        <v>0</v>
      </c>
      <c r="I33" s="134">
        <f t="shared" si="1"/>
        <v>12.768426058011126</v>
      </c>
      <c r="J33" s="134">
        <f t="shared" si="2"/>
        <v>47.112886352829307</v>
      </c>
      <c r="K33" s="134">
        <f t="shared" si="3"/>
        <v>57.327627199238989</v>
      </c>
      <c r="L33" s="134">
        <f t="shared" si="4"/>
        <v>67.542368045648672</v>
      </c>
    </row>
    <row r="34" spans="1:12" x14ac:dyDescent="0.35">
      <c r="A34" s="70" t="s">
        <v>46</v>
      </c>
      <c r="B34" s="113">
        <v>31</v>
      </c>
      <c r="C34" s="12">
        <v>122.882270208595</v>
      </c>
      <c r="D34" s="13">
        <v>15.975282561666111</v>
      </c>
      <c r="E34" s="12">
        <v>210.65854801994999</v>
      </c>
      <c r="F34" s="13">
        <v>47.925847684998388</v>
      </c>
      <c r="G34" s="134">
        <f t="shared" si="0"/>
        <v>-15.975282561666111</v>
      </c>
      <c r="H34" s="134">
        <v>0</v>
      </c>
      <c r="I34" s="134">
        <f t="shared" si="1"/>
        <v>15.975282561666111</v>
      </c>
      <c r="J34" s="134">
        <f t="shared" si="2"/>
        <v>39.850430126356599</v>
      </c>
      <c r="K34" s="134">
        <f t="shared" si="3"/>
        <v>87.776277811354987</v>
      </c>
      <c r="L34" s="134">
        <f t="shared" si="4"/>
        <v>135.70212549635337</v>
      </c>
    </row>
    <row r="35" spans="1:12" x14ac:dyDescent="0.35">
      <c r="A35" s="70" t="s">
        <v>47</v>
      </c>
      <c r="B35" s="113">
        <v>32</v>
      </c>
      <c r="C35" s="12">
        <v>151.42965372206299</v>
      </c>
      <c r="D35" s="13">
        <v>3.8940397350985587</v>
      </c>
      <c r="E35" s="12">
        <v>123.178807947019</v>
      </c>
      <c r="F35" s="13">
        <v>7.788079470199011</v>
      </c>
      <c r="G35" s="134">
        <f t="shared" si="0"/>
        <v>-3.8940397350985587</v>
      </c>
      <c r="H35" s="134">
        <v>0</v>
      </c>
      <c r="I35" s="134">
        <f t="shared" si="1"/>
        <v>3.8940397350985587</v>
      </c>
      <c r="J35" s="134">
        <f t="shared" si="2"/>
        <v>-36.038925245243007</v>
      </c>
      <c r="K35" s="134">
        <f t="shared" si="3"/>
        <v>-28.250845775043999</v>
      </c>
      <c r="L35" s="134">
        <f t="shared" si="4"/>
        <v>-20.462766304844987</v>
      </c>
    </row>
    <row r="36" spans="1:12" x14ac:dyDescent="0.35">
      <c r="A36" s="70" t="s">
        <v>48</v>
      </c>
      <c r="B36" s="114">
        <v>33</v>
      </c>
      <c r="C36" s="12">
        <v>99.9988719047888</v>
      </c>
      <c r="D36" s="13">
        <v>0</v>
      </c>
      <c r="E36" s="12">
        <v>122.885667550341</v>
      </c>
      <c r="F36" s="13">
        <v>20.072062722092085</v>
      </c>
      <c r="G36" s="134">
        <f t="shared" si="0"/>
        <v>0</v>
      </c>
      <c r="H36" s="134">
        <v>0</v>
      </c>
      <c r="I36" s="134">
        <f t="shared" si="1"/>
        <v>0</v>
      </c>
      <c r="J36" s="134">
        <f t="shared" si="2"/>
        <v>2.8147329234601131</v>
      </c>
      <c r="K36" s="134">
        <f t="shared" si="3"/>
        <v>22.886795645552198</v>
      </c>
      <c r="L36" s="134">
        <f t="shared" si="4"/>
        <v>42.958858367644282</v>
      </c>
    </row>
    <row r="37" spans="1:12" x14ac:dyDescent="0.35">
      <c r="A37" s="56" t="s">
        <v>49</v>
      </c>
      <c r="B37" s="113">
        <v>34</v>
      </c>
      <c r="C37" s="12">
        <v>100.307531925983</v>
      </c>
      <c r="D37" s="13">
        <v>5.9935713665197961</v>
      </c>
      <c r="E37" s="12">
        <v>113.75553818087</v>
      </c>
      <c r="F37" s="13">
        <v>20.378142646165358</v>
      </c>
      <c r="G37" s="134">
        <f t="shared" si="0"/>
        <v>-5.9935713665197961</v>
      </c>
      <c r="H37" s="134">
        <v>0</v>
      </c>
      <c r="I37" s="134">
        <f t="shared" si="1"/>
        <v>5.9935713665197961</v>
      </c>
      <c r="J37" s="134">
        <f t="shared" si="2"/>
        <v>-6.9301363912783529</v>
      </c>
      <c r="K37" s="134">
        <f t="shared" si="3"/>
        <v>13.448006254887005</v>
      </c>
      <c r="L37" s="134">
        <f t="shared" si="4"/>
        <v>33.826148901052363</v>
      </c>
    </row>
    <row r="38" spans="1:12" x14ac:dyDescent="0.35">
      <c r="A38" s="39" t="s">
        <v>51</v>
      </c>
      <c r="B38" s="113">
        <v>35</v>
      </c>
      <c r="C38" s="12">
        <v>202.75229357798099</v>
      </c>
      <c r="D38" s="13">
        <v>26.373088685015777</v>
      </c>
      <c r="E38" s="102">
        <v>212.538226299694</v>
      </c>
      <c r="F38" s="13">
        <v>41.957186544342157</v>
      </c>
      <c r="G38" s="134">
        <f t="shared" si="0"/>
        <v>-26.373088685015777</v>
      </c>
      <c r="H38" s="134">
        <v>0</v>
      </c>
      <c r="I38" s="134">
        <f t="shared" si="1"/>
        <v>26.373088685015777</v>
      </c>
      <c r="J38" s="134">
        <f t="shared" si="2"/>
        <v>-32.171253822629147</v>
      </c>
      <c r="K38" s="134">
        <f t="shared" si="3"/>
        <v>9.7859327217130101</v>
      </c>
      <c r="L38" s="134">
        <f t="shared" si="4"/>
        <v>51.743119266055167</v>
      </c>
    </row>
    <row r="39" spans="1:12" x14ac:dyDescent="0.35">
      <c r="A39" s="40" t="s">
        <v>52</v>
      </c>
      <c r="B39" s="113">
        <v>36</v>
      </c>
      <c r="C39" s="12">
        <v>202.75229357798099</v>
      </c>
      <c r="D39" s="13">
        <v>26.373088685015777</v>
      </c>
      <c r="E39" s="12">
        <v>248.800853958337</v>
      </c>
      <c r="F39" s="13">
        <v>28.203462043215161</v>
      </c>
      <c r="G39" s="134">
        <f t="shared" si="0"/>
        <v>-26.373088685015777</v>
      </c>
      <c r="H39" s="134">
        <v>0</v>
      </c>
      <c r="I39" s="134">
        <f t="shared" si="1"/>
        <v>26.373088685015777</v>
      </c>
      <c r="J39" s="134">
        <f t="shared" si="2"/>
        <v>17.845098337140847</v>
      </c>
      <c r="K39" s="134">
        <f t="shared" si="3"/>
        <v>46.048560380356008</v>
      </c>
      <c r="L39" s="134">
        <f t="shared" si="4"/>
        <v>74.252022423571162</v>
      </c>
    </row>
    <row r="40" spans="1:12" x14ac:dyDescent="0.35">
      <c r="A40" s="41" t="s">
        <v>54</v>
      </c>
      <c r="B40" s="114">
        <v>37</v>
      </c>
      <c r="C40" s="12">
        <v>118.883305656796</v>
      </c>
      <c r="D40" s="13">
        <v>25.29836744376593</v>
      </c>
      <c r="E40" s="12">
        <v>114.818089671979</v>
      </c>
      <c r="F40" s="13">
        <v>18.640902326986225</v>
      </c>
      <c r="G40" s="134">
        <f t="shared" si="0"/>
        <v>-25.29836744376593</v>
      </c>
      <c r="H40" s="134">
        <v>0</v>
      </c>
      <c r="I40" s="134">
        <f t="shared" si="1"/>
        <v>25.29836744376593</v>
      </c>
      <c r="J40" s="134">
        <f t="shared" si="2"/>
        <v>-22.706118311803227</v>
      </c>
      <c r="K40" s="134">
        <f t="shared" si="3"/>
        <v>-4.0652159848170015</v>
      </c>
      <c r="L40" s="134">
        <f t="shared" si="4"/>
        <v>14.575686342169224</v>
      </c>
    </row>
    <row r="41" spans="1:12" x14ac:dyDescent="0.35">
      <c r="A41" s="41" t="s">
        <v>54</v>
      </c>
      <c r="B41" s="113">
        <v>38</v>
      </c>
      <c r="C41" s="12">
        <v>113.76579032695599</v>
      </c>
      <c r="D41" s="13">
        <v>29.203313900780913</v>
      </c>
      <c r="E41" s="12">
        <v>159.496032980194</v>
      </c>
      <c r="F41" s="13">
        <v>40.737951707573671</v>
      </c>
      <c r="G41" s="134">
        <f t="shared" si="0"/>
        <v>-29.203313900780913</v>
      </c>
      <c r="H41" s="134">
        <v>0</v>
      </c>
      <c r="I41" s="134">
        <f t="shared" si="1"/>
        <v>29.203313900780913</v>
      </c>
      <c r="J41" s="134">
        <f t="shared" si="2"/>
        <v>4.9922909456643367</v>
      </c>
      <c r="K41" s="134">
        <f t="shared" si="3"/>
        <v>45.730242653238008</v>
      </c>
      <c r="L41" s="134">
        <f t="shared" si="4"/>
        <v>86.46819436081168</v>
      </c>
    </row>
    <row r="42" spans="1:12" x14ac:dyDescent="0.35">
      <c r="A42" s="42" t="s">
        <v>20</v>
      </c>
      <c r="B42" s="113">
        <v>39</v>
      </c>
      <c r="C42" s="12">
        <v>101.17302052785899</v>
      </c>
      <c r="D42" s="13">
        <v>8.6217008797651307</v>
      </c>
      <c r="E42" s="12">
        <v>313.78299120234601</v>
      </c>
      <c r="F42" s="13">
        <v>45.982404692080621</v>
      </c>
      <c r="G42" s="134">
        <f t="shared" si="0"/>
        <v>-8.6217008797651307</v>
      </c>
      <c r="H42" s="134">
        <v>0</v>
      </c>
      <c r="I42" s="134">
        <f t="shared" si="1"/>
        <v>8.6217008797651307</v>
      </c>
      <c r="J42" s="134">
        <f t="shared" si="2"/>
        <v>166.6275659824064</v>
      </c>
      <c r="K42" s="134">
        <f t="shared" si="3"/>
        <v>212.60997067448702</v>
      </c>
      <c r="L42" s="134">
        <f t="shared" si="4"/>
        <v>258.59237536656764</v>
      </c>
    </row>
    <row r="43" spans="1:12" x14ac:dyDescent="0.35">
      <c r="A43" s="43" t="s">
        <v>22</v>
      </c>
      <c r="B43" s="113">
        <v>40</v>
      </c>
      <c r="C43" s="12">
        <v>174.87684729064</v>
      </c>
      <c r="D43" s="13">
        <v>10.862068965516734</v>
      </c>
      <c r="E43" s="12">
        <v>165.02463054187101</v>
      </c>
      <c r="F43" s="13">
        <v>37.413793103448477</v>
      </c>
      <c r="G43" s="134">
        <f t="shared" si="0"/>
        <v>-10.862068965516734</v>
      </c>
      <c r="H43" s="134">
        <v>0</v>
      </c>
      <c r="I43" s="134">
        <f t="shared" si="1"/>
        <v>10.862068965516734</v>
      </c>
      <c r="J43" s="134">
        <f t="shared" si="2"/>
        <v>-47.266009852217472</v>
      </c>
      <c r="K43" s="134">
        <f t="shared" si="3"/>
        <v>-9.8522167487689956</v>
      </c>
      <c r="L43" s="134">
        <f t="shared" si="4"/>
        <v>27.561576354679481</v>
      </c>
    </row>
    <row r="44" spans="1:12" x14ac:dyDescent="0.35">
      <c r="A44" s="44" t="s">
        <v>58</v>
      </c>
      <c r="B44" s="165">
        <v>41</v>
      </c>
      <c r="C44" s="12">
        <v>110.255079341539</v>
      </c>
      <c r="D44" s="13">
        <v>4.2074744179145975</v>
      </c>
      <c r="E44" s="12">
        <v>152.20228384991799</v>
      </c>
      <c r="F44" s="13">
        <v>2.1073706065549436</v>
      </c>
      <c r="G44" s="134">
        <f t="shared" si="0"/>
        <v>-4.2074744179145975</v>
      </c>
      <c r="H44" s="134">
        <v>0</v>
      </c>
      <c r="I44" s="134">
        <f t="shared" si="1"/>
        <v>4.2074744179145975</v>
      </c>
      <c r="J44" s="134">
        <f t="shared" si="2"/>
        <v>39.839833901824043</v>
      </c>
      <c r="K44" s="134">
        <f t="shared" si="3"/>
        <v>41.947204508378988</v>
      </c>
      <c r="L44" s="134">
        <f t="shared" si="4"/>
        <v>44.054575114933932</v>
      </c>
    </row>
    <row r="45" spans="1:12" x14ac:dyDescent="0.35">
      <c r="A45" s="69" t="s">
        <v>59</v>
      </c>
      <c r="B45" s="164">
        <v>42</v>
      </c>
      <c r="C45" s="12">
        <v>175.28222804638</v>
      </c>
      <c r="D45" s="13">
        <v>15.222835231849539</v>
      </c>
      <c r="E45" s="12">
        <v>284.02900294720502</v>
      </c>
      <c r="F45" s="13">
        <v>43.765651291569199</v>
      </c>
      <c r="G45" s="134">
        <f t="shared" si="0"/>
        <v>-15.222835231849539</v>
      </c>
      <c r="H45" s="134">
        <v>0</v>
      </c>
      <c r="I45" s="134">
        <f t="shared" si="1"/>
        <v>15.222835231849539</v>
      </c>
      <c r="J45" s="134">
        <f t="shared" si="2"/>
        <v>64.981123609255818</v>
      </c>
      <c r="K45" s="134">
        <f t="shared" si="3"/>
        <v>108.74677490082502</v>
      </c>
      <c r="L45" s="134">
        <f t="shared" si="4"/>
        <v>152.51242619239423</v>
      </c>
    </row>
    <row r="46" spans="1:12" x14ac:dyDescent="0.35">
      <c r="A46" s="111" t="s">
        <v>60</v>
      </c>
      <c r="B46" s="113">
        <v>43</v>
      </c>
      <c r="C46" s="12">
        <v>110.255079341539</v>
      </c>
      <c r="D46" s="13">
        <v>4.2074744179145975</v>
      </c>
      <c r="E46" s="12">
        <v>115.638439863562</v>
      </c>
      <c r="F46" s="13">
        <v>0</v>
      </c>
      <c r="G46" s="134">
        <f t="shared" si="0"/>
        <v>-4.2074744179145975</v>
      </c>
      <c r="H46" s="134">
        <v>0</v>
      </c>
      <c r="I46" s="134">
        <f t="shared" si="1"/>
        <v>4.2074744179145975</v>
      </c>
      <c r="J46" s="134">
        <f t="shared" si="2"/>
        <v>5.383360522022997</v>
      </c>
      <c r="K46" s="134">
        <f t="shared" si="3"/>
        <v>5.383360522022997</v>
      </c>
      <c r="L46" s="134">
        <f t="shared" si="4"/>
        <v>5.383360522022997</v>
      </c>
    </row>
    <row r="47" spans="1:12" x14ac:dyDescent="0.35">
      <c r="A47" s="49" t="s">
        <v>61</v>
      </c>
      <c r="B47" s="113">
        <v>44</v>
      </c>
      <c r="C47" s="12">
        <v>175.28222804638</v>
      </c>
      <c r="D47" s="13">
        <v>15.222835231849539</v>
      </c>
      <c r="E47" s="12">
        <v>164.60294312607701</v>
      </c>
      <c r="F47" s="13">
        <v>0</v>
      </c>
      <c r="G47" s="134">
        <f t="shared" si="0"/>
        <v>-15.222835231849539</v>
      </c>
      <c r="H47" s="134">
        <v>0</v>
      </c>
      <c r="I47" s="134">
        <f t="shared" si="1"/>
        <v>15.222835231849539</v>
      </c>
      <c r="J47" s="134">
        <f t="shared" si="2"/>
        <v>-10.67928492030299</v>
      </c>
      <c r="K47" s="134">
        <f t="shared" si="3"/>
        <v>-10.67928492030299</v>
      </c>
      <c r="L47" s="134">
        <f t="shared" si="4"/>
        <v>-10.67928492030299</v>
      </c>
    </row>
    <row r="48" spans="1:12" x14ac:dyDescent="0.35">
      <c r="A48" s="49" t="s">
        <v>62</v>
      </c>
      <c r="B48" s="165">
        <v>45</v>
      </c>
      <c r="C48" s="12">
        <v>110.255079341539</v>
      </c>
      <c r="D48" s="13">
        <v>4.2074744179145975</v>
      </c>
      <c r="E48" s="12">
        <v>152.187453655642</v>
      </c>
      <c r="F48" s="13">
        <v>17.927183746108266</v>
      </c>
      <c r="G48" s="134">
        <f t="shared" si="0"/>
        <v>-4.2074744179145975</v>
      </c>
      <c r="H48" s="134">
        <v>0</v>
      </c>
      <c r="I48" s="134">
        <f t="shared" si="1"/>
        <v>4.2074744179145975</v>
      </c>
      <c r="J48" s="134">
        <f t="shared" si="2"/>
        <v>24.005190567994735</v>
      </c>
      <c r="K48" s="134">
        <f t="shared" si="3"/>
        <v>41.932374314103001</v>
      </c>
      <c r="L48" s="134">
        <f t="shared" si="4"/>
        <v>59.85955806021127</v>
      </c>
    </row>
    <row r="49" spans="1:12" x14ac:dyDescent="0.35">
      <c r="A49" s="50" t="s">
        <v>63</v>
      </c>
      <c r="B49" s="166">
        <v>46</v>
      </c>
      <c r="C49" s="15">
        <v>175.28222804638</v>
      </c>
      <c r="D49" s="16">
        <v>15.222835231849539</v>
      </c>
      <c r="E49" s="15">
        <v>216.05156079503101</v>
      </c>
      <c r="F49" s="16">
        <v>27.597385247656256</v>
      </c>
      <c r="G49" s="134">
        <f t="shared" si="0"/>
        <v>-15.222835231849539</v>
      </c>
      <c r="H49" s="134">
        <v>0</v>
      </c>
      <c r="I49" s="134">
        <f t="shared" si="1"/>
        <v>15.222835231849539</v>
      </c>
      <c r="J49" s="134">
        <f t="shared" si="2"/>
        <v>13.171947500994754</v>
      </c>
      <c r="K49" s="134">
        <f t="shared" si="3"/>
        <v>40.76933274865101</v>
      </c>
      <c r="L49" s="134">
        <f t="shared" si="4"/>
        <v>68.366717996307273</v>
      </c>
    </row>
    <row r="51" spans="1:12" x14ac:dyDescent="0.35">
      <c r="I51" t="s">
        <v>88</v>
      </c>
      <c r="J51" t="s">
        <v>6</v>
      </c>
    </row>
    <row r="52" spans="1:12" x14ac:dyDescent="0.35">
      <c r="A52">
        <v>1</v>
      </c>
      <c r="B52">
        <v>-27.168316831685377</v>
      </c>
      <c r="C52">
        <v>0</v>
      </c>
      <c r="D52">
        <v>27.168316831685377</v>
      </c>
      <c r="E52">
        <v>30.46665270757245</v>
      </c>
      <c r="F52">
        <v>100.32803884618701</v>
      </c>
      <c r="G52">
        <v>170.18942498480158</v>
      </c>
      <c r="I52">
        <v>-27.168316831685377</v>
      </c>
      <c r="J52">
        <v>30.46665270757245</v>
      </c>
      <c r="K52">
        <v>1</v>
      </c>
    </row>
    <row r="53" spans="1:12" x14ac:dyDescent="0.35">
      <c r="A53">
        <v>2</v>
      </c>
      <c r="B53">
        <v>-5.6080114449223233</v>
      </c>
      <c r="C53">
        <v>0</v>
      </c>
      <c r="D53">
        <v>5.6080114449223233</v>
      </c>
      <c r="E53">
        <v>247.18168812589326</v>
      </c>
      <c r="F53">
        <v>301.85979971387701</v>
      </c>
      <c r="G53">
        <v>356.53791130186073</v>
      </c>
      <c r="I53">
        <v>0</v>
      </c>
      <c r="J53">
        <v>100.32803884618701</v>
      </c>
      <c r="K53">
        <v>1</v>
      </c>
    </row>
    <row r="54" spans="1:12" x14ac:dyDescent="0.35">
      <c r="A54">
        <v>3</v>
      </c>
      <c r="B54">
        <v>-10.580976863752147</v>
      </c>
      <c r="C54">
        <v>0</v>
      </c>
      <c r="D54">
        <v>10.580976863752147</v>
      </c>
      <c r="E54">
        <v>342.76606683804636</v>
      </c>
      <c r="F54">
        <v>385.08997429305896</v>
      </c>
      <c r="G54">
        <v>427.41388174807156</v>
      </c>
      <c r="I54">
        <v>27.168316831685377</v>
      </c>
      <c r="J54">
        <v>170.18942498480158</v>
      </c>
      <c r="K54">
        <v>1</v>
      </c>
    </row>
    <row r="55" spans="1:12" x14ac:dyDescent="0.35">
      <c r="A55">
        <v>4</v>
      </c>
      <c r="B55">
        <v>-6.8691588785041642</v>
      </c>
      <c r="C55">
        <v>0</v>
      </c>
      <c r="D55">
        <v>6.8691588785041642</v>
      </c>
      <c r="E55">
        <v>18.224299065421214</v>
      </c>
      <c r="F55">
        <v>52.570093457943983</v>
      </c>
      <c r="G55">
        <v>86.91588785046676</v>
      </c>
    </row>
    <row r="56" spans="1:12" x14ac:dyDescent="0.35">
      <c r="A56">
        <v>5</v>
      </c>
      <c r="B56">
        <v>0</v>
      </c>
      <c r="C56">
        <v>0</v>
      </c>
      <c r="D56">
        <v>0</v>
      </c>
      <c r="E56">
        <v>17.59406000119947</v>
      </c>
      <c r="F56">
        <v>25.377262069379199</v>
      </c>
      <c r="G56">
        <v>33.160464137558925</v>
      </c>
      <c r="I56">
        <v>-5.6080114449223233</v>
      </c>
      <c r="J56">
        <v>247.18168812589326</v>
      </c>
      <c r="K56">
        <v>2</v>
      </c>
    </row>
    <row r="57" spans="1:12" x14ac:dyDescent="0.35">
      <c r="A57">
        <v>6</v>
      </c>
      <c r="B57">
        <v>0</v>
      </c>
      <c r="C57">
        <v>0</v>
      </c>
      <c r="D57">
        <v>0</v>
      </c>
      <c r="E57">
        <v>21.706381095990764</v>
      </c>
      <c r="F57">
        <v>77.878807032116001</v>
      </c>
      <c r="G57">
        <v>134.05123296824124</v>
      </c>
      <c r="I57">
        <v>0</v>
      </c>
      <c r="J57">
        <v>301.85979971387701</v>
      </c>
      <c r="K57">
        <v>2</v>
      </c>
    </row>
    <row r="58" spans="1:12" x14ac:dyDescent="0.35">
      <c r="A58">
        <v>7</v>
      </c>
      <c r="B58">
        <v>-49.917602996255688</v>
      </c>
      <c r="C58">
        <v>0</v>
      </c>
      <c r="D58">
        <v>49.917602996255688</v>
      </c>
      <c r="E58">
        <v>54.561797752811067</v>
      </c>
      <c r="F58">
        <v>85.393258426967009</v>
      </c>
      <c r="G58">
        <v>116.22471910112296</v>
      </c>
      <c r="I58">
        <v>5.6080114449223233</v>
      </c>
      <c r="J58">
        <v>356.53791130186073</v>
      </c>
      <c r="K58">
        <v>2</v>
      </c>
    </row>
    <row r="59" spans="1:12" x14ac:dyDescent="0.35">
      <c r="A59">
        <v>8</v>
      </c>
      <c r="B59">
        <v>-55.790262172283811</v>
      </c>
      <c r="C59">
        <v>0</v>
      </c>
      <c r="D59">
        <v>55.790262172283811</v>
      </c>
      <c r="E59">
        <v>-21.992509363295369</v>
      </c>
      <c r="F59">
        <v>38.202247191010997</v>
      </c>
      <c r="G59">
        <v>98.397003745317363</v>
      </c>
    </row>
    <row r="60" spans="1:12" x14ac:dyDescent="0.35">
      <c r="A60">
        <v>9</v>
      </c>
      <c r="B60">
        <v>-26.426966292135333</v>
      </c>
      <c r="C60">
        <v>0</v>
      </c>
      <c r="D60">
        <v>26.426966292135333</v>
      </c>
      <c r="E60">
        <v>-3.1760299625459254</v>
      </c>
      <c r="F60">
        <v>61.423220973783003</v>
      </c>
      <c r="G60">
        <v>126.02247191011193</v>
      </c>
      <c r="I60">
        <v>-10.580976863752147</v>
      </c>
      <c r="J60">
        <v>342.76606683804636</v>
      </c>
      <c r="K60">
        <v>3</v>
      </c>
    </row>
    <row r="61" spans="1:12" x14ac:dyDescent="0.35">
      <c r="A61">
        <v>10</v>
      </c>
      <c r="B61">
        <v>-32.339904882632801</v>
      </c>
      <c r="C61">
        <v>0</v>
      </c>
      <c r="D61">
        <v>32.339904882632801</v>
      </c>
      <c r="E61">
        <v>-38.929497106090103</v>
      </c>
      <c r="F61">
        <v>-25.153874520405992</v>
      </c>
      <c r="G61">
        <v>-11.378251934721879</v>
      </c>
      <c r="I61">
        <v>0</v>
      </c>
      <c r="J61">
        <v>385.08997429305896</v>
      </c>
      <c r="K61">
        <v>3</v>
      </c>
    </row>
    <row r="62" spans="1:12" x14ac:dyDescent="0.35">
      <c r="A62">
        <v>11</v>
      </c>
      <c r="B62">
        <v>-14.985858921412964</v>
      </c>
      <c r="C62">
        <v>0</v>
      </c>
      <c r="D62">
        <v>14.985858921412964</v>
      </c>
      <c r="E62">
        <v>-10.977070765792497</v>
      </c>
      <c r="F62">
        <v>42.656529584526012</v>
      </c>
      <c r="G62">
        <v>96.290129934844515</v>
      </c>
      <c r="I62">
        <v>10.580976863752147</v>
      </c>
      <c r="J62">
        <v>427.41388174807156</v>
      </c>
      <c r="K62">
        <v>3</v>
      </c>
    </row>
    <row r="63" spans="1:12" x14ac:dyDescent="0.35">
      <c r="A63">
        <v>12</v>
      </c>
      <c r="B63">
        <v>-26.03124999999805</v>
      </c>
      <c r="C63">
        <v>0</v>
      </c>
      <c r="D63">
        <v>26.03124999999805</v>
      </c>
      <c r="E63">
        <v>-13.046874999998046</v>
      </c>
      <c r="F63">
        <v>36.71875</v>
      </c>
      <c r="G63">
        <v>86.484374999998039</v>
      </c>
    </row>
    <row r="64" spans="1:12" x14ac:dyDescent="0.35">
      <c r="A64">
        <v>13</v>
      </c>
      <c r="B64">
        <v>-36.907725321889757</v>
      </c>
      <c r="C64">
        <v>0</v>
      </c>
      <c r="D64">
        <v>36.907725321889757</v>
      </c>
      <c r="E64">
        <v>47.606336231536261</v>
      </c>
      <c r="F64">
        <v>85.460413484756998</v>
      </c>
      <c r="G64">
        <v>123.31449073797774</v>
      </c>
      <c r="I64">
        <v>-6.8691588785041642</v>
      </c>
      <c r="J64">
        <v>18.224299065421214</v>
      </c>
      <c r="K64">
        <v>4</v>
      </c>
    </row>
    <row r="65" spans="1:11" x14ac:dyDescent="0.35">
      <c r="A65">
        <v>14</v>
      </c>
      <c r="B65">
        <v>-67.638036809816469</v>
      </c>
      <c r="C65">
        <v>0</v>
      </c>
      <c r="D65">
        <v>67.638036809816469</v>
      </c>
      <c r="E65">
        <v>-94.789818057347546</v>
      </c>
      <c r="F65">
        <v>-79.739790410490002</v>
      </c>
      <c r="G65">
        <v>-64.689762763632459</v>
      </c>
      <c r="I65">
        <v>0</v>
      </c>
      <c r="J65">
        <v>52.570093457943983</v>
      </c>
      <c r="K65">
        <v>4</v>
      </c>
    </row>
    <row r="66" spans="1:11" x14ac:dyDescent="0.35">
      <c r="A66">
        <v>15</v>
      </c>
      <c r="B66">
        <v>-6.144275865446871</v>
      </c>
      <c r="C66">
        <v>0</v>
      </c>
      <c r="D66">
        <v>6.144275865446871</v>
      </c>
      <c r="E66">
        <v>17.778430868325469</v>
      </c>
      <c r="F66">
        <v>28.842927641649013</v>
      </c>
      <c r="G66">
        <v>39.907424414972553</v>
      </c>
      <c r="I66">
        <v>6.8691588785041642</v>
      </c>
      <c r="J66">
        <v>86.91588785046676</v>
      </c>
      <c r="K66">
        <v>4</v>
      </c>
    </row>
    <row r="67" spans="1:11" x14ac:dyDescent="0.35">
      <c r="A67">
        <v>16</v>
      </c>
      <c r="B67">
        <v>-86.978166680824756</v>
      </c>
      <c r="C67">
        <v>0</v>
      </c>
      <c r="D67">
        <v>86.978166680824756</v>
      </c>
      <c r="E67">
        <v>-66.102406641018135</v>
      </c>
      <c r="F67">
        <v>-58.752139034187991</v>
      </c>
      <c r="G67">
        <v>-51.401871427357854</v>
      </c>
    </row>
    <row r="68" spans="1:11" x14ac:dyDescent="0.35">
      <c r="A68">
        <v>17</v>
      </c>
      <c r="B68">
        <v>-6.758620689655233</v>
      </c>
      <c r="C68">
        <v>0</v>
      </c>
      <c r="D68">
        <v>6.758620689655233</v>
      </c>
      <c r="E68">
        <v>-16.873563218391951</v>
      </c>
      <c r="F68">
        <v>1.1494252873559958</v>
      </c>
      <c r="G68">
        <v>19.172413793103942</v>
      </c>
      <c r="I68">
        <v>0</v>
      </c>
      <c r="J68">
        <v>17.59406000119947</v>
      </c>
      <c r="K68">
        <v>5</v>
      </c>
    </row>
    <row r="69" spans="1:11" x14ac:dyDescent="0.35">
      <c r="A69">
        <v>18</v>
      </c>
      <c r="B69">
        <v>-33.283237830832746</v>
      </c>
      <c r="C69">
        <v>0</v>
      </c>
      <c r="D69">
        <v>33.283237830832746</v>
      </c>
      <c r="E69">
        <v>103.90326506713683</v>
      </c>
      <c r="F69">
        <v>109.4504713722752</v>
      </c>
      <c r="G69">
        <v>114.99767767741358</v>
      </c>
      <c r="I69">
        <v>0</v>
      </c>
      <c r="J69">
        <v>25.377262069379199</v>
      </c>
      <c r="K69">
        <v>5</v>
      </c>
    </row>
    <row r="70" spans="1:11" x14ac:dyDescent="0.35">
      <c r="A70">
        <v>19</v>
      </c>
      <c r="B70">
        <v>-33.283237830832746</v>
      </c>
      <c r="C70">
        <v>0</v>
      </c>
      <c r="D70">
        <v>33.283237830832746</v>
      </c>
      <c r="E70">
        <v>217.65786201588082</v>
      </c>
      <c r="F70">
        <v>250.9410998467132</v>
      </c>
      <c r="G70">
        <v>284.22433767754558</v>
      </c>
      <c r="I70">
        <v>0</v>
      </c>
      <c r="J70">
        <v>33.160464137558925</v>
      </c>
      <c r="K70">
        <v>5</v>
      </c>
    </row>
    <row r="71" spans="1:11" x14ac:dyDescent="0.35">
      <c r="A71">
        <v>20</v>
      </c>
      <c r="B71">
        <v>-33.283237830832746</v>
      </c>
      <c r="C71">
        <v>0</v>
      </c>
      <c r="D71">
        <v>33.283237830832746</v>
      </c>
      <c r="E71">
        <v>412.95006019617955</v>
      </c>
      <c r="F71">
        <v>492.46001723650119</v>
      </c>
      <c r="G71">
        <v>571.96997427682277</v>
      </c>
    </row>
    <row r="72" spans="1:11" x14ac:dyDescent="0.35">
      <c r="A72">
        <v>21</v>
      </c>
      <c r="B72">
        <v>-36.065989847712991</v>
      </c>
      <c r="C72">
        <v>0</v>
      </c>
      <c r="D72">
        <v>36.065989847712991</v>
      </c>
      <c r="E72">
        <v>81.167512690352737</v>
      </c>
      <c r="F72">
        <v>171.95431472081202</v>
      </c>
      <c r="G72">
        <v>262.74111675127131</v>
      </c>
      <c r="I72">
        <v>0</v>
      </c>
      <c r="J72">
        <v>21.706381095990764</v>
      </c>
      <c r="K72">
        <v>6</v>
      </c>
    </row>
    <row r="73" spans="1:11" x14ac:dyDescent="0.35">
      <c r="A73">
        <v>22</v>
      </c>
      <c r="B73">
        <v>-48.50253807106602</v>
      </c>
      <c r="C73">
        <v>0</v>
      </c>
      <c r="D73">
        <v>48.50253807106602</v>
      </c>
      <c r="E73">
        <v>122.9949238578663</v>
      </c>
      <c r="F73">
        <v>180.20304568527899</v>
      </c>
      <c r="G73">
        <v>237.41116751269169</v>
      </c>
      <c r="I73">
        <v>0</v>
      </c>
      <c r="J73">
        <v>77.878807032116001</v>
      </c>
      <c r="K73">
        <v>6</v>
      </c>
    </row>
    <row r="74" spans="1:11" x14ac:dyDescent="0.35">
      <c r="A74">
        <v>23</v>
      </c>
      <c r="B74">
        <v>-24.19722033289235</v>
      </c>
      <c r="C74">
        <v>0</v>
      </c>
      <c r="D74">
        <v>24.19722033289235</v>
      </c>
      <c r="E74">
        <v>-21.595998614018093</v>
      </c>
      <c r="F74">
        <v>17.737060944777994</v>
      </c>
      <c r="G74">
        <v>57.070120503574081</v>
      </c>
      <c r="I74">
        <v>0</v>
      </c>
      <c r="J74">
        <v>134.05123296824124</v>
      </c>
      <c r="K74">
        <v>6</v>
      </c>
    </row>
    <row r="75" spans="1:11" x14ac:dyDescent="0.35">
      <c r="A75">
        <v>24</v>
      </c>
      <c r="B75">
        <v>-14.198048766719999</v>
      </c>
      <c r="C75">
        <v>0</v>
      </c>
      <c r="D75">
        <v>14.198048766719999</v>
      </c>
      <c r="E75">
        <v>144.37874611344901</v>
      </c>
      <c r="F75">
        <v>196.43738624611922</v>
      </c>
      <c r="G75">
        <v>248.49602637878942</v>
      </c>
    </row>
    <row r="76" spans="1:11" x14ac:dyDescent="0.35">
      <c r="A76">
        <v>25</v>
      </c>
      <c r="B76">
        <v>-33.075000000001062</v>
      </c>
      <c r="C76">
        <v>0</v>
      </c>
      <c r="D76">
        <v>33.075000000001062</v>
      </c>
      <c r="E76">
        <v>-34.155000000001067</v>
      </c>
      <c r="F76">
        <v>1.125</v>
      </c>
      <c r="G76">
        <v>36.405000000001067</v>
      </c>
      <c r="I76">
        <v>-49.917602996255688</v>
      </c>
      <c r="J76">
        <v>54.561797752811067</v>
      </c>
      <c r="K76">
        <v>7</v>
      </c>
    </row>
    <row r="77" spans="1:11" x14ac:dyDescent="0.35">
      <c r="A77">
        <v>26</v>
      </c>
      <c r="B77">
        <v>-33.075000000001062</v>
      </c>
      <c r="C77">
        <v>0</v>
      </c>
      <c r="D77">
        <v>33.075000000001062</v>
      </c>
      <c r="E77">
        <v>211.96099009900763</v>
      </c>
      <c r="F77">
        <v>289.12871287128706</v>
      </c>
      <c r="G77">
        <v>366.2964356435665</v>
      </c>
      <c r="I77">
        <v>0</v>
      </c>
      <c r="J77">
        <v>85.393258426967009</v>
      </c>
      <c r="K77">
        <v>7</v>
      </c>
    </row>
    <row r="78" spans="1:11" x14ac:dyDescent="0.35">
      <c r="A78">
        <v>27</v>
      </c>
      <c r="B78">
        <v>-5.9582119335337627</v>
      </c>
      <c r="C78">
        <v>0</v>
      </c>
      <c r="D78">
        <v>5.9582119335337627</v>
      </c>
      <c r="E78">
        <v>-18.585340742037943</v>
      </c>
      <c r="F78">
        <v>-11.142776778274907</v>
      </c>
      <c r="G78">
        <v>-3.70021281451187</v>
      </c>
      <c r="I78">
        <v>49.917602996255688</v>
      </c>
      <c r="J78">
        <v>116.22471910112296</v>
      </c>
      <c r="K78">
        <v>7</v>
      </c>
    </row>
    <row r="79" spans="1:11" x14ac:dyDescent="0.35">
      <c r="A79">
        <v>28</v>
      </c>
      <c r="B79">
        <v>-6.4178643242677476</v>
      </c>
      <c r="C79">
        <v>0</v>
      </c>
      <c r="D79">
        <v>6.4178643242677476</v>
      </c>
      <c r="E79">
        <v>-84.973732670123312</v>
      </c>
      <c r="F79">
        <v>-77.074822732563803</v>
      </c>
      <c r="G79">
        <v>-69.175912795004294</v>
      </c>
    </row>
    <row r="80" spans="1:11" x14ac:dyDescent="0.35">
      <c r="A80">
        <v>29</v>
      </c>
      <c r="B80">
        <v>-6.8291736802365808</v>
      </c>
      <c r="C80">
        <v>0</v>
      </c>
      <c r="D80">
        <v>6.8291736802365808</v>
      </c>
      <c r="E80">
        <v>-19.065937948091054</v>
      </c>
      <c r="F80">
        <v>2.7874178286679978</v>
      </c>
      <c r="G80">
        <v>24.64077360542705</v>
      </c>
      <c r="I80">
        <v>-55.790262172283811</v>
      </c>
      <c r="J80">
        <v>-21.992509363295369</v>
      </c>
      <c r="K80">
        <v>8</v>
      </c>
    </row>
    <row r="81" spans="1:11" x14ac:dyDescent="0.35">
      <c r="A81">
        <v>30</v>
      </c>
      <c r="B81">
        <v>-12.768426058011126</v>
      </c>
      <c r="C81">
        <v>0</v>
      </c>
      <c r="D81">
        <v>12.768426058011126</v>
      </c>
      <c r="E81">
        <v>47.112886352829307</v>
      </c>
      <c r="F81">
        <v>57.327627199238989</v>
      </c>
      <c r="G81">
        <v>67.542368045648672</v>
      </c>
      <c r="I81">
        <v>0</v>
      </c>
      <c r="J81">
        <v>38.202247191010997</v>
      </c>
      <c r="K81">
        <v>8</v>
      </c>
    </row>
    <row r="82" spans="1:11" x14ac:dyDescent="0.35">
      <c r="A82">
        <v>31</v>
      </c>
      <c r="B82">
        <v>-15.975282561666111</v>
      </c>
      <c r="C82">
        <v>0</v>
      </c>
      <c r="D82">
        <v>15.975282561666111</v>
      </c>
      <c r="E82">
        <v>39.850430126356599</v>
      </c>
      <c r="F82">
        <v>87.776277811354987</v>
      </c>
      <c r="G82">
        <v>135.70212549635337</v>
      </c>
      <c r="I82">
        <v>55.790262172283811</v>
      </c>
      <c r="J82">
        <v>98.397003745317363</v>
      </c>
      <c r="K82">
        <v>8</v>
      </c>
    </row>
    <row r="83" spans="1:11" x14ac:dyDescent="0.35">
      <c r="A83">
        <v>32</v>
      </c>
      <c r="B83">
        <v>-3.8940397350985587</v>
      </c>
      <c r="C83">
        <v>0</v>
      </c>
      <c r="D83">
        <v>3.8940397350985587</v>
      </c>
      <c r="E83">
        <v>-36.038925245243007</v>
      </c>
      <c r="F83">
        <v>-28.250845775043999</v>
      </c>
      <c r="G83">
        <v>-20.462766304844987</v>
      </c>
    </row>
    <row r="84" spans="1:11" x14ac:dyDescent="0.35">
      <c r="A84">
        <v>33</v>
      </c>
      <c r="B84">
        <v>0</v>
      </c>
      <c r="C84">
        <v>0</v>
      </c>
      <c r="D84">
        <v>0</v>
      </c>
      <c r="E84">
        <v>2.8147329234601131</v>
      </c>
      <c r="F84">
        <v>22.886795645552198</v>
      </c>
      <c r="G84">
        <v>42.958858367644282</v>
      </c>
      <c r="I84">
        <v>-26.426966292135333</v>
      </c>
      <c r="J84">
        <v>-3.1760299625459254</v>
      </c>
      <c r="K84">
        <v>9</v>
      </c>
    </row>
    <row r="85" spans="1:11" x14ac:dyDescent="0.35">
      <c r="A85">
        <v>34</v>
      </c>
      <c r="B85">
        <v>-5.9935713665197961</v>
      </c>
      <c r="C85">
        <v>0</v>
      </c>
      <c r="D85">
        <v>5.9935713665197961</v>
      </c>
      <c r="E85">
        <v>-6.9301363912783529</v>
      </c>
      <c r="F85">
        <v>13.448006254887005</v>
      </c>
      <c r="G85">
        <v>33.826148901052363</v>
      </c>
      <c r="I85">
        <v>0</v>
      </c>
      <c r="J85">
        <v>61.423220973783003</v>
      </c>
      <c r="K85">
        <v>9</v>
      </c>
    </row>
    <row r="86" spans="1:11" x14ac:dyDescent="0.35">
      <c r="A86">
        <v>35</v>
      </c>
      <c r="B86">
        <v>-26.373088685015777</v>
      </c>
      <c r="C86">
        <v>0</v>
      </c>
      <c r="D86">
        <v>26.373088685015777</v>
      </c>
      <c r="E86">
        <v>-32.171253822629147</v>
      </c>
      <c r="F86">
        <v>9.7859327217130101</v>
      </c>
      <c r="G86">
        <v>51.743119266055167</v>
      </c>
      <c r="I86">
        <v>26.426966292135333</v>
      </c>
      <c r="J86">
        <v>126.02247191011193</v>
      </c>
      <c r="K86">
        <v>9</v>
      </c>
    </row>
    <row r="87" spans="1:11" x14ac:dyDescent="0.35">
      <c r="A87">
        <v>36</v>
      </c>
      <c r="B87">
        <v>-26.373088685015777</v>
      </c>
      <c r="C87">
        <v>0</v>
      </c>
      <c r="D87">
        <v>26.373088685015777</v>
      </c>
      <c r="E87">
        <v>17.845098337140847</v>
      </c>
      <c r="F87">
        <v>46.048560380356008</v>
      </c>
      <c r="G87">
        <v>74.252022423571162</v>
      </c>
    </row>
    <row r="88" spans="1:11" x14ac:dyDescent="0.35">
      <c r="A88">
        <v>37</v>
      </c>
      <c r="B88">
        <v>-25.29836744376593</v>
      </c>
      <c r="C88">
        <v>0</v>
      </c>
      <c r="D88">
        <v>25.29836744376593</v>
      </c>
      <c r="E88">
        <v>-22.706118311803227</v>
      </c>
      <c r="F88">
        <v>-4.0652159848170015</v>
      </c>
      <c r="G88">
        <v>14.575686342169224</v>
      </c>
      <c r="I88">
        <v>-32.339904882632801</v>
      </c>
      <c r="J88">
        <v>-38.929497106090103</v>
      </c>
      <c r="K88">
        <v>10</v>
      </c>
    </row>
    <row r="89" spans="1:11" x14ac:dyDescent="0.35">
      <c r="A89">
        <v>38</v>
      </c>
      <c r="B89">
        <v>-29.203313900780913</v>
      </c>
      <c r="C89">
        <v>0</v>
      </c>
      <c r="D89">
        <v>29.203313900780913</v>
      </c>
      <c r="E89">
        <v>4.9922909456643367</v>
      </c>
      <c r="F89">
        <v>45.730242653238008</v>
      </c>
      <c r="G89">
        <v>86.46819436081168</v>
      </c>
      <c r="I89">
        <v>0</v>
      </c>
      <c r="J89">
        <v>-25.153874520405992</v>
      </c>
      <c r="K89">
        <v>10</v>
      </c>
    </row>
    <row r="90" spans="1:11" x14ac:dyDescent="0.35">
      <c r="A90">
        <v>39</v>
      </c>
      <c r="B90">
        <v>-8.6217008797651307</v>
      </c>
      <c r="C90">
        <v>0</v>
      </c>
      <c r="D90">
        <v>8.6217008797651307</v>
      </c>
      <c r="E90">
        <v>166.6275659824064</v>
      </c>
      <c r="F90">
        <v>212.60997067448702</v>
      </c>
      <c r="G90">
        <v>258.59237536656764</v>
      </c>
      <c r="I90">
        <v>32.339904882632801</v>
      </c>
      <c r="J90">
        <v>-11.378251934721879</v>
      </c>
      <c r="K90">
        <v>10</v>
      </c>
    </row>
    <row r="91" spans="1:11" x14ac:dyDescent="0.35">
      <c r="A91">
        <v>40</v>
      </c>
      <c r="B91">
        <v>-10.862068965516734</v>
      </c>
      <c r="C91">
        <v>0</v>
      </c>
      <c r="D91">
        <v>10.862068965516734</v>
      </c>
      <c r="E91">
        <v>-47.266009852217472</v>
      </c>
      <c r="F91">
        <v>-9.8522167487689956</v>
      </c>
      <c r="G91">
        <v>27.561576354679481</v>
      </c>
    </row>
    <row r="92" spans="1:11" x14ac:dyDescent="0.35">
      <c r="A92">
        <v>41</v>
      </c>
      <c r="B92">
        <v>-4.2074744179145975</v>
      </c>
      <c r="C92">
        <v>0</v>
      </c>
      <c r="D92">
        <v>4.2074744179145975</v>
      </c>
      <c r="E92">
        <v>39.839833901824043</v>
      </c>
      <c r="F92">
        <v>41.947204508378988</v>
      </c>
      <c r="G92">
        <v>44.054575114933932</v>
      </c>
      <c r="I92">
        <v>-14.985858921412964</v>
      </c>
      <c r="J92">
        <v>-10.977070765792497</v>
      </c>
      <c r="K92">
        <v>11</v>
      </c>
    </row>
    <row r="93" spans="1:11" x14ac:dyDescent="0.35">
      <c r="A93">
        <v>42</v>
      </c>
      <c r="B93">
        <v>-15.222835231849539</v>
      </c>
      <c r="C93">
        <v>0</v>
      </c>
      <c r="D93">
        <v>15.222835231849539</v>
      </c>
      <c r="E93">
        <v>64.981123609255818</v>
      </c>
      <c r="F93">
        <v>108.74677490082502</v>
      </c>
      <c r="G93">
        <v>152.51242619239423</v>
      </c>
      <c r="I93">
        <v>0</v>
      </c>
      <c r="J93">
        <v>42.656529584526012</v>
      </c>
      <c r="K93">
        <v>11</v>
      </c>
    </row>
    <row r="94" spans="1:11" x14ac:dyDescent="0.35">
      <c r="A94">
        <v>43</v>
      </c>
      <c r="B94">
        <v>-4.2074744179145975</v>
      </c>
      <c r="C94">
        <v>0</v>
      </c>
      <c r="D94">
        <v>4.2074744179145975</v>
      </c>
      <c r="E94">
        <v>5.383360522022997</v>
      </c>
      <c r="F94">
        <v>5.383360522022997</v>
      </c>
      <c r="G94">
        <v>5.383360522022997</v>
      </c>
      <c r="I94">
        <v>14.985858921412964</v>
      </c>
      <c r="J94">
        <v>96.290129934844515</v>
      </c>
      <c r="K94">
        <v>11</v>
      </c>
    </row>
    <row r="95" spans="1:11" x14ac:dyDescent="0.35">
      <c r="A95">
        <v>44</v>
      </c>
      <c r="B95">
        <v>-15.222835231849539</v>
      </c>
      <c r="C95">
        <v>0</v>
      </c>
      <c r="D95">
        <v>15.222835231849539</v>
      </c>
      <c r="E95">
        <v>-10.67928492030299</v>
      </c>
      <c r="F95">
        <v>-10.67928492030299</v>
      </c>
      <c r="G95">
        <v>-10.67928492030299</v>
      </c>
    </row>
    <row r="96" spans="1:11" x14ac:dyDescent="0.35">
      <c r="A96">
        <v>45</v>
      </c>
      <c r="B96">
        <v>-4.2074744179145975</v>
      </c>
      <c r="C96">
        <v>0</v>
      </c>
      <c r="D96">
        <v>4.2074744179145975</v>
      </c>
      <c r="E96">
        <v>24.005190567994735</v>
      </c>
      <c r="F96">
        <v>41.932374314103001</v>
      </c>
      <c r="G96">
        <v>59.85955806021127</v>
      </c>
      <c r="I96">
        <v>-26.03124999999805</v>
      </c>
      <c r="J96">
        <v>-13.046874999998046</v>
      </c>
      <c r="K96">
        <v>12</v>
      </c>
    </row>
    <row r="97" spans="1:11" x14ac:dyDescent="0.35">
      <c r="A97">
        <v>46</v>
      </c>
      <c r="B97">
        <v>-15.222835231849539</v>
      </c>
      <c r="C97">
        <v>0</v>
      </c>
      <c r="D97">
        <v>15.222835231849539</v>
      </c>
      <c r="E97">
        <v>13.171947500994754</v>
      </c>
      <c r="F97">
        <v>40.76933274865101</v>
      </c>
      <c r="G97">
        <v>68.366717996307273</v>
      </c>
      <c r="I97">
        <v>0</v>
      </c>
      <c r="J97">
        <v>36.71875</v>
      </c>
      <c r="K97">
        <v>12</v>
      </c>
    </row>
    <row r="98" spans="1:11" x14ac:dyDescent="0.35">
      <c r="I98">
        <v>26.03124999999805</v>
      </c>
      <c r="J98">
        <v>86.484374999998039</v>
      </c>
      <c r="K98">
        <v>12</v>
      </c>
    </row>
    <row r="100" spans="1:11" x14ac:dyDescent="0.35">
      <c r="I100">
        <v>-36.907725321889757</v>
      </c>
      <c r="J100">
        <v>47.606336231536261</v>
      </c>
      <c r="K100">
        <v>13</v>
      </c>
    </row>
    <row r="101" spans="1:11" x14ac:dyDescent="0.35">
      <c r="I101">
        <v>0</v>
      </c>
      <c r="J101">
        <v>85.460413484756998</v>
      </c>
      <c r="K101">
        <v>13</v>
      </c>
    </row>
    <row r="102" spans="1:11" x14ac:dyDescent="0.35">
      <c r="I102">
        <v>36.907725321889757</v>
      </c>
      <c r="J102">
        <v>123.31449073797774</v>
      </c>
      <c r="K102">
        <v>13</v>
      </c>
    </row>
    <row r="104" spans="1:11" x14ac:dyDescent="0.35">
      <c r="I104">
        <v>-67.638036809816469</v>
      </c>
      <c r="J104">
        <v>-94.789818057347546</v>
      </c>
      <c r="K104">
        <v>14</v>
      </c>
    </row>
    <row r="105" spans="1:11" x14ac:dyDescent="0.35">
      <c r="I105">
        <v>0</v>
      </c>
      <c r="J105">
        <v>-79.739790410490002</v>
      </c>
      <c r="K105">
        <v>14</v>
      </c>
    </row>
    <row r="106" spans="1:11" x14ac:dyDescent="0.35">
      <c r="I106">
        <v>67.638036809816469</v>
      </c>
      <c r="J106">
        <v>-64.689762763632459</v>
      </c>
      <c r="K106">
        <v>14</v>
      </c>
    </row>
    <row r="108" spans="1:11" x14ac:dyDescent="0.35">
      <c r="I108">
        <v>-6.144275865446871</v>
      </c>
      <c r="J108">
        <v>17.778430868325469</v>
      </c>
      <c r="K108">
        <v>15</v>
      </c>
    </row>
    <row r="109" spans="1:11" x14ac:dyDescent="0.35">
      <c r="I109">
        <v>0</v>
      </c>
      <c r="J109">
        <v>28.842927641649013</v>
      </c>
      <c r="K109">
        <v>15</v>
      </c>
    </row>
    <row r="110" spans="1:11" x14ac:dyDescent="0.35">
      <c r="I110">
        <v>6.144275865446871</v>
      </c>
      <c r="J110">
        <v>39.907424414972553</v>
      </c>
      <c r="K110">
        <v>15</v>
      </c>
    </row>
    <row r="112" spans="1:11" x14ac:dyDescent="0.35">
      <c r="I112">
        <v>-86.978166680824756</v>
      </c>
      <c r="J112">
        <v>-66.102406641018135</v>
      </c>
      <c r="K112">
        <v>16</v>
      </c>
    </row>
    <row r="113" spans="9:11" x14ac:dyDescent="0.35">
      <c r="I113">
        <v>0</v>
      </c>
      <c r="J113">
        <v>-58.752139034187991</v>
      </c>
      <c r="K113">
        <v>16</v>
      </c>
    </row>
    <row r="114" spans="9:11" x14ac:dyDescent="0.35">
      <c r="I114">
        <v>86.978166680824756</v>
      </c>
      <c r="J114">
        <v>-51.401871427357854</v>
      </c>
      <c r="K114">
        <v>16</v>
      </c>
    </row>
    <row r="116" spans="9:11" x14ac:dyDescent="0.35">
      <c r="I116">
        <v>-6.758620689655233</v>
      </c>
      <c r="J116">
        <v>-16.873563218391951</v>
      </c>
      <c r="K116">
        <v>17</v>
      </c>
    </row>
    <row r="117" spans="9:11" x14ac:dyDescent="0.35">
      <c r="I117">
        <v>0</v>
      </c>
      <c r="J117">
        <v>1.1494252873559958</v>
      </c>
      <c r="K117">
        <v>17</v>
      </c>
    </row>
    <row r="118" spans="9:11" x14ac:dyDescent="0.35">
      <c r="I118">
        <v>6.758620689655233</v>
      </c>
      <c r="J118">
        <v>19.172413793103942</v>
      </c>
      <c r="K118">
        <v>17</v>
      </c>
    </row>
    <row r="120" spans="9:11" x14ac:dyDescent="0.35">
      <c r="I120">
        <v>-33.283237830832746</v>
      </c>
      <c r="J120">
        <v>103.90326506713683</v>
      </c>
      <c r="K120">
        <v>18</v>
      </c>
    </row>
    <row r="121" spans="9:11" x14ac:dyDescent="0.35">
      <c r="I121">
        <v>0</v>
      </c>
      <c r="J121">
        <v>109.4504713722752</v>
      </c>
      <c r="K121">
        <v>18</v>
      </c>
    </row>
    <row r="122" spans="9:11" x14ac:dyDescent="0.35">
      <c r="I122">
        <v>33.283237830832746</v>
      </c>
      <c r="J122">
        <v>114.99767767741358</v>
      </c>
      <c r="K122">
        <v>18</v>
      </c>
    </row>
    <row r="124" spans="9:11" x14ac:dyDescent="0.35">
      <c r="I124">
        <v>-33.283237830832746</v>
      </c>
      <c r="J124">
        <v>217.65786201588082</v>
      </c>
      <c r="K124">
        <v>19</v>
      </c>
    </row>
    <row r="125" spans="9:11" x14ac:dyDescent="0.35">
      <c r="I125">
        <v>0</v>
      </c>
      <c r="J125">
        <v>250.9410998467132</v>
      </c>
      <c r="K125">
        <v>19</v>
      </c>
    </row>
    <row r="126" spans="9:11" x14ac:dyDescent="0.35">
      <c r="I126">
        <v>33.283237830832746</v>
      </c>
      <c r="J126">
        <v>284.22433767754558</v>
      </c>
      <c r="K126">
        <v>19</v>
      </c>
    </row>
    <row r="128" spans="9:11" x14ac:dyDescent="0.35">
      <c r="I128">
        <v>-33.283237830832746</v>
      </c>
      <c r="J128">
        <v>412.95006019617955</v>
      </c>
      <c r="K128">
        <v>20</v>
      </c>
    </row>
    <row r="129" spans="9:11" x14ac:dyDescent="0.35">
      <c r="I129">
        <v>0</v>
      </c>
      <c r="J129">
        <v>492.46001723650119</v>
      </c>
      <c r="K129">
        <v>20</v>
      </c>
    </row>
    <row r="130" spans="9:11" x14ac:dyDescent="0.35">
      <c r="I130">
        <v>33.283237830832746</v>
      </c>
      <c r="J130">
        <v>571.96997427682277</v>
      </c>
      <c r="K130">
        <v>20</v>
      </c>
    </row>
    <row r="132" spans="9:11" x14ac:dyDescent="0.35">
      <c r="I132">
        <v>-36.065989847712991</v>
      </c>
      <c r="J132">
        <v>81.167512690352737</v>
      </c>
      <c r="K132">
        <v>21</v>
      </c>
    </row>
    <row r="133" spans="9:11" x14ac:dyDescent="0.35">
      <c r="I133">
        <v>0</v>
      </c>
      <c r="J133">
        <v>171.95431472081202</v>
      </c>
      <c r="K133">
        <v>21</v>
      </c>
    </row>
    <row r="134" spans="9:11" x14ac:dyDescent="0.35">
      <c r="I134">
        <v>36.065989847712991</v>
      </c>
      <c r="J134">
        <v>262.74111675127131</v>
      </c>
      <c r="K134">
        <v>21</v>
      </c>
    </row>
    <row r="136" spans="9:11" x14ac:dyDescent="0.35">
      <c r="I136">
        <v>-48.50253807106602</v>
      </c>
      <c r="J136">
        <v>122.9949238578663</v>
      </c>
      <c r="K136">
        <v>22</v>
      </c>
    </row>
    <row r="137" spans="9:11" x14ac:dyDescent="0.35">
      <c r="I137">
        <v>0</v>
      </c>
      <c r="J137">
        <v>180.20304568527899</v>
      </c>
      <c r="K137">
        <v>22</v>
      </c>
    </row>
    <row r="138" spans="9:11" x14ac:dyDescent="0.35">
      <c r="I138">
        <v>48.50253807106602</v>
      </c>
      <c r="J138">
        <v>237.41116751269169</v>
      </c>
      <c r="K138">
        <v>22</v>
      </c>
    </row>
    <row r="140" spans="9:11" x14ac:dyDescent="0.35">
      <c r="I140">
        <v>-24.19722033289235</v>
      </c>
      <c r="J140">
        <v>-21.595998614018093</v>
      </c>
      <c r="K140">
        <v>23</v>
      </c>
    </row>
    <row r="141" spans="9:11" x14ac:dyDescent="0.35">
      <c r="I141">
        <v>0</v>
      </c>
      <c r="J141">
        <v>17.737060944777994</v>
      </c>
      <c r="K141">
        <v>23</v>
      </c>
    </row>
    <row r="142" spans="9:11" x14ac:dyDescent="0.35">
      <c r="I142">
        <v>24.19722033289235</v>
      </c>
      <c r="J142">
        <v>57.070120503574081</v>
      </c>
      <c r="K142">
        <v>23</v>
      </c>
    </row>
    <row r="144" spans="9:11" x14ac:dyDescent="0.35">
      <c r="I144">
        <v>-14.198048766719999</v>
      </c>
      <c r="J144">
        <v>144.37874611344901</v>
      </c>
      <c r="K144">
        <v>24</v>
      </c>
    </row>
    <row r="145" spans="9:11" x14ac:dyDescent="0.35">
      <c r="I145">
        <v>0</v>
      </c>
      <c r="J145">
        <v>196.43738624611922</v>
      </c>
      <c r="K145">
        <v>24</v>
      </c>
    </row>
    <row r="146" spans="9:11" x14ac:dyDescent="0.35">
      <c r="I146">
        <v>14.198048766719999</v>
      </c>
      <c r="J146">
        <v>248.49602637878942</v>
      </c>
      <c r="K146">
        <v>24</v>
      </c>
    </row>
    <row r="148" spans="9:11" x14ac:dyDescent="0.35">
      <c r="I148">
        <v>-33.075000000001062</v>
      </c>
      <c r="J148">
        <v>-34.155000000001067</v>
      </c>
      <c r="K148">
        <v>25</v>
      </c>
    </row>
    <row r="149" spans="9:11" x14ac:dyDescent="0.35">
      <c r="I149">
        <v>0</v>
      </c>
      <c r="J149">
        <v>1.125</v>
      </c>
      <c r="K149">
        <v>25</v>
      </c>
    </row>
    <row r="150" spans="9:11" x14ac:dyDescent="0.35">
      <c r="I150">
        <v>33.075000000001062</v>
      </c>
      <c r="J150">
        <v>36.405000000001067</v>
      </c>
      <c r="K150">
        <v>25</v>
      </c>
    </row>
    <row r="152" spans="9:11" x14ac:dyDescent="0.35">
      <c r="I152">
        <v>-33.075000000001062</v>
      </c>
      <c r="J152">
        <v>211.96099009900763</v>
      </c>
      <c r="K152">
        <v>26</v>
      </c>
    </row>
    <row r="153" spans="9:11" x14ac:dyDescent="0.35">
      <c r="I153">
        <v>0</v>
      </c>
      <c r="J153">
        <v>289.12871287128706</v>
      </c>
      <c r="K153">
        <v>26</v>
      </c>
    </row>
    <row r="154" spans="9:11" x14ac:dyDescent="0.35">
      <c r="I154">
        <v>33.075000000001062</v>
      </c>
      <c r="J154">
        <v>366.2964356435665</v>
      </c>
      <c r="K154">
        <v>26</v>
      </c>
    </row>
    <row r="156" spans="9:11" x14ac:dyDescent="0.35">
      <c r="I156">
        <v>-5.9582119335337627</v>
      </c>
      <c r="J156">
        <v>-18.585340742037943</v>
      </c>
      <c r="K156">
        <v>27</v>
      </c>
    </row>
    <row r="157" spans="9:11" x14ac:dyDescent="0.35">
      <c r="I157">
        <v>0</v>
      </c>
      <c r="J157">
        <v>-11.142776778274907</v>
      </c>
      <c r="K157">
        <v>27</v>
      </c>
    </row>
    <row r="158" spans="9:11" x14ac:dyDescent="0.35">
      <c r="I158">
        <v>5.9582119335337627</v>
      </c>
      <c r="J158">
        <v>-3.70021281451187</v>
      </c>
      <c r="K158">
        <v>27</v>
      </c>
    </row>
    <row r="160" spans="9:11" x14ac:dyDescent="0.35">
      <c r="I160">
        <v>-6.4178643242677476</v>
      </c>
      <c r="J160">
        <v>-84.973732670123312</v>
      </c>
      <c r="K160">
        <v>28</v>
      </c>
    </row>
    <row r="161" spans="9:11" x14ac:dyDescent="0.35">
      <c r="I161">
        <v>0</v>
      </c>
      <c r="J161">
        <v>-77.074822732563803</v>
      </c>
      <c r="K161">
        <v>28</v>
      </c>
    </row>
    <row r="162" spans="9:11" x14ac:dyDescent="0.35">
      <c r="I162">
        <v>6.4178643242677476</v>
      </c>
      <c r="J162">
        <v>-69.175912795004294</v>
      </c>
      <c r="K162">
        <v>28</v>
      </c>
    </row>
    <row r="164" spans="9:11" x14ac:dyDescent="0.35">
      <c r="I164">
        <v>-6.8291736802365808</v>
      </c>
      <c r="J164">
        <v>-19.065937948091054</v>
      </c>
      <c r="K164">
        <v>29</v>
      </c>
    </row>
    <row r="165" spans="9:11" x14ac:dyDescent="0.35">
      <c r="I165">
        <v>0</v>
      </c>
      <c r="J165">
        <v>2.7874178286679978</v>
      </c>
      <c r="K165">
        <v>29</v>
      </c>
    </row>
    <row r="166" spans="9:11" x14ac:dyDescent="0.35">
      <c r="I166">
        <v>6.8291736802365808</v>
      </c>
      <c r="J166">
        <v>24.64077360542705</v>
      </c>
      <c r="K166">
        <v>29</v>
      </c>
    </row>
    <row r="168" spans="9:11" x14ac:dyDescent="0.35">
      <c r="I168">
        <v>-12.768426058011126</v>
      </c>
      <c r="J168">
        <v>47.112886352829307</v>
      </c>
      <c r="K168">
        <v>30</v>
      </c>
    </row>
    <row r="169" spans="9:11" x14ac:dyDescent="0.35">
      <c r="I169">
        <v>0</v>
      </c>
      <c r="J169">
        <v>57.327627199238989</v>
      </c>
      <c r="K169">
        <v>30</v>
      </c>
    </row>
    <row r="170" spans="9:11" x14ac:dyDescent="0.35">
      <c r="I170">
        <v>12.768426058011126</v>
      </c>
      <c r="J170">
        <v>67.542368045648672</v>
      </c>
      <c r="K170">
        <v>30</v>
      </c>
    </row>
    <row r="172" spans="9:11" x14ac:dyDescent="0.35">
      <c r="I172">
        <v>-15.975282561666111</v>
      </c>
      <c r="J172">
        <v>39.850430126356599</v>
      </c>
      <c r="K172">
        <v>31</v>
      </c>
    </row>
    <row r="173" spans="9:11" x14ac:dyDescent="0.35">
      <c r="I173">
        <v>0</v>
      </c>
      <c r="J173">
        <v>87.776277811354987</v>
      </c>
      <c r="K173">
        <v>31</v>
      </c>
    </row>
    <row r="174" spans="9:11" x14ac:dyDescent="0.35">
      <c r="I174">
        <v>15.975282561666111</v>
      </c>
      <c r="J174">
        <v>135.70212549635337</v>
      </c>
      <c r="K174">
        <v>31</v>
      </c>
    </row>
    <row r="176" spans="9:11" x14ac:dyDescent="0.35">
      <c r="I176">
        <v>-3.8940397350985587</v>
      </c>
      <c r="J176">
        <v>-36.038925245243007</v>
      </c>
      <c r="K176">
        <v>32</v>
      </c>
    </row>
    <row r="177" spans="9:11" x14ac:dyDescent="0.35">
      <c r="I177">
        <v>0</v>
      </c>
      <c r="J177">
        <v>-28.250845775043999</v>
      </c>
      <c r="K177">
        <v>32</v>
      </c>
    </row>
    <row r="178" spans="9:11" x14ac:dyDescent="0.35">
      <c r="I178">
        <v>3.8940397350985587</v>
      </c>
      <c r="J178">
        <v>-20.462766304844987</v>
      </c>
      <c r="K178">
        <v>32</v>
      </c>
    </row>
    <row r="180" spans="9:11" x14ac:dyDescent="0.35">
      <c r="I180">
        <v>0</v>
      </c>
      <c r="J180">
        <v>2.8147329234601131</v>
      </c>
      <c r="K180">
        <v>33</v>
      </c>
    </row>
    <row r="181" spans="9:11" x14ac:dyDescent="0.35">
      <c r="I181">
        <v>0</v>
      </c>
      <c r="J181">
        <v>22.886795645552198</v>
      </c>
      <c r="K181">
        <v>33</v>
      </c>
    </row>
    <row r="182" spans="9:11" x14ac:dyDescent="0.35">
      <c r="I182">
        <v>0</v>
      </c>
      <c r="J182">
        <v>42.958858367644282</v>
      </c>
      <c r="K182">
        <v>33</v>
      </c>
    </row>
    <row r="184" spans="9:11" x14ac:dyDescent="0.35">
      <c r="I184">
        <v>-5.9935713665197961</v>
      </c>
      <c r="J184">
        <v>-6.9301363912783529</v>
      </c>
      <c r="K184">
        <v>34</v>
      </c>
    </row>
    <row r="185" spans="9:11" x14ac:dyDescent="0.35">
      <c r="I185">
        <v>0</v>
      </c>
      <c r="J185">
        <v>13.448006254887005</v>
      </c>
      <c r="K185">
        <v>34</v>
      </c>
    </row>
    <row r="186" spans="9:11" x14ac:dyDescent="0.35">
      <c r="I186">
        <v>5.9935713665197961</v>
      </c>
      <c r="J186">
        <v>33.826148901052363</v>
      </c>
      <c r="K186">
        <v>34</v>
      </c>
    </row>
    <row r="188" spans="9:11" x14ac:dyDescent="0.35">
      <c r="I188">
        <v>-26.373088685015777</v>
      </c>
      <c r="J188">
        <v>-32.171253822629147</v>
      </c>
      <c r="K188">
        <v>35</v>
      </c>
    </row>
    <row r="189" spans="9:11" x14ac:dyDescent="0.35">
      <c r="I189">
        <v>0</v>
      </c>
      <c r="J189">
        <v>9.7859327217130101</v>
      </c>
      <c r="K189">
        <v>35</v>
      </c>
    </row>
    <row r="190" spans="9:11" x14ac:dyDescent="0.35">
      <c r="I190">
        <v>26.373088685015777</v>
      </c>
      <c r="J190">
        <v>51.743119266055167</v>
      </c>
      <c r="K190">
        <v>35</v>
      </c>
    </row>
    <row r="192" spans="9:11" x14ac:dyDescent="0.35">
      <c r="I192">
        <v>-26.373088685015777</v>
      </c>
      <c r="J192">
        <v>17.845098337140847</v>
      </c>
      <c r="K192">
        <v>36</v>
      </c>
    </row>
    <row r="193" spans="9:11" x14ac:dyDescent="0.35">
      <c r="I193">
        <v>0</v>
      </c>
      <c r="J193">
        <v>46.048560380356008</v>
      </c>
      <c r="K193">
        <v>36</v>
      </c>
    </row>
    <row r="194" spans="9:11" x14ac:dyDescent="0.35">
      <c r="I194">
        <v>26.373088685015777</v>
      </c>
      <c r="J194">
        <v>74.252022423571162</v>
      </c>
      <c r="K194">
        <v>36</v>
      </c>
    </row>
    <row r="196" spans="9:11" x14ac:dyDescent="0.35">
      <c r="I196">
        <v>-25.29836744376593</v>
      </c>
      <c r="J196">
        <v>-22.706118311803227</v>
      </c>
      <c r="K196">
        <v>37</v>
      </c>
    </row>
    <row r="197" spans="9:11" x14ac:dyDescent="0.35">
      <c r="I197">
        <v>0</v>
      </c>
      <c r="J197">
        <v>-4.0652159848170015</v>
      </c>
      <c r="K197">
        <v>37</v>
      </c>
    </row>
    <row r="198" spans="9:11" x14ac:dyDescent="0.35">
      <c r="I198">
        <v>25.29836744376593</v>
      </c>
      <c r="J198">
        <v>14.575686342169224</v>
      </c>
      <c r="K198">
        <v>37</v>
      </c>
    </row>
    <row r="200" spans="9:11" x14ac:dyDescent="0.35">
      <c r="I200">
        <v>-29.203313900780913</v>
      </c>
      <c r="J200">
        <v>4.9922909456643367</v>
      </c>
      <c r="K200">
        <v>38</v>
      </c>
    </row>
    <row r="201" spans="9:11" x14ac:dyDescent="0.35">
      <c r="I201">
        <v>0</v>
      </c>
      <c r="J201">
        <v>45.730242653238008</v>
      </c>
      <c r="K201">
        <v>38</v>
      </c>
    </row>
    <row r="202" spans="9:11" x14ac:dyDescent="0.35">
      <c r="I202">
        <v>29.203313900780913</v>
      </c>
      <c r="J202">
        <v>86.46819436081168</v>
      </c>
      <c r="K202">
        <v>38</v>
      </c>
    </row>
    <row r="204" spans="9:11" x14ac:dyDescent="0.35">
      <c r="I204">
        <v>-8.6217008797651307</v>
      </c>
      <c r="J204">
        <v>166.6275659824064</v>
      </c>
      <c r="K204">
        <v>39</v>
      </c>
    </row>
    <row r="205" spans="9:11" x14ac:dyDescent="0.35">
      <c r="I205">
        <v>0</v>
      </c>
      <c r="J205">
        <v>212.60997067448702</v>
      </c>
      <c r="K205">
        <v>39</v>
      </c>
    </row>
    <row r="206" spans="9:11" x14ac:dyDescent="0.35">
      <c r="I206">
        <v>8.6217008797651307</v>
      </c>
      <c r="J206">
        <v>258.59237536656764</v>
      </c>
      <c r="K206">
        <v>39</v>
      </c>
    </row>
    <row r="208" spans="9:11" x14ac:dyDescent="0.35">
      <c r="I208">
        <v>-10.862068965516734</v>
      </c>
      <c r="J208">
        <v>-47.266009852217472</v>
      </c>
      <c r="K208">
        <v>40</v>
      </c>
    </row>
    <row r="209" spans="9:11" x14ac:dyDescent="0.35">
      <c r="I209">
        <v>0</v>
      </c>
      <c r="J209">
        <v>-9.8522167487689956</v>
      </c>
      <c r="K209">
        <v>40</v>
      </c>
    </row>
    <row r="210" spans="9:11" x14ac:dyDescent="0.35">
      <c r="I210">
        <v>10.862068965516734</v>
      </c>
      <c r="J210">
        <v>27.561576354679481</v>
      </c>
      <c r="K210">
        <v>40</v>
      </c>
    </row>
    <row r="212" spans="9:11" x14ac:dyDescent="0.35">
      <c r="I212">
        <v>-4.2074744179145975</v>
      </c>
      <c r="J212">
        <v>39.839833901824043</v>
      </c>
      <c r="K212">
        <v>41</v>
      </c>
    </row>
    <row r="213" spans="9:11" x14ac:dyDescent="0.35">
      <c r="I213">
        <v>0</v>
      </c>
      <c r="J213">
        <v>41.947204508378988</v>
      </c>
      <c r="K213">
        <v>41</v>
      </c>
    </row>
    <row r="214" spans="9:11" x14ac:dyDescent="0.35">
      <c r="I214">
        <v>4.2074744179145975</v>
      </c>
      <c r="J214">
        <v>44.054575114933932</v>
      </c>
      <c r="K214">
        <v>41</v>
      </c>
    </row>
    <row r="216" spans="9:11" x14ac:dyDescent="0.35">
      <c r="I216">
        <v>-15.222835231849539</v>
      </c>
      <c r="J216">
        <v>64.981123609255818</v>
      </c>
      <c r="K216">
        <v>42</v>
      </c>
    </row>
    <row r="217" spans="9:11" x14ac:dyDescent="0.35">
      <c r="I217">
        <v>0</v>
      </c>
      <c r="J217">
        <v>108.74677490082502</v>
      </c>
      <c r="K217">
        <v>42</v>
      </c>
    </row>
    <row r="218" spans="9:11" x14ac:dyDescent="0.35">
      <c r="I218">
        <v>15.222835231849539</v>
      </c>
      <c r="J218">
        <v>152.51242619239423</v>
      </c>
      <c r="K218">
        <v>42</v>
      </c>
    </row>
    <row r="220" spans="9:11" x14ac:dyDescent="0.35">
      <c r="I220">
        <v>-4.2074744179145975</v>
      </c>
      <c r="J220">
        <v>5.383360522022997</v>
      </c>
      <c r="K220">
        <v>43</v>
      </c>
    </row>
    <row r="221" spans="9:11" x14ac:dyDescent="0.35">
      <c r="I221">
        <v>0</v>
      </c>
      <c r="J221">
        <v>5.383360522022997</v>
      </c>
      <c r="K221">
        <v>43</v>
      </c>
    </row>
    <row r="222" spans="9:11" x14ac:dyDescent="0.35">
      <c r="I222">
        <v>4.2074744179145975</v>
      </c>
      <c r="J222">
        <v>5.383360522022997</v>
      </c>
      <c r="K222">
        <v>43</v>
      </c>
    </row>
    <row r="224" spans="9:11" x14ac:dyDescent="0.35">
      <c r="I224">
        <v>-15.222835231849539</v>
      </c>
      <c r="J224">
        <v>-10.67928492030299</v>
      </c>
      <c r="K224">
        <v>44</v>
      </c>
    </row>
    <row r="225" spans="2:14" x14ac:dyDescent="0.35">
      <c r="I225">
        <v>0</v>
      </c>
      <c r="J225">
        <v>-10.67928492030299</v>
      </c>
      <c r="K225">
        <v>44</v>
      </c>
    </row>
    <row r="226" spans="2:14" x14ac:dyDescent="0.35">
      <c r="I226">
        <v>15.222835231849539</v>
      </c>
      <c r="J226">
        <v>-10.67928492030299</v>
      </c>
      <c r="K226">
        <v>44</v>
      </c>
    </row>
    <row r="228" spans="2:14" x14ac:dyDescent="0.35">
      <c r="I228">
        <v>-4.2074744179145975</v>
      </c>
      <c r="J228">
        <v>24.005190567994735</v>
      </c>
      <c r="K228">
        <v>45</v>
      </c>
    </row>
    <row r="229" spans="2:14" x14ac:dyDescent="0.35">
      <c r="I229">
        <v>0</v>
      </c>
      <c r="J229">
        <v>41.932374314103001</v>
      </c>
      <c r="K229">
        <v>45</v>
      </c>
    </row>
    <row r="230" spans="2:14" x14ac:dyDescent="0.35">
      <c r="I230">
        <v>4.2074744179145975</v>
      </c>
      <c r="J230">
        <v>59.85955806021127</v>
      </c>
      <c r="K230">
        <v>45</v>
      </c>
    </row>
    <row r="232" spans="2:14" x14ac:dyDescent="0.35">
      <c r="I232">
        <v>-15.222835231849539</v>
      </c>
      <c r="J232">
        <v>13.171947500994754</v>
      </c>
      <c r="K232">
        <v>46</v>
      </c>
    </row>
    <row r="233" spans="2:14" x14ac:dyDescent="0.35">
      <c r="I233">
        <v>0</v>
      </c>
      <c r="J233">
        <v>40.76933274865101</v>
      </c>
      <c r="K233">
        <v>46</v>
      </c>
    </row>
    <row r="234" spans="2:14" x14ac:dyDescent="0.35">
      <c r="I234">
        <v>15.222835231849539</v>
      </c>
      <c r="J234">
        <v>68.366717996307273</v>
      </c>
      <c r="K234">
        <v>46</v>
      </c>
    </row>
    <row r="236" spans="2:14" x14ac:dyDescent="0.35">
      <c r="B236" t="s">
        <v>79</v>
      </c>
      <c r="C236" t="s">
        <v>4</v>
      </c>
    </row>
    <row r="237" spans="2:14" x14ac:dyDescent="0.35">
      <c r="C237" t="s">
        <v>5</v>
      </c>
      <c r="H237" t="s">
        <v>6</v>
      </c>
      <c r="M237" s="269" t="s">
        <v>124</v>
      </c>
      <c r="N237" s="269"/>
    </row>
    <row r="238" spans="2:14" s="179" customFormat="1" ht="27.75" customHeight="1" x14ac:dyDescent="0.35">
      <c r="C238" s="180" t="s">
        <v>7</v>
      </c>
      <c r="D238" s="180" t="s">
        <v>78</v>
      </c>
      <c r="E238" s="180" t="s">
        <v>110</v>
      </c>
      <c r="F238" s="180" t="s">
        <v>111</v>
      </c>
      <c r="G238" s="180" t="s">
        <v>7</v>
      </c>
      <c r="H238" s="180" t="s">
        <v>78</v>
      </c>
      <c r="I238" s="180" t="s">
        <v>110</v>
      </c>
      <c r="J238" s="180" t="s">
        <v>111</v>
      </c>
      <c r="K238" s="173" t="s">
        <v>112</v>
      </c>
      <c r="L238" s="174" t="s">
        <v>113</v>
      </c>
      <c r="M238" s="179" t="s">
        <v>122</v>
      </c>
      <c r="N238" s="179" t="s">
        <v>123</v>
      </c>
    </row>
    <row r="239" spans="2:14" x14ac:dyDescent="0.35">
      <c r="B239">
        <v>1</v>
      </c>
      <c r="C239">
        <v>152.48322415323</v>
      </c>
      <c r="D239">
        <v>27.168316831685377</v>
      </c>
      <c r="E239">
        <f>C239+D239</f>
        <v>179.65154098491539</v>
      </c>
      <c r="F239">
        <f>C239-D239</f>
        <v>125.31490732154462</v>
      </c>
      <c r="G239">
        <v>252.81126299941701</v>
      </c>
      <c r="H239">
        <v>69.861386138614563</v>
      </c>
      <c r="I239">
        <f>G239+H239</f>
        <v>322.6726491380316</v>
      </c>
      <c r="J239">
        <f>G239-H239</f>
        <v>182.94987686080245</v>
      </c>
      <c r="K239" s="176">
        <f t="shared" ref="K239" si="5">IF((J239&gt;E239),1,0)</f>
        <v>1</v>
      </c>
      <c r="L239">
        <f t="shared" ref="L239" si="6">IF((F239&gt;I239),1,0)</f>
        <v>0</v>
      </c>
      <c r="M239">
        <f>IF((G239&gt;C239),1,0)</f>
        <v>1</v>
      </c>
      <c r="N239">
        <f>IF((G239&lt;C239),1,0)</f>
        <v>0</v>
      </c>
    </row>
    <row r="240" spans="2:14" x14ac:dyDescent="0.35">
      <c r="B240">
        <v>2</v>
      </c>
      <c r="C240">
        <v>163.09012875536399</v>
      </c>
      <c r="D240">
        <v>5.6080114449223233</v>
      </c>
      <c r="E240">
        <f t="shared" ref="E240:E284" si="7">C240+D240</f>
        <v>168.6981402002863</v>
      </c>
      <c r="F240">
        <f t="shared" ref="F240:F284" si="8">C240-D240</f>
        <v>157.48211731044168</v>
      </c>
      <c r="G240">
        <v>464.949928469241</v>
      </c>
      <c r="H240">
        <v>54.67811158798375</v>
      </c>
      <c r="I240">
        <f t="shared" ref="I240:I284" si="9">G240+H240</f>
        <v>519.62804005722478</v>
      </c>
      <c r="J240">
        <f t="shared" ref="J240:J284" si="10">G240-H240</f>
        <v>410.27181688125722</v>
      </c>
      <c r="K240" s="176">
        <f t="shared" ref="K240:K284" si="11">IF((J240&gt;E240),1,0)</f>
        <v>1</v>
      </c>
      <c r="L240">
        <f t="shared" ref="L240:L284" si="12">IF((F240&gt;I240),1,0)</f>
        <v>0</v>
      </c>
      <c r="M240">
        <f t="shared" ref="M240:M284" si="13">IF((G240&gt;C240),1,0)</f>
        <v>1</v>
      </c>
      <c r="N240">
        <f t="shared" ref="N240:N284" si="14">IF((G240&lt;C240),1,0)</f>
        <v>0</v>
      </c>
    </row>
    <row r="241" spans="2:14" x14ac:dyDescent="0.35">
      <c r="B241">
        <v>3</v>
      </c>
      <c r="C241">
        <v>133.16195372750599</v>
      </c>
      <c r="D241">
        <v>10.580976863752147</v>
      </c>
      <c r="E241">
        <f t="shared" si="7"/>
        <v>143.74293059125813</v>
      </c>
      <c r="F241">
        <f t="shared" si="8"/>
        <v>122.58097686375385</v>
      </c>
      <c r="G241">
        <v>518.25192802056495</v>
      </c>
      <c r="H241">
        <v>42.323907455012602</v>
      </c>
      <c r="I241">
        <f t="shared" si="9"/>
        <v>560.57583547557761</v>
      </c>
      <c r="J241">
        <f t="shared" si="10"/>
        <v>475.92802056555234</v>
      </c>
      <c r="K241" s="176">
        <f t="shared" si="11"/>
        <v>1</v>
      </c>
      <c r="L241">
        <f t="shared" si="12"/>
        <v>0</v>
      </c>
      <c r="M241">
        <f t="shared" si="13"/>
        <v>1</v>
      </c>
      <c r="N241">
        <f t="shared" si="14"/>
        <v>0</v>
      </c>
    </row>
    <row r="242" spans="2:14" x14ac:dyDescent="0.35">
      <c r="B242">
        <v>4</v>
      </c>
      <c r="C242">
        <v>136.682242990654</v>
      </c>
      <c r="D242">
        <v>6.8691588785041642</v>
      </c>
      <c r="E242">
        <f t="shared" si="7"/>
        <v>143.55140186915816</v>
      </c>
      <c r="F242">
        <f t="shared" si="8"/>
        <v>129.81308411214985</v>
      </c>
      <c r="G242">
        <v>189.25233644859799</v>
      </c>
      <c r="H242">
        <v>34.34579439252277</v>
      </c>
      <c r="I242">
        <f t="shared" si="9"/>
        <v>223.59813084112076</v>
      </c>
      <c r="J242">
        <f t="shared" si="10"/>
        <v>154.90654205607521</v>
      </c>
      <c r="K242" s="176">
        <f t="shared" si="11"/>
        <v>1</v>
      </c>
      <c r="L242">
        <f t="shared" si="12"/>
        <v>0</v>
      </c>
      <c r="M242">
        <f t="shared" si="13"/>
        <v>1</v>
      </c>
      <c r="N242">
        <f t="shared" si="14"/>
        <v>0</v>
      </c>
    </row>
    <row r="243" spans="2:14" x14ac:dyDescent="0.35">
      <c r="B243">
        <v>5</v>
      </c>
      <c r="C243">
        <v>85.480670955329799</v>
      </c>
      <c r="D243">
        <v>0</v>
      </c>
      <c r="E243">
        <f t="shared" si="7"/>
        <v>85.480670955329799</v>
      </c>
      <c r="F243">
        <f t="shared" si="8"/>
        <v>85.480670955329799</v>
      </c>
      <c r="G243">
        <v>110.857933024709</v>
      </c>
      <c r="H243">
        <v>7.7832020681797287</v>
      </c>
      <c r="I243">
        <f t="shared" si="9"/>
        <v>118.64113509288873</v>
      </c>
      <c r="J243">
        <f t="shared" si="10"/>
        <v>103.07473095652927</v>
      </c>
      <c r="K243" s="176">
        <f t="shared" si="11"/>
        <v>1</v>
      </c>
      <c r="L243">
        <f t="shared" si="12"/>
        <v>0</v>
      </c>
      <c r="M243">
        <f t="shared" si="13"/>
        <v>1</v>
      </c>
      <c r="N243">
        <f t="shared" si="14"/>
        <v>0</v>
      </c>
    </row>
    <row r="244" spans="2:14" x14ac:dyDescent="0.35">
      <c r="B244">
        <v>6</v>
      </c>
      <c r="C244">
        <v>114.42812124714401</v>
      </c>
      <c r="D244">
        <v>0</v>
      </c>
      <c r="E244">
        <f t="shared" si="7"/>
        <v>114.42812124714401</v>
      </c>
      <c r="F244">
        <f t="shared" si="8"/>
        <v>114.42812124714401</v>
      </c>
      <c r="G244">
        <v>192.30692827926001</v>
      </c>
      <c r="H244">
        <v>56.172425936125236</v>
      </c>
      <c r="I244">
        <f t="shared" si="9"/>
        <v>248.47935421538523</v>
      </c>
      <c r="J244">
        <f t="shared" si="10"/>
        <v>136.13450234313478</v>
      </c>
      <c r="K244" s="176">
        <f t="shared" si="11"/>
        <v>1</v>
      </c>
      <c r="L244">
        <f t="shared" si="12"/>
        <v>0</v>
      </c>
      <c r="M244">
        <f t="shared" si="13"/>
        <v>1</v>
      </c>
      <c r="N244">
        <f t="shared" si="14"/>
        <v>0</v>
      </c>
    </row>
    <row r="245" spans="2:14" x14ac:dyDescent="0.35">
      <c r="B245">
        <v>7</v>
      </c>
      <c r="C245">
        <v>105.617977528089</v>
      </c>
      <c r="D245">
        <v>49.917602996255688</v>
      </c>
      <c r="E245">
        <f t="shared" si="7"/>
        <v>155.53558052434468</v>
      </c>
      <c r="F245">
        <f t="shared" si="8"/>
        <v>55.700374531833312</v>
      </c>
      <c r="G245">
        <v>191.01123595505601</v>
      </c>
      <c r="H245">
        <v>30.831460674155942</v>
      </c>
      <c r="I245">
        <f t="shared" si="9"/>
        <v>221.84269662921196</v>
      </c>
      <c r="J245">
        <f t="shared" si="10"/>
        <v>160.17977528090006</v>
      </c>
      <c r="K245" s="176">
        <f t="shared" si="11"/>
        <v>1</v>
      </c>
      <c r="L245">
        <f t="shared" si="12"/>
        <v>0</v>
      </c>
      <c r="M245">
        <f t="shared" si="13"/>
        <v>1</v>
      </c>
      <c r="N245">
        <f t="shared" si="14"/>
        <v>0</v>
      </c>
    </row>
    <row r="246" spans="2:14" x14ac:dyDescent="0.35">
      <c r="B246">
        <v>8</v>
      </c>
      <c r="C246">
        <v>134.831460674157</v>
      </c>
      <c r="D246">
        <v>55.790262172283811</v>
      </c>
      <c r="E246">
        <f t="shared" si="7"/>
        <v>190.6217228464408</v>
      </c>
      <c r="F246">
        <f t="shared" si="8"/>
        <v>79.041198501873197</v>
      </c>
      <c r="G246">
        <v>173.033707865168</v>
      </c>
      <c r="H246">
        <v>60.194756554306366</v>
      </c>
      <c r="I246">
        <f t="shared" si="9"/>
        <v>233.22846441947436</v>
      </c>
      <c r="J246">
        <f t="shared" si="10"/>
        <v>112.83895131086163</v>
      </c>
      <c r="K246" s="176">
        <f t="shared" si="11"/>
        <v>0</v>
      </c>
      <c r="L246">
        <f t="shared" si="12"/>
        <v>0</v>
      </c>
      <c r="M246">
        <f t="shared" si="13"/>
        <v>1</v>
      </c>
      <c r="N246">
        <f t="shared" si="14"/>
        <v>0</v>
      </c>
    </row>
    <row r="247" spans="2:14" x14ac:dyDescent="0.35">
      <c r="B247">
        <v>9</v>
      </c>
      <c r="C247">
        <v>135.580524344569</v>
      </c>
      <c r="D247">
        <v>26.426966292135333</v>
      </c>
      <c r="E247">
        <f t="shared" si="7"/>
        <v>162.00749063670435</v>
      </c>
      <c r="F247">
        <f t="shared" si="8"/>
        <v>109.15355805243367</v>
      </c>
      <c r="G247">
        <v>197.003745318352</v>
      </c>
      <c r="H247">
        <v>64.599250936328929</v>
      </c>
      <c r="I247">
        <f t="shared" si="9"/>
        <v>261.60299625468093</v>
      </c>
      <c r="J247">
        <f t="shared" si="10"/>
        <v>132.40449438202307</v>
      </c>
      <c r="K247" s="176">
        <f t="shared" si="11"/>
        <v>0</v>
      </c>
      <c r="L247">
        <f t="shared" si="12"/>
        <v>0</v>
      </c>
      <c r="M247">
        <f t="shared" si="13"/>
        <v>1</v>
      </c>
      <c r="N247">
        <f t="shared" si="14"/>
        <v>0</v>
      </c>
    </row>
    <row r="248" spans="2:14" x14ac:dyDescent="0.35">
      <c r="B248">
        <v>10</v>
      </c>
      <c r="C248">
        <v>146.55015720541999</v>
      </c>
      <c r="D248">
        <v>32.339904882632801</v>
      </c>
      <c r="E248">
        <f t="shared" si="7"/>
        <v>178.89006208805279</v>
      </c>
      <c r="F248">
        <f t="shared" si="8"/>
        <v>114.2102523227872</v>
      </c>
      <c r="G248">
        <v>121.396282685014</v>
      </c>
      <c r="H248">
        <v>13.775622585684113</v>
      </c>
      <c r="I248">
        <f t="shared" si="9"/>
        <v>135.17190527069812</v>
      </c>
      <c r="J248">
        <f t="shared" si="10"/>
        <v>107.62066009932988</v>
      </c>
      <c r="K248" s="176">
        <f t="shared" si="11"/>
        <v>0</v>
      </c>
      <c r="L248">
        <f t="shared" si="12"/>
        <v>0</v>
      </c>
      <c r="M248">
        <f t="shared" si="13"/>
        <v>0</v>
      </c>
      <c r="N248">
        <f t="shared" si="14"/>
        <v>1</v>
      </c>
    </row>
    <row r="249" spans="2:14" x14ac:dyDescent="0.35">
      <c r="B249">
        <v>11</v>
      </c>
      <c r="C249">
        <v>118.387932140942</v>
      </c>
      <c r="D249">
        <v>14.985858921412964</v>
      </c>
      <c r="E249">
        <f t="shared" si="7"/>
        <v>133.37379106235497</v>
      </c>
      <c r="F249">
        <f t="shared" si="8"/>
        <v>103.40207321952903</v>
      </c>
      <c r="G249">
        <v>161.04446172546801</v>
      </c>
      <c r="H249">
        <v>53.63360035031851</v>
      </c>
      <c r="I249">
        <f t="shared" si="9"/>
        <v>214.67806207578653</v>
      </c>
      <c r="J249">
        <f t="shared" si="10"/>
        <v>107.41086137514949</v>
      </c>
      <c r="K249" s="176">
        <f t="shared" si="11"/>
        <v>0</v>
      </c>
      <c r="L249">
        <f t="shared" si="12"/>
        <v>0</v>
      </c>
      <c r="M249">
        <f t="shared" si="13"/>
        <v>1</v>
      </c>
      <c r="N249">
        <f t="shared" si="14"/>
        <v>0</v>
      </c>
    </row>
    <row r="250" spans="2:14" x14ac:dyDescent="0.35">
      <c r="B250">
        <v>12</v>
      </c>
      <c r="C250">
        <v>150.78125</v>
      </c>
      <c r="D250">
        <v>26.03124999999805</v>
      </c>
      <c r="E250">
        <f t="shared" si="7"/>
        <v>176.81249999999804</v>
      </c>
      <c r="F250">
        <f t="shared" si="8"/>
        <v>124.75000000000195</v>
      </c>
      <c r="G250">
        <v>187.5</v>
      </c>
      <c r="H250">
        <v>49.765624999998046</v>
      </c>
      <c r="I250">
        <f t="shared" si="9"/>
        <v>237.26562499999804</v>
      </c>
      <c r="J250">
        <f t="shared" si="10"/>
        <v>137.73437500000196</v>
      </c>
      <c r="K250" s="176">
        <f t="shared" si="11"/>
        <v>0</v>
      </c>
      <c r="L250">
        <f t="shared" si="12"/>
        <v>0</v>
      </c>
      <c r="M250">
        <f t="shared" si="13"/>
        <v>1</v>
      </c>
      <c r="N250">
        <f t="shared" si="14"/>
        <v>0</v>
      </c>
    </row>
    <row r="251" spans="2:14" x14ac:dyDescent="0.35">
      <c r="B251">
        <v>13</v>
      </c>
      <c r="C251">
        <v>117.23137569433101</v>
      </c>
      <c r="D251">
        <v>36.907725321889757</v>
      </c>
      <c r="E251">
        <f t="shared" si="7"/>
        <v>154.13910101622076</v>
      </c>
      <c r="F251">
        <f t="shared" si="8"/>
        <v>80.32365037244125</v>
      </c>
      <c r="G251">
        <v>202.691789179088</v>
      </c>
      <c r="H251">
        <v>37.854077253220737</v>
      </c>
      <c r="I251">
        <f t="shared" si="9"/>
        <v>240.54586643230874</v>
      </c>
      <c r="J251">
        <f t="shared" si="10"/>
        <v>164.83771192586727</v>
      </c>
      <c r="K251" s="176">
        <f t="shared" si="11"/>
        <v>1</v>
      </c>
      <c r="L251">
        <f t="shared" si="12"/>
        <v>0</v>
      </c>
      <c r="M251">
        <f t="shared" si="13"/>
        <v>1</v>
      </c>
      <c r="N251">
        <f t="shared" si="14"/>
        <v>0</v>
      </c>
    </row>
    <row r="252" spans="2:14" x14ac:dyDescent="0.35">
      <c r="B252">
        <v>14</v>
      </c>
      <c r="C252">
        <v>227.87593143579301</v>
      </c>
      <c r="D252">
        <v>67.638036809816469</v>
      </c>
      <c r="E252">
        <f t="shared" si="7"/>
        <v>295.51396824560948</v>
      </c>
      <c r="F252">
        <f t="shared" si="8"/>
        <v>160.23789462597654</v>
      </c>
      <c r="G252">
        <v>148.136141025303</v>
      </c>
      <c r="H252">
        <v>15.050027646857547</v>
      </c>
      <c r="I252">
        <f t="shared" si="9"/>
        <v>163.18616867216056</v>
      </c>
      <c r="J252">
        <f t="shared" si="10"/>
        <v>133.08611337844545</v>
      </c>
      <c r="K252" s="176">
        <f t="shared" si="11"/>
        <v>0</v>
      </c>
      <c r="L252">
        <f t="shared" si="12"/>
        <v>0</v>
      </c>
      <c r="M252">
        <f t="shared" si="13"/>
        <v>0</v>
      </c>
      <c r="N252">
        <f t="shared" si="14"/>
        <v>1</v>
      </c>
    </row>
    <row r="253" spans="2:14" x14ac:dyDescent="0.35">
      <c r="B253">
        <v>15</v>
      </c>
      <c r="C253">
        <v>106.22436109376299</v>
      </c>
      <c r="D253">
        <v>6.144275865446871</v>
      </c>
      <c r="E253">
        <f t="shared" si="7"/>
        <v>112.36863695920987</v>
      </c>
      <c r="F253">
        <f t="shared" si="8"/>
        <v>100.08008522831612</v>
      </c>
      <c r="G253">
        <v>135.06728873541201</v>
      </c>
      <c r="H253">
        <v>11.064496773323544</v>
      </c>
      <c r="I253">
        <f t="shared" si="9"/>
        <v>146.13178550873556</v>
      </c>
      <c r="J253">
        <f t="shared" si="10"/>
        <v>124.00279196208847</v>
      </c>
      <c r="K253" s="176">
        <f t="shared" si="11"/>
        <v>1</v>
      </c>
      <c r="L253">
        <f t="shared" si="12"/>
        <v>0</v>
      </c>
      <c r="M253">
        <f t="shared" si="13"/>
        <v>1</v>
      </c>
      <c r="N253">
        <f t="shared" si="14"/>
        <v>0</v>
      </c>
    </row>
    <row r="254" spans="2:14" x14ac:dyDescent="0.35">
      <c r="B254">
        <v>16</v>
      </c>
      <c r="C254">
        <v>215.097637049892</v>
      </c>
      <c r="D254">
        <v>86.978166680824756</v>
      </c>
      <c r="E254">
        <f t="shared" si="7"/>
        <v>302.07580373071676</v>
      </c>
      <c r="F254">
        <f t="shared" si="8"/>
        <v>128.11947036906724</v>
      </c>
      <c r="G254">
        <v>156.34549801570401</v>
      </c>
      <c r="H254">
        <v>7.3502676068301387</v>
      </c>
      <c r="I254">
        <f t="shared" si="9"/>
        <v>163.69576562253414</v>
      </c>
      <c r="J254">
        <f t="shared" si="10"/>
        <v>148.99523040887388</v>
      </c>
      <c r="K254" s="176">
        <f t="shared" si="11"/>
        <v>0</v>
      </c>
      <c r="L254">
        <f t="shared" si="12"/>
        <v>0</v>
      </c>
      <c r="M254">
        <f t="shared" si="13"/>
        <v>0</v>
      </c>
      <c r="N254">
        <f t="shared" si="14"/>
        <v>1</v>
      </c>
    </row>
    <row r="255" spans="2:14" x14ac:dyDescent="0.35">
      <c r="B255">
        <v>17</v>
      </c>
      <c r="C255">
        <v>119.540229885057</v>
      </c>
      <c r="D255">
        <v>6.758620689655233</v>
      </c>
      <c r="E255">
        <f t="shared" si="7"/>
        <v>126.29885057471223</v>
      </c>
      <c r="F255">
        <f t="shared" si="8"/>
        <v>112.78160919540177</v>
      </c>
      <c r="G255">
        <v>120.689655172413</v>
      </c>
      <c r="H255">
        <v>18.022988505747946</v>
      </c>
      <c r="I255">
        <f t="shared" si="9"/>
        <v>138.71264367816093</v>
      </c>
      <c r="J255">
        <f t="shared" si="10"/>
        <v>102.66666666666505</v>
      </c>
      <c r="K255" s="176">
        <f t="shared" si="11"/>
        <v>0</v>
      </c>
      <c r="L255">
        <f t="shared" si="12"/>
        <v>0</v>
      </c>
      <c r="M255">
        <f t="shared" si="13"/>
        <v>1</v>
      </c>
      <c r="N255">
        <f t="shared" si="14"/>
        <v>0</v>
      </c>
    </row>
    <row r="256" spans="2:14" x14ac:dyDescent="0.35">
      <c r="B256">
        <v>18</v>
      </c>
      <c r="C256">
        <v>99.790793602757802</v>
      </c>
      <c r="D256">
        <v>33.283237830832746</v>
      </c>
      <c r="E256">
        <f t="shared" si="7"/>
        <v>133.07403143359056</v>
      </c>
      <c r="F256">
        <f t="shared" si="8"/>
        <v>66.507555771925055</v>
      </c>
      <c r="G256">
        <v>209.241264975033</v>
      </c>
      <c r="H256">
        <v>5.5472063051383778</v>
      </c>
      <c r="I256">
        <f t="shared" si="9"/>
        <v>214.78847128017139</v>
      </c>
      <c r="J256">
        <f t="shared" si="10"/>
        <v>203.69405866989462</v>
      </c>
      <c r="K256" s="176">
        <f t="shared" si="11"/>
        <v>1</v>
      </c>
      <c r="L256">
        <f t="shared" si="12"/>
        <v>0</v>
      </c>
      <c r="M256">
        <f t="shared" si="13"/>
        <v>1</v>
      </c>
      <c r="N256">
        <f t="shared" si="14"/>
        <v>0</v>
      </c>
    </row>
    <row r="257" spans="2:14" x14ac:dyDescent="0.35">
      <c r="B257">
        <v>19</v>
      </c>
      <c r="C257">
        <v>99.790793602757802</v>
      </c>
      <c r="D257">
        <v>33.283237830832746</v>
      </c>
      <c r="E257">
        <f t="shared" si="7"/>
        <v>133.07403143359056</v>
      </c>
      <c r="F257">
        <f t="shared" si="8"/>
        <v>66.507555771925055</v>
      </c>
      <c r="G257">
        <v>350.73189344947099</v>
      </c>
      <c r="H257">
        <v>33.283237830832384</v>
      </c>
      <c r="I257">
        <f t="shared" si="9"/>
        <v>384.01513128030336</v>
      </c>
      <c r="J257">
        <f t="shared" si="10"/>
        <v>317.44865561863861</v>
      </c>
      <c r="K257" s="176">
        <f t="shared" si="11"/>
        <v>1</v>
      </c>
      <c r="L257">
        <f t="shared" si="12"/>
        <v>0</v>
      </c>
      <c r="M257">
        <f t="shared" si="13"/>
        <v>1</v>
      </c>
      <c r="N257">
        <f t="shared" si="14"/>
        <v>0</v>
      </c>
    </row>
    <row r="258" spans="2:14" x14ac:dyDescent="0.35">
      <c r="B258">
        <v>20</v>
      </c>
      <c r="C258">
        <v>99.790793602757802</v>
      </c>
      <c r="D258">
        <v>33.283237830832746</v>
      </c>
      <c r="E258">
        <f t="shared" si="7"/>
        <v>133.07403143359056</v>
      </c>
      <c r="F258">
        <f t="shared" si="8"/>
        <v>66.507555771925055</v>
      </c>
      <c r="G258">
        <v>592.25081083925897</v>
      </c>
      <c r="H258">
        <v>79.509957040321638</v>
      </c>
      <c r="I258">
        <f t="shared" si="9"/>
        <v>671.76076787958061</v>
      </c>
      <c r="J258">
        <f t="shared" si="10"/>
        <v>512.74085379893734</v>
      </c>
      <c r="K258" s="176">
        <f t="shared" si="11"/>
        <v>1</v>
      </c>
      <c r="L258">
        <f t="shared" si="12"/>
        <v>0</v>
      </c>
      <c r="M258">
        <f t="shared" si="13"/>
        <v>1</v>
      </c>
      <c r="N258">
        <f t="shared" si="14"/>
        <v>0</v>
      </c>
    </row>
    <row r="259" spans="2:14" x14ac:dyDescent="0.35">
      <c r="B259">
        <v>21</v>
      </c>
      <c r="C259">
        <v>132.994923857868</v>
      </c>
      <c r="D259">
        <v>36.065989847712991</v>
      </c>
      <c r="E259">
        <f t="shared" si="7"/>
        <v>169.06091370558099</v>
      </c>
      <c r="F259">
        <f t="shared" si="8"/>
        <v>96.928934010155018</v>
      </c>
      <c r="G259">
        <v>304.94923857868002</v>
      </c>
      <c r="H259">
        <v>90.786802030459285</v>
      </c>
      <c r="I259">
        <f t="shared" si="9"/>
        <v>395.73604060913931</v>
      </c>
      <c r="J259">
        <f t="shared" si="10"/>
        <v>214.16243654822074</v>
      </c>
      <c r="K259" s="176">
        <f t="shared" si="11"/>
        <v>1</v>
      </c>
      <c r="L259">
        <f t="shared" si="12"/>
        <v>0</v>
      </c>
      <c r="M259">
        <f t="shared" si="13"/>
        <v>1</v>
      </c>
      <c r="N259">
        <f t="shared" si="14"/>
        <v>0</v>
      </c>
    </row>
    <row r="260" spans="2:14" x14ac:dyDescent="0.35">
      <c r="B260">
        <v>22</v>
      </c>
      <c r="C260">
        <v>263.70558375634499</v>
      </c>
      <c r="D260">
        <v>48.50253807106602</v>
      </c>
      <c r="E260">
        <f t="shared" si="7"/>
        <v>312.20812182741099</v>
      </c>
      <c r="F260">
        <f t="shared" si="8"/>
        <v>215.20304568527897</v>
      </c>
      <c r="G260">
        <v>443.90862944162399</v>
      </c>
      <c r="H260">
        <v>57.20812182741269</v>
      </c>
      <c r="I260">
        <f t="shared" si="9"/>
        <v>501.11675126903668</v>
      </c>
      <c r="J260">
        <f t="shared" si="10"/>
        <v>386.70050761421129</v>
      </c>
      <c r="K260" s="176">
        <f t="shared" si="11"/>
        <v>1</v>
      </c>
      <c r="L260">
        <f t="shared" si="12"/>
        <v>0</v>
      </c>
      <c r="M260">
        <f t="shared" si="13"/>
        <v>1</v>
      </c>
      <c r="N260">
        <f t="shared" si="14"/>
        <v>0</v>
      </c>
    </row>
    <row r="261" spans="2:14" x14ac:dyDescent="0.35">
      <c r="B261">
        <v>23</v>
      </c>
      <c r="C261">
        <v>92.719736149789</v>
      </c>
      <c r="D261">
        <v>24.19722033289235</v>
      </c>
      <c r="E261">
        <f t="shared" si="7"/>
        <v>116.91695648268134</v>
      </c>
      <c r="F261">
        <f t="shared" si="8"/>
        <v>68.522515816896657</v>
      </c>
      <c r="G261">
        <v>110.45679709456699</v>
      </c>
      <c r="H261">
        <v>39.333059558796087</v>
      </c>
      <c r="I261">
        <f t="shared" si="9"/>
        <v>149.78985665336307</v>
      </c>
      <c r="J261">
        <f t="shared" si="10"/>
        <v>71.123737535770914</v>
      </c>
      <c r="K261" s="176">
        <f t="shared" si="11"/>
        <v>0</v>
      </c>
      <c r="L261">
        <f t="shared" si="12"/>
        <v>0</v>
      </c>
      <c r="M261">
        <f t="shared" si="13"/>
        <v>1</v>
      </c>
      <c r="N261">
        <f t="shared" si="14"/>
        <v>0</v>
      </c>
    </row>
    <row r="262" spans="2:14" x14ac:dyDescent="0.35">
      <c r="B262">
        <v>24</v>
      </c>
      <c r="C262">
        <v>119.85365853</v>
      </c>
      <c r="D262">
        <v>14.198048766719999</v>
      </c>
      <c r="E262">
        <f t="shared" si="7"/>
        <v>134.05170729672</v>
      </c>
      <c r="F262">
        <f t="shared" si="8"/>
        <v>105.65560976328001</v>
      </c>
      <c r="G262">
        <v>316.29104477611924</v>
      </c>
      <c r="H262">
        <v>52.058640132670213</v>
      </c>
      <c r="I262">
        <f t="shared" si="9"/>
        <v>368.34968490878947</v>
      </c>
      <c r="J262">
        <f t="shared" si="10"/>
        <v>264.232404643449</v>
      </c>
      <c r="K262" s="176">
        <f t="shared" si="11"/>
        <v>1</v>
      </c>
      <c r="L262">
        <f t="shared" si="12"/>
        <v>0</v>
      </c>
      <c r="M262">
        <f t="shared" si="13"/>
        <v>1</v>
      </c>
      <c r="N262">
        <f t="shared" si="14"/>
        <v>0</v>
      </c>
    </row>
    <row r="263" spans="2:14" x14ac:dyDescent="0.35">
      <c r="B263">
        <v>25</v>
      </c>
      <c r="C263">
        <v>142.83044554455432</v>
      </c>
      <c r="D263">
        <v>33.075000000001062</v>
      </c>
      <c r="E263">
        <f t="shared" si="7"/>
        <v>175.90544554455539</v>
      </c>
      <c r="F263">
        <f t="shared" si="8"/>
        <v>109.75544554455325</v>
      </c>
      <c r="G263">
        <v>143.95544554455432</v>
      </c>
      <c r="H263">
        <v>35.280000000001067</v>
      </c>
      <c r="I263">
        <f t="shared" si="9"/>
        <v>179.23544554455538</v>
      </c>
      <c r="J263">
        <f t="shared" si="10"/>
        <v>108.67544554455326</v>
      </c>
      <c r="K263" s="176">
        <f t="shared" si="11"/>
        <v>0</v>
      </c>
      <c r="L263">
        <f t="shared" si="12"/>
        <v>0</v>
      </c>
      <c r="M263">
        <f t="shared" si="13"/>
        <v>1</v>
      </c>
      <c r="N263">
        <f t="shared" si="14"/>
        <v>0</v>
      </c>
    </row>
    <row r="264" spans="2:14" x14ac:dyDescent="0.35">
      <c r="B264">
        <v>26</v>
      </c>
      <c r="C264">
        <v>142.83044554455432</v>
      </c>
      <c r="D264">
        <v>33.075000000001062</v>
      </c>
      <c r="E264">
        <f t="shared" si="7"/>
        <v>175.90544554455539</v>
      </c>
      <c r="F264">
        <f t="shared" si="8"/>
        <v>109.75544554455325</v>
      </c>
      <c r="G264">
        <v>431.95915841584139</v>
      </c>
      <c r="H264">
        <v>77.167722772279433</v>
      </c>
      <c r="I264">
        <f t="shared" si="9"/>
        <v>509.12688118812082</v>
      </c>
      <c r="J264">
        <f t="shared" si="10"/>
        <v>354.79143564356195</v>
      </c>
      <c r="K264" s="176">
        <f t="shared" si="11"/>
        <v>1</v>
      </c>
      <c r="L264">
        <f t="shared" si="12"/>
        <v>0</v>
      </c>
      <c r="M264">
        <f t="shared" si="13"/>
        <v>1</v>
      </c>
      <c r="N264">
        <f t="shared" si="14"/>
        <v>0</v>
      </c>
    </row>
    <row r="265" spans="2:14" x14ac:dyDescent="0.35">
      <c r="B265">
        <v>27</v>
      </c>
      <c r="C265">
        <v>82.834625610979302</v>
      </c>
      <c r="D265">
        <v>5.9582119335337627</v>
      </c>
      <c r="E265">
        <f t="shared" si="7"/>
        <v>88.792837544513063</v>
      </c>
      <c r="F265">
        <f t="shared" si="8"/>
        <v>76.876413677445541</v>
      </c>
      <c r="G265">
        <v>71.691848832704395</v>
      </c>
      <c r="H265">
        <v>7.4425639637630372</v>
      </c>
      <c r="I265">
        <f t="shared" si="9"/>
        <v>79.13441279646743</v>
      </c>
      <c r="J265">
        <f t="shared" si="10"/>
        <v>64.249284868941359</v>
      </c>
      <c r="K265" s="176">
        <f t="shared" si="11"/>
        <v>0</v>
      </c>
      <c r="L265">
        <f t="shared" si="12"/>
        <v>0</v>
      </c>
      <c r="M265">
        <f t="shared" si="13"/>
        <v>0</v>
      </c>
      <c r="N265">
        <f t="shared" si="14"/>
        <v>1</v>
      </c>
    </row>
    <row r="266" spans="2:14" x14ac:dyDescent="0.35">
      <c r="B266">
        <v>28</v>
      </c>
      <c r="C266">
        <v>144.43221504921101</v>
      </c>
      <c r="D266">
        <v>6.4178643242677476</v>
      </c>
      <c r="E266">
        <f t="shared" si="7"/>
        <v>150.85007937347876</v>
      </c>
      <c r="F266">
        <f t="shared" si="8"/>
        <v>138.01435072494326</v>
      </c>
      <c r="G266">
        <v>67.357392316647207</v>
      </c>
      <c r="H266">
        <v>7.898909937559508</v>
      </c>
      <c r="I266">
        <f t="shared" si="9"/>
        <v>75.256302254206716</v>
      </c>
      <c r="J266">
        <f t="shared" si="10"/>
        <v>59.458482379087698</v>
      </c>
      <c r="K266" s="176">
        <f t="shared" si="11"/>
        <v>0</v>
      </c>
      <c r="L266">
        <f t="shared" si="12"/>
        <v>1</v>
      </c>
      <c r="M266">
        <f t="shared" si="13"/>
        <v>0</v>
      </c>
      <c r="N266">
        <f t="shared" si="14"/>
        <v>1</v>
      </c>
    </row>
    <row r="267" spans="2:14" x14ac:dyDescent="0.35">
      <c r="B267">
        <v>29</v>
      </c>
      <c r="C267">
        <v>117.060465631775</v>
      </c>
      <c r="D267">
        <v>6.8291736802365808</v>
      </c>
      <c r="E267">
        <f t="shared" si="7"/>
        <v>123.88963931201158</v>
      </c>
      <c r="F267">
        <f t="shared" si="8"/>
        <v>110.23129195153842</v>
      </c>
      <c r="G267">
        <v>119.847883460443</v>
      </c>
      <c r="H267">
        <v>21.853355776759052</v>
      </c>
      <c r="I267">
        <f t="shared" si="9"/>
        <v>141.70123923720206</v>
      </c>
      <c r="J267">
        <f t="shared" si="10"/>
        <v>97.994527683683941</v>
      </c>
      <c r="K267" s="176">
        <f t="shared" si="11"/>
        <v>0</v>
      </c>
      <c r="L267">
        <f t="shared" si="12"/>
        <v>0</v>
      </c>
      <c r="M267">
        <f t="shared" si="13"/>
        <v>1</v>
      </c>
      <c r="N267">
        <f t="shared" si="14"/>
        <v>0</v>
      </c>
    </row>
    <row r="268" spans="2:14" x14ac:dyDescent="0.35">
      <c r="B268">
        <v>30</v>
      </c>
      <c r="C268">
        <v>126.390870185449</v>
      </c>
      <c r="D268">
        <v>12.768426058011126</v>
      </c>
      <c r="E268">
        <f t="shared" si="7"/>
        <v>139.15929624346012</v>
      </c>
      <c r="F268">
        <f t="shared" si="8"/>
        <v>113.62244412743787</v>
      </c>
      <c r="G268">
        <v>183.71849738468799</v>
      </c>
      <c r="H268">
        <v>10.214740846409681</v>
      </c>
      <c r="I268">
        <f t="shared" si="9"/>
        <v>193.93323823109768</v>
      </c>
      <c r="J268">
        <f t="shared" si="10"/>
        <v>173.50375653827831</v>
      </c>
      <c r="K268" s="176">
        <f t="shared" si="11"/>
        <v>1</v>
      </c>
      <c r="L268">
        <f t="shared" si="12"/>
        <v>0</v>
      </c>
      <c r="M268">
        <f t="shared" si="13"/>
        <v>1</v>
      </c>
      <c r="N268">
        <f t="shared" si="14"/>
        <v>0</v>
      </c>
    </row>
    <row r="269" spans="2:14" x14ac:dyDescent="0.35">
      <c r="B269">
        <v>31</v>
      </c>
      <c r="C269">
        <v>122.882270208595</v>
      </c>
      <c r="D269">
        <v>15.975282561666111</v>
      </c>
      <c r="E269">
        <f t="shared" si="7"/>
        <v>138.85755277026112</v>
      </c>
      <c r="F269">
        <f t="shared" si="8"/>
        <v>106.9069876469289</v>
      </c>
      <c r="G269">
        <v>210.65854801994999</v>
      </c>
      <c r="H269">
        <v>47.925847684998388</v>
      </c>
      <c r="I269">
        <f t="shared" si="9"/>
        <v>258.58439570494841</v>
      </c>
      <c r="J269">
        <f t="shared" si="10"/>
        <v>162.7327003349516</v>
      </c>
      <c r="K269" s="176">
        <f t="shared" si="11"/>
        <v>1</v>
      </c>
      <c r="L269">
        <f t="shared" si="12"/>
        <v>0</v>
      </c>
      <c r="M269">
        <f t="shared" si="13"/>
        <v>1</v>
      </c>
      <c r="N269">
        <f t="shared" si="14"/>
        <v>0</v>
      </c>
    </row>
    <row r="270" spans="2:14" x14ac:dyDescent="0.35">
      <c r="B270">
        <v>32</v>
      </c>
      <c r="C270">
        <v>151.42965372206299</v>
      </c>
      <c r="D270">
        <v>3.8940397350985587</v>
      </c>
      <c r="E270">
        <f t="shared" si="7"/>
        <v>155.32369345716154</v>
      </c>
      <c r="F270">
        <f t="shared" si="8"/>
        <v>147.53561398696445</v>
      </c>
      <c r="G270">
        <v>123.178807947019</v>
      </c>
      <c r="H270">
        <v>7.788079470199011</v>
      </c>
      <c r="I270">
        <f t="shared" si="9"/>
        <v>130.966887417218</v>
      </c>
      <c r="J270">
        <f t="shared" si="10"/>
        <v>115.39072847681999</v>
      </c>
      <c r="K270" s="176">
        <f t="shared" si="11"/>
        <v>0</v>
      </c>
      <c r="L270">
        <f t="shared" si="12"/>
        <v>1</v>
      </c>
      <c r="M270">
        <f t="shared" si="13"/>
        <v>0</v>
      </c>
      <c r="N270">
        <f t="shared" si="14"/>
        <v>1</v>
      </c>
    </row>
    <row r="271" spans="2:14" x14ac:dyDescent="0.35">
      <c r="B271">
        <v>33</v>
      </c>
      <c r="C271">
        <v>99.9988719047888</v>
      </c>
      <c r="D271">
        <v>0</v>
      </c>
      <c r="E271">
        <f t="shared" si="7"/>
        <v>99.9988719047888</v>
      </c>
      <c r="F271">
        <f t="shared" si="8"/>
        <v>99.9988719047888</v>
      </c>
      <c r="G271">
        <v>122.885667550341</v>
      </c>
      <c r="H271">
        <v>20.072062722092085</v>
      </c>
      <c r="I271">
        <f t="shared" si="9"/>
        <v>142.95773027243308</v>
      </c>
      <c r="J271">
        <f t="shared" si="10"/>
        <v>102.81360482824891</v>
      </c>
      <c r="K271" s="176">
        <f t="shared" si="11"/>
        <v>1</v>
      </c>
      <c r="L271">
        <f t="shared" si="12"/>
        <v>0</v>
      </c>
      <c r="M271">
        <f t="shared" si="13"/>
        <v>1</v>
      </c>
      <c r="N271">
        <f t="shared" si="14"/>
        <v>0</v>
      </c>
    </row>
    <row r="272" spans="2:14" x14ac:dyDescent="0.35">
      <c r="B272">
        <v>34</v>
      </c>
      <c r="C272">
        <v>100.307531925983</v>
      </c>
      <c r="D272">
        <v>5.9935713665197961</v>
      </c>
      <c r="E272">
        <f t="shared" si="7"/>
        <v>106.3011032925028</v>
      </c>
      <c r="F272">
        <f t="shared" si="8"/>
        <v>94.313960559463197</v>
      </c>
      <c r="G272">
        <v>113.75553818087</v>
      </c>
      <c r="H272">
        <v>20.378142646165358</v>
      </c>
      <c r="I272">
        <f t="shared" si="9"/>
        <v>134.13368082703536</v>
      </c>
      <c r="J272">
        <f t="shared" si="10"/>
        <v>93.377395534704647</v>
      </c>
      <c r="K272" s="176">
        <f t="shared" si="11"/>
        <v>0</v>
      </c>
      <c r="L272">
        <f t="shared" si="12"/>
        <v>0</v>
      </c>
      <c r="M272">
        <f t="shared" si="13"/>
        <v>1</v>
      </c>
      <c r="N272">
        <f t="shared" si="14"/>
        <v>0</v>
      </c>
    </row>
    <row r="273" spans="2:14" x14ac:dyDescent="0.35">
      <c r="B273">
        <v>35</v>
      </c>
      <c r="C273">
        <v>202.75229357798099</v>
      </c>
      <c r="D273">
        <v>26.373088685015777</v>
      </c>
      <c r="E273">
        <f t="shared" si="7"/>
        <v>229.12538226299677</v>
      </c>
      <c r="F273">
        <f t="shared" si="8"/>
        <v>176.37920489296522</v>
      </c>
      <c r="G273">
        <v>212.538226299694</v>
      </c>
      <c r="H273">
        <v>41.957186544342157</v>
      </c>
      <c r="I273">
        <f t="shared" si="9"/>
        <v>254.49541284403617</v>
      </c>
      <c r="J273">
        <f t="shared" si="10"/>
        <v>170.58103975535184</v>
      </c>
      <c r="K273" s="176">
        <f t="shared" si="11"/>
        <v>0</v>
      </c>
      <c r="L273">
        <f t="shared" si="12"/>
        <v>0</v>
      </c>
      <c r="M273">
        <f t="shared" si="13"/>
        <v>1</v>
      </c>
      <c r="N273">
        <f t="shared" si="14"/>
        <v>0</v>
      </c>
    </row>
    <row r="274" spans="2:14" x14ac:dyDescent="0.35">
      <c r="B274">
        <v>36</v>
      </c>
      <c r="C274">
        <v>202.75229357798099</v>
      </c>
      <c r="D274">
        <v>26.373088685015777</v>
      </c>
      <c r="E274">
        <f t="shared" si="7"/>
        <v>229.12538226299677</v>
      </c>
      <c r="F274">
        <f t="shared" si="8"/>
        <v>176.37920489296522</v>
      </c>
      <c r="G274">
        <v>248.800853958337</v>
      </c>
      <c r="H274">
        <v>28.203462043215161</v>
      </c>
      <c r="I274">
        <f t="shared" si="9"/>
        <v>277.00431600155218</v>
      </c>
      <c r="J274">
        <f t="shared" si="10"/>
        <v>220.59739191512185</v>
      </c>
      <c r="K274" s="176">
        <f t="shared" si="11"/>
        <v>0</v>
      </c>
      <c r="L274">
        <f t="shared" si="12"/>
        <v>0</v>
      </c>
      <c r="M274">
        <f t="shared" si="13"/>
        <v>1</v>
      </c>
      <c r="N274">
        <f t="shared" si="14"/>
        <v>0</v>
      </c>
    </row>
    <row r="275" spans="2:14" x14ac:dyDescent="0.35">
      <c r="B275">
        <v>37</v>
      </c>
      <c r="C275">
        <v>118.883305656796</v>
      </c>
      <c r="D275">
        <v>25.29836744376593</v>
      </c>
      <c r="E275">
        <f t="shared" si="7"/>
        <v>144.18167310056194</v>
      </c>
      <c r="F275">
        <f t="shared" si="8"/>
        <v>93.584938213030071</v>
      </c>
      <c r="G275">
        <v>114.818089671979</v>
      </c>
      <c r="H275">
        <v>18.640902326986225</v>
      </c>
      <c r="I275">
        <f t="shared" si="9"/>
        <v>133.45899199896522</v>
      </c>
      <c r="J275">
        <f t="shared" si="10"/>
        <v>96.177187344992774</v>
      </c>
      <c r="K275" s="176">
        <f t="shared" si="11"/>
        <v>0</v>
      </c>
      <c r="L275">
        <f t="shared" si="12"/>
        <v>0</v>
      </c>
      <c r="M275">
        <f t="shared" si="13"/>
        <v>0</v>
      </c>
      <c r="N275">
        <f t="shared" si="14"/>
        <v>1</v>
      </c>
    </row>
    <row r="276" spans="2:14" x14ac:dyDescent="0.35">
      <c r="B276">
        <v>38</v>
      </c>
      <c r="C276">
        <v>113.76579032695599</v>
      </c>
      <c r="D276">
        <v>29.203313900780913</v>
      </c>
      <c r="E276">
        <f t="shared" si="7"/>
        <v>142.96910422773692</v>
      </c>
      <c r="F276">
        <f t="shared" si="8"/>
        <v>84.562476426175081</v>
      </c>
      <c r="G276">
        <v>159.496032980194</v>
      </c>
      <c r="H276">
        <v>40.737951707573671</v>
      </c>
      <c r="I276">
        <f t="shared" si="9"/>
        <v>200.23398468776767</v>
      </c>
      <c r="J276">
        <f t="shared" si="10"/>
        <v>118.75808127262033</v>
      </c>
      <c r="K276" s="176">
        <f t="shared" si="11"/>
        <v>0</v>
      </c>
      <c r="L276">
        <f t="shared" si="12"/>
        <v>0</v>
      </c>
      <c r="M276">
        <f t="shared" si="13"/>
        <v>1</v>
      </c>
      <c r="N276">
        <f t="shared" si="14"/>
        <v>0</v>
      </c>
    </row>
    <row r="277" spans="2:14" x14ac:dyDescent="0.35">
      <c r="B277">
        <v>39</v>
      </c>
      <c r="C277">
        <v>101.17302052785899</v>
      </c>
      <c r="D277">
        <v>8.6217008797651307</v>
      </c>
      <c r="E277">
        <f t="shared" si="7"/>
        <v>109.79472140762412</v>
      </c>
      <c r="F277">
        <f t="shared" si="8"/>
        <v>92.551319648093866</v>
      </c>
      <c r="G277">
        <v>313.78299120234601</v>
      </c>
      <c r="H277">
        <v>45.982404692080621</v>
      </c>
      <c r="I277">
        <f t="shared" si="9"/>
        <v>359.76539589442666</v>
      </c>
      <c r="J277">
        <f t="shared" si="10"/>
        <v>267.80058651026536</v>
      </c>
      <c r="K277" s="176">
        <f t="shared" si="11"/>
        <v>1</v>
      </c>
      <c r="L277">
        <f t="shared" si="12"/>
        <v>0</v>
      </c>
      <c r="M277">
        <f t="shared" si="13"/>
        <v>1</v>
      </c>
      <c r="N277">
        <f t="shared" si="14"/>
        <v>0</v>
      </c>
    </row>
    <row r="278" spans="2:14" x14ac:dyDescent="0.35">
      <c r="B278">
        <v>40</v>
      </c>
      <c r="C278">
        <v>174.87684729064</v>
      </c>
      <c r="D278">
        <v>10.862068965516734</v>
      </c>
      <c r="E278">
        <f t="shared" si="7"/>
        <v>185.73891625615673</v>
      </c>
      <c r="F278">
        <f t="shared" si="8"/>
        <v>164.01477832512327</v>
      </c>
      <c r="G278">
        <v>165.02463054187101</v>
      </c>
      <c r="H278">
        <v>37.413793103448477</v>
      </c>
      <c r="I278">
        <f t="shared" si="9"/>
        <v>202.43842364531949</v>
      </c>
      <c r="J278">
        <f t="shared" si="10"/>
        <v>127.61083743842252</v>
      </c>
      <c r="K278" s="176">
        <f t="shared" si="11"/>
        <v>0</v>
      </c>
      <c r="L278">
        <f t="shared" si="12"/>
        <v>0</v>
      </c>
      <c r="M278">
        <f t="shared" si="13"/>
        <v>0</v>
      </c>
      <c r="N278">
        <f t="shared" si="14"/>
        <v>1</v>
      </c>
    </row>
    <row r="279" spans="2:14" x14ac:dyDescent="0.35">
      <c r="B279">
        <v>41</v>
      </c>
      <c r="C279">
        <v>110.255079341539</v>
      </c>
      <c r="D279">
        <v>4.2074744179145975</v>
      </c>
      <c r="E279">
        <f t="shared" si="7"/>
        <v>114.4625537594536</v>
      </c>
      <c r="F279">
        <f t="shared" si="8"/>
        <v>106.04760492362441</v>
      </c>
      <c r="G279">
        <v>152.20228384991799</v>
      </c>
      <c r="H279">
        <v>2.1073706065549436</v>
      </c>
      <c r="I279">
        <f t="shared" si="9"/>
        <v>154.30965445647294</v>
      </c>
      <c r="J279">
        <f t="shared" si="10"/>
        <v>150.09491324336304</v>
      </c>
      <c r="K279" s="176">
        <f t="shared" si="11"/>
        <v>1</v>
      </c>
      <c r="L279">
        <f t="shared" si="12"/>
        <v>0</v>
      </c>
      <c r="M279">
        <f t="shared" si="13"/>
        <v>1</v>
      </c>
      <c r="N279">
        <f t="shared" si="14"/>
        <v>0</v>
      </c>
    </row>
    <row r="280" spans="2:14" x14ac:dyDescent="0.35">
      <c r="B280">
        <v>42</v>
      </c>
      <c r="C280">
        <v>175.28222804638</v>
      </c>
      <c r="D280">
        <v>15.222835231849539</v>
      </c>
      <c r="E280">
        <f t="shared" si="7"/>
        <v>190.50506327822953</v>
      </c>
      <c r="F280">
        <f t="shared" si="8"/>
        <v>160.05939281453047</v>
      </c>
      <c r="G280">
        <v>284.02900294720502</v>
      </c>
      <c r="H280">
        <v>43.765651291569199</v>
      </c>
      <c r="I280">
        <f t="shared" si="9"/>
        <v>327.79465423877423</v>
      </c>
      <c r="J280">
        <f t="shared" si="10"/>
        <v>240.2633516556358</v>
      </c>
      <c r="K280" s="176">
        <f t="shared" si="11"/>
        <v>1</v>
      </c>
      <c r="L280">
        <f t="shared" si="12"/>
        <v>0</v>
      </c>
      <c r="M280">
        <f t="shared" si="13"/>
        <v>1</v>
      </c>
      <c r="N280">
        <f t="shared" si="14"/>
        <v>0</v>
      </c>
    </row>
    <row r="281" spans="2:14" x14ac:dyDescent="0.35">
      <c r="B281">
        <v>43</v>
      </c>
      <c r="C281">
        <v>110.255079341539</v>
      </c>
      <c r="D281">
        <v>4.2074744179145975</v>
      </c>
      <c r="E281">
        <f t="shared" si="7"/>
        <v>114.4625537594536</v>
      </c>
      <c r="F281">
        <f t="shared" si="8"/>
        <v>106.04760492362441</v>
      </c>
      <c r="G281">
        <v>115.638439863562</v>
      </c>
      <c r="H281">
        <v>0</v>
      </c>
      <c r="I281">
        <f t="shared" si="9"/>
        <v>115.638439863562</v>
      </c>
      <c r="J281">
        <f t="shared" si="10"/>
        <v>115.638439863562</v>
      </c>
      <c r="K281" s="176">
        <f t="shared" si="11"/>
        <v>1</v>
      </c>
      <c r="L281">
        <f t="shared" si="12"/>
        <v>0</v>
      </c>
      <c r="M281">
        <f t="shared" si="13"/>
        <v>1</v>
      </c>
      <c r="N281">
        <f t="shared" si="14"/>
        <v>0</v>
      </c>
    </row>
    <row r="282" spans="2:14" x14ac:dyDescent="0.35">
      <c r="B282">
        <v>44</v>
      </c>
      <c r="C282">
        <v>175.28222804638</v>
      </c>
      <c r="D282">
        <v>15.222835231849539</v>
      </c>
      <c r="E282">
        <f t="shared" si="7"/>
        <v>190.50506327822953</v>
      </c>
      <c r="F282">
        <f t="shared" si="8"/>
        <v>160.05939281453047</v>
      </c>
      <c r="G282">
        <v>164.60294312607701</v>
      </c>
      <c r="H282">
        <v>0</v>
      </c>
      <c r="I282">
        <f t="shared" si="9"/>
        <v>164.60294312607701</v>
      </c>
      <c r="J282">
        <f t="shared" si="10"/>
        <v>164.60294312607701</v>
      </c>
      <c r="K282" s="176">
        <f t="shared" si="11"/>
        <v>0</v>
      </c>
      <c r="L282">
        <f t="shared" si="12"/>
        <v>0</v>
      </c>
      <c r="M282">
        <f t="shared" si="13"/>
        <v>0</v>
      </c>
      <c r="N282">
        <f t="shared" si="14"/>
        <v>1</v>
      </c>
    </row>
    <row r="283" spans="2:14" x14ac:dyDescent="0.35">
      <c r="B283">
        <v>45</v>
      </c>
      <c r="C283">
        <v>110.255079341539</v>
      </c>
      <c r="D283">
        <v>4.2074744179145975</v>
      </c>
      <c r="E283">
        <f t="shared" si="7"/>
        <v>114.4625537594536</v>
      </c>
      <c r="F283">
        <f t="shared" si="8"/>
        <v>106.04760492362441</v>
      </c>
      <c r="G283">
        <v>152.187453655642</v>
      </c>
      <c r="H283">
        <v>17.927183746108266</v>
      </c>
      <c r="I283">
        <f t="shared" si="9"/>
        <v>170.11463740175026</v>
      </c>
      <c r="J283">
        <f t="shared" si="10"/>
        <v>134.26026990953375</v>
      </c>
      <c r="K283" s="176">
        <f t="shared" si="11"/>
        <v>1</v>
      </c>
      <c r="L283">
        <f t="shared" si="12"/>
        <v>0</v>
      </c>
      <c r="M283">
        <f t="shared" si="13"/>
        <v>1</v>
      </c>
      <c r="N283">
        <f t="shared" si="14"/>
        <v>0</v>
      </c>
    </row>
    <row r="284" spans="2:14" x14ac:dyDescent="0.35">
      <c r="B284">
        <v>46</v>
      </c>
      <c r="C284">
        <v>175.28222804638</v>
      </c>
      <c r="D284">
        <v>15.222835231849539</v>
      </c>
      <c r="E284">
        <f t="shared" si="7"/>
        <v>190.50506327822953</v>
      </c>
      <c r="F284">
        <f t="shared" si="8"/>
        <v>160.05939281453047</v>
      </c>
      <c r="G284">
        <v>216.05156079503101</v>
      </c>
      <c r="H284">
        <v>27.597385247656256</v>
      </c>
      <c r="I284">
        <f t="shared" si="9"/>
        <v>243.64894604268727</v>
      </c>
      <c r="J284">
        <f t="shared" si="10"/>
        <v>188.45417554737475</v>
      </c>
      <c r="K284" s="176">
        <f t="shared" si="11"/>
        <v>0</v>
      </c>
      <c r="L284">
        <f t="shared" si="12"/>
        <v>0</v>
      </c>
      <c r="M284">
        <f t="shared" si="13"/>
        <v>1</v>
      </c>
      <c r="N284">
        <f t="shared" si="14"/>
        <v>0</v>
      </c>
    </row>
    <row r="285" spans="2:14" x14ac:dyDescent="0.35">
      <c r="K285" s="176">
        <f>COUNTIF(K239:K284,"1")</f>
        <v>24</v>
      </c>
      <c r="L285" s="176">
        <f>COUNTIF(L239:L284,"1")</f>
        <v>2</v>
      </c>
      <c r="M285">
        <f>SUM(M239:M284)</f>
        <v>37</v>
      </c>
      <c r="N285">
        <f>SUM(N239:N284)</f>
        <v>9</v>
      </c>
    </row>
  </sheetData>
  <mergeCells count="3">
    <mergeCell ref="A1:A3"/>
    <mergeCell ref="B1:B3"/>
    <mergeCell ref="M237:N2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E373-E097-4E24-960F-A9CE3A66300B}">
  <sheetPr codeName="Sheet9"/>
  <dimension ref="A1:BK119"/>
  <sheetViews>
    <sheetView topLeftCell="O37" zoomScale="130" zoomScaleNormal="130" workbookViewId="0">
      <selection activeCell="Q49" sqref="Q49"/>
    </sheetView>
  </sheetViews>
  <sheetFormatPr defaultRowHeight="14.5" x14ac:dyDescent="0.35"/>
  <cols>
    <col min="1" max="1" width="24.453125" customWidth="1"/>
  </cols>
  <sheetData>
    <row r="1" spans="1:63" x14ac:dyDescent="0.35">
      <c r="A1" s="278" t="s">
        <v>2</v>
      </c>
      <c r="B1" s="280" t="s">
        <v>79</v>
      </c>
      <c r="C1" s="283" t="s">
        <v>3</v>
      </c>
      <c r="D1" s="284"/>
      <c r="E1" s="284"/>
      <c r="F1" s="284"/>
      <c r="G1" s="284"/>
      <c r="H1" s="284"/>
      <c r="I1" s="284"/>
      <c r="J1" s="284"/>
      <c r="K1" s="284"/>
      <c r="L1" s="284"/>
      <c r="N1" s="285" t="s">
        <v>103</v>
      </c>
      <c r="O1" s="285"/>
      <c r="P1" s="285"/>
      <c r="Q1" s="193"/>
      <c r="R1" s="163"/>
      <c r="AA1" s="285" t="s">
        <v>64</v>
      </c>
      <c r="AB1" s="285"/>
      <c r="AC1" s="285"/>
      <c r="AM1" s="285" t="s">
        <v>104</v>
      </c>
      <c r="AN1" s="285"/>
      <c r="AO1" s="285"/>
      <c r="AX1" s="285" t="s">
        <v>74</v>
      </c>
      <c r="AY1" s="285"/>
      <c r="AZ1" s="285"/>
      <c r="BI1" s="285" t="s">
        <v>0</v>
      </c>
      <c r="BJ1" s="285"/>
      <c r="BK1" s="285"/>
    </row>
    <row r="2" spans="1:63" x14ac:dyDescent="0.35">
      <c r="A2" s="279"/>
      <c r="B2" s="281"/>
      <c r="C2" s="267" t="s">
        <v>5</v>
      </c>
      <c r="D2" s="268"/>
      <c r="E2" s="268" t="s">
        <v>89</v>
      </c>
      <c r="F2" s="268"/>
      <c r="G2" s="147"/>
      <c r="H2" s="147"/>
      <c r="I2" s="147"/>
      <c r="J2" s="147"/>
      <c r="K2" s="147"/>
      <c r="L2" s="147"/>
    </row>
    <row r="3" spans="1:63" ht="33" customHeight="1" x14ac:dyDescent="0.35">
      <c r="A3" s="279"/>
      <c r="B3" s="282"/>
      <c r="C3" s="148" t="s">
        <v>7</v>
      </c>
      <c r="D3" s="148" t="s">
        <v>78</v>
      </c>
      <c r="E3" s="148" t="s">
        <v>66</v>
      </c>
      <c r="F3" s="148" t="s">
        <v>78</v>
      </c>
      <c r="G3" s="129" t="s">
        <v>82</v>
      </c>
      <c r="H3" s="130" t="s">
        <v>83</v>
      </c>
      <c r="I3" s="130" t="s">
        <v>84</v>
      </c>
      <c r="J3" s="149" t="s">
        <v>90</v>
      </c>
      <c r="K3" s="130" t="s">
        <v>91</v>
      </c>
      <c r="L3" s="149" t="s">
        <v>92</v>
      </c>
      <c r="N3" s="159" t="s">
        <v>88</v>
      </c>
      <c r="O3" s="159" t="s">
        <v>89</v>
      </c>
      <c r="Q3" s="159" t="s">
        <v>126</v>
      </c>
      <c r="AA3" s="159" t="s">
        <v>88</v>
      </c>
      <c r="AB3" s="159" t="s">
        <v>89</v>
      </c>
      <c r="AM3" s="159" t="s">
        <v>88</v>
      </c>
      <c r="AN3" s="159" t="s">
        <v>89</v>
      </c>
      <c r="AX3" s="159" t="s">
        <v>88</v>
      </c>
      <c r="AY3" s="159" t="s">
        <v>89</v>
      </c>
      <c r="BI3" s="159" t="s">
        <v>88</v>
      </c>
      <c r="BJ3" s="159" t="s">
        <v>89</v>
      </c>
    </row>
    <row r="4" spans="1:63" ht="15" customHeight="1" x14ac:dyDescent="0.35">
      <c r="A4" s="151" t="s">
        <v>10</v>
      </c>
      <c r="B4" s="145">
        <v>1</v>
      </c>
      <c r="C4" s="139">
        <v>149.83697765546901</v>
      </c>
      <c r="D4" s="139">
        <v>20.699669966997536</v>
      </c>
      <c r="E4" s="139">
        <v>230.36503046075401</v>
      </c>
      <c r="F4" s="139">
        <v>28.462046204623338</v>
      </c>
      <c r="G4" s="134">
        <f>0-D4</f>
        <v>-20.699669966997536</v>
      </c>
      <c r="H4" s="134">
        <v>0</v>
      </c>
      <c r="I4" s="134">
        <f>D4</f>
        <v>20.699669966997536</v>
      </c>
      <c r="J4" s="134">
        <f>(E4-C4)-F4</f>
        <v>52.066006600661666</v>
      </c>
      <c r="K4" s="134">
        <f>E4-C4</f>
        <v>80.528052805285</v>
      </c>
      <c r="L4" s="134">
        <f>(E4-C4)+F4</f>
        <v>108.99009900990833</v>
      </c>
      <c r="N4">
        <v>-20.699669966997536</v>
      </c>
      <c r="O4">
        <v>52.066006600661666</v>
      </c>
      <c r="P4">
        <v>1</v>
      </c>
      <c r="Q4" t="s">
        <v>137</v>
      </c>
      <c r="AA4" s="139">
        <v>-18.116119769076835</v>
      </c>
      <c r="AB4" s="139">
        <v>67.143908348537025</v>
      </c>
      <c r="AC4" s="140">
        <v>1</v>
      </c>
      <c r="AM4">
        <v>-23.283220164918234</v>
      </c>
      <c r="AN4">
        <v>214.81379557895119</v>
      </c>
      <c r="AO4">
        <v>1</v>
      </c>
      <c r="AX4">
        <v>-25.87458745874742</v>
      </c>
      <c r="AY4">
        <v>178.55906194849499</v>
      </c>
      <c r="AZ4">
        <v>1</v>
      </c>
      <c r="BI4">
        <v>-27.168316831685377</v>
      </c>
      <c r="BJ4">
        <v>30.46665270757245</v>
      </c>
      <c r="BK4">
        <v>1</v>
      </c>
    </row>
    <row r="5" spans="1:63" x14ac:dyDescent="0.35">
      <c r="A5" s="152" t="s">
        <v>11</v>
      </c>
      <c r="B5" s="146">
        <v>2</v>
      </c>
      <c r="C5" s="139">
        <v>140.20028612303199</v>
      </c>
      <c r="D5" s="139">
        <v>18.226037195996589</v>
      </c>
      <c r="E5" s="139">
        <v>236.051502145922</v>
      </c>
      <c r="F5" s="139">
        <v>50.472103004292997</v>
      </c>
      <c r="G5" s="134">
        <f t="shared" ref="G5:G15" si="0">0-D5</f>
        <v>-18.226037195996589</v>
      </c>
      <c r="H5" s="134">
        <v>0</v>
      </c>
      <c r="I5" s="134">
        <f t="shared" ref="I5:I15" si="1">D5</f>
        <v>18.226037195996589</v>
      </c>
      <c r="J5" s="134">
        <f t="shared" ref="J5:J15" si="2">(E5-C5)-F5</f>
        <v>45.379113018597018</v>
      </c>
      <c r="K5" s="134">
        <f t="shared" ref="K5:K15" si="3">E5-C5</f>
        <v>95.851216022890014</v>
      </c>
      <c r="L5" s="134">
        <f t="shared" ref="L5:L15" si="4">(E5-C5)+F5</f>
        <v>146.323319027183</v>
      </c>
      <c r="N5">
        <v>0</v>
      </c>
      <c r="O5">
        <v>80.528052805285</v>
      </c>
      <c r="P5">
        <v>1</v>
      </c>
      <c r="AA5" s="139">
        <v>0</v>
      </c>
      <c r="AB5" s="139">
        <v>122.77427138484001</v>
      </c>
      <c r="AC5" s="140">
        <v>1</v>
      </c>
      <c r="AM5">
        <v>0</v>
      </c>
      <c r="AN5">
        <v>261.38414445673897</v>
      </c>
      <c r="AO5">
        <v>1</v>
      </c>
      <c r="AX5">
        <v>0</v>
      </c>
      <c r="AY5">
        <v>227.72077812011</v>
      </c>
      <c r="AZ5">
        <v>1</v>
      </c>
      <c r="BI5">
        <v>0</v>
      </c>
      <c r="BJ5">
        <v>100.32803884618701</v>
      </c>
      <c r="BK5">
        <v>1</v>
      </c>
    </row>
    <row r="6" spans="1:63" x14ac:dyDescent="0.35">
      <c r="A6" s="152" t="s">
        <v>13</v>
      </c>
      <c r="B6" s="146">
        <v>3</v>
      </c>
      <c r="C6" s="139">
        <v>88.174807197943494</v>
      </c>
      <c r="D6" s="139">
        <v>0</v>
      </c>
      <c r="E6" s="139">
        <v>154.755784061696</v>
      </c>
      <c r="F6" s="139">
        <v>24.688946015424872</v>
      </c>
      <c r="G6" s="134">
        <f t="shared" si="0"/>
        <v>0</v>
      </c>
      <c r="H6" s="134">
        <v>0</v>
      </c>
      <c r="I6" s="134">
        <f t="shared" si="1"/>
        <v>0</v>
      </c>
      <c r="J6" s="134">
        <f t="shared" si="2"/>
        <v>41.892030848327636</v>
      </c>
      <c r="K6" s="134">
        <f t="shared" si="3"/>
        <v>66.580976863752511</v>
      </c>
      <c r="L6" s="134">
        <f t="shared" si="4"/>
        <v>91.269922879177386</v>
      </c>
      <c r="N6">
        <v>20.699669966997536</v>
      </c>
      <c r="O6">
        <v>108.99009900990833</v>
      </c>
      <c r="P6">
        <v>1</v>
      </c>
      <c r="AA6" s="139">
        <v>18.116119769076835</v>
      </c>
      <c r="AB6" s="139">
        <v>178.40463442114299</v>
      </c>
      <c r="AC6" s="140">
        <v>1</v>
      </c>
      <c r="AM6">
        <v>23.283220164918234</v>
      </c>
      <c r="AN6">
        <v>307.95449333452677</v>
      </c>
      <c r="AO6">
        <v>1</v>
      </c>
      <c r="AX6">
        <v>25.87458745874742</v>
      </c>
      <c r="AY6">
        <v>276.88249429172504</v>
      </c>
      <c r="AZ6">
        <v>1</v>
      </c>
      <c r="BI6">
        <v>27.168316831685377</v>
      </c>
      <c r="BJ6">
        <v>170.18942498480158</v>
      </c>
      <c r="BK6">
        <v>1</v>
      </c>
    </row>
    <row r="7" spans="1:63" x14ac:dyDescent="0.35">
      <c r="A7" s="152" t="s">
        <v>14</v>
      </c>
      <c r="B7" s="146">
        <v>4</v>
      </c>
      <c r="C7" s="139">
        <v>92.289719626168207</v>
      </c>
      <c r="D7" s="139">
        <v>4.5794392523365648</v>
      </c>
      <c r="E7" s="139">
        <v>123.831775700934</v>
      </c>
      <c r="F7" s="139">
        <v>20.607476635514441</v>
      </c>
      <c r="G7" s="134">
        <f t="shared" si="0"/>
        <v>-4.5794392523365648</v>
      </c>
      <c r="H7" s="134">
        <v>0</v>
      </c>
      <c r="I7" s="134">
        <f t="shared" si="1"/>
        <v>4.5794392523365648</v>
      </c>
      <c r="J7" s="134">
        <f t="shared" si="2"/>
        <v>10.934579439251355</v>
      </c>
      <c r="K7" s="134">
        <f t="shared" si="3"/>
        <v>31.542056074765796</v>
      </c>
      <c r="L7" s="134">
        <f t="shared" si="4"/>
        <v>52.149532710280241</v>
      </c>
    </row>
    <row r="8" spans="1:63" x14ac:dyDescent="0.35">
      <c r="A8" s="153" t="s">
        <v>41</v>
      </c>
      <c r="B8" s="145">
        <v>5</v>
      </c>
      <c r="C8" s="139">
        <v>64.607938352783805</v>
      </c>
      <c r="D8" s="139">
        <v>9.9234186183507074</v>
      </c>
      <c r="E8" s="139">
        <v>53.469407250553203</v>
      </c>
      <c r="F8" s="139">
        <v>7.442563963762856</v>
      </c>
      <c r="G8" s="134">
        <f t="shared" si="0"/>
        <v>-9.9234186183507074</v>
      </c>
      <c r="H8" s="134">
        <v>0</v>
      </c>
      <c r="I8" s="134">
        <f t="shared" si="1"/>
        <v>9.9234186183507074</v>
      </c>
      <c r="J8" s="134">
        <f t="shared" si="2"/>
        <v>-18.581095065993459</v>
      </c>
      <c r="K8" s="134">
        <f t="shared" si="3"/>
        <v>-11.138531102230601</v>
      </c>
      <c r="L8" s="134">
        <f t="shared" si="4"/>
        <v>-3.6959671384677453</v>
      </c>
      <c r="N8">
        <v>-18.226037195996589</v>
      </c>
      <c r="O8">
        <v>45.379113018597018</v>
      </c>
      <c r="P8">
        <v>2</v>
      </c>
      <c r="Q8" t="s">
        <v>137</v>
      </c>
      <c r="AA8" s="139">
        <v>-9.923418618350734</v>
      </c>
      <c r="AB8" s="139">
        <v>-9.9841742425457163</v>
      </c>
      <c r="AC8" s="140">
        <v>2</v>
      </c>
      <c r="AM8">
        <v>-15.877469789360786</v>
      </c>
      <c r="AN8">
        <v>-23.172390368683054</v>
      </c>
      <c r="AO8" s="140">
        <v>2</v>
      </c>
      <c r="AX8">
        <v>-7.4425639637630088</v>
      </c>
      <c r="AY8">
        <v>-22.530210638602391</v>
      </c>
      <c r="AZ8" s="140">
        <v>2</v>
      </c>
      <c r="BI8">
        <v>-5.6080114449223233</v>
      </c>
      <c r="BJ8">
        <v>247.18168812589326</v>
      </c>
      <c r="BK8">
        <v>2</v>
      </c>
    </row>
    <row r="9" spans="1:63" x14ac:dyDescent="0.35">
      <c r="A9" s="153" t="s">
        <v>42</v>
      </c>
      <c r="B9" s="146">
        <v>6</v>
      </c>
      <c r="C9" s="139">
        <v>80.958831622393802</v>
      </c>
      <c r="D9" s="139">
        <v>10.363170705894667</v>
      </c>
      <c r="E9" s="139">
        <v>59.798920520689997</v>
      </c>
      <c r="F9" s="139">
        <v>7.4052280664622128</v>
      </c>
      <c r="G9" s="134">
        <f t="shared" si="0"/>
        <v>-10.363170705894667</v>
      </c>
      <c r="H9" s="134">
        <v>0</v>
      </c>
      <c r="I9" s="134">
        <f t="shared" si="1"/>
        <v>10.363170705894667</v>
      </c>
      <c r="J9" s="134">
        <f t="shared" si="2"/>
        <v>-28.56513916816602</v>
      </c>
      <c r="K9" s="134">
        <f t="shared" si="3"/>
        <v>-21.159911101703806</v>
      </c>
      <c r="L9" s="134">
        <f t="shared" si="4"/>
        <v>-13.754683035241593</v>
      </c>
      <c r="N9">
        <v>0</v>
      </c>
      <c r="O9">
        <v>95.851216022890014</v>
      </c>
      <c r="P9">
        <v>2</v>
      </c>
      <c r="AA9" s="139">
        <v>0</v>
      </c>
      <c r="AB9" s="139">
        <v>-3.0377812096990056</v>
      </c>
      <c r="AC9" s="140">
        <v>2</v>
      </c>
      <c r="AM9">
        <v>0</v>
      </c>
      <c r="AN9">
        <v>-17.218339197673004</v>
      </c>
      <c r="AO9" s="140">
        <v>2</v>
      </c>
      <c r="AX9">
        <v>0</v>
      </c>
      <c r="AY9">
        <v>-10.125937365663987</v>
      </c>
      <c r="AZ9" s="140">
        <v>2</v>
      </c>
      <c r="BI9">
        <v>0</v>
      </c>
      <c r="BJ9">
        <v>301.85979971387701</v>
      </c>
      <c r="BK9">
        <v>2</v>
      </c>
    </row>
    <row r="10" spans="1:63" x14ac:dyDescent="0.35">
      <c r="A10" s="153" t="s">
        <v>44</v>
      </c>
      <c r="B10" s="146">
        <v>7</v>
      </c>
      <c r="C10" s="139">
        <v>83.633618032321294</v>
      </c>
      <c r="D10" s="139">
        <v>6.8291736802369982</v>
      </c>
      <c r="E10" s="139">
        <v>79.441408117038307</v>
      </c>
      <c r="F10" s="139">
        <v>8.1950084162844981</v>
      </c>
      <c r="G10" s="134">
        <f t="shared" si="0"/>
        <v>-6.8291736802369982</v>
      </c>
      <c r="H10" s="134">
        <v>0</v>
      </c>
      <c r="I10" s="134">
        <f t="shared" si="1"/>
        <v>6.8291736802369982</v>
      </c>
      <c r="J10" s="134">
        <f t="shared" si="2"/>
        <v>-12.387218331567485</v>
      </c>
      <c r="K10" s="134">
        <f t="shared" si="3"/>
        <v>-4.1922099152829873</v>
      </c>
      <c r="L10" s="134">
        <f t="shared" si="4"/>
        <v>4.0027985010015108</v>
      </c>
      <c r="N10">
        <v>18.226037195996589</v>
      </c>
      <c r="O10">
        <v>146.323319027183</v>
      </c>
      <c r="P10">
        <v>2</v>
      </c>
      <c r="AA10" s="139">
        <v>9.923418618350734</v>
      </c>
      <c r="AB10" s="139">
        <v>3.9086118231477061</v>
      </c>
      <c r="AC10" s="140">
        <v>2</v>
      </c>
      <c r="AM10">
        <v>15.877469789360786</v>
      </c>
      <c r="AN10">
        <v>-11.264288026662953</v>
      </c>
      <c r="AO10" s="140">
        <v>2</v>
      </c>
      <c r="AX10">
        <v>7.4425639637630088</v>
      </c>
      <c r="AY10">
        <v>2.2783359072744176</v>
      </c>
      <c r="AZ10" s="140">
        <v>2</v>
      </c>
      <c r="BI10">
        <v>5.6080114449223233</v>
      </c>
      <c r="BJ10">
        <v>356.53791130186073</v>
      </c>
      <c r="BK10">
        <v>2</v>
      </c>
    </row>
    <row r="11" spans="1:63" x14ac:dyDescent="0.35">
      <c r="A11" s="153" t="s">
        <v>45</v>
      </c>
      <c r="B11" s="146">
        <v>8</v>
      </c>
      <c r="C11" s="139">
        <v>87.313361864003696</v>
      </c>
      <c r="D11" s="139">
        <v>6.3842130290061627</v>
      </c>
      <c r="E11" s="139">
        <v>182.434617213504</v>
      </c>
      <c r="F11" s="139">
        <v>35.751592962433882</v>
      </c>
      <c r="G11" s="134">
        <f t="shared" si="0"/>
        <v>-6.3842130290061627</v>
      </c>
      <c r="H11" s="134">
        <v>0</v>
      </c>
      <c r="I11" s="134">
        <f t="shared" si="1"/>
        <v>6.3842130290061627</v>
      </c>
      <c r="J11" s="134">
        <f t="shared" si="2"/>
        <v>59.36966238706642</v>
      </c>
      <c r="K11" s="134">
        <f t="shared" si="3"/>
        <v>95.121255349500302</v>
      </c>
      <c r="L11" s="134">
        <f t="shared" si="4"/>
        <v>130.87284831193418</v>
      </c>
      <c r="AA11" s="139"/>
      <c r="AC11" s="140"/>
      <c r="AO11" s="140"/>
      <c r="AZ11" s="140"/>
    </row>
    <row r="12" spans="1:63" x14ac:dyDescent="0.35">
      <c r="A12" s="153" t="s">
        <v>46</v>
      </c>
      <c r="B12" s="145">
        <v>9</v>
      </c>
      <c r="C12" s="139">
        <v>97.812371145666802</v>
      </c>
      <c r="D12" s="139">
        <v>7.3732073361532171</v>
      </c>
      <c r="E12" s="139">
        <v>180.568342926214</v>
      </c>
      <c r="F12" s="139">
        <v>15.975282561668061</v>
      </c>
      <c r="G12" s="134">
        <f t="shared" si="0"/>
        <v>-7.3732073361532171</v>
      </c>
      <c r="H12" s="134">
        <v>0</v>
      </c>
      <c r="I12" s="134">
        <f t="shared" si="1"/>
        <v>7.3732073361532171</v>
      </c>
      <c r="J12" s="134">
        <f t="shared" si="2"/>
        <v>66.780689218879132</v>
      </c>
      <c r="K12" s="134">
        <f t="shared" si="3"/>
        <v>82.755971780547199</v>
      </c>
      <c r="L12" s="134">
        <f t="shared" si="4"/>
        <v>98.731254342215266</v>
      </c>
      <c r="N12">
        <v>0</v>
      </c>
      <c r="O12">
        <v>41.892030848327636</v>
      </c>
      <c r="P12">
        <v>3</v>
      </c>
      <c r="Q12" t="s">
        <v>130</v>
      </c>
      <c r="AA12" s="139">
        <v>-7.3948565985806853</v>
      </c>
      <c r="AB12" s="139">
        <v>-45.211387448408736</v>
      </c>
      <c r="AC12" s="140">
        <v>3</v>
      </c>
      <c r="AM12">
        <v>-16.297724626944309</v>
      </c>
      <c r="AN12">
        <v>-51.338681341942063</v>
      </c>
      <c r="AO12" s="140">
        <v>3</v>
      </c>
      <c r="AX12">
        <v>-9.379955550852884</v>
      </c>
      <c r="AY12">
        <v>-76.863244787806948</v>
      </c>
      <c r="AZ12" s="140">
        <v>3</v>
      </c>
      <c r="BI12">
        <v>-10.580976863752147</v>
      </c>
      <c r="BJ12">
        <v>342.76606683804636</v>
      </c>
      <c r="BK12">
        <v>3</v>
      </c>
    </row>
    <row r="13" spans="1:63" x14ac:dyDescent="0.35">
      <c r="A13" s="153" t="s">
        <v>47</v>
      </c>
      <c r="B13" s="146">
        <v>10</v>
      </c>
      <c r="C13" s="139">
        <v>90.071450030696099</v>
      </c>
      <c r="D13" s="139">
        <v>0</v>
      </c>
      <c r="E13" s="139">
        <v>112.572331726687</v>
      </c>
      <c r="F13" s="139">
        <v>7.788079470199011</v>
      </c>
      <c r="G13" s="134">
        <f t="shared" si="0"/>
        <v>0</v>
      </c>
      <c r="H13" s="134">
        <v>0</v>
      </c>
      <c r="I13" s="134">
        <f t="shared" si="1"/>
        <v>0</v>
      </c>
      <c r="J13" s="134">
        <f t="shared" si="2"/>
        <v>14.712802225791886</v>
      </c>
      <c r="K13" s="134">
        <f t="shared" si="3"/>
        <v>22.500881695990898</v>
      </c>
      <c r="L13" s="134">
        <f t="shared" si="4"/>
        <v>30.28896116618991</v>
      </c>
      <c r="N13">
        <v>0</v>
      </c>
      <c r="O13">
        <v>66.580976863752511</v>
      </c>
      <c r="P13">
        <v>3</v>
      </c>
      <c r="AA13" s="139">
        <v>0</v>
      </c>
      <c r="AB13" s="139">
        <v>-38.793523124140989</v>
      </c>
      <c r="AC13" s="140">
        <v>3</v>
      </c>
      <c r="AM13">
        <v>0</v>
      </c>
      <c r="AN13">
        <v>-49.363953857551991</v>
      </c>
      <c r="AO13" s="140">
        <v>3</v>
      </c>
      <c r="AX13">
        <v>0</v>
      </c>
      <c r="AY13">
        <v>-66.495925494760982</v>
      </c>
      <c r="AZ13" s="140">
        <v>3</v>
      </c>
      <c r="BI13">
        <v>0</v>
      </c>
      <c r="BJ13">
        <v>385.08997429305896</v>
      </c>
      <c r="BK13">
        <v>3</v>
      </c>
    </row>
    <row r="14" spans="1:63" x14ac:dyDescent="0.35">
      <c r="A14" s="153" t="s">
        <v>48</v>
      </c>
      <c r="B14" s="146">
        <v>11</v>
      </c>
      <c r="C14" s="139">
        <v>96.388967228834005</v>
      </c>
      <c r="D14" s="139">
        <v>0</v>
      </c>
      <c r="E14" s="139">
        <v>144.585707033673</v>
      </c>
      <c r="F14" s="139">
        <v>27.156320153420072</v>
      </c>
      <c r="G14" s="134">
        <f t="shared" si="0"/>
        <v>0</v>
      </c>
      <c r="H14" s="134">
        <v>0</v>
      </c>
      <c r="I14" s="134">
        <f t="shared" si="1"/>
        <v>0</v>
      </c>
      <c r="J14" s="134">
        <f t="shared" si="2"/>
        <v>21.040419651418926</v>
      </c>
      <c r="K14" s="134">
        <f t="shared" si="3"/>
        <v>48.196739804838998</v>
      </c>
      <c r="L14" s="134">
        <f t="shared" si="4"/>
        <v>75.353059958259067</v>
      </c>
      <c r="N14">
        <v>0</v>
      </c>
      <c r="O14">
        <v>91.269922879177386</v>
      </c>
      <c r="P14">
        <v>3</v>
      </c>
      <c r="AA14" s="139">
        <v>7.3948565985806853</v>
      </c>
      <c r="AB14" s="139">
        <v>-32.375658799873243</v>
      </c>
      <c r="AC14" s="140">
        <v>3</v>
      </c>
      <c r="AM14">
        <v>16.297724626944309</v>
      </c>
      <c r="AN14">
        <v>-47.389226373161918</v>
      </c>
      <c r="AO14" s="140">
        <v>3</v>
      </c>
      <c r="AX14">
        <v>9.379955550852884</v>
      </c>
      <c r="AY14">
        <v>-56.128606201715016</v>
      </c>
      <c r="AZ14" s="140">
        <v>3</v>
      </c>
      <c r="BI14">
        <v>10.580976863752147</v>
      </c>
      <c r="BJ14">
        <v>427.41388174807156</v>
      </c>
      <c r="BK14">
        <v>3</v>
      </c>
    </row>
    <row r="15" spans="1:63" x14ac:dyDescent="0.35">
      <c r="A15" s="153" t="s">
        <v>49</v>
      </c>
      <c r="B15" s="146">
        <v>12</v>
      </c>
      <c r="C15" s="139">
        <v>96.644948310311904</v>
      </c>
      <c r="D15" s="139">
        <v>0</v>
      </c>
      <c r="E15" s="139">
        <v>121.101555034315</v>
      </c>
      <c r="F15" s="139">
        <v>11.987142733037643</v>
      </c>
      <c r="G15" s="134">
        <f t="shared" si="0"/>
        <v>0</v>
      </c>
      <c r="H15" s="134">
        <v>0</v>
      </c>
      <c r="I15" s="134">
        <f t="shared" si="1"/>
        <v>0</v>
      </c>
      <c r="J15" s="134">
        <f t="shared" si="2"/>
        <v>12.469463990965451</v>
      </c>
      <c r="K15" s="134">
        <f t="shared" si="3"/>
        <v>24.456606724003095</v>
      </c>
      <c r="L15" s="134">
        <f t="shared" si="4"/>
        <v>36.443749457040738</v>
      </c>
    </row>
    <row r="16" spans="1:63" x14ac:dyDescent="0.35">
      <c r="N16">
        <v>-4.5794392523365648</v>
      </c>
      <c r="O16">
        <v>10.934579439251355</v>
      </c>
      <c r="P16">
        <v>4</v>
      </c>
      <c r="Q16" t="s">
        <v>130</v>
      </c>
      <c r="AM16">
        <v>-8.1950084162839421</v>
      </c>
      <c r="AN16">
        <v>4.8947722061746717</v>
      </c>
      <c r="AO16">
        <v>4</v>
      </c>
      <c r="AX16">
        <v>-9.5608431523331685</v>
      </c>
      <c r="AY16">
        <v>3.2668204456825514</v>
      </c>
      <c r="AZ16">
        <v>4</v>
      </c>
      <c r="BI16">
        <v>-6.8691588785041642</v>
      </c>
      <c r="BJ16">
        <v>18.224299065421214</v>
      </c>
      <c r="BK16">
        <v>4</v>
      </c>
    </row>
    <row r="17" spans="1:63" x14ac:dyDescent="0.35">
      <c r="C17" s="283" t="s">
        <v>64</v>
      </c>
      <c r="D17" s="284"/>
      <c r="E17" s="284"/>
      <c r="F17" s="284"/>
      <c r="G17" s="284"/>
      <c r="H17" s="284"/>
      <c r="I17" s="284"/>
      <c r="J17" s="284"/>
      <c r="K17" s="284"/>
      <c r="L17" s="284"/>
      <c r="N17">
        <v>0</v>
      </c>
      <c r="O17">
        <v>31.542056074765796</v>
      </c>
      <c r="P17">
        <v>4</v>
      </c>
      <c r="AM17">
        <v>0</v>
      </c>
      <c r="AN17">
        <v>40.406475343404992</v>
      </c>
      <c r="AO17">
        <v>4</v>
      </c>
      <c r="AX17">
        <v>0</v>
      </c>
      <c r="AY17">
        <v>26.486010958486986</v>
      </c>
      <c r="AZ17">
        <v>4</v>
      </c>
      <c r="BI17">
        <v>0</v>
      </c>
      <c r="BJ17">
        <v>52.570093457943983</v>
      </c>
      <c r="BK17">
        <v>4</v>
      </c>
    </row>
    <row r="18" spans="1:63" x14ac:dyDescent="0.35">
      <c r="A18" s="151" t="s">
        <v>10</v>
      </c>
      <c r="B18" s="92">
        <v>1</v>
      </c>
      <c r="C18" s="132">
        <v>364.19092060263398</v>
      </c>
      <c r="D18" s="133">
        <v>18.116119769076835</v>
      </c>
      <c r="E18" s="132">
        <v>486.96519198747399</v>
      </c>
      <c r="F18" s="133">
        <v>55.630363036302981</v>
      </c>
      <c r="G18" s="134">
        <f>0-D18</f>
        <v>-18.116119769076835</v>
      </c>
      <c r="H18" s="134">
        <v>0</v>
      </c>
      <c r="I18" s="134">
        <f>D18</f>
        <v>18.116119769076835</v>
      </c>
      <c r="J18" s="134">
        <f>(E18-C18)-F18</f>
        <v>67.143908348537025</v>
      </c>
      <c r="K18" s="134">
        <f>E18-C18</f>
        <v>122.77427138484001</v>
      </c>
      <c r="L18" s="134">
        <f>(E18-C18)+F18</f>
        <v>178.40463442114299</v>
      </c>
      <c r="N18">
        <v>4.5794392523365648</v>
      </c>
      <c r="O18">
        <v>52.149532710280241</v>
      </c>
      <c r="P18">
        <v>4</v>
      </c>
      <c r="AM18">
        <v>8.1950084162839421</v>
      </c>
      <c r="AN18">
        <v>75.918178480635305</v>
      </c>
      <c r="AO18">
        <v>4</v>
      </c>
      <c r="AX18">
        <v>9.5608431523331685</v>
      </c>
      <c r="AY18">
        <v>49.705201471291417</v>
      </c>
      <c r="AZ18">
        <v>4</v>
      </c>
      <c r="BI18">
        <v>6.8691588785041642</v>
      </c>
      <c r="BJ18">
        <v>86.91588785046676</v>
      </c>
      <c r="BK18">
        <v>4</v>
      </c>
    </row>
    <row r="19" spans="1:63" x14ac:dyDescent="0.35">
      <c r="A19" s="153" t="s">
        <v>41</v>
      </c>
      <c r="B19" s="92">
        <v>2</v>
      </c>
      <c r="C19" s="132">
        <v>152.96257967276401</v>
      </c>
      <c r="D19" s="133">
        <v>9.923418618350734</v>
      </c>
      <c r="E19" s="132">
        <v>149.924798463065</v>
      </c>
      <c r="F19" s="133">
        <v>6.9463930328467116</v>
      </c>
      <c r="G19" s="134">
        <f t="shared" ref="G19:G20" si="5">0-D19</f>
        <v>-9.923418618350734</v>
      </c>
      <c r="H19" s="134">
        <v>0</v>
      </c>
      <c r="I19" s="134">
        <f t="shared" ref="I19:I20" si="6">D19</f>
        <v>9.923418618350734</v>
      </c>
      <c r="J19" s="134">
        <f t="shared" ref="J19:J20" si="7">(E19-C19)-F19</f>
        <v>-9.9841742425457163</v>
      </c>
      <c r="K19" s="134">
        <f t="shared" ref="K19:K20" si="8">E19-C19</f>
        <v>-3.0377812096990056</v>
      </c>
      <c r="L19" s="134">
        <f t="shared" ref="L19:L20" si="9">(E19-C19)+F19</f>
        <v>3.9086118231477061</v>
      </c>
    </row>
    <row r="20" spans="1:63" x14ac:dyDescent="0.35">
      <c r="A20" s="153" t="s">
        <v>42</v>
      </c>
      <c r="B20" s="93">
        <v>3</v>
      </c>
      <c r="C20" s="132">
        <v>199.97671711292199</v>
      </c>
      <c r="D20" s="133">
        <v>7.3948565985806853</v>
      </c>
      <c r="E20" s="132">
        <v>161.183193988781</v>
      </c>
      <c r="F20" s="133">
        <v>6.4178643242677476</v>
      </c>
      <c r="G20" s="134">
        <f t="shared" si="5"/>
        <v>-7.3948565985806853</v>
      </c>
      <c r="H20" s="134">
        <v>0</v>
      </c>
      <c r="I20" s="134">
        <f t="shared" si="6"/>
        <v>7.3948565985806853</v>
      </c>
      <c r="J20" s="134">
        <f t="shared" si="7"/>
        <v>-45.211387448408736</v>
      </c>
      <c r="K20" s="134">
        <f t="shared" si="8"/>
        <v>-38.793523124140989</v>
      </c>
      <c r="L20" s="134">
        <f t="shared" si="9"/>
        <v>-32.375658799873243</v>
      </c>
      <c r="N20">
        <v>-9.9234186183507074</v>
      </c>
      <c r="O20">
        <v>-18.581095065993459</v>
      </c>
      <c r="P20">
        <v>5</v>
      </c>
      <c r="Q20" t="s">
        <v>131</v>
      </c>
      <c r="AM20">
        <v>-29.367379933428307</v>
      </c>
      <c r="AN20">
        <v>87.649643366618108</v>
      </c>
      <c r="AO20">
        <v>5</v>
      </c>
      <c r="AX20">
        <v>-8.9378982406089449</v>
      </c>
      <c r="AY20">
        <v>67.063813599618058</v>
      </c>
      <c r="AZ20">
        <v>5</v>
      </c>
      <c r="BI20">
        <v>-5.9582119335337627</v>
      </c>
      <c r="BJ20">
        <v>-18.585340742037943</v>
      </c>
      <c r="BK20">
        <v>5</v>
      </c>
    </row>
    <row r="21" spans="1:63" x14ac:dyDescent="0.35">
      <c r="N21">
        <v>0</v>
      </c>
      <c r="O21">
        <v>-11.138531102230601</v>
      </c>
      <c r="P21">
        <v>5</v>
      </c>
      <c r="AM21">
        <v>0</v>
      </c>
      <c r="AN21">
        <v>105.525439847836</v>
      </c>
      <c r="AO21">
        <v>5</v>
      </c>
      <c r="AX21">
        <v>0</v>
      </c>
      <c r="AY21">
        <v>97.708036138848996</v>
      </c>
      <c r="AZ21">
        <v>5</v>
      </c>
      <c r="BI21">
        <v>0</v>
      </c>
      <c r="BJ21">
        <v>-11.142776778274907</v>
      </c>
      <c r="BK21">
        <v>5</v>
      </c>
    </row>
    <row r="22" spans="1:63" x14ac:dyDescent="0.35">
      <c r="N22">
        <v>9.9234186183507074</v>
      </c>
      <c r="O22">
        <v>-3.6959671384677453</v>
      </c>
      <c r="P22">
        <v>5</v>
      </c>
      <c r="AM22">
        <v>29.367379933428307</v>
      </c>
      <c r="AN22">
        <v>123.40123632905389</v>
      </c>
      <c r="AO22">
        <v>5</v>
      </c>
      <c r="AX22">
        <v>8.9378982406089449</v>
      </c>
      <c r="AY22">
        <v>128.35225867807992</v>
      </c>
      <c r="AZ22">
        <v>5</v>
      </c>
      <c r="BI22">
        <v>5.9582119335337627</v>
      </c>
      <c r="BJ22">
        <v>-3.70021281451187</v>
      </c>
      <c r="BK22">
        <v>5</v>
      </c>
    </row>
    <row r="23" spans="1:63" x14ac:dyDescent="0.35">
      <c r="B23" s="8"/>
      <c r="C23" s="284" t="s">
        <v>67</v>
      </c>
      <c r="D23" s="284"/>
      <c r="E23" s="284"/>
      <c r="F23" s="284"/>
      <c r="G23" s="284"/>
      <c r="H23" s="284"/>
      <c r="I23" s="284"/>
      <c r="J23" s="284"/>
      <c r="K23" s="284"/>
      <c r="L23" s="284"/>
    </row>
    <row r="24" spans="1:63" x14ac:dyDescent="0.35">
      <c r="A24" s="151" t="s">
        <v>10</v>
      </c>
      <c r="B24" s="145">
        <v>1</v>
      </c>
      <c r="C24" s="9">
        <v>248.52183103506701</v>
      </c>
      <c r="D24" s="8">
        <v>23.283220164918234</v>
      </c>
      <c r="E24" s="7">
        <v>509.90597549180598</v>
      </c>
      <c r="F24" s="8">
        <v>46.570348877787787</v>
      </c>
      <c r="G24" s="134">
        <f>0-D24</f>
        <v>-23.283220164918234</v>
      </c>
      <c r="H24" s="134">
        <v>0</v>
      </c>
      <c r="I24" s="134">
        <f>D24</f>
        <v>23.283220164918234</v>
      </c>
      <c r="J24" s="134">
        <f>(E24-C24)-F24</f>
        <v>214.81379557895119</v>
      </c>
      <c r="K24" s="134">
        <f>E24-C24</f>
        <v>261.38414445673897</v>
      </c>
      <c r="L24" s="134">
        <f>(E24-C24)+F24</f>
        <v>307.95449333452677</v>
      </c>
      <c r="N24">
        <v>-10.363170705894667</v>
      </c>
      <c r="O24">
        <v>-28.56513916816602</v>
      </c>
      <c r="P24">
        <v>6</v>
      </c>
      <c r="Q24" t="s">
        <v>131</v>
      </c>
      <c r="AM24">
        <v>-11.059811004230243</v>
      </c>
      <c r="AN24">
        <v>104.73415762450578</v>
      </c>
      <c r="AO24">
        <v>6</v>
      </c>
      <c r="AX24">
        <v>-13.517546782947147</v>
      </c>
      <c r="AY24">
        <v>0.82760490507901352</v>
      </c>
      <c r="AZ24">
        <v>6</v>
      </c>
      <c r="BI24">
        <v>-6.4178643242677476</v>
      </c>
      <c r="BJ24">
        <v>-84.973732670123312</v>
      </c>
      <c r="BK24">
        <v>6</v>
      </c>
    </row>
    <row r="25" spans="1:63" x14ac:dyDescent="0.35">
      <c r="A25" s="153" t="s">
        <v>41</v>
      </c>
      <c r="B25" s="145">
        <v>2</v>
      </c>
      <c r="C25" s="9">
        <v>186.63291354211401</v>
      </c>
      <c r="D25" s="8">
        <v>15.877469789360786</v>
      </c>
      <c r="E25" s="7">
        <v>169.41457434444101</v>
      </c>
      <c r="F25" s="8">
        <v>5.9540511710100512</v>
      </c>
      <c r="G25" s="134">
        <f t="shared" ref="G25:G32" si="10">0-D25</f>
        <v>-15.877469789360786</v>
      </c>
      <c r="H25" s="134">
        <v>0</v>
      </c>
      <c r="I25" s="134">
        <f t="shared" ref="I25:I32" si="11">D25</f>
        <v>15.877469789360786</v>
      </c>
      <c r="J25" s="134">
        <f t="shared" ref="J25:J32" si="12">(E25-C25)-F25</f>
        <v>-23.172390368683054</v>
      </c>
      <c r="K25" s="134">
        <f t="shared" ref="K25:K32" si="13">E25-C25</f>
        <v>-17.218339197673004</v>
      </c>
      <c r="L25" s="134">
        <f t="shared" ref="L25:L32" si="14">(E25-C25)+F25</f>
        <v>-11.264288026662953</v>
      </c>
      <c r="N25">
        <v>0</v>
      </c>
      <c r="O25">
        <v>-21.159911101703806</v>
      </c>
      <c r="P25">
        <v>6</v>
      </c>
      <c r="AM25">
        <v>0</v>
      </c>
      <c r="AN25">
        <v>136.68472274783801</v>
      </c>
      <c r="AO25">
        <v>6</v>
      </c>
      <c r="AX25">
        <v>0</v>
      </c>
      <c r="AY25">
        <v>102.82363972187201</v>
      </c>
      <c r="AZ25">
        <v>6</v>
      </c>
      <c r="BI25">
        <v>0</v>
      </c>
      <c r="BJ25">
        <v>-77.074822732563803</v>
      </c>
      <c r="BK25">
        <v>6</v>
      </c>
    </row>
    <row r="26" spans="1:63" x14ac:dyDescent="0.35">
      <c r="A26" s="153" t="s">
        <v>42</v>
      </c>
      <c r="B26" s="150">
        <v>3</v>
      </c>
      <c r="C26" s="9">
        <v>219.74388824214199</v>
      </c>
      <c r="D26" s="8">
        <v>16.297724626944309</v>
      </c>
      <c r="E26" s="7">
        <v>170.37993438459</v>
      </c>
      <c r="F26" s="8">
        <v>1.974727484390072</v>
      </c>
      <c r="G26" s="134">
        <f t="shared" si="10"/>
        <v>-16.297724626944309</v>
      </c>
      <c r="H26" s="134">
        <v>0</v>
      </c>
      <c r="I26" s="134">
        <f t="shared" si="11"/>
        <v>16.297724626944309</v>
      </c>
      <c r="J26" s="134">
        <f t="shared" si="12"/>
        <v>-51.338681341942063</v>
      </c>
      <c r="K26" s="134">
        <f t="shared" si="13"/>
        <v>-49.363953857551991</v>
      </c>
      <c r="L26" s="134">
        <f t="shared" si="14"/>
        <v>-47.389226373161918</v>
      </c>
      <c r="N26">
        <v>10.363170705894667</v>
      </c>
      <c r="O26">
        <v>-13.754683035241593</v>
      </c>
      <c r="P26">
        <v>6</v>
      </c>
      <c r="AM26">
        <v>11.059811004230243</v>
      </c>
      <c r="AN26">
        <v>168.63528787117022</v>
      </c>
      <c r="AO26">
        <v>6</v>
      </c>
      <c r="AX26">
        <v>13.517546782947147</v>
      </c>
      <c r="AY26">
        <v>204.81967453866503</v>
      </c>
      <c r="AZ26">
        <v>6</v>
      </c>
      <c r="BI26">
        <v>6.4178643242677476</v>
      </c>
      <c r="BJ26">
        <v>-69.175912795004294</v>
      </c>
      <c r="BK26">
        <v>6</v>
      </c>
    </row>
    <row r="27" spans="1:63" x14ac:dyDescent="0.35">
      <c r="A27" s="153" t="s">
        <v>44</v>
      </c>
      <c r="B27" s="150">
        <v>4</v>
      </c>
      <c r="C27" s="9">
        <v>179.331269092496</v>
      </c>
      <c r="D27" s="8">
        <v>8.1950084162839421</v>
      </c>
      <c r="E27" s="7">
        <v>219.73774443590099</v>
      </c>
      <c r="F27" s="8">
        <v>35.51170313723032</v>
      </c>
      <c r="G27" s="134">
        <f t="shared" si="10"/>
        <v>-8.1950084162839421</v>
      </c>
      <c r="H27" s="134">
        <v>0</v>
      </c>
      <c r="I27" s="134">
        <f t="shared" si="11"/>
        <v>8.1950084162839421</v>
      </c>
      <c r="J27" s="134">
        <f t="shared" si="12"/>
        <v>4.8947722061746717</v>
      </c>
      <c r="K27" s="134">
        <f t="shared" si="13"/>
        <v>40.406475343404992</v>
      </c>
      <c r="L27" s="134">
        <f t="shared" si="14"/>
        <v>75.918178480635305</v>
      </c>
    </row>
    <row r="28" spans="1:63" x14ac:dyDescent="0.35">
      <c r="A28" s="153" t="s">
        <v>45</v>
      </c>
      <c r="B28" s="150">
        <v>5</v>
      </c>
      <c r="C28" s="9">
        <v>214.122681883024</v>
      </c>
      <c r="D28" s="8">
        <v>29.367379933428307</v>
      </c>
      <c r="E28" s="7">
        <v>319.64812173086</v>
      </c>
      <c r="F28" s="8">
        <v>17.87579648121789</v>
      </c>
      <c r="G28" s="134">
        <f t="shared" si="10"/>
        <v>-29.367379933428307</v>
      </c>
      <c r="H28" s="134">
        <v>0</v>
      </c>
      <c r="I28" s="134">
        <f t="shared" si="11"/>
        <v>29.367379933428307</v>
      </c>
      <c r="J28" s="134">
        <f t="shared" si="12"/>
        <v>87.649643366618108</v>
      </c>
      <c r="K28" s="134">
        <f t="shared" si="13"/>
        <v>105.525439847836</v>
      </c>
      <c r="L28" s="134">
        <f t="shared" si="14"/>
        <v>123.40123632905389</v>
      </c>
      <c r="N28">
        <v>-6.8291736802369982</v>
      </c>
      <c r="O28">
        <v>-12.387218331567485</v>
      </c>
      <c r="P28">
        <v>7</v>
      </c>
      <c r="Q28" t="s">
        <v>130</v>
      </c>
      <c r="AM28">
        <v>-15.576158940398022</v>
      </c>
      <c r="AN28">
        <v>25.642018365401835</v>
      </c>
      <c r="AO28">
        <v>7</v>
      </c>
      <c r="AX28">
        <v>0</v>
      </c>
      <c r="AY28">
        <v>31.429653722063332</v>
      </c>
      <c r="AZ28">
        <v>7</v>
      </c>
      <c r="BI28">
        <v>-6.8291736802365808</v>
      </c>
      <c r="BJ28">
        <v>-19.065937948091054</v>
      </c>
      <c r="BK28">
        <v>7</v>
      </c>
    </row>
    <row r="29" spans="1:63" x14ac:dyDescent="0.35">
      <c r="A29" s="153" t="s">
        <v>46</v>
      </c>
      <c r="B29" s="145">
        <v>6</v>
      </c>
      <c r="C29" s="9">
        <v>211.489993843234</v>
      </c>
      <c r="D29" s="8">
        <v>11.059811004230243</v>
      </c>
      <c r="E29" s="7">
        <v>348.17471659107201</v>
      </c>
      <c r="F29" s="8">
        <v>31.950565123332222</v>
      </c>
      <c r="G29" s="134">
        <f t="shared" si="10"/>
        <v>-11.059811004230243</v>
      </c>
      <c r="H29" s="134">
        <v>0</v>
      </c>
      <c r="I29" s="134">
        <f t="shared" si="11"/>
        <v>11.059811004230243</v>
      </c>
      <c r="J29" s="134">
        <f t="shared" si="12"/>
        <v>104.73415762450578</v>
      </c>
      <c r="K29" s="134">
        <f t="shared" si="13"/>
        <v>136.68472274783801</v>
      </c>
      <c r="L29" s="134">
        <f t="shared" si="14"/>
        <v>168.63528787117022</v>
      </c>
      <c r="N29">
        <v>0</v>
      </c>
      <c r="O29">
        <v>-4.1922099152829873</v>
      </c>
      <c r="P29">
        <v>7</v>
      </c>
      <c r="AM29">
        <v>0</v>
      </c>
      <c r="AN29">
        <v>47.708243530964012</v>
      </c>
      <c r="AO29">
        <v>7</v>
      </c>
      <c r="AX29">
        <v>0</v>
      </c>
      <c r="AY29">
        <v>57.389918622726015</v>
      </c>
      <c r="AZ29">
        <v>7</v>
      </c>
      <c r="BI29">
        <v>0</v>
      </c>
      <c r="BJ29">
        <v>2.7874178286679978</v>
      </c>
      <c r="BK29">
        <v>7</v>
      </c>
    </row>
    <row r="30" spans="1:63" x14ac:dyDescent="0.35">
      <c r="A30" s="153" t="s">
        <v>47</v>
      </c>
      <c r="B30" s="150">
        <v>7</v>
      </c>
      <c r="C30" s="9">
        <v>169.074023276774</v>
      </c>
      <c r="D30" s="8">
        <v>15.576158940398022</v>
      </c>
      <c r="E30" s="7">
        <v>216.78226680773801</v>
      </c>
      <c r="F30" s="8">
        <v>22.066225165562177</v>
      </c>
      <c r="G30" s="134">
        <f t="shared" si="10"/>
        <v>-15.576158940398022</v>
      </c>
      <c r="H30" s="134">
        <v>0</v>
      </c>
      <c r="I30" s="134">
        <f t="shared" si="11"/>
        <v>15.576158940398022</v>
      </c>
      <c r="J30" s="134">
        <f t="shared" si="12"/>
        <v>25.642018365401835</v>
      </c>
      <c r="K30" s="134">
        <f t="shared" si="13"/>
        <v>47.708243530964012</v>
      </c>
      <c r="L30" s="134">
        <f t="shared" si="14"/>
        <v>69.774468696526185</v>
      </c>
      <c r="N30">
        <v>6.8291736802369982</v>
      </c>
      <c r="O30">
        <v>4.0027985010015108</v>
      </c>
      <c r="P30">
        <v>7</v>
      </c>
      <c r="AM30">
        <v>15.576158940398022</v>
      </c>
      <c r="AN30">
        <v>69.774468696526185</v>
      </c>
      <c r="AO30">
        <v>7</v>
      </c>
      <c r="AX30">
        <v>0</v>
      </c>
      <c r="AY30">
        <v>83.350183523388694</v>
      </c>
      <c r="AZ30">
        <v>7</v>
      </c>
      <c r="BI30">
        <v>6.8291736802365808</v>
      </c>
      <c r="BJ30">
        <v>24.64077360542705</v>
      </c>
      <c r="BK30">
        <v>7</v>
      </c>
    </row>
    <row r="31" spans="1:63" x14ac:dyDescent="0.35">
      <c r="A31" s="153" t="s">
        <v>48</v>
      </c>
      <c r="B31" s="150">
        <v>8</v>
      </c>
      <c r="C31" s="9">
        <v>165.861582717581</v>
      </c>
      <c r="D31" s="8">
        <v>11.80709571887801</v>
      </c>
      <c r="E31" s="7">
        <v>262.25054994641499</v>
      </c>
      <c r="F31" s="8">
        <v>53.131930734954111</v>
      </c>
      <c r="G31" s="134">
        <f t="shared" si="10"/>
        <v>-11.80709571887801</v>
      </c>
      <c r="H31" s="134">
        <v>0</v>
      </c>
      <c r="I31" s="134">
        <f t="shared" si="11"/>
        <v>11.80709571887801</v>
      </c>
      <c r="J31" s="134">
        <f t="shared" si="12"/>
        <v>43.25703649387988</v>
      </c>
      <c r="K31" s="134">
        <f t="shared" si="13"/>
        <v>96.388967228833991</v>
      </c>
      <c r="L31" s="134">
        <f t="shared" si="14"/>
        <v>149.52089796378812</v>
      </c>
    </row>
    <row r="32" spans="1:63" x14ac:dyDescent="0.35">
      <c r="A32" s="153" t="s">
        <v>49</v>
      </c>
      <c r="B32" s="150">
        <v>9</v>
      </c>
      <c r="C32" s="9">
        <v>166.35913474068201</v>
      </c>
      <c r="D32" s="8">
        <v>10.788428459735634</v>
      </c>
      <c r="E32" s="7">
        <v>275.21501172791199</v>
      </c>
      <c r="F32" s="8">
        <v>52.743428025368416</v>
      </c>
      <c r="G32" s="134">
        <f t="shared" si="10"/>
        <v>-10.788428459735634</v>
      </c>
      <c r="H32" s="134">
        <v>0</v>
      </c>
      <c r="I32" s="134">
        <f t="shared" si="11"/>
        <v>10.788428459735634</v>
      </c>
      <c r="J32" s="134">
        <f t="shared" si="12"/>
        <v>56.11244896186156</v>
      </c>
      <c r="K32" s="134">
        <f t="shared" si="13"/>
        <v>108.85587698722998</v>
      </c>
      <c r="L32" s="134">
        <f t="shared" si="14"/>
        <v>161.59930501259839</v>
      </c>
      <c r="N32">
        <v>-6.3842130290061627</v>
      </c>
      <c r="O32">
        <v>59.36966238706642</v>
      </c>
      <c r="P32">
        <v>8</v>
      </c>
      <c r="Q32" t="s">
        <v>130</v>
      </c>
      <c r="AM32">
        <v>-11.80709571887801</v>
      </c>
      <c r="AN32">
        <v>43.25703649387988</v>
      </c>
      <c r="AO32">
        <v>8</v>
      </c>
      <c r="AX32">
        <v>-15.353646567769157</v>
      </c>
      <c r="AY32">
        <v>18.703096621356892</v>
      </c>
      <c r="AZ32">
        <v>8</v>
      </c>
      <c r="BI32">
        <v>-12.768426058011126</v>
      </c>
      <c r="BJ32">
        <v>47.112886352829307</v>
      </c>
      <c r="BK32">
        <v>8</v>
      </c>
    </row>
    <row r="33" spans="1:63" x14ac:dyDescent="0.35">
      <c r="N33">
        <v>0</v>
      </c>
      <c r="O33">
        <v>95.121255349500302</v>
      </c>
      <c r="P33">
        <v>8</v>
      </c>
      <c r="AM33">
        <v>0</v>
      </c>
      <c r="AN33">
        <v>96.388967228833991</v>
      </c>
      <c r="AO33">
        <v>8</v>
      </c>
      <c r="AX33">
        <v>0</v>
      </c>
      <c r="AY33">
        <v>49.401545490439005</v>
      </c>
      <c r="AZ33">
        <v>8</v>
      </c>
      <c r="BI33">
        <v>0</v>
      </c>
      <c r="BJ33">
        <v>57.327627199238989</v>
      </c>
      <c r="BK33">
        <v>8</v>
      </c>
    </row>
    <row r="34" spans="1:63" x14ac:dyDescent="0.35">
      <c r="N34">
        <v>6.3842130290061627</v>
      </c>
      <c r="O34">
        <v>130.87284831193418</v>
      </c>
      <c r="P34">
        <v>8</v>
      </c>
      <c r="AM34">
        <v>11.80709571887801</v>
      </c>
      <c r="AN34">
        <v>149.52089796378812</v>
      </c>
      <c r="AO34">
        <v>8</v>
      </c>
      <c r="AX34">
        <v>15.353646567769157</v>
      </c>
      <c r="AY34">
        <v>80.099994359521119</v>
      </c>
      <c r="AZ34">
        <v>8</v>
      </c>
      <c r="BI34">
        <v>12.768426058011126</v>
      </c>
      <c r="BJ34">
        <v>67.542368045648672</v>
      </c>
      <c r="BK34">
        <v>8</v>
      </c>
    </row>
    <row r="35" spans="1:63" x14ac:dyDescent="0.35">
      <c r="C35" s="284" t="s">
        <v>74</v>
      </c>
      <c r="D35" s="284"/>
      <c r="E35" s="284"/>
      <c r="F35" s="284"/>
      <c r="G35" s="284"/>
      <c r="H35" s="284"/>
      <c r="I35" s="284"/>
      <c r="J35" s="284"/>
      <c r="K35" s="284"/>
      <c r="L35" s="284"/>
    </row>
    <row r="36" spans="1:63" x14ac:dyDescent="0.35">
      <c r="A36" s="142" t="s">
        <v>10</v>
      </c>
      <c r="B36" s="145">
        <v>1</v>
      </c>
      <c r="C36" s="7">
        <v>193.401334091113</v>
      </c>
      <c r="D36" s="8">
        <v>25.87458745874742</v>
      </c>
      <c r="E36" s="7">
        <v>421.122112211223</v>
      </c>
      <c r="F36" s="8">
        <v>49.161716171615019</v>
      </c>
      <c r="G36" s="134">
        <v>-25.87458745874742</v>
      </c>
      <c r="H36" s="134">
        <v>0</v>
      </c>
      <c r="I36" s="134">
        <v>25.87458745874742</v>
      </c>
      <c r="J36" s="134">
        <v>178.55906194849499</v>
      </c>
      <c r="K36" s="134">
        <v>227.72077812011</v>
      </c>
      <c r="L36" s="134">
        <v>276.88249429172504</v>
      </c>
      <c r="N36">
        <v>-7.3732073361532171</v>
      </c>
      <c r="O36">
        <v>66.780689218879132</v>
      </c>
      <c r="P36">
        <v>9</v>
      </c>
      <c r="Q36" t="s">
        <v>130</v>
      </c>
      <c r="AM36">
        <v>-10.788428459735634</v>
      </c>
      <c r="AN36">
        <v>56.11244896186156</v>
      </c>
      <c r="AO36">
        <v>9</v>
      </c>
      <c r="AX36">
        <v>-7.1922856398237833</v>
      </c>
      <c r="AY36">
        <v>58.950221527233424</v>
      </c>
      <c r="AZ36">
        <v>9</v>
      </c>
      <c r="BI36">
        <v>-15.975282561666111</v>
      </c>
      <c r="BJ36">
        <v>39.850430126356599</v>
      </c>
      <c r="BK36">
        <v>9</v>
      </c>
    </row>
    <row r="37" spans="1:63" x14ac:dyDescent="0.35">
      <c r="A37" s="55" t="s">
        <v>41</v>
      </c>
      <c r="B37" s="145">
        <v>2</v>
      </c>
      <c r="C37" s="7">
        <v>160.810711840659</v>
      </c>
      <c r="D37" s="8">
        <v>7.4425639637630088</v>
      </c>
      <c r="E37" s="7">
        <v>150.68477447499501</v>
      </c>
      <c r="F37" s="8">
        <v>12.404273272938404</v>
      </c>
      <c r="G37" s="134">
        <v>-7.4425639637630088</v>
      </c>
      <c r="H37" s="134">
        <v>0</v>
      </c>
      <c r="I37" s="134">
        <v>7.4425639637630088</v>
      </c>
      <c r="J37" s="134">
        <v>-22.530210638602391</v>
      </c>
      <c r="K37" s="134">
        <v>-10.125937365663987</v>
      </c>
      <c r="L37" s="134">
        <v>2.2783359072744176</v>
      </c>
      <c r="N37">
        <v>0</v>
      </c>
      <c r="O37">
        <v>82.755971780547199</v>
      </c>
      <c r="P37">
        <v>9</v>
      </c>
      <c r="AM37">
        <v>0</v>
      </c>
      <c r="AN37">
        <v>108.85587698722998</v>
      </c>
      <c r="AO37">
        <v>9</v>
      </c>
      <c r="AX37">
        <v>0</v>
      </c>
      <c r="AY37">
        <v>70.937364260273014</v>
      </c>
      <c r="AZ37">
        <v>9</v>
      </c>
      <c r="BI37">
        <v>0</v>
      </c>
      <c r="BJ37">
        <v>87.776277811354987</v>
      </c>
      <c r="BK37">
        <v>9</v>
      </c>
    </row>
    <row r="38" spans="1:63" x14ac:dyDescent="0.35">
      <c r="A38" s="56" t="s">
        <v>42</v>
      </c>
      <c r="B38" s="150">
        <v>3</v>
      </c>
      <c r="C38" s="7">
        <v>191.78749073975999</v>
      </c>
      <c r="D38" s="8">
        <v>9.379955550852884</v>
      </c>
      <c r="E38" s="7">
        <v>125.29156524499901</v>
      </c>
      <c r="F38" s="8">
        <v>10.36731929304597</v>
      </c>
      <c r="G38" s="134">
        <v>-9.379955550852884</v>
      </c>
      <c r="H38" s="134">
        <v>0</v>
      </c>
      <c r="I38" s="134">
        <v>9.379955550852884</v>
      </c>
      <c r="J38" s="134">
        <v>-76.863244787806948</v>
      </c>
      <c r="K38" s="134">
        <v>-66.495925494760982</v>
      </c>
      <c r="L38" s="134">
        <v>-56.128606201715016</v>
      </c>
      <c r="N38">
        <v>7.3732073361532171</v>
      </c>
      <c r="O38">
        <v>98.731254342215266</v>
      </c>
      <c r="P38">
        <v>9</v>
      </c>
      <c r="AM38">
        <v>10.788428459735634</v>
      </c>
      <c r="AN38">
        <v>161.59930501259839</v>
      </c>
      <c r="AO38">
        <v>9</v>
      </c>
      <c r="AX38">
        <v>7.1922856398237833</v>
      </c>
      <c r="AY38">
        <v>82.924506993312605</v>
      </c>
      <c r="AZ38">
        <v>9</v>
      </c>
      <c r="BI38">
        <v>15.975282561666111</v>
      </c>
      <c r="BJ38">
        <v>135.70212549635337</v>
      </c>
      <c r="BK38">
        <v>9</v>
      </c>
    </row>
    <row r="39" spans="1:63" x14ac:dyDescent="0.35">
      <c r="A39" s="70" t="s">
        <v>44</v>
      </c>
      <c r="B39" s="150">
        <v>4</v>
      </c>
      <c r="C39" s="7">
        <v>150.983285190803</v>
      </c>
      <c r="D39" s="8">
        <v>9.5608431523331685</v>
      </c>
      <c r="E39" s="7">
        <v>177.46929614928999</v>
      </c>
      <c r="F39" s="8">
        <v>23.219190512804435</v>
      </c>
      <c r="G39" s="134">
        <v>-9.5608431523331685</v>
      </c>
      <c r="H39" s="134">
        <v>0</v>
      </c>
      <c r="I39" s="134">
        <v>9.5608431523331685</v>
      </c>
      <c r="J39" s="134">
        <v>3.2668204456825514</v>
      </c>
      <c r="K39" s="134">
        <v>26.486010958486986</v>
      </c>
      <c r="L39" s="134">
        <v>49.705201471291417</v>
      </c>
    </row>
    <row r="40" spans="1:63" x14ac:dyDescent="0.35">
      <c r="A40" s="70" t="s">
        <v>45</v>
      </c>
      <c r="B40" s="150">
        <v>5</v>
      </c>
      <c r="C40" s="7">
        <v>179.38183547313301</v>
      </c>
      <c r="D40" s="8">
        <v>8.9378982406089449</v>
      </c>
      <c r="E40" s="7">
        <v>277.08987161198201</v>
      </c>
      <c r="F40" s="8">
        <v>30.644222539230938</v>
      </c>
      <c r="G40" s="134">
        <v>-8.9378982406089449</v>
      </c>
      <c r="H40" s="134">
        <v>0</v>
      </c>
      <c r="I40" s="134">
        <v>8.9378982406089449</v>
      </c>
      <c r="J40" s="134">
        <v>67.063813599618058</v>
      </c>
      <c r="K40" s="134">
        <v>97.708036138848996</v>
      </c>
      <c r="L40" s="134">
        <v>128.35225867807992</v>
      </c>
      <c r="N40">
        <v>0</v>
      </c>
      <c r="O40">
        <v>14.712802225791886</v>
      </c>
      <c r="P40">
        <v>10</v>
      </c>
      <c r="Q40" t="s">
        <v>130</v>
      </c>
      <c r="BI40">
        <v>-3.8940397350985587</v>
      </c>
      <c r="BJ40">
        <v>-36.038925245243007</v>
      </c>
      <c r="BK40">
        <v>10</v>
      </c>
    </row>
    <row r="41" spans="1:63" x14ac:dyDescent="0.35">
      <c r="A41" s="70" t="s">
        <v>46</v>
      </c>
      <c r="B41" s="145">
        <v>6</v>
      </c>
      <c r="C41" s="7">
        <v>175.96150044340001</v>
      </c>
      <c r="D41" s="8">
        <v>13.517546782947147</v>
      </c>
      <c r="E41" s="7">
        <v>278.78514016527203</v>
      </c>
      <c r="F41" s="8">
        <v>101.996034816793</v>
      </c>
      <c r="G41" s="134">
        <v>-13.517546782947147</v>
      </c>
      <c r="H41" s="134">
        <v>0</v>
      </c>
      <c r="I41" s="134">
        <v>13.517546782947147</v>
      </c>
      <c r="J41" s="134">
        <v>0.82760490507901352</v>
      </c>
      <c r="K41" s="134">
        <v>102.82363972187201</v>
      </c>
      <c r="L41" s="134">
        <v>204.81967453866503</v>
      </c>
      <c r="N41">
        <v>0</v>
      </c>
      <c r="O41">
        <v>22.500881695990898</v>
      </c>
      <c r="P41">
        <v>10</v>
      </c>
      <c r="BI41">
        <v>0</v>
      </c>
      <c r="BJ41">
        <v>-28.250845775043999</v>
      </c>
      <c r="BK41">
        <v>10</v>
      </c>
    </row>
    <row r="42" spans="1:63" x14ac:dyDescent="0.35">
      <c r="A42" s="70" t="s">
        <v>47</v>
      </c>
      <c r="B42" s="150">
        <v>7</v>
      </c>
      <c r="C42" s="7">
        <v>108.60927152317799</v>
      </c>
      <c r="D42" s="8">
        <v>0</v>
      </c>
      <c r="E42" s="7">
        <v>165.99919014590401</v>
      </c>
      <c r="F42" s="8">
        <v>25.960264900662683</v>
      </c>
      <c r="G42" s="134">
        <v>0</v>
      </c>
      <c r="H42" s="134">
        <v>0</v>
      </c>
      <c r="I42" s="134">
        <v>0</v>
      </c>
      <c r="J42" s="134">
        <v>31.429653722063332</v>
      </c>
      <c r="K42" s="134">
        <v>57.389918622726015</v>
      </c>
      <c r="L42" s="134">
        <v>83.350183523388694</v>
      </c>
      <c r="N42">
        <v>0</v>
      </c>
      <c r="O42">
        <v>30.28896116618991</v>
      </c>
      <c r="P42">
        <v>10</v>
      </c>
      <c r="BI42">
        <v>3.8940397350985587</v>
      </c>
      <c r="BJ42">
        <v>-20.462766304844987</v>
      </c>
      <c r="BK42">
        <v>10</v>
      </c>
    </row>
    <row r="43" spans="1:63" x14ac:dyDescent="0.35">
      <c r="A43" s="70" t="s">
        <v>48</v>
      </c>
      <c r="B43" s="116">
        <v>8</v>
      </c>
      <c r="C43" s="7">
        <v>124.49207513114099</v>
      </c>
      <c r="D43" s="8">
        <v>15.353646567769157</v>
      </c>
      <c r="E43" s="7">
        <v>173.89362062158</v>
      </c>
      <c r="F43" s="8">
        <v>30.698448869082114</v>
      </c>
      <c r="G43" s="134">
        <v>-15.353646567769157</v>
      </c>
      <c r="H43" s="134">
        <v>0</v>
      </c>
      <c r="I43" s="134">
        <v>15.353646567769157</v>
      </c>
      <c r="J43" s="134">
        <v>18.703096621356892</v>
      </c>
      <c r="K43" s="134">
        <v>49.401545490439005</v>
      </c>
      <c r="L43" s="134">
        <v>80.099994359521119</v>
      </c>
    </row>
    <row r="44" spans="1:63" x14ac:dyDescent="0.35">
      <c r="A44" s="70" t="s">
        <v>49</v>
      </c>
      <c r="B44" s="114">
        <v>9</v>
      </c>
      <c r="C44" s="7">
        <v>124.778038398053</v>
      </c>
      <c r="D44" s="8">
        <v>7.1922856398237833</v>
      </c>
      <c r="E44" s="7">
        <v>195.71540265832601</v>
      </c>
      <c r="F44" s="8">
        <v>11.987142733039592</v>
      </c>
      <c r="G44" s="134">
        <v>-7.1922856398237833</v>
      </c>
      <c r="H44" s="134">
        <v>0</v>
      </c>
      <c r="I44" s="134">
        <v>7.1922856398237833</v>
      </c>
      <c r="J44" s="134">
        <v>58.950221527233424</v>
      </c>
      <c r="K44" s="134">
        <v>70.937364260273014</v>
      </c>
      <c r="L44" s="134">
        <v>82.924506993312605</v>
      </c>
      <c r="N44">
        <v>0</v>
      </c>
      <c r="O44">
        <v>21.040419651418926</v>
      </c>
      <c r="P44">
        <v>11</v>
      </c>
      <c r="Q44" t="s">
        <v>130</v>
      </c>
      <c r="BI44">
        <v>0</v>
      </c>
      <c r="BJ44">
        <v>2.8147329234601131</v>
      </c>
      <c r="BK44">
        <v>11</v>
      </c>
    </row>
    <row r="45" spans="1:63" x14ac:dyDescent="0.35">
      <c r="N45">
        <v>0</v>
      </c>
      <c r="O45">
        <v>48.196739804838998</v>
      </c>
      <c r="P45">
        <v>11</v>
      </c>
      <c r="BI45">
        <v>0</v>
      </c>
      <c r="BJ45">
        <v>22.886795645552198</v>
      </c>
      <c r="BK45">
        <v>11</v>
      </c>
    </row>
    <row r="46" spans="1:63" x14ac:dyDescent="0.35">
      <c r="N46">
        <v>0</v>
      </c>
      <c r="O46">
        <v>75.353059958259067</v>
      </c>
      <c r="P46">
        <v>11</v>
      </c>
      <c r="BI46">
        <v>0</v>
      </c>
      <c r="BJ46">
        <v>42.958858367644282</v>
      </c>
      <c r="BK46">
        <v>11</v>
      </c>
    </row>
    <row r="47" spans="1:63" x14ac:dyDescent="0.35">
      <c r="C47" s="284" t="s">
        <v>0</v>
      </c>
      <c r="D47" s="284"/>
      <c r="E47" s="284"/>
      <c r="F47" s="284"/>
      <c r="G47" s="284"/>
      <c r="H47" s="284"/>
      <c r="I47" s="284"/>
      <c r="J47" s="284"/>
      <c r="K47" s="284"/>
      <c r="L47" s="284"/>
    </row>
    <row r="48" spans="1:63" x14ac:dyDescent="0.35">
      <c r="A48" s="144" t="s">
        <v>10</v>
      </c>
      <c r="B48" s="114">
        <v>1</v>
      </c>
      <c r="C48" s="12">
        <v>152.48322415323</v>
      </c>
      <c r="D48" s="13">
        <v>27.168316831685377</v>
      </c>
      <c r="E48" s="12">
        <v>252.81126299941701</v>
      </c>
      <c r="F48" s="13">
        <v>69.861386138614563</v>
      </c>
      <c r="G48" s="134">
        <v>-27.168316831685377</v>
      </c>
      <c r="H48" s="134">
        <v>0</v>
      </c>
      <c r="I48" s="134">
        <v>27.168316831685377</v>
      </c>
      <c r="J48" s="134">
        <v>30.46665270757245</v>
      </c>
      <c r="K48" s="134">
        <v>100.32803884618701</v>
      </c>
      <c r="L48" s="134">
        <v>170.18942498480158</v>
      </c>
      <c r="N48">
        <v>0</v>
      </c>
      <c r="O48">
        <v>12.469463990965451</v>
      </c>
      <c r="P48">
        <v>12</v>
      </c>
      <c r="Q48" t="s">
        <v>130</v>
      </c>
      <c r="BI48">
        <v>-5.9935713665197961</v>
      </c>
      <c r="BJ48">
        <v>-6.9301363912783529</v>
      </c>
      <c r="BK48">
        <v>12</v>
      </c>
    </row>
    <row r="49" spans="1:63" x14ac:dyDescent="0.35">
      <c r="A49" s="106" t="s">
        <v>11</v>
      </c>
      <c r="B49" s="113">
        <v>2</v>
      </c>
      <c r="C49" s="12">
        <v>163.09012875536399</v>
      </c>
      <c r="D49" s="13">
        <v>5.6080114449223233</v>
      </c>
      <c r="E49" s="12">
        <v>464.949928469241</v>
      </c>
      <c r="F49" s="13">
        <v>54.67811158798375</v>
      </c>
      <c r="G49" s="134">
        <v>-5.6080114449223233</v>
      </c>
      <c r="H49" s="134">
        <v>0</v>
      </c>
      <c r="I49" s="134">
        <v>5.6080114449223233</v>
      </c>
      <c r="J49" s="134">
        <v>247.18168812589326</v>
      </c>
      <c r="K49" s="134">
        <v>301.85979971387701</v>
      </c>
      <c r="L49" s="134">
        <v>356.53791130186073</v>
      </c>
      <c r="N49">
        <v>0</v>
      </c>
      <c r="O49">
        <v>24.456606724003095</v>
      </c>
      <c r="P49">
        <v>12</v>
      </c>
      <c r="BI49">
        <v>0</v>
      </c>
      <c r="BJ49">
        <v>13.448006254887005</v>
      </c>
      <c r="BK49">
        <v>12</v>
      </c>
    </row>
    <row r="50" spans="1:63" x14ac:dyDescent="0.35">
      <c r="A50" s="107" t="s">
        <v>13</v>
      </c>
      <c r="B50" s="113">
        <v>3</v>
      </c>
      <c r="C50" s="12">
        <v>133.16195372750599</v>
      </c>
      <c r="D50" s="13">
        <v>10.580976863752147</v>
      </c>
      <c r="E50" s="12">
        <v>518.25192802056495</v>
      </c>
      <c r="F50" s="13">
        <v>42.323907455012602</v>
      </c>
      <c r="G50" s="134">
        <v>-10.580976863752147</v>
      </c>
      <c r="H50" s="134">
        <v>0</v>
      </c>
      <c r="I50" s="134">
        <v>10.580976863752147</v>
      </c>
      <c r="J50" s="134">
        <v>342.76606683804636</v>
      </c>
      <c r="K50" s="134">
        <v>385.08997429305896</v>
      </c>
      <c r="L50" s="134">
        <v>427.41388174807156</v>
      </c>
      <c r="N50">
        <v>0</v>
      </c>
      <c r="O50">
        <v>36.443749457040738</v>
      </c>
      <c r="P50">
        <v>12</v>
      </c>
      <c r="BI50">
        <v>5.9935713665197961</v>
      </c>
      <c r="BJ50">
        <v>33.826148901052363</v>
      </c>
      <c r="BK50">
        <v>12</v>
      </c>
    </row>
    <row r="51" spans="1:63" x14ac:dyDescent="0.35">
      <c r="A51" s="106" t="s">
        <v>14</v>
      </c>
      <c r="B51" s="113">
        <v>4</v>
      </c>
      <c r="C51" s="12">
        <v>136.682242990654</v>
      </c>
      <c r="D51" s="13">
        <v>6.8691588785041642</v>
      </c>
      <c r="E51" s="12">
        <v>189.25233644859799</v>
      </c>
      <c r="F51" s="13">
        <v>34.34579439252277</v>
      </c>
      <c r="G51" s="134">
        <v>-6.8691588785041642</v>
      </c>
      <c r="H51" s="134">
        <v>0</v>
      </c>
      <c r="I51" s="134">
        <v>6.8691588785041642</v>
      </c>
      <c r="J51" s="134">
        <v>18.224299065421214</v>
      </c>
      <c r="K51" s="134">
        <v>52.570093457943983</v>
      </c>
      <c r="L51" s="134">
        <v>86.91588785046676</v>
      </c>
    </row>
    <row r="52" spans="1:63" x14ac:dyDescent="0.35">
      <c r="A52" s="55" t="s">
        <v>41</v>
      </c>
      <c r="B52" s="114">
        <v>5</v>
      </c>
      <c r="C52" s="12">
        <v>82.834625610979302</v>
      </c>
      <c r="D52" s="13">
        <v>5.9582119335337627</v>
      </c>
      <c r="E52" s="12">
        <v>71.691848832704395</v>
      </c>
      <c r="F52" s="13">
        <v>7.4425639637630372</v>
      </c>
      <c r="G52" s="134">
        <v>-5.9582119335337627</v>
      </c>
      <c r="H52" s="134">
        <v>0</v>
      </c>
      <c r="I52" s="134">
        <v>5.9582119335337627</v>
      </c>
      <c r="J52" s="134">
        <v>-18.585340742037943</v>
      </c>
      <c r="K52" s="134">
        <v>-11.142776778274907</v>
      </c>
      <c r="L52" s="134">
        <v>-3.70021281451187</v>
      </c>
    </row>
    <row r="53" spans="1:63" x14ac:dyDescent="0.35">
      <c r="A53" s="56" t="s">
        <v>42</v>
      </c>
      <c r="B53" s="113">
        <v>6</v>
      </c>
      <c r="C53" s="12">
        <v>144.43221504921101</v>
      </c>
      <c r="D53" s="13">
        <v>6.4178643242677476</v>
      </c>
      <c r="E53" s="12">
        <v>67.357392316647207</v>
      </c>
      <c r="F53" s="13">
        <v>7.898909937559508</v>
      </c>
      <c r="G53" s="134">
        <v>-6.4178643242677476</v>
      </c>
      <c r="H53" s="134">
        <v>0</v>
      </c>
      <c r="I53" s="134">
        <v>6.4178643242677476</v>
      </c>
      <c r="J53" s="134">
        <v>-84.973732670123312</v>
      </c>
      <c r="K53" s="134">
        <v>-77.074822732563803</v>
      </c>
      <c r="L53" s="134">
        <v>-69.175912795004294</v>
      </c>
    </row>
    <row r="54" spans="1:63" x14ac:dyDescent="0.35">
      <c r="A54" s="55" t="s">
        <v>44</v>
      </c>
      <c r="B54" s="113">
        <v>7</v>
      </c>
      <c r="C54" s="12">
        <v>117.060465631775</v>
      </c>
      <c r="D54" s="13">
        <v>6.8291736802365808</v>
      </c>
      <c r="E54" s="12">
        <v>119.847883460443</v>
      </c>
      <c r="F54" s="13">
        <v>21.853355776759052</v>
      </c>
      <c r="G54" s="134">
        <v>-6.8291736802365808</v>
      </c>
      <c r="H54" s="134">
        <v>0</v>
      </c>
      <c r="I54" s="134">
        <v>6.8291736802365808</v>
      </c>
      <c r="J54" s="134">
        <v>-19.065937948091054</v>
      </c>
      <c r="K54" s="134">
        <v>2.7874178286679978</v>
      </c>
      <c r="L54" s="134">
        <v>24.64077360542705</v>
      </c>
    </row>
    <row r="55" spans="1:63" x14ac:dyDescent="0.35">
      <c r="A55" s="70" t="s">
        <v>45</v>
      </c>
      <c r="B55" s="113">
        <v>8</v>
      </c>
      <c r="C55" s="12">
        <v>126.390870185449</v>
      </c>
      <c r="D55" s="13">
        <v>12.768426058011126</v>
      </c>
      <c r="E55" s="12">
        <v>183.71849738468799</v>
      </c>
      <c r="F55" s="13">
        <v>10.214740846409681</v>
      </c>
      <c r="G55" s="134">
        <v>-12.768426058011126</v>
      </c>
      <c r="H55" s="134">
        <v>0</v>
      </c>
      <c r="I55" s="134">
        <v>12.768426058011126</v>
      </c>
      <c r="J55" s="134">
        <v>47.112886352829307</v>
      </c>
      <c r="K55" s="134">
        <v>57.327627199238989</v>
      </c>
      <c r="L55" s="134">
        <v>67.542368045648672</v>
      </c>
    </row>
    <row r="56" spans="1:63" x14ac:dyDescent="0.35">
      <c r="A56" s="70" t="s">
        <v>46</v>
      </c>
      <c r="B56" s="114">
        <v>9</v>
      </c>
      <c r="C56" s="12">
        <v>122.882270208595</v>
      </c>
      <c r="D56" s="13">
        <v>15.975282561666111</v>
      </c>
      <c r="E56" s="12">
        <v>210.65854801994999</v>
      </c>
      <c r="F56" s="13">
        <v>47.925847684998388</v>
      </c>
      <c r="G56" s="134">
        <v>-15.975282561666111</v>
      </c>
      <c r="H56" s="134">
        <v>0</v>
      </c>
      <c r="I56" s="134">
        <v>15.975282561666111</v>
      </c>
      <c r="J56" s="134">
        <v>39.850430126356599</v>
      </c>
      <c r="K56" s="134">
        <v>87.776277811354987</v>
      </c>
      <c r="L56" s="134">
        <v>135.70212549635337</v>
      </c>
    </row>
    <row r="57" spans="1:63" x14ac:dyDescent="0.35">
      <c r="A57" s="70" t="s">
        <v>47</v>
      </c>
      <c r="B57" s="113">
        <v>10</v>
      </c>
      <c r="C57" s="12">
        <v>151.42965372206299</v>
      </c>
      <c r="D57" s="13">
        <v>3.8940397350985587</v>
      </c>
      <c r="E57" s="12">
        <v>123.178807947019</v>
      </c>
      <c r="F57" s="13">
        <v>7.788079470199011</v>
      </c>
      <c r="G57" s="134">
        <v>-3.8940397350985587</v>
      </c>
      <c r="H57" s="134">
        <v>0</v>
      </c>
      <c r="I57" s="134">
        <v>3.8940397350985587</v>
      </c>
      <c r="J57" s="134">
        <v>-36.038925245243007</v>
      </c>
      <c r="K57" s="134">
        <v>-28.250845775043999</v>
      </c>
      <c r="L57" s="134">
        <v>-20.462766304844987</v>
      </c>
    </row>
    <row r="58" spans="1:63" x14ac:dyDescent="0.35">
      <c r="A58" s="70" t="s">
        <v>48</v>
      </c>
      <c r="B58" s="113">
        <v>11</v>
      </c>
      <c r="C58" s="12">
        <v>99.9988719047888</v>
      </c>
      <c r="D58" s="13">
        <v>0</v>
      </c>
      <c r="E58" s="12">
        <v>122.885667550341</v>
      </c>
      <c r="F58" s="13">
        <v>20.072062722092085</v>
      </c>
      <c r="G58" s="134">
        <v>0</v>
      </c>
      <c r="H58" s="134">
        <v>0</v>
      </c>
      <c r="I58" s="134">
        <v>0</v>
      </c>
      <c r="J58" s="134">
        <v>2.8147329234601131</v>
      </c>
      <c r="K58" s="134">
        <v>22.886795645552198</v>
      </c>
      <c r="L58" s="134">
        <v>42.958858367644282</v>
      </c>
    </row>
    <row r="59" spans="1:63" x14ac:dyDescent="0.35">
      <c r="A59" s="56" t="s">
        <v>49</v>
      </c>
      <c r="B59" s="113">
        <v>12</v>
      </c>
      <c r="C59" s="12">
        <v>100.307531925983</v>
      </c>
      <c r="D59" s="13">
        <v>5.9935713665197961</v>
      </c>
      <c r="E59" s="12">
        <v>113.75553818087</v>
      </c>
      <c r="F59" s="13">
        <v>20.378142646165358</v>
      </c>
      <c r="G59" s="134">
        <v>-5.9935713665197961</v>
      </c>
      <c r="H59" s="134">
        <v>0</v>
      </c>
      <c r="I59" s="134">
        <v>5.9935713665197961</v>
      </c>
      <c r="J59" s="134">
        <v>-6.9301363912783529</v>
      </c>
      <c r="K59" s="134">
        <v>13.448006254887005</v>
      </c>
      <c r="L59" s="134">
        <v>33.826148901052363</v>
      </c>
    </row>
    <row r="63" spans="1:63" x14ac:dyDescent="0.35">
      <c r="A63" t="s">
        <v>103</v>
      </c>
      <c r="C63" t="s">
        <v>5</v>
      </c>
      <c r="G63" t="s">
        <v>89</v>
      </c>
      <c r="M63" s="269" t="s">
        <v>124</v>
      </c>
      <c r="N63" s="269"/>
    </row>
    <row r="64" spans="1:63" ht="29" x14ac:dyDescent="0.35">
      <c r="C64" t="s">
        <v>7</v>
      </c>
      <c r="D64" t="s">
        <v>78</v>
      </c>
      <c r="E64" t="s">
        <v>110</v>
      </c>
      <c r="F64" t="s">
        <v>111</v>
      </c>
      <c r="G64" t="s">
        <v>66</v>
      </c>
      <c r="H64" t="s">
        <v>78</v>
      </c>
      <c r="I64" t="s">
        <v>110</v>
      </c>
      <c r="J64" t="s">
        <v>111</v>
      </c>
      <c r="K64" s="173" t="s">
        <v>112</v>
      </c>
      <c r="L64" s="174" t="s">
        <v>113</v>
      </c>
      <c r="M64" s="179" t="s">
        <v>122</v>
      </c>
      <c r="N64" s="179" t="s">
        <v>123</v>
      </c>
    </row>
    <row r="65" spans="1:14" x14ac:dyDescent="0.35">
      <c r="B65" s="60">
        <v>1</v>
      </c>
      <c r="C65">
        <v>149.83697765546901</v>
      </c>
      <c r="D65">
        <v>20.699669966997536</v>
      </c>
      <c r="E65">
        <f>C65+D65</f>
        <v>170.53664762246655</v>
      </c>
      <c r="F65">
        <f>C65-D65</f>
        <v>129.13730768847148</v>
      </c>
      <c r="G65">
        <v>230.36503046075401</v>
      </c>
      <c r="H65">
        <v>28.462046204623338</v>
      </c>
      <c r="I65">
        <f>G65+H65</f>
        <v>258.82707666537738</v>
      </c>
      <c r="J65">
        <f>G65-H65</f>
        <v>201.90298425613068</v>
      </c>
      <c r="K65" s="176">
        <f t="shared" ref="K65" si="15">IF((J65&gt;E65),1,0)</f>
        <v>1</v>
      </c>
      <c r="L65">
        <f t="shared" ref="L65" si="16">IF((F65&gt;I65),1,0)</f>
        <v>0</v>
      </c>
      <c r="M65">
        <f>IF((G65&gt;C65),1,0)</f>
        <v>1</v>
      </c>
      <c r="N65">
        <f>IF((G65&lt;C65),1,0)</f>
        <v>0</v>
      </c>
    </row>
    <row r="66" spans="1:14" x14ac:dyDescent="0.35">
      <c r="B66" s="60">
        <v>2</v>
      </c>
      <c r="C66">
        <v>140.20028612303199</v>
      </c>
      <c r="D66">
        <v>18.226037195996589</v>
      </c>
      <c r="E66">
        <f t="shared" ref="E66:E76" si="17">C66+D66</f>
        <v>158.42632331902857</v>
      </c>
      <c r="F66">
        <f t="shared" ref="F66:F76" si="18">C66-D66</f>
        <v>121.9742489270354</v>
      </c>
      <c r="G66">
        <v>236.051502145922</v>
      </c>
      <c r="H66">
        <v>50.472103004292997</v>
      </c>
      <c r="I66">
        <f t="shared" ref="I66:I76" si="19">G66+H66</f>
        <v>286.52360515021502</v>
      </c>
      <c r="J66">
        <f t="shared" ref="J66:J76" si="20">G66-H66</f>
        <v>185.57939914162901</v>
      </c>
      <c r="K66" s="176">
        <f t="shared" ref="K66:K76" si="21">IF((J66&gt;E66),1,0)</f>
        <v>1</v>
      </c>
      <c r="L66">
        <f t="shared" ref="L66:L76" si="22">IF((F66&gt;I66),1,0)</f>
        <v>0</v>
      </c>
      <c r="M66">
        <f t="shared" ref="M66:M81" si="23">IF((G66&gt;C66),1,0)</f>
        <v>1</v>
      </c>
      <c r="N66">
        <f t="shared" ref="N66:N81" si="24">IF((G66&lt;C66),1,0)</f>
        <v>0</v>
      </c>
    </row>
    <row r="67" spans="1:14" x14ac:dyDescent="0.35">
      <c r="B67" s="60">
        <v>3</v>
      </c>
      <c r="C67">
        <v>88.174807197943494</v>
      </c>
      <c r="D67">
        <v>0</v>
      </c>
      <c r="E67">
        <f t="shared" si="17"/>
        <v>88.174807197943494</v>
      </c>
      <c r="F67">
        <f t="shared" si="18"/>
        <v>88.174807197943494</v>
      </c>
      <c r="G67">
        <v>154.755784061696</v>
      </c>
      <c r="H67">
        <v>24.688946015424872</v>
      </c>
      <c r="I67">
        <f t="shared" si="19"/>
        <v>179.44473007712088</v>
      </c>
      <c r="J67">
        <f t="shared" si="20"/>
        <v>130.06683804627113</v>
      </c>
      <c r="K67" s="176">
        <f t="shared" si="21"/>
        <v>1</v>
      </c>
      <c r="L67">
        <f t="shared" si="22"/>
        <v>0</v>
      </c>
      <c r="M67">
        <f t="shared" si="23"/>
        <v>1</v>
      </c>
      <c r="N67">
        <f t="shared" si="24"/>
        <v>0</v>
      </c>
    </row>
    <row r="68" spans="1:14" x14ac:dyDescent="0.35">
      <c r="B68" s="60">
        <v>4</v>
      </c>
      <c r="C68">
        <v>92.289719626168207</v>
      </c>
      <c r="D68">
        <v>4.5794392523365648</v>
      </c>
      <c r="E68">
        <f t="shared" si="17"/>
        <v>96.869158878504777</v>
      </c>
      <c r="F68">
        <f t="shared" si="18"/>
        <v>87.710280373831637</v>
      </c>
      <c r="G68">
        <v>123.831775700934</v>
      </c>
      <c r="H68">
        <v>20.607476635514441</v>
      </c>
      <c r="I68">
        <f t="shared" si="19"/>
        <v>144.43925233644845</v>
      </c>
      <c r="J68">
        <f t="shared" si="20"/>
        <v>103.22429906541956</v>
      </c>
      <c r="K68" s="176">
        <f t="shared" si="21"/>
        <v>1</v>
      </c>
      <c r="L68">
        <f t="shared" si="22"/>
        <v>0</v>
      </c>
      <c r="M68">
        <f t="shared" si="23"/>
        <v>1</v>
      </c>
      <c r="N68">
        <f t="shared" si="24"/>
        <v>0</v>
      </c>
    </row>
    <row r="69" spans="1:14" x14ac:dyDescent="0.35">
      <c r="B69" s="60">
        <v>5</v>
      </c>
      <c r="C69">
        <v>64.607938352783805</v>
      </c>
      <c r="D69">
        <v>9.9234186183507074</v>
      </c>
      <c r="E69">
        <f t="shared" si="17"/>
        <v>74.531356971134514</v>
      </c>
      <c r="F69">
        <f t="shared" si="18"/>
        <v>54.684519734433096</v>
      </c>
      <c r="G69">
        <v>53.469407250553203</v>
      </c>
      <c r="H69">
        <v>7.442563963762856</v>
      </c>
      <c r="I69">
        <f t="shared" si="19"/>
        <v>60.911971214316061</v>
      </c>
      <c r="J69">
        <f t="shared" si="20"/>
        <v>46.026843286790346</v>
      </c>
      <c r="K69" s="176">
        <f t="shared" si="21"/>
        <v>0</v>
      </c>
      <c r="L69">
        <f t="shared" si="22"/>
        <v>0</v>
      </c>
      <c r="M69">
        <f t="shared" si="23"/>
        <v>0</v>
      </c>
      <c r="N69">
        <f t="shared" si="24"/>
        <v>1</v>
      </c>
    </row>
    <row r="70" spans="1:14" x14ac:dyDescent="0.35">
      <c r="B70" s="60">
        <v>6</v>
      </c>
      <c r="C70">
        <v>80.958831622393802</v>
      </c>
      <c r="D70">
        <v>10.363170705894667</v>
      </c>
      <c r="E70">
        <f t="shared" si="17"/>
        <v>91.322002328288477</v>
      </c>
      <c r="F70">
        <f t="shared" si="18"/>
        <v>70.595660916499128</v>
      </c>
      <c r="G70">
        <v>59.798920520689997</v>
      </c>
      <c r="H70">
        <v>7.4052280664622128</v>
      </c>
      <c r="I70">
        <f t="shared" si="19"/>
        <v>67.204148587152204</v>
      </c>
      <c r="J70">
        <f t="shared" si="20"/>
        <v>52.393692454227782</v>
      </c>
      <c r="K70" s="176">
        <f t="shared" si="21"/>
        <v>0</v>
      </c>
      <c r="L70">
        <f t="shared" si="22"/>
        <v>1</v>
      </c>
      <c r="M70">
        <f t="shared" si="23"/>
        <v>0</v>
      </c>
      <c r="N70">
        <f t="shared" si="24"/>
        <v>1</v>
      </c>
    </row>
    <row r="71" spans="1:14" x14ac:dyDescent="0.35">
      <c r="B71" s="60">
        <v>7</v>
      </c>
      <c r="C71">
        <v>83.633618032321294</v>
      </c>
      <c r="D71">
        <v>6.8291736802369982</v>
      </c>
      <c r="E71">
        <f t="shared" si="17"/>
        <v>90.4627917125583</v>
      </c>
      <c r="F71">
        <f t="shared" si="18"/>
        <v>76.804444352084289</v>
      </c>
      <c r="G71">
        <v>79.441408117038307</v>
      </c>
      <c r="H71">
        <v>8.1950084162844981</v>
      </c>
      <c r="I71">
        <f t="shared" si="19"/>
        <v>87.636416533322802</v>
      </c>
      <c r="J71">
        <f t="shared" si="20"/>
        <v>71.246399700753813</v>
      </c>
      <c r="K71" s="176">
        <f t="shared" si="21"/>
        <v>0</v>
      </c>
      <c r="L71">
        <f t="shared" si="22"/>
        <v>0</v>
      </c>
      <c r="M71">
        <f t="shared" si="23"/>
        <v>0</v>
      </c>
      <c r="N71">
        <f t="shared" si="24"/>
        <v>1</v>
      </c>
    </row>
    <row r="72" spans="1:14" x14ac:dyDescent="0.35">
      <c r="B72" s="60">
        <v>8</v>
      </c>
      <c r="C72">
        <v>87.313361864003696</v>
      </c>
      <c r="D72">
        <v>6.3842130290061627</v>
      </c>
      <c r="E72">
        <f t="shared" si="17"/>
        <v>93.697574893009858</v>
      </c>
      <c r="F72">
        <f t="shared" si="18"/>
        <v>80.929148834997534</v>
      </c>
      <c r="G72">
        <v>182.434617213504</v>
      </c>
      <c r="H72">
        <v>35.751592962433882</v>
      </c>
      <c r="I72">
        <f t="shared" si="19"/>
        <v>218.18621017593787</v>
      </c>
      <c r="J72">
        <f t="shared" si="20"/>
        <v>146.68302425107012</v>
      </c>
      <c r="K72" s="176">
        <f t="shared" si="21"/>
        <v>1</v>
      </c>
      <c r="L72">
        <f t="shared" si="22"/>
        <v>0</v>
      </c>
      <c r="M72">
        <f t="shared" si="23"/>
        <v>1</v>
      </c>
      <c r="N72">
        <f t="shared" si="24"/>
        <v>0</v>
      </c>
    </row>
    <row r="73" spans="1:14" x14ac:dyDescent="0.35">
      <c r="B73" s="60">
        <v>9</v>
      </c>
      <c r="C73">
        <v>97.812371145666802</v>
      </c>
      <c r="D73">
        <v>7.3732073361532171</v>
      </c>
      <c r="E73">
        <f t="shared" si="17"/>
        <v>105.18557848182002</v>
      </c>
      <c r="F73">
        <f t="shared" si="18"/>
        <v>90.439163809513587</v>
      </c>
      <c r="G73">
        <v>180.568342926214</v>
      </c>
      <c r="H73">
        <v>15.975282561668061</v>
      </c>
      <c r="I73">
        <f t="shared" si="19"/>
        <v>196.54362548788205</v>
      </c>
      <c r="J73">
        <f t="shared" si="20"/>
        <v>164.59306036454595</v>
      </c>
      <c r="K73" s="176">
        <f t="shared" si="21"/>
        <v>1</v>
      </c>
      <c r="L73">
        <f t="shared" si="22"/>
        <v>0</v>
      </c>
      <c r="M73">
        <f t="shared" si="23"/>
        <v>1</v>
      </c>
      <c r="N73">
        <f t="shared" si="24"/>
        <v>0</v>
      </c>
    </row>
    <row r="74" spans="1:14" x14ac:dyDescent="0.35">
      <c r="B74" s="60">
        <v>10</v>
      </c>
      <c r="C74">
        <v>90.071450030696099</v>
      </c>
      <c r="D74">
        <v>0</v>
      </c>
      <c r="E74">
        <f t="shared" si="17"/>
        <v>90.071450030696099</v>
      </c>
      <c r="F74">
        <f t="shared" si="18"/>
        <v>90.071450030696099</v>
      </c>
      <c r="G74">
        <v>112.572331726687</v>
      </c>
      <c r="H74">
        <v>7.788079470199011</v>
      </c>
      <c r="I74">
        <f t="shared" si="19"/>
        <v>120.36041119688601</v>
      </c>
      <c r="J74">
        <f t="shared" si="20"/>
        <v>104.78425225648799</v>
      </c>
      <c r="K74" s="176">
        <f t="shared" si="21"/>
        <v>1</v>
      </c>
      <c r="L74">
        <f t="shared" si="22"/>
        <v>0</v>
      </c>
      <c r="M74">
        <f t="shared" si="23"/>
        <v>1</v>
      </c>
      <c r="N74">
        <f t="shared" si="24"/>
        <v>0</v>
      </c>
    </row>
    <row r="75" spans="1:14" x14ac:dyDescent="0.35">
      <c r="B75" s="60">
        <v>11</v>
      </c>
      <c r="C75">
        <v>96.388967228834005</v>
      </c>
      <c r="D75">
        <v>0</v>
      </c>
      <c r="E75">
        <f t="shared" si="17"/>
        <v>96.388967228834005</v>
      </c>
      <c r="F75">
        <f t="shared" si="18"/>
        <v>96.388967228834005</v>
      </c>
      <c r="G75">
        <v>144.585707033673</v>
      </c>
      <c r="H75">
        <v>27.156320153420072</v>
      </c>
      <c r="I75">
        <f t="shared" si="19"/>
        <v>171.74202718709307</v>
      </c>
      <c r="J75">
        <f t="shared" si="20"/>
        <v>117.42938688025293</v>
      </c>
      <c r="K75" s="176">
        <f t="shared" si="21"/>
        <v>1</v>
      </c>
      <c r="L75">
        <f t="shared" si="22"/>
        <v>0</v>
      </c>
      <c r="M75">
        <f t="shared" si="23"/>
        <v>1</v>
      </c>
      <c r="N75">
        <f t="shared" si="24"/>
        <v>0</v>
      </c>
    </row>
    <row r="76" spans="1:14" x14ac:dyDescent="0.35">
      <c r="B76" s="60">
        <v>12</v>
      </c>
      <c r="C76">
        <v>96.644948310311904</v>
      </c>
      <c r="D76">
        <v>0</v>
      </c>
      <c r="E76">
        <f t="shared" si="17"/>
        <v>96.644948310311904</v>
      </c>
      <c r="F76">
        <f t="shared" si="18"/>
        <v>96.644948310311904</v>
      </c>
      <c r="G76">
        <v>121.101555034315</v>
      </c>
      <c r="H76">
        <v>11.987142733037643</v>
      </c>
      <c r="I76">
        <f t="shared" si="19"/>
        <v>133.08869776735264</v>
      </c>
      <c r="J76">
        <f t="shared" si="20"/>
        <v>109.11441230127735</v>
      </c>
      <c r="K76" s="176">
        <f t="shared" si="21"/>
        <v>1</v>
      </c>
      <c r="L76">
        <f t="shared" si="22"/>
        <v>0</v>
      </c>
      <c r="M76">
        <f t="shared" si="23"/>
        <v>1</v>
      </c>
      <c r="N76">
        <f t="shared" si="24"/>
        <v>0</v>
      </c>
    </row>
    <row r="77" spans="1:14" x14ac:dyDescent="0.35">
      <c r="K77" s="176">
        <f>COUNTIF(K65:K76,"1")</f>
        <v>9</v>
      </c>
      <c r="L77" s="176">
        <f>COUNTIF(L65:L76,"1")</f>
        <v>1</v>
      </c>
      <c r="M77">
        <f>SUM(M65:M76)</f>
        <v>9</v>
      </c>
      <c r="N77">
        <f>SUM(N65:N76)</f>
        <v>3</v>
      </c>
    </row>
    <row r="78" spans="1:14" x14ac:dyDescent="0.35">
      <c r="A78" t="s">
        <v>105</v>
      </c>
    </row>
    <row r="79" spans="1:14" x14ac:dyDescent="0.35">
      <c r="B79" s="92">
        <v>1</v>
      </c>
      <c r="C79" s="132">
        <v>364.19092060263398</v>
      </c>
      <c r="D79" s="133">
        <v>18.116119769076835</v>
      </c>
      <c r="E79" s="139">
        <f>C79+D79</f>
        <v>382.3070403717108</v>
      </c>
      <c r="F79" s="139">
        <f>C79-D79</f>
        <v>346.07480083355716</v>
      </c>
      <c r="G79" s="132">
        <v>486.96519198747399</v>
      </c>
      <c r="H79" s="133">
        <v>55.630363036302981</v>
      </c>
      <c r="I79" s="139">
        <f>G79+H79</f>
        <v>542.59555502377702</v>
      </c>
      <c r="J79" s="139">
        <f>G79-H79</f>
        <v>431.334828951171</v>
      </c>
      <c r="K79" s="176">
        <f t="shared" ref="K79" si="25">IF((J79&gt;E79),1,0)</f>
        <v>1</v>
      </c>
      <c r="L79">
        <f t="shared" ref="L79" si="26">IF((F79&gt;I79),1,0)</f>
        <v>0</v>
      </c>
      <c r="M79">
        <f t="shared" si="23"/>
        <v>1</v>
      </c>
      <c r="N79">
        <f t="shared" si="24"/>
        <v>0</v>
      </c>
    </row>
    <row r="80" spans="1:14" x14ac:dyDescent="0.35">
      <c r="B80" s="92">
        <v>2</v>
      </c>
      <c r="C80" s="132">
        <v>152.96257967276401</v>
      </c>
      <c r="D80" s="133">
        <v>9.923418618350734</v>
      </c>
      <c r="E80" s="139">
        <f t="shared" ref="E80:E81" si="27">C80+D80</f>
        <v>162.88599829111473</v>
      </c>
      <c r="F80" s="139">
        <f t="shared" ref="F80:F81" si="28">C80-D80</f>
        <v>143.03916105441328</v>
      </c>
      <c r="G80" s="132">
        <v>149.924798463065</v>
      </c>
      <c r="H80" s="133">
        <v>6.9463930328467116</v>
      </c>
      <c r="I80" s="139">
        <f t="shared" ref="I80:I81" si="29">G80+H80</f>
        <v>156.87119149591172</v>
      </c>
      <c r="J80" s="139">
        <f t="shared" ref="J80:J81" si="30">G80-H80</f>
        <v>142.97840543021829</v>
      </c>
      <c r="K80" s="176">
        <f t="shared" ref="K80:K81" si="31">IF((J80&gt;E80),1,0)</f>
        <v>0</v>
      </c>
      <c r="L80">
        <f t="shared" ref="L80:L81" si="32">IF((F80&gt;I80),1,0)</f>
        <v>0</v>
      </c>
      <c r="M80">
        <f t="shared" si="23"/>
        <v>0</v>
      </c>
      <c r="N80">
        <f t="shared" si="24"/>
        <v>1</v>
      </c>
    </row>
    <row r="81" spans="2:14" x14ac:dyDescent="0.35">
      <c r="B81" s="93">
        <v>3</v>
      </c>
      <c r="C81" s="132">
        <v>199.97671711292199</v>
      </c>
      <c r="D81" s="133">
        <v>7.3948565985806853</v>
      </c>
      <c r="E81" s="139">
        <f t="shared" si="27"/>
        <v>207.37157371150266</v>
      </c>
      <c r="F81" s="139">
        <f t="shared" si="28"/>
        <v>192.58186051434132</v>
      </c>
      <c r="G81" s="132">
        <v>161.183193988781</v>
      </c>
      <c r="H81" s="133">
        <v>6.4178643242677476</v>
      </c>
      <c r="I81" s="139">
        <f t="shared" si="29"/>
        <v>167.60105831304875</v>
      </c>
      <c r="J81" s="139">
        <f t="shared" si="30"/>
        <v>154.76532966451325</v>
      </c>
      <c r="K81" s="176">
        <f t="shared" si="31"/>
        <v>0</v>
      </c>
      <c r="L81">
        <f t="shared" si="32"/>
        <v>1</v>
      </c>
      <c r="M81">
        <f t="shared" si="23"/>
        <v>0</v>
      </c>
      <c r="N81">
        <f t="shared" si="24"/>
        <v>1</v>
      </c>
    </row>
    <row r="82" spans="2:14" x14ac:dyDescent="0.35">
      <c r="K82" s="176">
        <f>COUNTIF(K79:K81,"1")</f>
        <v>1</v>
      </c>
      <c r="L82" s="176">
        <f>COUNTIF(L79:L81,"1")</f>
        <v>1</v>
      </c>
      <c r="M82">
        <f>SUM(M79:M81)</f>
        <v>1</v>
      </c>
      <c r="N82">
        <f>SUM(N79:N81)</f>
        <v>2</v>
      </c>
    </row>
    <row r="83" spans="2:14" x14ac:dyDescent="0.35">
      <c r="K83" s="176"/>
      <c r="L83" s="176"/>
    </row>
    <row r="84" spans="2:14" x14ac:dyDescent="0.35">
      <c r="B84" s="145">
        <v>1</v>
      </c>
      <c r="C84" s="9">
        <v>248.52183103506701</v>
      </c>
      <c r="D84" s="8">
        <v>23.283220164918234</v>
      </c>
      <c r="E84">
        <f>C84+D84</f>
        <v>271.80505119998526</v>
      </c>
      <c r="F84">
        <f>C84-D84</f>
        <v>225.23861087014876</v>
      </c>
      <c r="G84" s="7">
        <v>509.90597549180598</v>
      </c>
      <c r="H84" s="8">
        <v>46.570348877787787</v>
      </c>
      <c r="I84" s="139">
        <f>G84+H84</f>
        <v>556.47632436959373</v>
      </c>
      <c r="J84" s="139">
        <f>G84-H84</f>
        <v>463.33562661401817</v>
      </c>
      <c r="K84" s="176">
        <f t="shared" ref="K84" si="33">IF((J84&gt;E84),1,0)</f>
        <v>1</v>
      </c>
      <c r="L84">
        <f t="shared" ref="L84" si="34">IF((F84&gt;I84),1,0)</f>
        <v>0</v>
      </c>
      <c r="M84">
        <f t="shared" ref="M84" si="35">IF((G84&gt;C84),1,0)</f>
        <v>1</v>
      </c>
      <c r="N84">
        <f t="shared" ref="N84" si="36">IF((G84&lt;C84),1,0)</f>
        <v>0</v>
      </c>
    </row>
    <row r="85" spans="2:14" x14ac:dyDescent="0.35">
      <c r="B85" s="145">
        <v>2</v>
      </c>
      <c r="C85" s="9">
        <v>186.63291354211401</v>
      </c>
      <c r="D85" s="8">
        <v>15.877469789360786</v>
      </c>
      <c r="E85">
        <f t="shared" ref="E85:E92" si="37">C85+D85</f>
        <v>202.5103833314748</v>
      </c>
      <c r="F85">
        <f t="shared" ref="F85:F92" si="38">C85-D85</f>
        <v>170.75544375275322</v>
      </c>
      <c r="G85" s="7">
        <v>169.41457434444101</v>
      </c>
      <c r="H85" s="8">
        <v>5.9540511710100512</v>
      </c>
      <c r="I85" s="139">
        <f t="shared" ref="I85:I92" si="39">G85+H85</f>
        <v>175.36862551545107</v>
      </c>
      <c r="J85" s="139">
        <f t="shared" ref="J85:J92" si="40">G85-H85</f>
        <v>163.46052317343094</v>
      </c>
      <c r="K85" s="176">
        <f t="shared" ref="K85:K92" si="41">IF((J85&gt;E85),1,0)</f>
        <v>0</v>
      </c>
      <c r="L85">
        <f t="shared" ref="L85:L92" si="42">IF((F85&gt;I85),1,0)</f>
        <v>0</v>
      </c>
      <c r="M85">
        <f t="shared" ref="M85:M92" si="43">IF((G85&gt;C85),1,0)</f>
        <v>0</v>
      </c>
      <c r="N85">
        <f t="shared" ref="N85:N92" si="44">IF((G85&lt;C85),1,0)</f>
        <v>1</v>
      </c>
    </row>
    <row r="86" spans="2:14" x14ac:dyDescent="0.35">
      <c r="B86" s="150">
        <v>3</v>
      </c>
      <c r="C86" s="9">
        <v>219.74388824214199</v>
      </c>
      <c r="D86" s="8">
        <v>16.297724626944309</v>
      </c>
      <c r="E86">
        <f t="shared" si="37"/>
        <v>236.04161286908629</v>
      </c>
      <c r="F86">
        <f t="shared" si="38"/>
        <v>203.44616361519769</v>
      </c>
      <c r="G86" s="7">
        <v>170.37993438459</v>
      </c>
      <c r="H86" s="8">
        <v>1.974727484390072</v>
      </c>
      <c r="I86" s="139">
        <f t="shared" si="39"/>
        <v>172.35466186898006</v>
      </c>
      <c r="J86" s="139">
        <f t="shared" si="40"/>
        <v>168.40520690019994</v>
      </c>
      <c r="K86" s="176">
        <f t="shared" si="41"/>
        <v>0</v>
      </c>
      <c r="L86">
        <f t="shared" si="42"/>
        <v>1</v>
      </c>
      <c r="M86">
        <f t="shared" si="43"/>
        <v>0</v>
      </c>
      <c r="N86">
        <f t="shared" si="44"/>
        <v>1</v>
      </c>
    </row>
    <row r="87" spans="2:14" x14ac:dyDescent="0.35">
      <c r="B87" s="150">
        <v>4</v>
      </c>
      <c r="C87" s="9">
        <v>179.331269092496</v>
      </c>
      <c r="D87" s="8">
        <v>8.1950084162839421</v>
      </c>
      <c r="E87">
        <f t="shared" si="37"/>
        <v>187.52627750877994</v>
      </c>
      <c r="F87">
        <f t="shared" si="38"/>
        <v>171.13626067621206</v>
      </c>
      <c r="G87" s="7">
        <v>219.73774443590099</v>
      </c>
      <c r="H87" s="8">
        <v>35.51170313723032</v>
      </c>
      <c r="I87" s="139">
        <f t="shared" si="39"/>
        <v>255.24944757313131</v>
      </c>
      <c r="J87" s="139">
        <f t="shared" si="40"/>
        <v>184.22604129867068</v>
      </c>
      <c r="K87" s="176">
        <f t="shared" si="41"/>
        <v>0</v>
      </c>
      <c r="L87">
        <f t="shared" si="42"/>
        <v>0</v>
      </c>
      <c r="M87">
        <f t="shared" si="43"/>
        <v>1</v>
      </c>
      <c r="N87">
        <f t="shared" si="44"/>
        <v>0</v>
      </c>
    </row>
    <row r="88" spans="2:14" x14ac:dyDescent="0.35">
      <c r="B88" s="150">
        <v>5</v>
      </c>
      <c r="C88" s="9">
        <v>214.122681883024</v>
      </c>
      <c r="D88" s="8">
        <v>29.367379933428307</v>
      </c>
      <c r="E88">
        <f t="shared" si="37"/>
        <v>243.49006181645231</v>
      </c>
      <c r="F88">
        <f t="shared" si="38"/>
        <v>184.75530194959569</v>
      </c>
      <c r="G88" s="7">
        <v>319.64812173086</v>
      </c>
      <c r="H88" s="8">
        <v>17.87579648121789</v>
      </c>
      <c r="I88" s="139">
        <f t="shared" si="39"/>
        <v>337.52391821207789</v>
      </c>
      <c r="J88" s="139">
        <f t="shared" si="40"/>
        <v>301.77232524964211</v>
      </c>
      <c r="K88" s="176">
        <f t="shared" si="41"/>
        <v>1</v>
      </c>
      <c r="L88">
        <f t="shared" si="42"/>
        <v>0</v>
      </c>
      <c r="M88">
        <f t="shared" si="43"/>
        <v>1</v>
      </c>
      <c r="N88">
        <f t="shared" si="44"/>
        <v>0</v>
      </c>
    </row>
    <row r="89" spans="2:14" x14ac:dyDescent="0.35">
      <c r="B89" s="145">
        <v>6</v>
      </c>
      <c r="C89" s="9">
        <v>211.489993843234</v>
      </c>
      <c r="D89" s="8">
        <v>11.059811004230243</v>
      </c>
      <c r="E89">
        <f t="shared" si="37"/>
        <v>222.54980484746426</v>
      </c>
      <c r="F89">
        <f t="shared" si="38"/>
        <v>200.43018283900375</v>
      </c>
      <c r="G89" s="7">
        <v>348.17471659107201</v>
      </c>
      <c r="H89" s="8">
        <v>31.950565123332222</v>
      </c>
      <c r="I89" s="139">
        <f t="shared" si="39"/>
        <v>380.12528171440425</v>
      </c>
      <c r="J89" s="139">
        <f t="shared" si="40"/>
        <v>316.22415146773977</v>
      </c>
      <c r="K89" s="176">
        <f t="shared" si="41"/>
        <v>1</v>
      </c>
      <c r="L89">
        <f t="shared" si="42"/>
        <v>0</v>
      </c>
      <c r="M89">
        <f t="shared" si="43"/>
        <v>1</v>
      </c>
      <c r="N89">
        <f t="shared" si="44"/>
        <v>0</v>
      </c>
    </row>
    <row r="90" spans="2:14" x14ac:dyDescent="0.35">
      <c r="B90" s="150">
        <v>7</v>
      </c>
      <c r="C90" s="9">
        <v>169.074023276774</v>
      </c>
      <c r="D90" s="8">
        <v>15.576158940398022</v>
      </c>
      <c r="E90">
        <f t="shared" si="37"/>
        <v>184.65018221717202</v>
      </c>
      <c r="F90">
        <f t="shared" si="38"/>
        <v>153.49786433637598</v>
      </c>
      <c r="G90" s="7">
        <v>216.78226680773801</v>
      </c>
      <c r="H90" s="8">
        <v>22.066225165562177</v>
      </c>
      <c r="I90" s="139">
        <f t="shared" si="39"/>
        <v>238.84849197330018</v>
      </c>
      <c r="J90" s="139">
        <f t="shared" si="40"/>
        <v>194.71604164217584</v>
      </c>
      <c r="K90" s="176">
        <f t="shared" si="41"/>
        <v>1</v>
      </c>
      <c r="L90">
        <f t="shared" si="42"/>
        <v>0</v>
      </c>
      <c r="M90">
        <f t="shared" si="43"/>
        <v>1</v>
      </c>
      <c r="N90">
        <f t="shared" si="44"/>
        <v>0</v>
      </c>
    </row>
    <row r="91" spans="2:14" x14ac:dyDescent="0.35">
      <c r="B91" s="150">
        <v>8</v>
      </c>
      <c r="C91" s="9">
        <v>165.861582717581</v>
      </c>
      <c r="D91" s="8">
        <v>11.80709571887801</v>
      </c>
      <c r="E91">
        <f t="shared" si="37"/>
        <v>177.668678436459</v>
      </c>
      <c r="F91">
        <f t="shared" si="38"/>
        <v>154.054486998703</v>
      </c>
      <c r="G91" s="7">
        <v>262.25054994641499</v>
      </c>
      <c r="H91" s="8">
        <v>53.131930734954111</v>
      </c>
      <c r="I91" s="139">
        <f t="shared" si="39"/>
        <v>315.38248068136909</v>
      </c>
      <c r="J91" s="139">
        <f t="shared" si="40"/>
        <v>209.1186192114609</v>
      </c>
      <c r="K91" s="176">
        <f t="shared" si="41"/>
        <v>1</v>
      </c>
      <c r="L91">
        <f t="shared" si="42"/>
        <v>0</v>
      </c>
      <c r="M91">
        <f t="shared" si="43"/>
        <v>1</v>
      </c>
      <c r="N91">
        <f t="shared" si="44"/>
        <v>0</v>
      </c>
    </row>
    <row r="92" spans="2:14" x14ac:dyDescent="0.35">
      <c r="B92" s="150">
        <v>9</v>
      </c>
      <c r="C92" s="9">
        <v>166.35913474068201</v>
      </c>
      <c r="D92" s="8">
        <v>10.788428459735634</v>
      </c>
      <c r="E92">
        <f t="shared" si="37"/>
        <v>177.14756320041764</v>
      </c>
      <c r="F92">
        <f t="shared" si="38"/>
        <v>155.57070628094638</v>
      </c>
      <c r="G92" s="7">
        <v>275.21501172791199</v>
      </c>
      <c r="H92" s="8">
        <v>52.743428025368416</v>
      </c>
      <c r="I92" s="139">
        <f t="shared" si="39"/>
        <v>327.9584397532804</v>
      </c>
      <c r="J92" s="139">
        <f t="shared" si="40"/>
        <v>222.47158370254357</v>
      </c>
      <c r="K92" s="176">
        <f t="shared" si="41"/>
        <v>1</v>
      </c>
      <c r="L92">
        <f t="shared" si="42"/>
        <v>0</v>
      </c>
      <c r="M92">
        <f t="shared" si="43"/>
        <v>1</v>
      </c>
      <c r="N92">
        <f t="shared" si="44"/>
        <v>0</v>
      </c>
    </row>
    <row r="93" spans="2:14" x14ac:dyDescent="0.35">
      <c r="K93" s="176">
        <f>COUNTIF(K84:K92,"1")</f>
        <v>6</v>
      </c>
      <c r="L93" s="176">
        <f>COUNTIF(L84:L92,"1")</f>
        <v>1</v>
      </c>
      <c r="M93">
        <f>SUM(M84:M92)</f>
        <v>7</v>
      </c>
      <c r="N93">
        <f>SUM(N84:N92)</f>
        <v>2</v>
      </c>
    </row>
    <row r="95" spans="2:14" x14ac:dyDescent="0.35">
      <c r="B95" s="60">
        <v>1</v>
      </c>
      <c r="C95">
        <v>193.401334091113</v>
      </c>
      <c r="D95">
        <v>25.87458745874742</v>
      </c>
      <c r="E95">
        <f t="shared" ref="E95" si="45">C95+D95</f>
        <v>219.27592154986041</v>
      </c>
      <c r="F95">
        <f t="shared" ref="F95" si="46">C95-D95</f>
        <v>167.52674663236559</v>
      </c>
      <c r="G95">
        <v>421.122112211223</v>
      </c>
      <c r="H95">
        <v>49.161716171615019</v>
      </c>
      <c r="I95" s="139">
        <f t="shared" ref="I95" si="47">G95+H95</f>
        <v>470.28382838283801</v>
      </c>
      <c r="J95" s="139">
        <f t="shared" ref="J95" si="48">G95-H95</f>
        <v>371.96039603960799</v>
      </c>
      <c r="K95" s="176">
        <f t="shared" ref="K95" si="49">IF((J95&gt;E95),1,0)</f>
        <v>1</v>
      </c>
      <c r="L95">
        <f t="shared" ref="L95" si="50">IF((F95&gt;I95),1,0)</f>
        <v>0</v>
      </c>
      <c r="M95">
        <f t="shared" ref="M95" si="51">IF((G95&gt;C95),1,0)</f>
        <v>1</v>
      </c>
      <c r="N95">
        <f t="shared" ref="N95" si="52">IF((G95&lt;C95),1,0)</f>
        <v>0</v>
      </c>
    </row>
    <row r="96" spans="2:14" x14ac:dyDescent="0.35">
      <c r="B96" s="60">
        <v>2</v>
      </c>
      <c r="C96">
        <v>160.810711840659</v>
      </c>
      <c r="D96">
        <v>7.4425639637630088</v>
      </c>
      <c r="E96">
        <f t="shared" ref="E96:E103" si="53">C96+D96</f>
        <v>168.253275804422</v>
      </c>
      <c r="F96">
        <f t="shared" ref="F96:F103" si="54">C96-D96</f>
        <v>153.36814787689599</v>
      </c>
      <c r="G96">
        <v>150.68477447499501</v>
      </c>
      <c r="H96">
        <v>12.404273272938404</v>
      </c>
      <c r="I96" s="139">
        <f t="shared" ref="I96:I103" si="55">G96+H96</f>
        <v>163.08904774793342</v>
      </c>
      <c r="J96" s="139">
        <f t="shared" ref="J96:J103" si="56">G96-H96</f>
        <v>138.2805012020566</v>
      </c>
      <c r="K96" s="176">
        <f t="shared" ref="K96:K103" si="57">IF((J96&gt;E96),1,0)</f>
        <v>0</v>
      </c>
      <c r="L96">
        <f t="shared" ref="L96:L103" si="58">IF((F96&gt;I96),1,0)</f>
        <v>0</v>
      </c>
      <c r="M96">
        <f t="shared" ref="M96:M103" si="59">IF((G96&gt;C96),1,0)</f>
        <v>0</v>
      </c>
      <c r="N96">
        <f t="shared" ref="N96:N103" si="60">IF((G96&lt;C96),1,0)</f>
        <v>1</v>
      </c>
    </row>
    <row r="97" spans="2:14" x14ac:dyDescent="0.35">
      <c r="B97" s="60">
        <v>3</v>
      </c>
      <c r="C97">
        <v>191.78749073975999</v>
      </c>
      <c r="D97">
        <v>9.379955550852884</v>
      </c>
      <c r="E97">
        <f t="shared" si="53"/>
        <v>201.16744629061287</v>
      </c>
      <c r="F97">
        <f t="shared" si="54"/>
        <v>182.4075351889071</v>
      </c>
      <c r="G97">
        <v>125.29156524499901</v>
      </c>
      <c r="H97">
        <v>10.36731929304597</v>
      </c>
      <c r="I97" s="139">
        <f t="shared" si="55"/>
        <v>135.65888453804499</v>
      </c>
      <c r="J97" s="139">
        <f t="shared" si="56"/>
        <v>114.92424595195304</v>
      </c>
      <c r="K97" s="176">
        <f t="shared" si="57"/>
        <v>0</v>
      </c>
      <c r="L97">
        <f t="shared" si="58"/>
        <v>1</v>
      </c>
      <c r="M97">
        <f t="shared" si="59"/>
        <v>0</v>
      </c>
      <c r="N97">
        <f t="shared" si="60"/>
        <v>1</v>
      </c>
    </row>
    <row r="98" spans="2:14" x14ac:dyDescent="0.35">
      <c r="B98" s="60">
        <v>4</v>
      </c>
      <c r="C98">
        <v>150.983285190803</v>
      </c>
      <c r="D98">
        <v>9.5608431523331685</v>
      </c>
      <c r="E98">
        <f t="shared" si="53"/>
        <v>160.54412834313618</v>
      </c>
      <c r="F98">
        <f t="shared" si="54"/>
        <v>141.42244203846982</v>
      </c>
      <c r="G98">
        <v>177.46929614928999</v>
      </c>
      <c r="H98">
        <v>23.219190512804435</v>
      </c>
      <c r="I98" s="139">
        <f t="shared" si="55"/>
        <v>200.68848666209442</v>
      </c>
      <c r="J98" s="139">
        <f t="shared" si="56"/>
        <v>154.25010563648556</v>
      </c>
      <c r="K98" s="176">
        <f t="shared" si="57"/>
        <v>0</v>
      </c>
      <c r="L98">
        <f t="shared" si="58"/>
        <v>0</v>
      </c>
      <c r="M98">
        <f t="shared" si="59"/>
        <v>1</v>
      </c>
      <c r="N98">
        <f t="shared" si="60"/>
        <v>0</v>
      </c>
    </row>
    <row r="99" spans="2:14" x14ac:dyDescent="0.35">
      <c r="B99" s="60">
        <v>5</v>
      </c>
      <c r="C99">
        <v>179.38183547313301</v>
      </c>
      <c r="D99">
        <v>8.9378982406089449</v>
      </c>
      <c r="E99">
        <f t="shared" si="53"/>
        <v>188.31973371374195</v>
      </c>
      <c r="F99">
        <f t="shared" si="54"/>
        <v>170.44393723252406</v>
      </c>
      <c r="G99">
        <v>277.08987161198201</v>
      </c>
      <c r="H99">
        <v>30.644222539230938</v>
      </c>
      <c r="I99" s="139">
        <f t="shared" si="55"/>
        <v>307.73409415121296</v>
      </c>
      <c r="J99" s="139">
        <f t="shared" si="56"/>
        <v>246.44564907275105</v>
      </c>
      <c r="K99" s="176">
        <f t="shared" si="57"/>
        <v>1</v>
      </c>
      <c r="L99">
        <f t="shared" si="58"/>
        <v>0</v>
      </c>
      <c r="M99">
        <f t="shared" si="59"/>
        <v>1</v>
      </c>
      <c r="N99">
        <f t="shared" si="60"/>
        <v>0</v>
      </c>
    </row>
    <row r="100" spans="2:14" x14ac:dyDescent="0.35">
      <c r="B100" s="60">
        <v>6</v>
      </c>
      <c r="C100">
        <v>175.96150044340001</v>
      </c>
      <c r="D100">
        <v>13.517546782947147</v>
      </c>
      <c r="E100">
        <f t="shared" si="53"/>
        <v>189.47904722634715</v>
      </c>
      <c r="F100">
        <f t="shared" si="54"/>
        <v>162.44395366045288</v>
      </c>
      <c r="G100">
        <v>278.78514016527203</v>
      </c>
      <c r="H100">
        <v>101.996034816793</v>
      </c>
      <c r="I100" s="139">
        <f t="shared" si="55"/>
        <v>380.78117498206501</v>
      </c>
      <c r="J100" s="139">
        <f t="shared" si="56"/>
        <v>176.78910534847904</v>
      </c>
      <c r="K100" s="176">
        <f t="shared" si="57"/>
        <v>0</v>
      </c>
      <c r="L100">
        <f t="shared" si="58"/>
        <v>0</v>
      </c>
      <c r="M100">
        <f t="shared" si="59"/>
        <v>1</v>
      </c>
      <c r="N100">
        <f t="shared" si="60"/>
        <v>0</v>
      </c>
    </row>
    <row r="101" spans="2:14" x14ac:dyDescent="0.35">
      <c r="B101" s="60">
        <v>7</v>
      </c>
      <c r="C101">
        <v>108.60927152317799</v>
      </c>
      <c r="D101">
        <v>0</v>
      </c>
      <c r="E101">
        <f t="shared" si="53"/>
        <v>108.60927152317799</v>
      </c>
      <c r="F101">
        <f t="shared" si="54"/>
        <v>108.60927152317799</v>
      </c>
      <c r="G101">
        <v>165.99919014590401</v>
      </c>
      <c r="H101">
        <v>25.960264900662683</v>
      </c>
      <c r="I101" s="139">
        <f t="shared" si="55"/>
        <v>191.95945504656669</v>
      </c>
      <c r="J101" s="139">
        <f t="shared" si="56"/>
        <v>140.03892524524133</v>
      </c>
      <c r="K101" s="176">
        <f t="shared" si="57"/>
        <v>1</v>
      </c>
      <c r="L101">
        <f t="shared" si="58"/>
        <v>0</v>
      </c>
      <c r="M101">
        <f t="shared" si="59"/>
        <v>1</v>
      </c>
      <c r="N101">
        <f t="shared" si="60"/>
        <v>0</v>
      </c>
    </row>
    <row r="102" spans="2:14" x14ac:dyDescent="0.35">
      <c r="B102" s="60">
        <v>8</v>
      </c>
      <c r="C102">
        <v>124.49207513114099</v>
      </c>
      <c r="D102">
        <v>15.353646567769157</v>
      </c>
      <c r="E102">
        <f t="shared" si="53"/>
        <v>139.84572169891015</v>
      </c>
      <c r="F102">
        <f t="shared" si="54"/>
        <v>109.13842856337183</v>
      </c>
      <c r="G102">
        <v>173.89362062158</v>
      </c>
      <c r="H102">
        <v>30.698448869082114</v>
      </c>
      <c r="I102" s="139">
        <f t="shared" si="55"/>
        <v>204.59206949066211</v>
      </c>
      <c r="J102" s="139">
        <f t="shared" si="56"/>
        <v>143.19517175249788</v>
      </c>
      <c r="K102" s="176">
        <f t="shared" si="57"/>
        <v>1</v>
      </c>
      <c r="L102">
        <f t="shared" si="58"/>
        <v>0</v>
      </c>
      <c r="M102">
        <f t="shared" si="59"/>
        <v>1</v>
      </c>
      <c r="N102">
        <f t="shared" si="60"/>
        <v>0</v>
      </c>
    </row>
    <row r="103" spans="2:14" x14ac:dyDescent="0.35">
      <c r="B103" s="60">
        <v>9</v>
      </c>
      <c r="C103">
        <v>124.778038398053</v>
      </c>
      <c r="D103">
        <v>7.1922856398237833</v>
      </c>
      <c r="E103">
        <f t="shared" si="53"/>
        <v>131.97032403787679</v>
      </c>
      <c r="F103">
        <f t="shared" si="54"/>
        <v>117.58575275822922</v>
      </c>
      <c r="G103">
        <v>195.71540265832601</v>
      </c>
      <c r="H103">
        <v>11.987142733039592</v>
      </c>
      <c r="I103" s="139">
        <f t="shared" si="55"/>
        <v>207.70254539136562</v>
      </c>
      <c r="J103" s="139">
        <f t="shared" si="56"/>
        <v>183.72825992528641</v>
      </c>
      <c r="K103" s="176">
        <f t="shared" si="57"/>
        <v>1</v>
      </c>
      <c r="L103">
        <f t="shared" si="58"/>
        <v>0</v>
      </c>
      <c r="M103">
        <f t="shared" si="59"/>
        <v>1</v>
      </c>
      <c r="N103">
        <f t="shared" si="60"/>
        <v>0</v>
      </c>
    </row>
    <row r="104" spans="2:14" x14ac:dyDescent="0.35">
      <c r="K104" s="176">
        <f>COUNTIF(K95:K103,"1")</f>
        <v>5</v>
      </c>
      <c r="L104" s="176">
        <f>COUNTIF(L95:L103,"1")</f>
        <v>1</v>
      </c>
      <c r="M104">
        <f>SUM(M95:M103)</f>
        <v>7</v>
      </c>
      <c r="N104">
        <f>SUM(N95:N103)</f>
        <v>2</v>
      </c>
    </row>
    <row r="107" spans="2:14" x14ac:dyDescent="0.35">
      <c r="B107" s="60">
        <v>1</v>
      </c>
      <c r="C107">
        <v>152.48322415323</v>
      </c>
      <c r="D107">
        <v>27.168316831685377</v>
      </c>
      <c r="E107">
        <f t="shared" ref="E107" si="61">C107+D107</f>
        <v>179.65154098491539</v>
      </c>
      <c r="F107">
        <f t="shared" ref="F107" si="62">C107-D107</f>
        <v>125.31490732154462</v>
      </c>
      <c r="G107">
        <v>252.81126299941701</v>
      </c>
      <c r="H107">
        <v>69.861386138614563</v>
      </c>
      <c r="I107" s="139">
        <f t="shared" ref="I107" si="63">G107+H107</f>
        <v>322.6726491380316</v>
      </c>
      <c r="J107" s="139">
        <f t="shared" ref="J107" si="64">G107-H107</f>
        <v>182.94987686080245</v>
      </c>
      <c r="K107" s="176">
        <f t="shared" ref="K107" si="65">IF((J107&gt;E107),1,0)</f>
        <v>1</v>
      </c>
      <c r="L107">
        <f t="shared" ref="L107" si="66">IF((F107&gt;I107),1,0)</f>
        <v>0</v>
      </c>
      <c r="M107">
        <f t="shared" ref="M107" si="67">IF((G107&gt;C107),1,0)</f>
        <v>1</v>
      </c>
      <c r="N107">
        <f t="shared" ref="N107" si="68">IF((G107&lt;C107),1,0)</f>
        <v>0</v>
      </c>
    </row>
    <row r="108" spans="2:14" x14ac:dyDescent="0.35">
      <c r="B108" s="60">
        <v>2</v>
      </c>
      <c r="C108">
        <v>163.09012875536399</v>
      </c>
      <c r="D108">
        <v>5.6080114449223233</v>
      </c>
      <c r="E108">
        <f t="shared" ref="E108:E118" si="69">C108+D108</f>
        <v>168.6981402002863</v>
      </c>
      <c r="F108">
        <f t="shared" ref="F108:F118" si="70">C108-D108</f>
        <v>157.48211731044168</v>
      </c>
      <c r="G108">
        <v>464.949928469241</v>
      </c>
      <c r="H108">
        <v>54.67811158798375</v>
      </c>
      <c r="I108" s="139">
        <f t="shared" ref="I108:I118" si="71">G108+H108</f>
        <v>519.62804005722478</v>
      </c>
      <c r="J108" s="139">
        <f t="shared" ref="J108:J118" si="72">G108-H108</f>
        <v>410.27181688125722</v>
      </c>
      <c r="K108" s="176">
        <f t="shared" ref="K108:K118" si="73">IF((J108&gt;E108),1,0)</f>
        <v>1</v>
      </c>
      <c r="L108">
        <f t="shared" ref="L108:L118" si="74">IF((F108&gt;I108),1,0)</f>
        <v>0</v>
      </c>
      <c r="M108">
        <f t="shared" ref="M108:M115" si="75">IF((G108&gt;C108),1,0)</f>
        <v>1</v>
      </c>
      <c r="N108">
        <f t="shared" ref="N108:N115" si="76">IF((G108&lt;C108),1,0)</f>
        <v>0</v>
      </c>
    </row>
    <row r="109" spans="2:14" x14ac:dyDescent="0.35">
      <c r="B109" s="60">
        <v>3</v>
      </c>
      <c r="C109">
        <v>133.16195372750599</v>
      </c>
      <c r="D109">
        <v>10.580976863752147</v>
      </c>
      <c r="E109">
        <f t="shared" si="69"/>
        <v>143.74293059125813</v>
      </c>
      <c r="F109">
        <f t="shared" si="70"/>
        <v>122.58097686375385</v>
      </c>
      <c r="G109">
        <v>518.25192802056495</v>
      </c>
      <c r="H109">
        <v>42.323907455012602</v>
      </c>
      <c r="I109" s="139">
        <f t="shared" si="71"/>
        <v>560.57583547557761</v>
      </c>
      <c r="J109" s="139">
        <f t="shared" si="72"/>
        <v>475.92802056555234</v>
      </c>
      <c r="K109" s="176">
        <f t="shared" si="73"/>
        <v>1</v>
      </c>
      <c r="L109">
        <f t="shared" si="74"/>
        <v>0</v>
      </c>
      <c r="M109">
        <f t="shared" si="75"/>
        <v>1</v>
      </c>
      <c r="N109">
        <f t="shared" si="76"/>
        <v>0</v>
      </c>
    </row>
    <row r="110" spans="2:14" x14ac:dyDescent="0.35">
      <c r="B110" s="60">
        <v>4</v>
      </c>
      <c r="C110">
        <v>136.682242990654</v>
      </c>
      <c r="D110">
        <v>6.8691588785041642</v>
      </c>
      <c r="E110">
        <f t="shared" si="69"/>
        <v>143.55140186915816</v>
      </c>
      <c r="F110">
        <f t="shared" si="70"/>
        <v>129.81308411214985</v>
      </c>
      <c r="G110">
        <v>189.25233644859799</v>
      </c>
      <c r="H110">
        <v>34.34579439252277</v>
      </c>
      <c r="I110" s="139">
        <f t="shared" si="71"/>
        <v>223.59813084112076</v>
      </c>
      <c r="J110" s="139">
        <f t="shared" si="72"/>
        <v>154.90654205607521</v>
      </c>
      <c r="K110" s="176">
        <f t="shared" si="73"/>
        <v>1</v>
      </c>
      <c r="L110">
        <f t="shared" si="74"/>
        <v>0</v>
      </c>
      <c r="M110">
        <f t="shared" si="75"/>
        <v>1</v>
      </c>
      <c r="N110">
        <f t="shared" si="76"/>
        <v>0</v>
      </c>
    </row>
    <row r="111" spans="2:14" x14ac:dyDescent="0.35">
      <c r="B111" s="60">
        <v>5</v>
      </c>
      <c r="C111">
        <v>82.834625610979302</v>
      </c>
      <c r="D111">
        <v>5.9582119335337627</v>
      </c>
      <c r="E111">
        <f t="shared" si="69"/>
        <v>88.792837544513063</v>
      </c>
      <c r="F111">
        <f t="shared" si="70"/>
        <v>76.876413677445541</v>
      </c>
      <c r="G111">
        <v>71.691848832704395</v>
      </c>
      <c r="H111">
        <v>7.4425639637630372</v>
      </c>
      <c r="I111" s="139">
        <f t="shared" si="71"/>
        <v>79.13441279646743</v>
      </c>
      <c r="J111" s="139">
        <f t="shared" si="72"/>
        <v>64.249284868941359</v>
      </c>
      <c r="K111" s="176">
        <f t="shared" si="73"/>
        <v>0</v>
      </c>
      <c r="L111">
        <f t="shared" si="74"/>
        <v>0</v>
      </c>
      <c r="M111">
        <f t="shared" si="75"/>
        <v>0</v>
      </c>
      <c r="N111">
        <f t="shared" si="76"/>
        <v>1</v>
      </c>
    </row>
    <row r="112" spans="2:14" x14ac:dyDescent="0.35">
      <c r="B112" s="60">
        <v>6</v>
      </c>
      <c r="C112">
        <v>144.43221504921101</v>
      </c>
      <c r="D112">
        <v>6.4178643242677476</v>
      </c>
      <c r="E112">
        <f t="shared" si="69"/>
        <v>150.85007937347876</v>
      </c>
      <c r="F112">
        <f t="shared" si="70"/>
        <v>138.01435072494326</v>
      </c>
      <c r="G112">
        <v>67.357392316647207</v>
      </c>
      <c r="H112">
        <v>7.898909937559508</v>
      </c>
      <c r="I112" s="139">
        <f t="shared" si="71"/>
        <v>75.256302254206716</v>
      </c>
      <c r="J112" s="139">
        <f t="shared" si="72"/>
        <v>59.458482379087698</v>
      </c>
      <c r="K112" s="176">
        <f t="shared" si="73"/>
        <v>0</v>
      </c>
      <c r="L112">
        <f t="shared" si="74"/>
        <v>1</v>
      </c>
      <c r="M112">
        <f t="shared" si="75"/>
        <v>0</v>
      </c>
      <c r="N112">
        <f t="shared" si="76"/>
        <v>1</v>
      </c>
    </row>
    <row r="113" spans="2:14" x14ac:dyDescent="0.35">
      <c r="B113" s="60">
        <v>7</v>
      </c>
      <c r="C113">
        <v>117.060465631775</v>
      </c>
      <c r="D113">
        <v>6.8291736802365808</v>
      </c>
      <c r="E113">
        <f t="shared" si="69"/>
        <v>123.88963931201158</v>
      </c>
      <c r="F113">
        <f t="shared" si="70"/>
        <v>110.23129195153842</v>
      </c>
      <c r="G113">
        <v>119.847883460443</v>
      </c>
      <c r="H113">
        <v>21.853355776759052</v>
      </c>
      <c r="I113" s="139">
        <f t="shared" si="71"/>
        <v>141.70123923720206</v>
      </c>
      <c r="J113" s="139">
        <f t="shared" si="72"/>
        <v>97.994527683683941</v>
      </c>
      <c r="K113" s="176">
        <f t="shared" si="73"/>
        <v>0</v>
      </c>
      <c r="L113">
        <f t="shared" si="74"/>
        <v>0</v>
      </c>
      <c r="M113">
        <f t="shared" si="75"/>
        <v>1</v>
      </c>
      <c r="N113">
        <f t="shared" si="76"/>
        <v>0</v>
      </c>
    </row>
    <row r="114" spans="2:14" x14ac:dyDescent="0.35">
      <c r="B114" s="60">
        <v>8</v>
      </c>
      <c r="C114">
        <v>126.390870185449</v>
      </c>
      <c r="D114">
        <v>12.768426058011126</v>
      </c>
      <c r="E114">
        <f t="shared" si="69"/>
        <v>139.15929624346012</v>
      </c>
      <c r="F114">
        <f t="shared" si="70"/>
        <v>113.62244412743787</v>
      </c>
      <c r="G114">
        <v>183.71849738468799</v>
      </c>
      <c r="H114">
        <v>10.214740846409681</v>
      </c>
      <c r="I114" s="139">
        <f t="shared" si="71"/>
        <v>193.93323823109768</v>
      </c>
      <c r="J114" s="139">
        <f t="shared" si="72"/>
        <v>173.50375653827831</v>
      </c>
      <c r="K114" s="176">
        <f t="shared" si="73"/>
        <v>1</v>
      </c>
      <c r="L114">
        <f t="shared" si="74"/>
        <v>0</v>
      </c>
      <c r="M114">
        <f t="shared" si="75"/>
        <v>1</v>
      </c>
      <c r="N114">
        <f t="shared" si="76"/>
        <v>0</v>
      </c>
    </row>
    <row r="115" spans="2:14" x14ac:dyDescent="0.35">
      <c r="B115" s="60">
        <v>9</v>
      </c>
      <c r="C115">
        <v>122.882270208595</v>
      </c>
      <c r="D115">
        <v>15.975282561666111</v>
      </c>
      <c r="E115">
        <f t="shared" si="69"/>
        <v>138.85755277026112</v>
      </c>
      <c r="F115">
        <f t="shared" si="70"/>
        <v>106.9069876469289</v>
      </c>
      <c r="G115">
        <v>210.65854801994999</v>
      </c>
      <c r="H115">
        <v>47.925847684998388</v>
      </c>
      <c r="I115" s="139">
        <f t="shared" si="71"/>
        <v>258.58439570494841</v>
      </c>
      <c r="J115" s="139">
        <f t="shared" si="72"/>
        <v>162.7327003349516</v>
      </c>
      <c r="K115" s="176">
        <f t="shared" si="73"/>
        <v>1</v>
      </c>
      <c r="L115">
        <f t="shared" si="74"/>
        <v>0</v>
      </c>
      <c r="M115">
        <f t="shared" si="75"/>
        <v>1</v>
      </c>
      <c r="N115">
        <f t="shared" si="76"/>
        <v>0</v>
      </c>
    </row>
    <row r="116" spans="2:14" x14ac:dyDescent="0.35">
      <c r="B116" s="60">
        <v>10</v>
      </c>
      <c r="C116">
        <v>151.42965372206299</v>
      </c>
      <c r="D116">
        <v>3.8940397350985587</v>
      </c>
      <c r="E116">
        <f t="shared" si="69"/>
        <v>155.32369345716154</v>
      </c>
      <c r="F116">
        <f t="shared" si="70"/>
        <v>147.53561398696445</v>
      </c>
      <c r="G116">
        <v>123.178807947019</v>
      </c>
      <c r="H116">
        <v>7.788079470199011</v>
      </c>
      <c r="I116" s="139">
        <f t="shared" si="71"/>
        <v>130.966887417218</v>
      </c>
      <c r="J116" s="139">
        <f t="shared" si="72"/>
        <v>115.39072847681999</v>
      </c>
      <c r="K116" s="176">
        <f t="shared" si="73"/>
        <v>0</v>
      </c>
      <c r="L116">
        <f t="shared" si="74"/>
        <v>1</v>
      </c>
      <c r="M116">
        <f t="shared" ref="M116:M118" si="77">IF((G116&gt;C116),1,0)</f>
        <v>0</v>
      </c>
      <c r="N116">
        <f t="shared" ref="N116:N118" si="78">IF((G116&lt;C116),1,0)</f>
        <v>1</v>
      </c>
    </row>
    <row r="117" spans="2:14" x14ac:dyDescent="0.35">
      <c r="B117" s="60">
        <v>11</v>
      </c>
      <c r="C117">
        <v>99.9988719047888</v>
      </c>
      <c r="D117">
        <v>0</v>
      </c>
      <c r="E117">
        <f t="shared" si="69"/>
        <v>99.9988719047888</v>
      </c>
      <c r="F117">
        <f t="shared" si="70"/>
        <v>99.9988719047888</v>
      </c>
      <c r="G117">
        <v>122.885667550341</v>
      </c>
      <c r="H117">
        <v>20.072062722092085</v>
      </c>
      <c r="I117" s="139">
        <f t="shared" si="71"/>
        <v>142.95773027243308</v>
      </c>
      <c r="J117" s="139">
        <f t="shared" si="72"/>
        <v>102.81360482824891</v>
      </c>
      <c r="K117" s="176">
        <f t="shared" si="73"/>
        <v>1</v>
      </c>
      <c r="L117">
        <f t="shared" si="74"/>
        <v>0</v>
      </c>
      <c r="M117">
        <f t="shared" si="77"/>
        <v>1</v>
      </c>
      <c r="N117">
        <f t="shared" si="78"/>
        <v>0</v>
      </c>
    </row>
    <row r="118" spans="2:14" x14ac:dyDescent="0.35">
      <c r="B118" s="60">
        <v>12</v>
      </c>
      <c r="C118">
        <v>100.307531925983</v>
      </c>
      <c r="D118">
        <v>5.9935713665197961</v>
      </c>
      <c r="E118">
        <f t="shared" si="69"/>
        <v>106.3011032925028</v>
      </c>
      <c r="F118">
        <f t="shared" si="70"/>
        <v>94.313960559463197</v>
      </c>
      <c r="G118">
        <v>113.75553818087</v>
      </c>
      <c r="H118">
        <v>20.378142646165358</v>
      </c>
      <c r="I118" s="139">
        <f t="shared" si="71"/>
        <v>134.13368082703536</v>
      </c>
      <c r="J118" s="139">
        <f t="shared" si="72"/>
        <v>93.377395534704647</v>
      </c>
      <c r="K118" s="176">
        <f t="shared" si="73"/>
        <v>0</v>
      </c>
      <c r="L118">
        <f t="shared" si="74"/>
        <v>0</v>
      </c>
      <c r="M118">
        <f t="shared" si="77"/>
        <v>1</v>
      </c>
      <c r="N118">
        <f t="shared" si="78"/>
        <v>0</v>
      </c>
    </row>
    <row r="119" spans="2:14" x14ac:dyDescent="0.35">
      <c r="K119" s="176">
        <f>COUNTIF(K107:K118,"1")</f>
        <v>7</v>
      </c>
      <c r="L119" s="176">
        <f>COUNTIF(L107:L118,"1")</f>
        <v>2</v>
      </c>
      <c r="M119">
        <f>SUM(M107:M118)</f>
        <v>9</v>
      </c>
      <c r="N119">
        <f>SUM(N107:N118)</f>
        <v>3</v>
      </c>
    </row>
  </sheetData>
  <mergeCells count="15">
    <mergeCell ref="M63:N63"/>
    <mergeCell ref="AM1:AO1"/>
    <mergeCell ref="AX1:AZ1"/>
    <mergeCell ref="BI1:BK1"/>
    <mergeCell ref="C23:L23"/>
    <mergeCell ref="C35:L35"/>
    <mergeCell ref="C47:L47"/>
    <mergeCell ref="N1:P1"/>
    <mergeCell ref="AA1:AC1"/>
    <mergeCell ref="C17:L17"/>
    <mergeCell ref="A1:A3"/>
    <mergeCell ref="B1:B3"/>
    <mergeCell ref="C2:D2"/>
    <mergeCell ref="E2:F2"/>
    <mergeCell ref="C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 data </vt:lpstr>
      <vt:lpstr>Fasting_all</vt:lpstr>
      <vt:lpstr>Fasting duration</vt:lpstr>
      <vt:lpstr>15 min_all</vt:lpstr>
      <vt:lpstr>30 min_all</vt:lpstr>
      <vt:lpstr>60 min_all</vt:lpstr>
      <vt:lpstr>90min_all</vt:lpstr>
      <vt:lpstr>120 min_all</vt:lpstr>
      <vt:lpstr>FIRKO</vt:lpstr>
      <vt:lpstr>MIRKO</vt:lpstr>
      <vt:lpstr>LIRKO</vt:lpstr>
      <vt:lpstr>betaIRKO</vt:lpstr>
      <vt:lpstr>all IRKO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Arundhati Mundlay</dc:creator>
  <cp:lastModifiedBy>Manawa Diwekar</cp:lastModifiedBy>
  <dcterms:created xsi:type="dcterms:W3CDTF">2018-12-19T10:03:25Z</dcterms:created>
  <dcterms:modified xsi:type="dcterms:W3CDTF">2020-06-23T09:48:58Z</dcterms:modified>
</cp:coreProperties>
</file>