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9840" activeTab="2"/>
  </bookViews>
  <sheets>
    <sheet name="biomass" sheetId="2" r:id="rId1"/>
    <sheet name="plant height" sheetId="3" r:id="rId2"/>
    <sheet name="POD" sheetId="4" r:id="rId3"/>
    <sheet name="CAT" sheetId="5" r:id="rId4"/>
    <sheet name="ojip index average" sheetId="1" r:id="rId5"/>
    <sheet name="EL" sheetId="6" r:id="rId6"/>
    <sheet name="MDA" sheetId="7" r:id="rId7"/>
    <sheet name="chlorophyll content " sheetId="8" r:id="rId8"/>
  </sheets>
  <calcPr calcId="144525"/>
</workbook>
</file>

<file path=xl/sharedStrings.xml><?xml version="1.0" encoding="utf-8"?>
<sst xmlns="http://schemas.openxmlformats.org/spreadsheetml/2006/main" count="450" uniqueCount="112">
  <si>
    <t>N and salt concentration</t>
  </si>
  <si>
    <t>before</t>
  </si>
  <si>
    <t>after</t>
  </si>
  <si>
    <t>relative change</t>
  </si>
  <si>
    <t>1（N:2mM，Nacl：0mM）</t>
  </si>
  <si>
    <t>relative increase(%)</t>
  </si>
  <si>
    <t>sd</t>
  </si>
  <si>
    <t>0 mM NaCl</t>
  </si>
  <si>
    <t>2（N:2mM，Nacl：0mM）</t>
  </si>
  <si>
    <t>50 mM NaCl</t>
  </si>
  <si>
    <t>3（N:2mM，Nacl：0mM）</t>
  </si>
  <si>
    <t>100 mM NaCl</t>
  </si>
  <si>
    <t>4（N:2mM，Nacl：50mM）</t>
  </si>
  <si>
    <t>5（N:2mM，Nacl：50mM）</t>
  </si>
  <si>
    <t>6（N:2mM，Nacl：50mM）</t>
  </si>
  <si>
    <t>7（N:2mM，Nacl：100mM）</t>
  </si>
  <si>
    <t>8（N:2mM，Nacl：100mM）</t>
  </si>
  <si>
    <t>9（N:2mM，Nacl：100mM）</t>
  </si>
  <si>
    <t>13（N:5mM，Nacl：0mM）</t>
  </si>
  <si>
    <t>14（N:5mM，Nacl：0mM）</t>
  </si>
  <si>
    <t>15（N:5mM，Nacl：0mM）</t>
  </si>
  <si>
    <t>16（N:5mM，Nacl：50mM）</t>
  </si>
  <si>
    <t>17（N:5mM，Nacl：50mM）</t>
  </si>
  <si>
    <t>18（N:5mM，Nacl：50mM）</t>
  </si>
  <si>
    <t>19（N:5mM，Nacl：100mM）</t>
  </si>
  <si>
    <t>20（N:5mM，Nacl：100mM）</t>
  </si>
  <si>
    <t>21（N:5mM，Nacl：100mM）</t>
  </si>
  <si>
    <t>25（N:10mM，Nacl：0mM）</t>
  </si>
  <si>
    <t>26（N:10mM，Nacl：0mM）</t>
  </si>
  <si>
    <t>27（N:10mM，Nacl：0mM）</t>
  </si>
  <si>
    <t>28（N:10mM，Nacl：50mM）</t>
  </si>
  <si>
    <t>29（N:10mM，Nacl：50mM）</t>
  </si>
  <si>
    <t>30（N:10mM，Nacl：50mM）</t>
  </si>
  <si>
    <t>31（N:10mM，Nacl：100mM）</t>
  </si>
  <si>
    <t>32（N:10mM，Nacl：100mM）</t>
  </si>
  <si>
    <t>33（N:10mM，Nacl：100mM）</t>
  </si>
  <si>
    <t>treatment</t>
  </si>
  <si>
    <t>plant height(cm)</t>
  </si>
  <si>
    <t>（N:2mM，Nacl：0mM）</t>
  </si>
  <si>
    <t>（N:2mM，Nacl：50mM）</t>
  </si>
  <si>
    <t>（N:2mM，Nacl：100mM）</t>
  </si>
  <si>
    <t>（N:5mM，Nacl：0mM）</t>
  </si>
  <si>
    <t>（N:5mM，Nacl：50mM）</t>
  </si>
  <si>
    <t>（N:5mM，Nacl：100mM）</t>
  </si>
  <si>
    <t>（N:10mM，Nacl：0mM）</t>
  </si>
  <si>
    <t>（N:10mM，Nacl：50mM）</t>
  </si>
  <si>
    <t>（N:10mM，Nacl：100mM）</t>
  </si>
  <si>
    <t>salt level</t>
  </si>
  <si>
    <t>N level</t>
  </si>
  <si>
    <t>POD activity</t>
  </si>
  <si>
    <t>Nacl:100mM</t>
  </si>
  <si>
    <t>N:0.5mM</t>
  </si>
  <si>
    <t>N:2mM</t>
  </si>
  <si>
    <t>N:5mM</t>
  </si>
  <si>
    <t>Nacl:0mM</t>
  </si>
  <si>
    <t>Nacl:50mM</t>
  </si>
  <si>
    <t>CAT activity</t>
  </si>
  <si>
    <t>0 mM NaCl N0.5</t>
  </si>
  <si>
    <t>N2</t>
  </si>
  <si>
    <t>N5</t>
  </si>
  <si>
    <t>nomorized data</t>
  </si>
  <si>
    <t>50 mM NaCl N0.5</t>
  </si>
  <si>
    <t>50N2</t>
  </si>
  <si>
    <t>50N5</t>
  </si>
  <si>
    <t>100mM NaCl N0.5</t>
  </si>
  <si>
    <t>100N2</t>
  </si>
  <si>
    <t>100N5</t>
  </si>
  <si>
    <t>F300us</t>
  </si>
  <si>
    <t>Fo</t>
  </si>
  <si>
    <t>Fm</t>
  </si>
  <si>
    <t>Fj</t>
  </si>
  <si>
    <t>Fi</t>
  </si>
  <si>
    <t>Fv</t>
  </si>
  <si>
    <t>Vj</t>
  </si>
  <si>
    <t>Vi</t>
  </si>
  <si>
    <t>Mo</t>
  </si>
  <si>
    <t>Ss</t>
  </si>
  <si>
    <t>1-Ψo</t>
  </si>
  <si>
    <t>1-φPo</t>
  </si>
  <si>
    <t>φPo</t>
  </si>
  <si>
    <t>Ψo</t>
  </si>
  <si>
    <t>φEo</t>
  </si>
  <si>
    <t>φDo</t>
  </si>
  <si>
    <t>ABS/RC</t>
  </si>
  <si>
    <t>TRo/RC</t>
  </si>
  <si>
    <t>ETo/RC</t>
  </si>
  <si>
    <t>DIo/RC</t>
  </si>
  <si>
    <t>RC/ABS</t>
  </si>
  <si>
    <t>ABS/Cso</t>
  </si>
  <si>
    <t>TRo/Cso</t>
  </si>
  <si>
    <t>ETo/Cso</t>
  </si>
  <si>
    <t>DIo/Cso</t>
  </si>
  <si>
    <t>RC/Cso</t>
  </si>
  <si>
    <t>PIABS</t>
  </si>
  <si>
    <t>PICS</t>
  </si>
  <si>
    <t>DFABS</t>
  </si>
  <si>
    <t>DFCS</t>
  </si>
  <si>
    <t>C1</t>
  </si>
  <si>
    <t>Cmax</t>
  </si>
  <si>
    <t>EL(%)</t>
  </si>
  <si>
    <t>Salt</t>
  </si>
  <si>
    <t xml:space="preserve">N </t>
  </si>
  <si>
    <t>OD523</t>
  </si>
  <si>
    <t>OD600</t>
  </si>
  <si>
    <t>MDA content</t>
  </si>
  <si>
    <t>salt</t>
  </si>
  <si>
    <t>N</t>
  </si>
  <si>
    <t>663nm</t>
  </si>
  <si>
    <t>645nm</t>
  </si>
  <si>
    <t>a</t>
  </si>
  <si>
    <t>b</t>
  </si>
  <si>
    <t>chl（mg/g）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</si>
</sst>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/>
    </xf>
    <xf numFmtId="49" fontId="0" fillId="0" borderId="0" xfId="49" applyNumberFormat="1" applyFill="1" applyBorder="1" applyAlignment="1">
      <alignment horizontal="left"/>
    </xf>
    <xf numFmtId="0" fontId="0" fillId="0" borderId="0" xfId="49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49" applyFill="1" applyBorder="1" applyAlignment="1">
      <alignment horizontal="left" vertical="center"/>
    </xf>
    <xf numFmtId="0" fontId="0" fillId="0" borderId="0" xfId="49" applyFill="1" applyBorder="1">
      <alignment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workbookViewId="0">
      <selection activeCell="K27" sqref="K27"/>
    </sheetView>
  </sheetViews>
  <sheetFormatPr defaultColWidth="9" defaultRowHeight="13.5"/>
  <cols>
    <col min="1" max="1" width="25.875" style="11" customWidth="1"/>
    <col min="2" max="2" width="8.725" style="11"/>
    <col min="3" max="3" width="10.625" style="11" customWidth="1"/>
    <col min="4" max="4" width="8.725" style="11"/>
    <col min="5" max="5" width="12.625" style="11"/>
    <col min="6" max="7" width="8.725" style="11"/>
    <col min="8" max="8" width="21.6333333333333" style="11" customWidth="1"/>
    <col min="9" max="9" width="8.725" style="11"/>
    <col min="12" max="12" width="1.26666666666667" customWidth="1"/>
    <col min="13" max="13" width="8.725" hidden="1" customWidth="1"/>
    <col min="14" max="14" width="14" customWidth="1"/>
    <col min="16" max="16" width="16.3666666666667" customWidth="1"/>
    <col min="17" max="19" width="9.375"/>
  </cols>
  <sheetData>
    <row r="1" spans="1:5">
      <c r="A1" s="11" t="s">
        <v>0</v>
      </c>
      <c r="B1" s="11" t="s">
        <v>1</v>
      </c>
      <c r="C1" s="11" t="s">
        <v>2</v>
      </c>
      <c r="E1" s="11" t="s">
        <v>3</v>
      </c>
    </row>
    <row r="2" spans="1:22">
      <c r="A2" s="14" t="s">
        <v>4</v>
      </c>
      <c r="B2" s="14">
        <v>25.63</v>
      </c>
      <c r="C2" s="14">
        <v>30.54</v>
      </c>
      <c r="D2" s="14">
        <v>4.91</v>
      </c>
      <c r="E2" s="14">
        <f>D2/B2</f>
        <v>0.191572376121732</v>
      </c>
      <c r="H2" s="11" t="s">
        <v>5</v>
      </c>
      <c r="I2" s="11" t="s">
        <v>6</v>
      </c>
      <c r="P2" t="s">
        <v>7</v>
      </c>
      <c r="Q2">
        <v>24.75313</v>
      </c>
      <c r="R2">
        <v>15.33426</v>
      </c>
      <c r="S2">
        <v>29.50168</v>
      </c>
      <c r="T2">
        <v>4.16587</v>
      </c>
      <c r="U2">
        <v>3.25314</v>
      </c>
      <c r="V2">
        <v>5.28021</v>
      </c>
    </row>
    <row r="3" spans="1:22">
      <c r="A3" s="14" t="s">
        <v>8</v>
      </c>
      <c r="B3" s="14">
        <v>43.05</v>
      </c>
      <c r="C3" s="14">
        <v>47.74</v>
      </c>
      <c r="D3" s="14">
        <v>4.69</v>
      </c>
      <c r="E3" s="14">
        <f t="shared" ref="E3:E36" si="0">D3/B3</f>
        <v>0.108943089430894</v>
      </c>
      <c r="P3" t="s">
        <v>9</v>
      </c>
      <c r="Q3">
        <v>13.06646</v>
      </c>
      <c r="R3">
        <v>17.63803</v>
      </c>
      <c r="S3">
        <v>12.74987</v>
      </c>
      <c r="T3">
        <v>4.7255</v>
      </c>
      <c r="U3">
        <v>3.45745</v>
      </c>
      <c r="V3">
        <v>4.5309</v>
      </c>
    </row>
    <row r="4" spans="1:22">
      <c r="A4" s="14" t="s">
        <v>10</v>
      </c>
      <c r="B4" s="14">
        <v>39.37</v>
      </c>
      <c r="C4" s="14">
        <v>45.65</v>
      </c>
      <c r="D4" s="14">
        <v>6.28</v>
      </c>
      <c r="E4" s="14">
        <f t="shared" si="0"/>
        <v>0.159512319024638</v>
      </c>
      <c r="F4" s="11">
        <f>AVERAGE(E2:E4)</f>
        <v>0.153342594859088</v>
      </c>
      <c r="G4" s="11">
        <f>STDEVA(E2:E4)</f>
        <v>0.0416587190989882</v>
      </c>
      <c r="H4" s="11">
        <f>F4*100</f>
        <v>15.3342594859088</v>
      </c>
      <c r="I4" s="11">
        <f>G4*100</f>
        <v>4.16587190989882</v>
      </c>
      <c r="P4" t="s">
        <v>11</v>
      </c>
      <c r="Q4">
        <v>-1.94527</v>
      </c>
      <c r="R4">
        <v>4.53892</v>
      </c>
      <c r="S4">
        <v>-7.18329</v>
      </c>
      <c r="T4">
        <v>3.33035</v>
      </c>
      <c r="U4">
        <v>5.52527</v>
      </c>
      <c r="V4">
        <v>1.01127</v>
      </c>
    </row>
    <row r="5" spans="1:5">
      <c r="A5" s="14"/>
      <c r="B5" s="14"/>
      <c r="C5" s="14"/>
      <c r="D5" s="14"/>
      <c r="E5" s="14"/>
    </row>
    <row r="6" spans="1:5">
      <c r="A6" s="14" t="s">
        <v>12</v>
      </c>
      <c r="B6" s="14">
        <v>39.38</v>
      </c>
      <c r="C6" s="14">
        <v>48.34</v>
      </c>
      <c r="D6" s="14">
        <v>8.96</v>
      </c>
      <c r="E6" s="14">
        <f t="shared" si="0"/>
        <v>0.227526663280853</v>
      </c>
    </row>
    <row r="7" spans="1:5">
      <c r="A7" s="14" t="s">
        <v>13</v>
      </c>
      <c r="B7" s="14">
        <v>51.51</v>
      </c>
      <c r="C7" s="14">
        <v>58.43</v>
      </c>
      <c r="D7" s="14">
        <v>6.92</v>
      </c>
      <c r="E7" s="14">
        <f t="shared" si="0"/>
        <v>0.134342846049311</v>
      </c>
    </row>
    <row r="8" spans="1:9">
      <c r="A8" s="14" t="s">
        <v>14</v>
      </c>
      <c r="B8" s="14">
        <v>30.31</v>
      </c>
      <c r="C8" s="14">
        <v>35.38</v>
      </c>
      <c r="D8" s="14">
        <v>5.07</v>
      </c>
      <c r="E8" s="14">
        <f t="shared" si="0"/>
        <v>0.167271527548664</v>
      </c>
      <c r="F8" s="11">
        <f>AVERAGE(E6:E8)</f>
        <v>0.176380345626276</v>
      </c>
      <c r="G8" s="11">
        <f>STDEVA(E6:E8)</f>
        <v>0.0472549878165115</v>
      </c>
      <c r="H8" s="11">
        <f>F8*100</f>
        <v>17.6380345626276</v>
      </c>
      <c r="I8" s="11">
        <f>G8*100</f>
        <v>4.72549878165115</v>
      </c>
    </row>
    <row r="9" spans="1:5">
      <c r="A9" s="14"/>
      <c r="B9" s="14"/>
      <c r="C9" s="14"/>
      <c r="D9" s="14"/>
      <c r="E9" s="14"/>
    </row>
    <row r="10" spans="1:5">
      <c r="A10" s="14" t="s">
        <v>15</v>
      </c>
      <c r="B10" s="14">
        <v>25.29</v>
      </c>
      <c r="C10" s="14">
        <v>27.38</v>
      </c>
      <c r="D10" s="14">
        <v>2.09</v>
      </c>
      <c r="E10" s="14">
        <f t="shared" si="0"/>
        <v>0.0826413602214314</v>
      </c>
    </row>
    <row r="11" spans="1:5">
      <c r="A11" s="14" t="s">
        <v>16</v>
      </c>
      <c r="B11" s="14">
        <v>34.06</v>
      </c>
      <c r="C11" s="14">
        <v>34.69</v>
      </c>
      <c r="D11" s="14">
        <v>0.629999999999995</v>
      </c>
      <c r="E11" s="14">
        <f t="shared" si="0"/>
        <v>0.0184967704051672</v>
      </c>
    </row>
    <row r="12" spans="1:9">
      <c r="A12" s="14" t="s">
        <v>17</v>
      </c>
      <c r="B12" s="14">
        <v>39.11</v>
      </c>
      <c r="C12" s="14">
        <v>40.48</v>
      </c>
      <c r="D12" s="14">
        <v>1.37</v>
      </c>
      <c r="E12" s="14">
        <f t="shared" si="0"/>
        <v>0.0350294042444387</v>
      </c>
      <c r="F12" s="11">
        <f>AVERAGE(E10:E12)</f>
        <v>0.0453891782903458</v>
      </c>
      <c r="G12" s="11">
        <f>STDEVA(E10:E12)</f>
        <v>0.0333035401929867</v>
      </c>
      <c r="H12" s="11">
        <f>F12*100</f>
        <v>4.53891782903458</v>
      </c>
      <c r="I12" s="11">
        <f>G12*100</f>
        <v>3.33035401929867</v>
      </c>
    </row>
    <row r="13" spans="1:5">
      <c r="A13" s="14"/>
      <c r="B13" s="14"/>
      <c r="C13" s="14"/>
      <c r="D13" s="14"/>
      <c r="E13" s="14"/>
    </row>
    <row r="14" spans="1:5">
      <c r="A14" s="14" t="s">
        <v>18</v>
      </c>
      <c r="B14" s="14">
        <v>35.37</v>
      </c>
      <c r="C14" s="14">
        <v>44.59</v>
      </c>
      <c r="D14" s="14">
        <v>9.22000000000001</v>
      </c>
      <c r="E14" s="14">
        <f t="shared" si="0"/>
        <v>0.260672886627085</v>
      </c>
    </row>
    <row r="15" spans="1:5">
      <c r="A15" s="14" t="s">
        <v>19</v>
      </c>
      <c r="B15" s="14">
        <v>29.29</v>
      </c>
      <c r="C15" s="14">
        <v>38.82</v>
      </c>
      <c r="D15" s="14">
        <v>9.53</v>
      </c>
      <c r="E15" s="14">
        <f t="shared" si="0"/>
        <v>0.325367019460567</v>
      </c>
    </row>
    <row r="16" spans="1:9">
      <c r="A16" s="14" t="s">
        <v>20</v>
      </c>
      <c r="B16" s="14">
        <v>37.39</v>
      </c>
      <c r="C16" s="14">
        <v>48.57</v>
      </c>
      <c r="D16" s="14">
        <v>11.18</v>
      </c>
      <c r="E16" s="14">
        <f t="shared" si="0"/>
        <v>0.299010430596416</v>
      </c>
      <c r="F16" s="11">
        <f>AVERAGE(E14:E16)</f>
        <v>0.295016778894689</v>
      </c>
      <c r="G16" s="11">
        <f>STDEVA(E14:E16)</f>
        <v>0.032531440887318</v>
      </c>
      <c r="H16" s="11">
        <f>F16*100</f>
        <v>29.5016778894689</v>
      </c>
      <c r="I16" s="11">
        <f>G16*100</f>
        <v>3.2531440887318</v>
      </c>
    </row>
    <row r="17" spans="1:5">
      <c r="A17" s="14"/>
      <c r="B17" s="14"/>
      <c r="C17" s="14"/>
      <c r="D17" s="14"/>
      <c r="E17" s="14"/>
    </row>
    <row r="18" spans="1:5">
      <c r="A18" s="14" t="s">
        <v>21</v>
      </c>
      <c r="B18" s="14">
        <v>33.96</v>
      </c>
      <c r="C18" s="14">
        <v>38.26</v>
      </c>
      <c r="D18" s="14">
        <v>4.3</v>
      </c>
      <c r="E18" s="14">
        <f t="shared" si="0"/>
        <v>0.126619552414605</v>
      </c>
    </row>
    <row r="19" spans="1:5">
      <c r="A19" s="14" t="s">
        <v>22</v>
      </c>
      <c r="B19" s="14">
        <v>28.43</v>
      </c>
      <c r="C19" s="14">
        <v>32.05</v>
      </c>
      <c r="D19" s="14">
        <v>4.62</v>
      </c>
      <c r="E19" s="14">
        <f t="shared" si="0"/>
        <v>0.162504396763982</v>
      </c>
    </row>
    <row r="20" spans="1:9">
      <c r="A20" s="14" t="s">
        <v>23</v>
      </c>
      <c r="B20" s="14">
        <v>44.66</v>
      </c>
      <c r="C20" s="14">
        <v>48.83</v>
      </c>
      <c r="D20" s="14">
        <v>4.17</v>
      </c>
      <c r="E20" s="14">
        <f t="shared" si="0"/>
        <v>0.0933721450962831</v>
      </c>
      <c r="F20" s="11">
        <f>AVERAGE(E18:E20)</f>
        <v>0.127498698091623</v>
      </c>
      <c r="G20" s="11">
        <f>STDEVA(E18:E20)</f>
        <v>0.0345745098013345</v>
      </c>
      <c r="H20" s="11">
        <f>F20*100</f>
        <v>12.7498698091623</v>
      </c>
      <c r="I20" s="11">
        <f>G20*100</f>
        <v>3.45745098013345</v>
      </c>
    </row>
    <row r="21" spans="1:5">
      <c r="A21" s="14"/>
      <c r="B21" s="14"/>
      <c r="C21" s="14"/>
      <c r="D21" s="14"/>
      <c r="E21" s="14"/>
    </row>
    <row r="22" spans="1:5">
      <c r="A22" s="14" t="s">
        <v>24</v>
      </c>
      <c r="B22" s="14">
        <v>37.97</v>
      </c>
      <c r="C22" s="14">
        <v>36.62</v>
      </c>
      <c r="D22" s="14">
        <v>-1.35</v>
      </c>
      <c r="E22" s="14">
        <f t="shared" si="0"/>
        <v>-0.0355543850408217</v>
      </c>
    </row>
    <row r="23" spans="1:5">
      <c r="A23" s="14" t="s">
        <v>25</v>
      </c>
      <c r="B23" s="14">
        <v>31.67</v>
      </c>
      <c r="C23" s="14">
        <v>30.26</v>
      </c>
      <c r="D23" s="14">
        <v>-1.41</v>
      </c>
      <c r="E23" s="14">
        <f t="shared" si="0"/>
        <v>-0.0445216293021787</v>
      </c>
    </row>
    <row r="24" spans="1:9">
      <c r="A24" s="14" t="s">
        <v>26</v>
      </c>
      <c r="B24" s="14">
        <v>33.82</v>
      </c>
      <c r="C24" s="14">
        <v>29.24</v>
      </c>
      <c r="D24" s="14">
        <v>-4.58</v>
      </c>
      <c r="E24" s="14">
        <f t="shared" si="0"/>
        <v>-0.135422826729746</v>
      </c>
      <c r="F24" s="11">
        <f>AVERAGE(E22:E24)</f>
        <v>-0.0718329470242487</v>
      </c>
      <c r="G24" s="11">
        <f>STDEVA(E22:E24)</f>
        <v>0.0552526693303626</v>
      </c>
      <c r="H24" s="11">
        <f>F24*100</f>
        <v>-7.18329470242487</v>
      </c>
      <c r="I24" s="11">
        <f>G24*100</f>
        <v>5.52526693303626</v>
      </c>
    </row>
    <row r="25" spans="1:5">
      <c r="A25" s="14"/>
      <c r="B25" s="14"/>
      <c r="C25" s="14"/>
      <c r="D25" s="14"/>
      <c r="E25" s="14"/>
    </row>
    <row r="26" spans="1:5">
      <c r="A26" s="14" t="s">
        <v>27</v>
      </c>
      <c r="B26" s="14">
        <v>26.32</v>
      </c>
      <c r="C26" s="14">
        <v>31.69</v>
      </c>
      <c r="D26" s="14">
        <v>5.37</v>
      </c>
      <c r="E26" s="14">
        <f t="shared" si="0"/>
        <v>0.2040273556231</v>
      </c>
    </row>
    <row r="27" spans="1:5">
      <c r="A27" s="14" t="s">
        <v>28</v>
      </c>
      <c r="B27" s="14">
        <v>22.3</v>
      </c>
      <c r="C27" s="14">
        <v>29.13</v>
      </c>
      <c r="D27" s="14">
        <v>6.83</v>
      </c>
      <c r="E27" s="14">
        <f t="shared" si="0"/>
        <v>0.30627802690583</v>
      </c>
    </row>
    <row r="28" spans="1:9">
      <c r="A28" s="14" t="s">
        <v>29</v>
      </c>
      <c r="B28" s="14">
        <v>31.9</v>
      </c>
      <c r="C28" s="14">
        <v>39.31</v>
      </c>
      <c r="D28" s="14">
        <v>7.41</v>
      </c>
      <c r="E28" s="14">
        <f t="shared" si="0"/>
        <v>0.232288401253919</v>
      </c>
      <c r="F28" s="11">
        <f>AVERAGE(E26:E28)</f>
        <v>0.24753126126095</v>
      </c>
      <c r="G28" s="11">
        <f>STDEVA(E26:E28)</f>
        <v>0.0528020693755238</v>
      </c>
      <c r="H28" s="11">
        <f>F28*100</f>
        <v>24.753126126095</v>
      </c>
      <c r="I28" s="11">
        <f>G28*100</f>
        <v>5.28020693755238</v>
      </c>
    </row>
    <row r="29" spans="1:5">
      <c r="A29" s="14"/>
      <c r="B29" s="14"/>
      <c r="C29" s="14"/>
      <c r="D29" s="14"/>
      <c r="E29" s="14"/>
    </row>
    <row r="30" spans="1:5">
      <c r="A30" s="14" t="s">
        <v>30</v>
      </c>
      <c r="B30" s="14">
        <v>20.65</v>
      </c>
      <c r="C30" s="14">
        <v>22.27</v>
      </c>
      <c r="D30" s="14">
        <v>1.62</v>
      </c>
      <c r="E30" s="14">
        <f t="shared" si="0"/>
        <v>0.0784503631961259</v>
      </c>
    </row>
    <row r="31" spans="1:5">
      <c r="A31" s="14" t="s">
        <v>31</v>
      </c>
      <c r="B31" s="14">
        <v>25.81</v>
      </c>
      <c r="C31" s="14">
        <v>29.93</v>
      </c>
      <c r="D31" s="14">
        <v>4.12</v>
      </c>
      <c r="E31" s="14">
        <f t="shared" si="0"/>
        <v>0.159628051142968</v>
      </c>
    </row>
    <row r="32" spans="1:9">
      <c r="A32" s="14" t="s">
        <v>32</v>
      </c>
      <c r="B32" s="14">
        <v>22.22</v>
      </c>
      <c r="C32" s="14">
        <v>25.64</v>
      </c>
      <c r="D32" s="14">
        <v>3.42</v>
      </c>
      <c r="E32" s="14">
        <f t="shared" si="0"/>
        <v>0.153915391539154</v>
      </c>
      <c r="F32" s="11">
        <f>AVERAGE(E30:E32)</f>
        <v>0.130664601959416</v>
      </c>
      <c r="G32" s="11">
        <f>STDEVA(E30:E32)</f>
        <v>0.0453089799836594</v>
      </c>
      <c r="H32" s="11">
        <f>F32*100</f>
        <v>13.0664601959416</v>
      </c>
      <c r="I32" s="11">
        <f>G32*100</f>
        <v>4.53089799836594</v>
      </c>
    </row>
    <row r="33" spans="1:5">
      <c r="A33" s="14"/>
      <c r="B33" s="14"/>
      <c r="C33" s="14"/>
      <c r="D33" s="14"/>
      <c r="E33" s="14"/>
    </row>
    <row r="34" spans="1:5">
      <c r="A34" s="14" t="s">
        <v>33</v>
      </c>
      <c r="B34" s="14">
        <v>17.58</v>
      </c>
      <c r="C34" s="14">
        <v>17.26</v>
      </c>
      <c r="D34" s="14">
        <v>-0.319999999999997</v>
      </c>
      <c r="E34" s="14">
        <f t="shared" si="0"/>
        <v>-0.0182025028441409</v>
      </c>
    </row>
    <row r="35" spans="1:5">
      <c r="A35" s="14" t="s">
        <v>34</v>
      </c>
      <c r="B35" s="14">
        <v>35.51</v>
      </c>
      <c r="C35" s="14">
        <v>34.44</v>
      </c>
      <c r="D35" s="14">
        <v>-1.07</v>
      </c>
      <c r="E35" s="14">
        <f t="shared" si="0"/>
        <v>-0.030132357082512</v>
      </c>
    </row>
    <row r="36" spans="1:9">
      <c r="A36" s="14" t="s">
        <v>35</v>
      </c>
      <c r="B36" s="14">
        <v>25.94</v>
      </c>
      <c r="C36" s="14">
        <v>25.68</v>
      </c>
      <c r="D36" s="14">
        <v>-0.260000000000002</v>
      </c>
      <c r="E36" s="14">
        <f t="shared" si="0"/>
        <v>-0.010023130300694</v>
      </c>
      <c r="F36" s="11">
        <f>AVERAGE(E34:E36)</f>
        <v>-0.0194526634091156</v>
      </c>
      <c r="G36" s="11">
        <f>STDEVA(E34:E36)</f>
        <v>0.0101127358572896</v>
      </c>
      <c r="H36" s="11">
        <f>F36*100</f>
        <v>-1.94526634091156</v>
      </c>
      <c r="I36" s="11">
        <f>G36*100</f>
        <v>1.01127358572896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G22" sqref="G22"/>
    </sheetView>
  </sheetViews>
  <sheetFormatPr defaultColWidth="9" defaultRowHeight="13.5" outlineLevelCol="1"/>
  <cols>
    <col min="1" max="1" width="27.9083333333333" style="1" customWidth="1"/>
    <col min="2" max="2" width="23.6333333333333" style="1" customWidth="1"/>
    <col min="3" max="4" width="12.625" style="1"/>
    <col min="5" max="16384" width="9" style="1"/>
  </cols>
  <sheetData>
    <row r="1" spans="1:2">
      <c r="A1" s="12" t="s">
        <v>36</v>
      </c>
      <c r="B1" s="13" t="s">
        <v>37</v>
      </c>
    </row>
    <row r="2" spans="1:2">
      <c r="A2" s="12" t="s">
        <v>38</v>
      </c>
      <c r="B2" s="13">
        <v>21</v>
      </c>
    </row>
    <row r="3" spans="1:2">
      <c r="A3" s="12" t="s">
        <v>38</v>
      </c>
      <c r="B3" s="13">
        <v>32</v>
      </c>
    </row>
    <row r="4" spans="1:2">
      <c r="A4" s="12" t="s">
        <v>38</v>
      </c>
      <c r="B4" s="13">
        <v>30</v>
      </c>
    </row>
    <row r="5" spans="1:2">
      <c r="A5" s="12" t="s">
        <v>39</v>
      </c>
      <c r="B5" s="13">
        <v>34.5</v>
      </c>
    </row>
    <row r="6" spans="1:2">
      <c r="A6" s="12" t="s">
        <v>39</v>
      </c>
      <c r="B6" s="13">
        <v>30</v>
      </c>
    </row>
    <row r="7" spans="1:2">
      <c r="A7" s="12" t="s">
        <v>39</v>
      </c>
      <c r="B7" s="13">
        <v>35</v>
      </c>
    </row>
    <row r="8" spans="1:2">
      <c r="A8" s="12" t="s">
        <v>40</v>
      </c>
      <c r="B8" s="13">
        <v>25.7</v>
      </c>
    </row>
    <row r="9" spans="1:2">
      <c r="A9" s="12" t="s">
        <v>40</v>
      </c>
      <c r="B9" s="13">
        <v>28.3</v>
      </c>
    </row>
    <row r="10" spans="1:2">
      <c r="A10" s="12" t="s">
        <v>40</v>
      </c>
      <c r="B10" s="13">
        <v>30.2</v>
      </c>
    </row>
    <row r="11" spans="1:2">
      <c r="A11" s="12" t="s">
        <v>41</v>
      </c>
      <c r="B11" s="13">
        <v>35.2</v>
      </c>
    </row>
    <row r="12" spans="1:2">
      <c r="A12" s="12" t="s">
        <v>41</v>
      </c>
      <c r="B12" s="13">
        <v>36</v>
      </c>
    </row>
    <row r="13" spans="1:2">
      <c r="A13" s="12" t="s">
        <v>41</v>
      </c>
      <c r="B13" s="13">
        <v>33.5</v>
      </c>
    </row>
    <row r="14" spans="1:2">
      <c r="A14" s="12" t="s">
        <v>42</v>
      </c>
      <c r="B14" s="13">
        <v>27</v>
      </c>
    </row>
    <row r="15" spans="1:2">
      <c r="A15" s="12" t="s">
        <v>42</v>
      </c>
      <c r="B15" s="13">
        <v>30</v>
      </c>
    </row>
    <row r="16" spans="1:2">
      <c r="A16" s="12" t="s">
        <v>42</v>
      </c>
      <c r="B16" s="13">
        <v>29</v>
      </c>
    </row>
    <row r="17" spans="1:2">
      <c r="A17" s="12" t="s">
        <v>43</v>
      </c>
      <c r="B17" s="13">
        <v>24</v>
      </c>
    </row>
    <row r="18" spans="1:2">
      <c r="A18" s="12" t="s">
        <v>43</v>
      </c>
      <c r="B18" s="13">
        <v>23</v>
      </c>
    </row>
    <row r="19" spans="1:2">
      <c r="A19" s="12" t="s">
        <v>43</v>
      </c>
      <c r="B19" s="13">
        <v>21</v>
      </c>
    </row>
    <row r="20" spans="1:2">
      <c r="A20" s="12" t="s">
        <v>44</v>
      </c>
      <c r="B20" s="13">
        <v>36.5</v>
      </c>
    </row>
    <row r="21" spans="1:2">
      <c r="A21" s="12" t="s">
        <v>44</v>
      </c>
      <c r="B21" s="13">
        <v>36</v>
      </c>
    </row>
    <row r="22" spans="1:2">
      <c r="A22" s="12" t="s">
        <v>44</v>
      </c>
      <c r="B22" s="13">
        <v>28</v>
      </c>
    </row>
    <row r="23" spans="1:2">
      <c r="A23" s="12" t="s">
        <v>45</v>
      </c>
      <c r="B23" s="13">
        <v>32</v>
      </c>
    </row>
    <row r="24" spans="1:2">
      <c r="A24" s="12" t="s">
        <v>45</v>
      </c>
      <c r="B24" s="13">
        <v>28.5</v>
      </c>
    </row>
    <row r="25" spans="1:2">
      <c r="A25" s="12" t="s">
        <v>45</v>
      </c>
      <c r="B25" s="13">
        <v>30</v>
      </c>
    </row>
    <row r="26" spans="1:2">
      <c r="A26" s="12" t="s">
        <v>46</v>
      </c>
      <c r="B26" s="13">
        <v>17.9</v>
      </c>
    </row>
    <row r="27" spans="1:2">
      <c r="A27" s="12" t="s">
        <v>46</v>
      </c>
      <c r="B27" s="13">
        <v>22.2</v>
      </c>
    </row>
    <row r="28" spans="1:2">
      <c r="A28" s="12" t="s">
        <v>46</v>
      </c>
      <c r="B28" s="13">
        <v>24.5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K10" sqref="K10"/>
    </sheetView>
  </sheetViews>
  <sheetFormatPr defaultColWidth="9" defaultRowHeight="13.5" outlineLevelCol="6"/>
  <cols>
    <col min="1" max="1" width="17.725" customWidth="1"/>
    <col min="6" max="7" width="12.625"/>
  </cols>
  <sheetData>
    <row r="1" spans="1:7">
      <c r="A1" t="s">
        <v>47</v>
      </c>
      <c r="B1" t="s">
        <v>48</v>
      </c>
      <c r="G1" t="s">
        <v>49</v>
      </c>
    </row>
    <row r="2" spans="1:7">
      <c r="A2" t="s">
        <v>50</v>
      </c>
      <c r="B2" t="s">
        <v>51</v>
      </c>
      <c r="C2">
        <v>0.014</v>
      </c>
      <c r="D2">
        <v>0.086</v>
      </c>
      <c r="E2">
        <v>0.468</v>
      </c>
      <c r="F2">
        <v>0.151333333333333</v>
      </c>
      <c r="G2">
        <v>40.3555555555556</v>
      </c>
    </row>
    <row r="3" spans="1:7">
      <c r="A3" t="s">
        <v>50</v>
      </c>
      <c r="B3" t="s">
        <v>51</v>
      </c>
      <c r="C3">
        <v>0.016</v>
      </c>
      <c r="D3">
        <v>0.076</v>
      </c>
      <c r="E3">
        <v>0.52</v>
      </c>
      <c r="F3">
        <v>0.168</v>
      </c>
      <c r="G3">
        <v>44.8</v>
      </c>
    </row>
    <row r="4" spans="1:7">
      <c r="A4" t="s">
        <v>50</v>
      </c>
      <c r="B4" t="s">
        <v>51</v>
      </c>
      <c r="C4">
        <v>0.014</v>
      </c>
      <c r="D4">
        <v>0.086</v>
      </c>
      <c r="E4">
        <v>0.512</v>
      </c>
      <c r="F4">
        <v>0.166</v>
      </c>
      <c r="G4">
        <v>44.2666666666667</v>
      </c>
    </row>
    <row r="5" spans="1:7">
      <c r="A5" t="s">
        <v>50</v>
      </c>
      <c r="B5" t="s">
        <v>51</v>
      </c>
      <c r="C5">
        <v>0.014</v>
      </c>
      <c r="D5">
        <v>0.103</v>
      </c>
      <c r="E5">
        <v>0.51</v>
      </c>
      <c r="F5">
        <v>0.165333333333333</v>
      </c>
      <c r="G5">
        <v>44.0888888888889</v>
      </c>
    </row>
    <row r="6" spans="1:7">
      <c r="A6" t="s">
        <v>50</v>
      </c>
      <c r="B6" t="s">
        <v>52</v>
      </c>
      <c r="C6">
        <v>0.007</v>
      </c>
      <c r="D6">
        <v>0.045</v>
      </c>
      <c r="E6">
        <v>0.341</v>
      </c>
      <c r="F6">
        <v>0.111333333333333</v>
      </c>
      <c r="G6">
        <v>29.6888888888889</v>
      </c>
    </row>
    <row r="7" spans="1:7">
      <c r="A7" t="s">
        <v>50</v>
      </c>
      <c r="B7" t="s">
        <v>52</v>
      </c>
      <c r="C7">
        <v>0.013</v>
      </c>
      <c r="D7">
        <v>0.0502</v>
      </c>
      <c r="E7">
        <v>0.423</v>
      </c>
      <c r="F7">
        <v>0.136666666666667</v>
      </c>
      <c r="G7">
        <v>36.4444444444444</v>
      </c>
    </row>
    <row r="8" spans="1:7">
      <c r="A8" t="s">
        <v>50</v>
      </c>
      <c r="B8" t="s">
        <v>52</v>
      </c>
      <c r="C8">
        <v>0.011</v>
      </c>
      <c r="D8">
        <v>0.074</v>
      </c>
      <c r="E8">
        <v>0.504</v>
      </c>
      <c r="F8">
        <v>0.164333333333333</v>
      </c>
      <c r="G8">
        <v>43.8222222222222</v>
      </c>
    </row>
    <row r="9" spans="1:7">
      <c r="A9" t="s">
        <v>50</v>
      </c>
      <c r="B9" t="s">
        <v>53</v>
      </c>
      <c r="C9">
        <v>0.012</v>
      </c>
      <c r="D9">
        <v>0.084</v>
      </c>
      <c r="E9">
        <v>0.451</v>
      </c>
      <c r="F9">
        <v>0.146333333333333</v>
      </c>
      <c r="G9">
        <v>39.0222222222222</v>
      </c>
    </row>
    <row r="10" spans="1:7">
      <c r="A10" t="s">
        <v>50</v>
      </c>
      <c r="B10" t="s">
        <v>53</v>
      </c>
      <c r="C10">
        <v>0.018</v>
      </c>
      <c r="D10">
        <v>0.069</v>
      </c>
      <c r="E10">
        <v>0.425</v>
      </c>
      <c r="F10">
        <v>0.135666666666667</v>
      </c>
      <c r="G10">
        <v>36.1777777777778</v>
      </c>
    </row>
    <row r="11" spans="1:7">
      <c r="A11" t="s">
        <v>50</v>
      </c>
      <c r="B11" t="s">
        <v>53</v>
      </c>
      <c r="C11">
        <v>0.012</v>
      </c>
      <c r="D11">
        <v>0.067</v>
      </c>
      <c r="E11">
        <v>0.46</v>
      </c>
      <c r="F11">
        <v>0.149333333333333</v>
      </c>
      <c r="G11">
        <v>39.8222222222222</v>
      </c>
    </row>
    <row r="12" spans="1:7">
      <c r="A12" t="s">
        <v>50</v>
      </c>
      <c r="B12" t="s">
        <v>53</v>
      </c>
      <c r="C12">
        <v>0.008</v>
      </c>
      <c r="D12">
        <v>0.075</v>
      </c>
      <c r="E12">
        <v>0.476</v>
      </c>
      <c r="F12">
        <v>0.156</v>
      </c>
      <c r="G12">
        <v>41.6</v>
      </c>
    </row>
    <row r="13" spans="1:7">
      <c r="A13" t="s">
        <v>54</v>
      </c>
      <c r="B13" t="s">
        <v>51</v>
      </c>
      <c r="C13">
        <v>0.005</v>
      </c>
      <c r="D13">
        <v>0.035</v>
      </c>
      <c r="E13">
        <v>0.267</v>
      </c>
      <c r="F13">
        <v>0.0873333333333333</v>
      </c>
      <c r="G13">
        <v>23.2888888888889</v>
      </c>
    </row>
    <row r="14" spans="1:7">
      <c r="A14" t="s">
        <v>54</v>
      </c>
      <c r="B14" t="s">
        <v>51</v>
      </c>
      <c r="C14">
        <v>0.005</v>
      </c>
      <c r="D14">
        <v>0.042</v>
      </c>
      <c r="E14">
        <v>0.341</v>
      </c>
      <c r="F14">
        <v>0.112</v>
      </c>
      <c r="G14">
        <v>29.8666666666667</v>
      </c>
    </row>
    <row r="15" spans="1:7">
      <c r="A15" t="s">
        <v>54</v>
      </c>
      <c r="B15" t="s">
        <v>51</v>
      </c>
      <c r="C15">
        <v>0.012</v>
      </c>
      <c r="D15">
        <v>0.063</v>
      </c>
      <c r="E15">
        <v>0.432</v>
      </c>
      <c r="F15">
        <v>0.14</v>
      </c>
      <c r="G15">
        <v>37.3333333333333</v>
      </c>
    </row>
    <row r="16" spans="1:7">
      <c r="A16" t="s">
        <v>54</v>
      </c>
      <c r="B16" t="s">
        <v>51</v>
      </c>
      <c r="C16">
        <v>0.012</v>
      </c>
      <c r="D16">
        <v>0.067</v>
      </c>
      <c r="E16">
        <v>0.474</v>
      </c>
      <c r="F16">
        <v>0.154</v>
      </c>
      <c r="G16">
        <v>41.0666666666667</v>
      </c>
    </row>
    <row r="17" spans="1:7">
      <c r="A17" t="s">
        <v>54</v>
      </c>
      <c r="B17" t="s">
        <v>52</v>
      </c>
      <c r="C17">
        <v>0.011</v>
      </c>
      <c r="D17">
        <v>0.099</v>
      </c>
      <c r="E17">
        <v>0.438</v>
      </c>
      <c r="F17">
        <v>0.142333333333333</v>
      </c>
      <c r="G17">
        <v>37.9555555555556</v>
      </c>
    </row>
    <row r="18" spans="1:7">
      <c r="A18" t="s">
        <v>54</v>
      </c>
      <c r="B18" t="s">
        <v>52</v>
      </c>
      <c r="C18">
        <v>0.009</v>
      </c>
      <c r="D18">
        <v>0.055</v>
      </c>
      <c r="E18">
        <v>0.41</v>
      </c>
      <c r="F18">
        <v>0.133666666666667</v>
      </c>
      <c r="G18">
        <v>35.6444444444444</v>
      </c>
    </row>
    <row r="19" spans="1:7">
      <c r="A19" t="s">
        <v>54</v>
      </c>
      <c r="B19" t="s">
        <v>52</v>
      </c>
      <c r="C19">
        <v>0.011</v>
      </c>
      <c r="D19">
        <v>0.054</v>
      </c>
      <c r="E19">
        <v>0.409</v>
      </c>
      <c r="F19">
        <v>0.132666666666667</v>
      </c>
      <c r="G19">
        <v>35.3777777777778</v>
      </c>
    </row>
    <row r="20" spans="1:7">
      <c r="A20" t="s">
        <v>54</v>
      </c>
      <c r="B20" t="s">
        <v>53</v>
      </c>
      <c r="C20">
        <v>0.015</v>
      </c>
      <c r="D20">
        <v>0.065</v>
      </c>
      <c r="E20">
        <v>0.435</v>
      </c>
      <c r="F20">
        <v>0.14</v>
      </c>
      <c r="G20">
        <v>37.3333333333333</v>
      </c>
    </row>
    <row r="21" spans="1:7">
      <c r="A21" t="s">
        <v>54</v>
      </c>
      <c r="B21" t="s">
        <v>53</v>
      </c>
      <c r="C21">
        <v>0.008</v>
      </c>
      <c r="D21">
        <v>0.053</v>
      </c>
      <c r="E21">
        <v>0.425</v>
      </c>
      <c r="F21">
        <v>0.139</v>
      </c>
      <c r="G21">
        <v>37.0666666666667</v>
      </c>
    </row>
    <row r="22" spans="1:7">
      <c r="A22" t="s">
        <v>54</v>
      </c>
      <c r="B22" t="s">
        <v>53</v>
      </c>
      <c r="C22">
        <v>0.004</v>
      </c>
      <c r="D22">
        <v>0.023</v>
      </c>
      <c r="E22">
        <v>0.201</v>
      </c>
      <c r="F22">
        <v>0.0656666666666667</v>
      </c>
      <c r="G22">
        <v>17.5111111111111</v>
      </c>
    </row>
    <row r="23" spans="1:7">
      <c r="A23" t="s">
        <v>54</v>
      </c>
      <c r="B23" t="s">
        <v>53</v>
      </c>
      <c r="C23">
        <v>0.01</v>
      </c>
      <c r="D23">
        <v>0.064</v>
      </c>
      <c r="E23">
        <v>0.472</v>
      </c>
      <c r="F23">
        <v>0.154</v>
      </c>
      <c r="G23">
        <v>41.0666666666667</v>
      </c>
    </row>
    <row r="24" spans="1:7">
      <c r="A24" t="s">
        <v>55</v>
      </c>
      <c r="B24" t="s">
        <v>51</v>
      </c>
      <c r="C24">
        <v>0.009</v>
      </c>
      <c r="D24">
        <v>0.07</v>
      </c>
      <c r="E24">
        <v>0.501</v>
      </c>
      <c r="F24">
        <v>0.164</v>
      </c>
      <c r="G24">
        <v>43.7333333333333</v>
      </c>
    </row>
    <row r="25" spans="1:7">
      <c r="A25" t="s">
        <v>55</v>
      </c>
      <c r="B25" t="s">
        <v>51</v>
      </c>
      <c r="C25">
        <v>0.015</v>
      </c>
      <c r="D25">
        <v>0.067</v>
      </c>
      <c r="E25">
        <v>0.458</v>
      </c>
      <c r="F25">
        <v>0.147666666666667</v>
      </c>
      <c r="G25">
        <v>39.3777777777778</v>
      </c>
    </row>
    <row r="26" spans="1:7">
      <c r="A26" t="s">
        <v>55</v>
      </c>
      <c r="B26" t="s">
        <v>51</v>
      </c>
      <c r="C26">
        <v>0.009</v>
      </c>
      <c r="D26">
        <v>0.07</v>
      </c>
      <c r="E26">
        <v>0.55</v>
      </c>
      <c r="F26">
        <v>0.180333333333333</v>
      </c>
      <c r="G26">
        <v>48.0888888888889</v>
      </c>
    </row>
    <row r="27" spans="1:7">
      <c r="A27" t="s">
        <v>55</v>
      </c>
      <c r="B27" t="s">
        <v>52</v>
      </c>
      <c r="C27">
        <v>0.009</v>
      </c>
      <c r="D27">
        <v>0.072</v>
      </c>
      <c r="E27">
        <v>0.552</v>
      </c>
      <c r="F27">
        <v>0.181</v>
      </c>
      <c r="G27">
        <v>48.2666666666667</v>
      </c>
    </row>
    <row r="28" spans="1:7">
      <c r="A28" t="s">
        <v>55</v>
      </c>
      <c r="B28" t="s">
        <v>52</v>
      </c>
      <c r="C28">
        <v>0.01</v>
      </c>
      <c r="D28">
        <v>0.059</v>
      </c>
      <c r="E28">
        <v>0.427</v>
      </c>
      <c r="F28">
        <v>0.139</v>
      </c>
      <c r="G28">
        <v>37.0666666666667</v>
      </c>
    </row>
    <row r="29" spans="1:7">
      <c r="A29" t="s">
        <v>55</v>
      </c>
      <c r="B29" t="s">
        <v>52</v>
      </c>
      <c r="C29">
        <v>0.012</v>
      </c>
      <c r="D29">
        <v>0.074</v>
      </c>
      <c r="E29">
        <v>0.513</v>
      </c>
      <c r="F29">
        <v>0.167</v>
      </c>
      <c r="G29">
        <v>44.5333333333333</v>
      </c>
    </row>
    <row r="30" spans="1:7">
      <c r="A30" t="s">
        <v>55</v>
      </c>
      <c r="B30" t="s">
        <v>53</v>
      </c>
      <c r="C30">
        <v>0.013</v>
      </c>
      <c r="D30">
        <v>0.054</v>
      </c>
      <c r="E30">
        <v>0.344</v>
      </c>
      <c r="F30">
        <v>0.110333333333333</v>
      </c>
      <c r="G30">
        <v>29.4222222222222</v>
      </c>
    </row>
    <row r="31" spans="1:7">
      <c r="A31" t="s">
        <v>55</v>
      </c>
      <c r="B31" t="s">
        <v>53</v>
      </c>
      <c r="C31">
        <v>0.007</v>
      </c>
      <c r="D31">
        <v>0.059</v>
      </c>
      <c r="E31">
        <v>0.458</v>
      </c>
      <c r="F31">
        <v>0.150333333333333</v>
      </c>
      <c r="G31">
        <v>40.0888888888889</v>
      </c>
    </row>
    <row r="32" spans="1:7">
      <c r="A32" t="s">
        <v>55</v>
      </c>
      <c r="B32" t="s">
        <v>53</v>
      </c>
      <c r="C32">
        <v>0.007</v>
      </c>
      <c r="D32">
        <v>0.049</v>
      </c>
      <c r="E32">
        <v>0.39</v>
      </c>
      <c r="F32">
        <v>0.127666666666667</v>
      </c>
      <c r="G32">
        <v>34.0444444444445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I6" sqref="I6"/>
    </sheetView>
  </sheetViews>
  <sheetFormatPr defaultColWidth="9" defaultRowHeight="13.5" outlineLevelCol="7"/>
  <cols>
    <col min="1" max="1" width="16.125" customWidth="1"/>
    <col min="8" max="8" width="8.725" style="11"/>
    <col min="9" max="9" width="19.6333333333333" customWidth="1"/>
  </cols>
  <sheetData>
    <row r="1" spans="1:8">
      <c r="A1" t="s">
        <v>47</v>
      </c>
      <c r="B1" t="s">
        <v>48</v>
      </c>
      <c r="H1" s="11" t="s">
        <v>56</v>
      </c>
    </row>
    <row r="2" spans="1:8">
      <c r="A2" t="s">
        <v>50</v>
      </c>
      <c r="B2" t="s">
        <v>51</v>
      </c>
      <c r="C2">
        <v>0.047</v>
      </c>
      <c r="D2">
        <v>0.04</v>
      </c>
      <c r="E2">
        <v>0.009</v>
      </c>
      <c r="F2">
        <v>0.038</v>
      </c>
      <c r="G2">
        <v>0.0126666666666667</v>
      </c>
      <c r="H2" s="11">
        <v>33.7777777777778</v>
      </c>
    </row>
    <row r="3" spans="1:8">
      <c r="A3" t="s">
        <v>50</v>
      </c>
      <c r="B3" t="s">
        <v>51</v>
      </c>
      <c r="C3">
        <v>0.056</v>
      </c>
      <c r="D3">
        <v>0.051</v>
      </c>
      <c r="E3">
        <v>0.019</v>
      </c>
      <c r="F3">
        <v>0.037</v>
      </c>
      <c r="G3">
        <v>0.0123333333333333</v>
      </c>
      <c r="H3" s="11">
        <v>32.8888888888889</v>
      </c>
    </row>
    <row r="4" spans="1:8">
      <c r="A4" t="s">
        <v>50</v>
      </c>
      <c r="B4" t="s">
        <v>51</v>
      </c>
      <c r="C4">
        <v>0.058</v>
      </c>
      <c r="D4">
        <v>0.053</v>
      </c>
      <c r="E4">
        <v>0.025</v>
      </c>
      <c r="F4">
        <v>0.033</v>
      </c>
      <c r="G4">
        <v>0.011</v>
      </c>
      <c r="H4" s="11">
        <v>29.3333333333333</v>
      </c>
    </row>
    <row r="5" spans="1:8">
      <c r="A5" t="s">
        <v>50</v>
      </c>
      <c r="B5" t="s">
        <v>52</v>
      </c>
      <c r="C5">
        <v>0.062</v>
      </c>
      <c r="D5">
        <v>0.055</v>
      </c>
      <c r="E5">
        <v>-0.015</v>
      </c>
      <c r="F5">
        <v>0.077</v>
      </c>
      <c r="G5">
        <v>0.0256666666666667</v>
      </c>
      <c r="H5" s="11">
        <v>68.4444444444444</v>
      </c>
    </row>
    <row r="6" spans="1:8">
      <c r="A6" t="s">
        <v>50</v>
      </c>
      <c r="B6" t="s">
        <v>52</v>
      </c>
      <c r="C6">
        <v>0.045</v>
      </c>
      <c r="D6">
        <v>0.034</v>
      </c>
      <c r="E6">
        <v>-0.023</v>
      </c>
      <c r="F6">
        <v>0.068</v>
      </c>
      <c r="G6">
        <v>0.0226666666666667</v>
      </c>
      <c r="H6" s="11">
        <v>60.4444444444444</v>
      </c>
    </row>
    <row r="7" spans="1:8">
      <c r="A7" t="s">
        <v>50</v>
      </c>
      <c r="B7" t="s">
        <v>52</v>
      </c>
      <c r="C7">
        <v>0.057</v>
      </c>
      <c r="D7">
        <v>0.046</v>
      </c>
      <c r="E7">
        <v>-0.015</v>
      </c>
      <c r="F7">
        <v>0.072</v>
      </c>
      <c r="G7">
        <v>0.024</v>
      </c>
      <c r="H7" s="11">
        <v>64</v>
      </c>
    </row>
    <row r="8" spans="1:8">
      <c r="A8" t="s">
        <v>50</v>
      </c>
      <c r="B8" t="s">
        <v>53</v>
      </c>
      <c r="C8">
        <v>0.105</v>
      </c>
      <c r="D8">
        <v>0.091</v>
      </c>
      <c r="E8">
        <v>0.025</v>
      </c>
      <c r="F8">
        <v>0.08</v>
      </c>
      <c r="G8">
        <v>0.0266666666666667</v>
      </c>
      <c r="H8" s="11">
        <v>71.1111111111111</v>
      </c>
    </row>
    <row r="9" spans="1:8">
      <c r="A9" t="s">
        <v>50</v>
      </c>
      <c r="B9" t="s">
        <v>53</v>
      </c>
      <c r="C9">
        <v>0.044</v>
      </c>
      <c r="D9">
        <v>0.034</v>
      </c>
      <c r="E9">
        <v>-0.014</v>
      </c>
      <c r="F9">
        <v>0.058</v>
      </c>
      <c r="G9">
        <v>0.0193333333333333</v>
      </c>
      <c r="H9" s="11">
        <v>51.5555555555556</v>
      </c>
    </row>
    <row r="10" spans="1:8">
      <c r="A10" t="s">
        <v>50</v>
      </c>
      <c r="B10" t="s">
        <v>53</v>
      </c>
      <c r="C10">
        <v>0.054</v>
      </c>
      <c r="D10">
        <v>0.047</v>
      </c>
      <c r="E10">
        <v>0.004</v>
      </c>
      <c r="F10">
        <v>0.05</v>
      </c>
      <c r="G10">
        <v>0.0166666666666667</v>
      </c>
      <c r="H10" s="11">
        <v>44.4444444444444</v>
      </c>
    </row>
    <row r="11" spans="1:8">
      <c r="A11" t="s">
        <v>54</v>
      </c>
      <c r="B11" t="s">
        <v>51</v>
      </c>
      <c r="C11">
        <v>0.03</v>
      </c>
      <c r="D11">
        <v>0.024</v>
      </c>
      <c r="E11">
        <v>0.002</v>
      </c>
      <c r="F11">
        <v>0.028</v>
      </c>
      <c r="G11">
        <v>0.00933333333333333</v>
      </c>
      <c r="H11" s="11">
        <v>24.8888888888889</v>
      </c>
    </row>
    <row r="12" spans="1:8">
      <c r="A12" t="s">
        <v>54</v>
      </c>
      <c r="B12" t="s">
        <v>51</v>
      </c>
      <c r="C12">
        <v>0.021</v>
      </c>
      <c r="D12">
        <v>0.014</v>
      </c>
      <c r="E12">
        <v>-0.019</v>
      </c>
      <c r="F12">
        <v>0.04</v>
      </c>
      <c r="G12">
        <v>0.0133333333333333</v>
      </c>
      <c r="H12" s="11">
        <v>35.5555555555556</v>
      </c>
    </row>
    <row r="13" spans="1:8">
      <c r="A13" t="s">
        <v>54</v>
      </c>
      <c r="B13" t="s">
        <v>51</v>
      </c>
      <c r="C13">
        <v>0.047</v>
      </c>
      <c r="D13">
        <v>0.04</v>
      </c>
      <c r="E13">
        <v>0.005</v>
      </c>
      <c r="F13">
        <v>0.042</v>
      </c>
      <c r="G13">
        <v>0.014</v>
      </c>
      <c r="H13" s="11">
        <v>37.3333333333333</v>
      </c>
    </row>
    <row r="14" spans="1:8">
      <c r="A14" t="s">
        <v>54</v>
      </c>
      <c r="B14" t="s">
        <v>51</v>
      </c>
      <c r="C14">
        <v>0.033</v>
      </c>
      <c r="D14" s="11">
        <v>0.027</v>
      </c>
      <c r="E14">
        <v>-0.002</v>
      </c>
      <c r="F14">
        <v>0.035</v>
      </c>
      <c r="G14" s="11">
        <v>0.0116666666666667</v>
      </c>
      <c r="H14">
        <v>31.1111111111111</v>
      </c>
    </row>
    <row r="15" spans="1:8">
      <c r="A15" t="s">
        <v>54</v>
      </c>
      <c r="B15" t="s">
        <v>52</v>
      </c>
      <c r="C15">
        <v>0.044</v>
      </c>
      <c r="D15" s="11">
        <v>0.036</v>
      </c>
      <c r="E15">
        <v>-0.001</v>
      </c>
      <c r="F15">
        <v>0.045</v>
      </c>
      <c r="G15" s="11">
        <v>0.015</v>
      </c>
      <c r="H15">
        <v>40</v>
      </c>
    </row>
    <row r="16" spans="1:8">
      <c r="A16" t="s">
        <v>54</v>
      </c>
      <c r="B16" t="s">
        <v>52</v>
      </c>
      <c r="C16">
        <v>0.054</v>
      </c>
      <c r="D16">
        <v>0.068</v>
      </c>
      <c r="E16">
        <v>0.007</v>
      </c>
      <c r="F16">
        <v>0.047</v>
      </c>
      <c r="G16">
        <v>0.0156666666666667</v>
      </c>
      <c r="H16" s="11">
        <v>41.7777777777778</v>
      </c>
    </row>
    <row r="17" spans="1:8">
      <c r="A17" t="s">
        <v>54</v>
      </c>
      <c r="B17" t="s">
        <v>52</v>
      </c>
      <c r="C17">
        <v>0.057</v>
      </c>
      <c r="D17">
        <v>0.048</v>
      </c>
      <c r="E17">
        <v>0.008</v>
      </c>
      <c r="F17">
        <v>0.049</v>
      </c>
      <c r="G17">
        <v>0.0163333333333333</v>
      </c>
      <c r="H17" s="11">
        <v>43.5555555555556</v>
      </c>
    </row>
    <row r="18" spans="1:8">
      <c r="A18" t="s">
        <v>54</v>
      </c>
      <c r="B18" t="s">
        <v>52</v>
      </c>
      <c r="C18">
        <v>0.057</v>
      </c>
      <c r="D18">
        <v>0.048</v>
      </c>
      <c r="E18">
        <v>0.008</v>
      </c>
      <c r="F18">
        <v>0.049</v>
      </c>
      <c r="G18">
        <v>0.0163333333333333</v>
      </c>
      <c r="H18" s="11">
        <v>43.5555555555556</v>
      </c>
    </row>
    <row r="19" spans="1:8">
      <c r="A19" t="s">
        <v>54</v>
      </c>
      <c r="B19" t="s">
        <v>53</v>
      </c>
      <c r="C19">
        <v>0.07</v>
      </c>
      <c r="D19">
        <v>0.061</v>
      </c>
      <c r="E19">
        <v>0.01</v>
      </c>
      <c r="F19">
        <v>0.06</v>
      </c>
      <c r="G19">
        <v>0.02</v>
      </c>
      <c r="H19" s="11">
        <v>53.3333333333333</v>
      </c>
    </row>
    <row r="20" spans="1:8">
      <c r="A20" t="s">
        <v>54</v>
      </c>
      <c r="B20" t="s">
        <v>53</v>
      </c>
      <c r="C20">
        <v>0.054</v>
      </c>
      <c r="D20">
        <v>0.048</v>
      </c>
      <c r="E20">
        <v>0.008</v>
      </c>
      <c r="F20">
        <v>0.046</v>
      </c>
      <c r="G20">
        <v>0.0153333333333333</v>
      </c>
      <c r="H20" s="11">
        <v>40.8888888888889</v>
      </c>
    </row>
    <row r="21" spans="1:8">
      <c r="A21" t="s">
        <v>54</v>
      </c>
      <c r="B21" t="s">
        <v>53</v>
      </c>
      <c r="C21">
        <v>0.067</v>
      </c>
      <c r="D21">
        <v>0.059</v>
      </c>
      <c r="E21">
        <v>0.014</v>
      </c>
      <c r="F21">
        <v>0.053</v>
      </c>
      <c r="G21">
        <v>0.0176666666666667</v>
      </c>
      <c r="H21" s="11">
        <v>47.1111111111111</v>
      </c>
    </row>
    <row r="22" spans="1:8">
      <c r="A22" t="s">
        <v>55</v>
      </c>
      <c r="B22" t="s">
        <v>51</v>
      </c>
      <c r="C22">
        <v>0.058</v>
      </c>
      <c r="D22">
        <v>0.05</v>
      </c>
      <c r="E22">
        <v>0.12</v>
      </c>
      <c r="F22">
        <v>-0.062</v>
      </c>
      <c r="G22">
        <v>-0.0206666666666667</v>
      </c>
      <c r="H22" s="11">
        <v>55.11111</v>
      </c>
    </row>
    <row r="23" spans="1:8">
      <c r="A23" t="s">
        <v>55</v>
      </c>
      <c r="B23" t="s">
        <v>51</v>
      </c>
      <c r="C23">
        <v>0.067</v>
      </c>
      <c r="D23">
        <v>0.058</v>
      </c>
      <c r="E23">
        <v>0.02</v>
      </c>
      <c r="F23">
        <v>0.047</v>
      </c>
      <c r="G23">
        <v>0.0156666666666667</v>
      </c>
      <c r="H23" s="11">
        <v>41.7777777777778</v>
      </c>
    </row>
    <row r="24" spans="1:8">
      <c r="A24" t="s">
        <v>55</v>
      </c>
      <c r="B24" t="s">
        <v>51</v>
      </c>
      <c r="C24">
        <v>0.074</v>
      </c>
      <c r="D24">
        <v>0.064</v>
      </c>
      <c r="E24">
        <v>0.025</v>
      </c>
      <c r="F24">
        <v>0.049</v>
      </c>
      <c r="G24">
        <v>0.0163333333333333</v>
      </c>
      <c r="H24" s="11">
        <v>43.5555555555556</v>
      </c>
    </row>
    <row r="25" spans="1:8">
      <c r="A25" t="s">
        <v>55</v>
      </c>
      <c r="B25" t="s">
        <v>52</v>
      </c>
      <c r="C25">
        <v>0.061</v>
      </c>
      <c r="D25">
        <v>0.054</v>
      </c>
      <c r="E25">
        <v>-0.017</v>
      </c>
      <c r="F25">
        <v>0.078</v>
      </c>
      <c r="G25">
        <v>0.026</v>
      </c>
      <c r="H25" s="11">
        <v>69.3333333333333</v>
      </c>
    </row>
    <row r="26" spans="1:8">
      <c r="A26" t="s">
        <v>55</v>
      </c>
      <c r="B26" t="s">
        <v>52</v>
      </c>
      <c r="C26">
        <v>0.053</v>
      </c>
      <c r="D26">
        <v>0.04</v>
      </c>
      <c r="E26">
        <v>-0.027</v>
      </c>
      <c r="F26">
        <v>0.08</v>
      </c>
      <c r="G26">
        <v>0.0266666666666667</v>
      </c>
      <c r="H26" s="11">
        <v>71.1111111111111</v>
      </c>
    </row>
    <row r="27" spans="1:8">
      <c r="A27" t="s">
        <v>55</v>
      </c>
      <c r="B27" t="s">
        <v>52</v>
      </c>
      <c r="C27">
        <v>0.07</v>
      </c>
      <c r="D27">
        <v>0.055</v>
      </c>
      <c r="E27">
        <v>-0.017</v>
      </c>
      <c r="F27">
        <v>0.087</v>
      </c>
      <c r="G27">
        <v>0.029</v>
      </c>
      <c r="H27" s="11">
        <v>77.3333333333333</v>
      </c>
    </row>
    <row r="28" spans="1:8">
      <c r="A28" t="s">
        <v>55</v>
      </c>
      <c r="B28" t="s">
        <v>53</v>
      </c>
      <c r="C28">
        <v>0.045</v>
      </c>
      <c r="D28">
        <v>0.034</v>
      </c>
      <c r="E28">
        <v>-0.03</v>
      </c>
      <c r="F28">
        <v>0.075</v>
      </c>
      <c r="G28">
        <v>0.025</v>
      </c>
      <c r="H28" s="11">
        <v>66.6666666666667</v>
      </c>
    </row>
    <row r="29" spans="1:8">
      <c r="A29" t="s">
        <v>55</v>
      </c>
      <c r="B29" t="s">
        <v>53</v>
      </c>
      <c r="C29">
        <v>0.06</v>
      </c>
      <c r="D29">
        <v>0.053</v>
      </c>
      <c r="E29">
        <v>0.001</v>
      </c>
      <c r="F29">
        <v>0.059</v>
      </c>
      <c r="G29">
        <v>0.0196666666666667</v>
      </c>
      <c r="H29" s="11">
        <v>52.4444444444444</v>
      </c>
    </row>
    <row r="30" spans="1:8">
      <c r="A30" t="s">
        <v>55</v>
      </c>
      <c r="B30" t="s">
        <v>53</v>
      </c>
      <c r="C30">
        <v>0.045</v>
      </c>
      <c r="D30">
        <v>0.045</v>
      </c>
      <c r="E30">
        <v>0.001</v>
      </c>
      <c r="F30">
        <v>0.044</v>
      </c>
      <c r="G30">
        <v>0.0146666666666667</v>
      </c>
      <c r="H30" s="11">
        <v>39.1111111111111</v>
      </c>
    </row>
    <row r="31" spans="1:8">
      <c r="A31" t="s">
        <v>55</v>
      </c>
      <c r="B31" t="s">
        <v>53</v>
      </c>
      <c r="C31">
        <v>0.048</v>
      </c>
      <c r="D31">
        <v>0.05</v>
      </c>
      <c r="E31">
        <v>0.001</v>
      </c>
      <c r="F31">
        <v>0.047</v>
      </c>
      <c r="G31">
        <v>0.0156666666666667</v>
      </c>
      <c r="H31" s="11">
        <v>41.7777777777778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workbookViewId="0">
      <selection activeCell="G23" sqref="G23"/>
    </sheetView>
  </sheetViews>
  <sheetFormatPr defaultColWidth="9" defaultRowHeight="13.5"/>
  <cols>
    <col min="3" max="3" width="14.45" customWidth="1"/>
    <col min="9" max="9" width="17.0916666666667" customWidth="1"/>
    <col min="15" max="15" width="18.0916666666667" customWidth="1"/>
  </cols>
  <sheetData>
    <row r="1" spans="3:20">
      <c r="C1" t="s">
        <v>57</v>
      </c>
      <c r="D1" t="s">
        <v>58</v>
      </c>
      <c r="E1" t="s">
        <v>59</v>
      </c>
      <c r="F1" s="10" t="s">
        <v>60</v>
      </c>
      <c r="G1" s="10"/>
      <c r="H1" s="10"/>
      <c r="I1" t="s">
        <v>61</v>
      </c>
      <c r="J1" t="s">
        <v>62</v>
      </c>
      <c r="K1" t="s">
        <v>63</v>
      </c>
      <c r="L1" s="10" t="s">
        <v>60</v>
      </c>
      <c r="M1" s="10"/>
      <c r="N1" s="10"/>
      <c r="O1" t="s">
        <v>64</v>
      </c>
      <c r="P1" t="s">
        <v>65</v>
      </c>
      <c r="Q1" t="s">
        <v>66</v>
      </c>
      <c r="R1" s="10" t="s">
        <v>60</v>
      </c>
      <c r="S1" s="10"/>
      <c r="T1" s="10"/>
    </row>
    <row r="2" spans="1:20">
      <c r="A2" t="s">
        <v>67</v>
      </c>
      <c r="C2">
        <v>1.92606</v>
      </c>
      <c r="D2">
        <v>2.039066667</v>
      </c>
      <c r="E2">
        <v>1.95665</v>
      </c>
      <c r="F2">
        <v>1</v>
      </c>
      <c r="G2">
        <v>1.05867245412915</v>
      </c>
      <c r="H2">
        <v>1.01588216358784</v>
      </c>
      <c r="I2">
        <v>2.013</v>
      </c>
      <c r="J2">
        <v>1.8858</v>
      </c>
      <c r="K2">
        <v>1.89206</v>
      </c>
      <c r="L2">
        <v>1</v>
      </c>
      <c r="M2">
        <v>0.936810730253353</v>
      </c>
      <c r="N2">
        <v>0.939920516641828</v>
      </c>
      <c r="O2">
        <v>1.83423333333333</v>
      </c>
      <c r="P2">
        <v>1.865075</v>
      </c>
      <c r="Q2">
        <v>1.848175</v>
      </c>
      <c r="R2">
        <v>1</v>
      </c>
      <c r="S2">
        <v>1.01681447289513</v>
      </c>
      <c r="T2">
        <v>1.00760081414578</v>
      </c>
    </row>
    <row r="3" spans="1:20">
      <c r="A3" t="s">
        <v>68</v>
      </c>
      <c r="C3">
        <v>0.74708</v>
      </c>
      <c r="D3">
        <v>0.7554</v>
      </c>
      <c r="E3">
        <v>0.75275</v>
      </c>
      <c r="F3">
        <v>1</v>
      </c>
      <c r="G3">
        <v>1.01113669218825</v>
      </c>
      <c r="H3">
        <v>1.00758954864272</v>
      </c>
      <c r="I3">
        <v>0.709</v>
      </c>
      <c r="J3">
        <v>0.736666666666667</v>
      </c>
      <c r="K3">
        <v>0.715</v>
      </c>
      <c r="L3">
        <v>1</v>
      </c>
      <c r="M3">
        <v>1.03902209685002</v>
      </c>
      <c r="N3">
        <v>1.00846262341326</v>
      </c>
      <c r="O3">
        <v>0.7147</v>
      </c>
      <c r="P3">
        <v>0.724425</v>
      </c>
      <c r="Q3">
        <v>0.696975</v>
      </c>
      <c r="R3">
        <v>1</v>
      </c>
      <c r="S3">
        <v>1.01360710787743</v>
      </c>
      <c r="T3">
        <v>0.975199384357073</v>
      </c>
    </row>
    <row r="4" spans="1:20">
      <c r="A4" t="s">
        <v>69</v>
      </c>
      <c r="C4">
        <v>3.14644</v>
      </c>
      <c r="D4">
        <v>3.269</v>
      </c>
      <c r="E4">
        <v>3.3146</v>
      </c>
      <c r="F4">
        <v>1</v>
      </c>
      <c r="G4">
        <v>1.03895195840378</v>
      </c>
      <c r="H4">
        <v>1.05344452778378</v>
      </c>
      <c r="I4">
        <v>3.0517</v>
      </c>
      <c r="J4">
        <v>3.274733</v>
      </c>
      <c r="K4">
        <v>3.05542</v>
      </c>
      <c r="L4">
        <v>1</v>
      </c>
      <c r="M4">
        <v>1.07308483795917</v>
      </c>
      <c r="N4">
        <v>1.0012189926926</v>
      </c>
      <c r="O4">
        <v>3.0601</v>
      </c>
      <c r="P4">
        <v>3.207175</v>
      </c>
      <c r="Q4">
        <v>3.1034</v>
      </c>
      <c r="R4">
        <v>1</v>
      </c>
      <c r="S4">
        <v>1.04806215483154</v>
      </c>
      <c r="T4">
        <v>1.01414986438352</v>
      </c>
    </row>
    <row r="5" spans="1:20">
      <c r="A5" t="s">
        <v>70</v>
      </c>
      <c r="C5">
        <v>2.0215</v>
      </c>
      <c r="D5">
        <v>2.039366667</v>
      </c>
      <c r="E5">
        <v>2.045175</v>
      </c>
      <c r="F5">
        <v>1</v>
      </c>
      <c r="G5">
        <v>1.00883832154341</v>
      </c>
      <c r="H5">
        <v>1.01171160029681</v>
      </c>
      <c r="I5">
        <v>2.0521</v>
      </c>
      <c r="J5">
        <v>2.02143333333333</v>
      </c>
      <c r="K5">
        <v>1.9754</v>
      </c>
      <c r="L5">
        <v>1</v>
      </c>
      <c r="M5">
        <v>0.985055958936374</v>
      </c>
      <c r="N5">
        <v>0.96262365381804</v>
      </c>
      <c r="O5">
        <v>1.95743333333333</v>
      </c>
      <c r="P5">
        <v>1.98005</v>
      </c>
      <c r="Q5">
        <v>1.9538</v>
      </c>
      <c r="R5">
        <v>1</v>
      </c>
      <c r="S5">
        <v>1.01155424620677</v>
      </c>
      <c r="T5">
        <v>0.998143827801715</v>
      </c>
    </row>
    <row r="6" spans="1:20">
      <c r="A6" t="s">
        <v>71</v>
      </c>
      <c r="C6">
        <v>2.94768</v>
      </c>
      <c r="D6">
        <v>3.008</v>
      </c>
      <c r="E6">
        <v>3.015475</v>
      </c>
      <c r="F6">
        <v>1</v>
      </c>
      <c r="G6">
        <v>1.02046355099604</v>
      </c>
      <c r="H6">
        <v>1.02299944363024</v>
      </c>
      <c r="I6">
        <v>2.8132</v>
      </c>
      <c r="J6">
        <v>3.02646666666667</v>
      </c>
      <c r="K6">
        <v>2.85666</v>
      </c>
      <c r="L6">
        <v>1</v>
      </c>
      <c r="M6">
        <v>1.07580928006067</v>
      </c>
      <c r="N6">
        <v>1.01544859945969</v>
      </c>
      <c r="O6">
        <v>2.85523333333333</v>
      </c>
      <c r="P6">
        <v>2.99005</v>
      </c>
      <c r="Q6">
        <v>2.9054</v>
      </c>
      <c r="R6">
        <v>1</v>
      </c>
      <c r="S6">
        <v>1.04721739028918</v>
      </c>
      <c r="T6">
        <v>1.0175700760008</v>
      </c>
    </row>
    <row r="7" spans="1:20">
      <c r="A7" t="s">
        <v>72</v>
      </c>
      <c r="C7">
        <v>2.39936</v>
      </c>
      <c r="D7">
        <v>2.5136</v>
      </c>
      <c r="E7">
        <v>2.56185</v>
      </c>
      <c r="F7">
        <v>1</v>
      </c>
      <c r="G7">
        <v>1.04761269671913</v>
      </c>
      <c r="H7">
        <v>1.06772222592691</v>
      </c>
      <c r="I7">
        <v>2.3427</v>
      </c>
      <c r="J7">
        <v>2.53806633333333</v>
      </c>
      <c r="K7">
        <v>2.34042</v>
      </c>
      <c r="L7">
        <v>1</v>
      </c>
      <c r="M7">
        <v>1.08339366258306</v>
      </c>
      <c r="N7">
        <v>0.999026763990268</v>
      </c>
      <c r="O7">
        <v>2.3454</v>
      </c>
      <c r="P7">
        <v>2.48275</v>
      </c>
      <c r="Q7">
        <v>2.406425</v>
      </c>
      <c r="R7">
        <v>1</v>
      </c>
      <c r="S7">
        <v>1.05856143941332</v>
      </c>
      <c r="T7">
        <v>1.02601901594611</v>
      </c>
    </row>
    <row r="8" spans="1:20">
      <c r="A8" t="s">
        <v>73</v>
      </c>
      <c r="C8">
        <v>0.53114997332622</v>
      </c>
      <c r="D8">
        <v>0.510807871976448</v>
      </c>
      <c r="E8">
        <v>0.504488943536897</v>
      </c>
      <c r="F8">
        <v>1</v>
      </c>
      <c r="G8">
        <v>0.961701774693908</v>
      </c>
      <c r="H8">
        <v>0.949805081185708</v>
      </c>
      <c r="I8">
        <v>0.573312844154181</v>
      </c>
      <c r="J8">
        <v>0.506199010559088</v>
      </c>
      <c r="K8">
        <v>0.538535818357389</v>
      </c>
      <c r="L8">
        <v>1</v>
      </c>
      <c r="M8">
        <v>0.882936804435095</v>
      </c>
      <c r="N8">
        <v>0.939340229071443</v>
      </c>
      <c r="O8">
        <v>0.529859867542138</v>
      </c>
      <c r="P8">
        <v>0.505739603262511</v>
      </c>
      <c r="Q8">
        <v>0.522278899196942</v>
      </c>
      <c r="R8">
        <v>1</v>
      </c>
      <c r="S8">
        <v>0.954478031349094</v>
      </c>
      <c r="T8">
        <v>0.985692503226632</v>
      </c>
    </row>
    <row r="9" spans="1:20">
      <c r="A9" t="s">
        <v>74</v>
      </c>
      <c r="C9">
        <v>0.917161242998133</v>
      </c>
      <c r="D9">
        <v>0.896164863144494</v>
      </c>
      <c r="E9">
        <v>0.883238675176142</v>
      </c>
      <c r="F9">
        <v>1</v>
      </c>
      <c r="G9">
        <v>0.977107209867478</v>
      </c>
      <c r="H9">
        <v>0.963013517981745</v>
      </c>
      <c r="I9">
        <v>0.898194391087207</v>
      </c>
      <c r="J9">
        <v>0.902182882270348</v>
      </c>
      <c r="K9">
        <v>0.915075071995625</v>
      </c>
      <c r="L9">
        <v>1</v>
      </c>
      <c r="M9">
        <v>1.00444056567567</v>
      </c>
      <c r="N9">
        <v>1.0187940172817</v>
      </c>
      <c r="O9">
        <v>0.912651715414569</v>
      </c>
      <c r="P9">
        <v>0.912546571342262</v>
      </c>
      <c r="Q9">
        <v>0.917720269694672</v>
      </c>
      <c r="R9">
        <v>1</v>
      </c>
      <c r="S9">
        <v>0.999884792774142</v>
      </c>
      <c r="T9">
        <v>1.00555365666277</v>
      </c>
    </row>
    <row r="10" spans="1:20">
      <c r="A10" t="s">
        <v>75</v>
      </c>
      <c r="C10">
        <v>1.96549079754601</v>
      </c>
      <c r="D10">
        <v>2.04275408497772</v>
      </c>
      <c r="E10">
        <v>1.87973534750278</v>
      </c>
      <c r="F10">
        <v>1</v>
      </c>
      <c r="G10">
        <v>1.03930992072218</v>
      </c>
      <c r="H10">
        <v>0.956369447188305</v>
      </c>
      <c r="I10">
        <v>2.22649080121228</v>
      </c>
      <c r="J10">
        <v>1.81103751031461</v>
      </c>
      <c r="K10">
        <v>2.01170730039907</v>
      </c>
      <c r="L10">
        <v>1</v>
      </c>
      <c r="M10">
        <v>0.813404443139195</v>
      </c>
      <c r="N10">
        <v>0.903532724816892</v>
      </c>
      <c r="O10">
        <v>1.90932605667832</v>
      </c>
      <c r="P10">
        <v>1.83772026986205</v>
      </c>
      <c r="Q10">
        <v>1.91354395005039</v>
      </c>
      <c r="R10">
        <v>1</v>
      </c>
      <c r="S10">
        <v>0.962496826267149</v>
      </c>
      <c r="T10">
        <v>1.00220910061816</v>
      </c>
    </row>
    <row r="11" spans="1:20">
      <c r="A11" t="s">
        <v>76</v>
      </c>
      <c r="C11">
        <v>0.270237832702845</v>
      </c>
      <c r="D11">
        <v>0.250058426382743</v>
      </c>
      <c r="E11">
        <v>0.268382963701304</v>
      </c>
      <c r="F11">
        <v>1</v>
      </c>
      <c r="G11">
        <v>0.925327234465014</v>
      </c>
      <c r="H11">
        <v>0.993136160903198</v>
      </c>
      <c r="I11">
        <v>0.257496165644172</v>
      </c>
      <c r="J11">
        <v>0.279507744967222</v>
      </c>
      <c r="K11">
        <v>0.267700881858189</v>
      </c>
      <c r="L11">
        <v>1</v>
      </c>
      <c r="M11">
        <v>1.08548313435264</v>
      </c>
      <c r="N11">
        <v>1.03963055600649</v>
      </c>
      <c r="O11">
        <v>0.277511463109629</v>
      </c>
      <c r="P11">
        <v>0.275199447683338</v>
      </c>
      <c r="Q11">
        <v>0.272938021195275</v>
      </c>
      <c r="R11">
        <v>1</v>
      </c>
      <c r="S11">
        <v>0.991668757029409</v>
      </c>
      <c r="T11">
        <v>0.983519809008582</v>
      </c>
    </row>
    <row r="12" spans="1:20">
      <c r="A12" t="s">
        <v>77</v>
      </c>
      <c r="C12">
        <v>0.53114997332622</v>
      </c>
      <c r="D12">
        <v>0.510807871976448</v>
      </c>
      <c r="E12">
        <v>0.504488943536897</v>
      </c>
      <c r="F12">
        <v>1</v>
      </c>
      <c r="G12">
        <v>0.961701774693908</v>
      </c>
      <c r="H12">
        <v>0.949805081185708</v>
      </c>
      <c r="I12">
        <v>0.573312844154181</v>
      </c>
      <c r="J12">
        <v>0.506199010559088</v>
      </c>
      <c r="K12">
        <v>0.538535818357389</v>
      </c>
      <c r="L12">
        <v>1</v>
      </c>
      <c r="M12">
        <v>0.882936804435095</v>
      </c>
      <c r="N12">
        <v>0.939340229071443</v>
      </c>
      <c r="O12">
        <v>0.529859867542138</v>
      </c>
      <c r="P12">
        <v>0.505739603262511</v>
      </c>
      <c r="Q12">
        <v>0.522278899196942</v>
      </c>
      <c r="R12">
        <v>1</v>
      </c>
      <c r="S12">
        <v>0.954478031349094</v>
      </c>
      <c r="T12">
        <v>0.985692503226632</v>
      </c>
    </row>
    <row r="13" spans="1:20">
      <c r="A13" t="s">
        <v>78</v>
      </c>
      <c r="C13">
        <v>0.237436595008962</v>
      </c>
      <c r="D13">
        <v>0.231079840929948</v>
      </c>
      <c r="E13">
        <v>0.227101309358595</v>
      </c>
      <c r="F13">
        <v>1</v>
      </c>
      <c r="G13">
        <v>0.97322757227556</v>
      </c>
      <c r="H13">
        <v>0.956471387024494</v>
      </c>
      <c r="I13">
        <v>0.232329521250451</v>
      </c>
      <c r="J13">
        <v>0.224954726588906</v>
      </c>
      <c r="K13">
        <v>0.234010381551472</v>
      </c>
      <c r="L13">
        <v>1</v>
      </c>
      <c r="M13">
        <v>0.968257177900371</v>
      </c>
      <c r="N13">
        <v>1.00723481153826</v>
      </c>
      <c r="O13">
        <v>0.233554459004608</v>
      </c>
      <c r="P13">
        <v>0.225876355359467</v>
      </c>
      <c r="Q13">
        <v>0.224584326867307</v>
      </c>
      <c r="R13">
        <v>1</v>
      </c>
      <c r="S13">
        <v>0.967124996551709</v>
      </c>
      <c r="T13">
        <v>0.961592974180279</v>
      </c>
    </row>
    <row r="14" spans="1:20">
      <c r="A14" t="s">
        <v>79</v>
      </c>
      <c r="C14">
        <v>0.762563404991037</v>
      </c>
      <c r="D14">
        <v>0.768920159070052</v>
      </c>
      <c r="E14">
        <v>0.772898690641405</v>
      </c>
      <c r="F14">
        <v>1</v>
      </c>
      <c r="G14">
        <v>1.00833603348575</v>
      </c>
      <c r="H14">
        <v>1.01355334596798</v>
      </c>
      <c r="I14">
        <v>0.767670478749549</v>
      </c>
      <c r="J14">
        <v>0.775045273411094</v>
      </c>
      <c r="K14">
        <v>0.765989618448528</v>
      </c>
      <c r="L14">
        <v>1</v>
      </c>
      <c r="M14">
        <v>1.00960671911411</v>
      </c>
      <c r="N14">
        <v>0.997810440354878</v>
      </c>
      <c r="O14">
        <v>0.766445540995392</v>
      </c>
      <c r="P14">
        <v>0.774123644640533</v>
      </c>
      <c r="Q14">
        <v>0.775415673132693</v>
      </c>
      <c r="R14">
        <v>1</v>
      </c>
      <c r="S14">
        <v>1.01001780718193</v>
      </c>
      <c r="T14">
        <v>1.01170354794634</v>
      </c>
    </row>
    <row r="15" spans="1:20">
      <c r="A15" t="s">
        <v>80</v>
      </c>
      <c r="C15">
        <v>0.46885002667378</v>
      </c>
      <c r="D15">
        <v>0.489192128023552</v>
      </c>
      <c r="E15">
        <v>0.495511056463103</v>
      </c>
      <c r="F15">
        <v>1</v>
      </c>
      <c r="G15">
        <v>1.04338722446938</v>
      </c>
      <c r="H15">
        <v>1.0568647291725</v>
      </c>
      <c r="I15">
        <v>0.426687155845819</v>
      </c>
      <c r="J15">
        <v>0.493800989440912</v>
      </c>
      <c r="K15">
        <v>0.461464181642611</v>
      </c>
      <c r="L15">
        <v>1</v>
      </c>
      <c r="M15">
        <v>1.15729049416089</v>
      </c>
      <c r="N15">
        <v>1.08150474023024</v>
      </c>
      <c r="O15">
        <v>0.470140132457862</v>
      </c>
      <c r="P15">
        <v>0.494260396737489</v>
      </c>
      <c r="Q15">
        <v>0.477721100803058</v>
      </c>
      <c r="R15">
        <v>1</v>
      </c>
      <c r="S15">
        <v>1.05130441460832</v>
      </c>
      <c r="T15">
        <v>1.01612491217366</v>
      </c>
    </row>
    <row r="16" spans="1:20">
      <c r="A16" t="s">
        <v>81</v>
      </c>
      <c r="C16">
        <v>0.357527872770496</v>
      </c>
      <c r="D16">
        <v>0.376149688895687</v>
      </c>
      <c r="E16">
        <v>0.382979846738671</v>
      </c>
      <c r="F16">
        <v>1</v>
      </c>
      <c r="G16">
        <v>1.05208493531117</v>
      </c>
      <c r="H16">
        <v>1.07118878248833</v>
      </c>
      <c r="I16">
        <v>0.327555133204443</v>
      </c>
      <c r="J16">
        <v>0.3827181228719</v>
      </c>
      <c r="K16">
        <v>0.353476772424086</v>
      </c>
      <c r="L16">
        <v>1</v>
      </c>
      <c r="M16">
        <v>1.16840825887173</v>
      </c>
      <c r="N16">
        <v>1.07913672109502</v>
      </c>
      <c r="O16">
        <v>0.360336808165312</v>
      </c>
      <c r="P16">
        <v>0.3826186597239</v>
      </c>
      <c r="Q16">
        <v>0.370432428948895</v>
      </c>
      <c r="R16">
        <v>1</v>
      </c>
      <c r="S16">
        <v>1.06183617952337</v>
      </c>
      <c r="T16">
        <v>1.02801717880276</v>
      </c>
    </row>
    <row r="17" spans="1:20">
      <c r="A17" t="s">
        <v>82</v>
      </c>
      <c r="C17">
        <v>0.237436595008962</v>
      </c>
      <c r="D17">
        <v>0.231079840929948</v>
      </c>
      <c r="E17">
        <v>0.227101309358595</v>
      </c>
      <c r="F17">
        <v>1</v>
      </c>
      <c r="G17">
        <v>0.97322757227556</v>
      </c>
      <c r="H17">
        <v>0.956471387024494</v>
      </c>
      <c r="I17">
        <v>0.232329521250451</v>
      </c>
      <c r="J17">
        <v>0.224954726588906</v>
      </c>
      <c r="K17">
        <v>0.234010381551472</v>
      </c>
      <c r="L17">
        <v>1</v>
      </c>
      <c r="M17">
        <v>0.968257177900371</v>
      </c>
      <c r="N17">
        <v>1.00723481153826</v>
      </c>
      <c r="O17">
        <v>0.233554459004608</v>
      </c>
      <c r="P17">
        <v>0.225876355359467</v>
      </c>
      <c r="Q17">
        <v>0.224584326867307</v>
      </c>
      <c r="R17">
        <v>1</v>
      </c>
      <c r="S17">
        <v>0.967124996551709</v>
      </c>
      <c r="T17">
        <v>0.961592974180279</v>
      </c>
    </row>
    <row r="18" spans="1:20">
      <c r="A18" t="s">
        <v>83</v>
      </c>
      <c r="C18">
        <v>4.85263795689857</v>
      </c>
      <c r="D18">
        <v>5.20088509727034</v>
      </c>
      <c r="E18">
        <v>4.82083740474899</v>
      </c>
      <c r="F18">
        <v>1</v>
      </c>
      <c r="G18">
        <v>1.07176450076534</v>
      </c>
      <c r="H18">
        <v>0.993446749493362</v>
      </c>
      <c r="I18">
        <v>5.05888018618085</v>
      </c>
      <c r="J18">
        <v>4.61614116643626</v>
      </c>
      <c r="K18">
        <v>4.87671431274622</v>
      </c>
      <c r="L18">
        <v>1</v>
      </c>
      <c r="M18">
        <v>0.912482801835473</v>
      </c>
      <c r="N18">
        <v>0.963990870166831</v>
      </c>
      <c r="O18">
        <v>4.70151440323051</v>
      </c>
      <c r="P18">
        <v>4.69398945265889</v>
      </c>
      <c r="Q18">
        <v>4.72499536099804</v>
      </c>
      <c r="R18">
        <v>1</v>
      </c>
      <c r="S18">
        <v>0.998399462401636</v>
      </c>
      <c r="T18">
        <v>1.00499433921789</v>
      </c>
    </row>
    <row r="19" spans="1:20">
      <c r="A19" t="s">
        <v>84</v>
      </c>
      <c r="C19">
        <v>3.70044412360132</v>
      </c>
      <c r="D19">
        <v>3.99906539629817</v>
      </c>
      <c r="E19">
        <v>3.7260189179256</v>
      </c>
      <c r="F19">
        <v>1</v>
      </c>
      <c r="G19">
        <v>1.08069876553256</v>
      </c>
      <c r="H19">
        <v>1.00691127699001</v>
      </c>
      <c r="I19">
        <v>3.88355297446206</v>
      </c>
      <c r="J19">
        <v>3.5777183924448</v>
      </c>
      <c r="K19">
        <v>3.73551253570295</v>
      </c>
      <c r="L19">
        <v>1</v>
      </c>
      <c r="M19">
        <v>0.921248767809167</v>
      </c>
      <c r="N19">
        <v>0.961880154659247</v>
      </c>
      <c r="O19">
        <v>3.60345475028164</v>
      </c>
      <c r="P19">
        <v>3.63372822299651</v>
      </c>
      <c r="Q19">
        <v>3.66383545839715</v>
      </c>
      <c r="R19">
        <v>1</v>
      </c>
      <c r="S19">
        <v>1.00840123570652</v>
      </c>
      <c r="T19">
        <v>1.01675633865273</v>
      </c>
    </row>
    <row r="20" spans="1:20">
      <c r="A20" t="s">
        <v>85</v>
      </c>
      <c r="C20">
        <v>1.73495332605531</v>
      </c>
      <c r="D20">
        <v>1.95631131132045</v>
      </c>
      <c r="E20">
        <v>1.84628357042282</v>
      </c>
      <c r="F20">
        <v>1</v>
      </c>
      <c r="G20">
        <v>1.12758728545651</v>
      </c>
      <c r="H20">
        <v>1.06416901405679</v>
      </c>
      <c r="I20">
        <v>1.65706217324979</v>
      </c>
      <c r="J20">
        <v>1.76668088213019</v>
      </c>
      <c r="K20">
        <v>1.72380523530388</v>
      </c>
      <c r="L20">
        <v>1</v>
      </c>
      <c r="M20">
        <v>1.06615244174298</v>
      </c>
      <c r="N20">
        <v>1.04027794679737</v>
      </c>
      <c r="O20">
        <v>1.69412869360332</v>
      </c>
      <c r="P20">
        <v>1.79600795313447</v>
      </c>
      <c r="Q20">
        <v>1.75029150834676</v>
      </c>
      <c r="R20">
        <v>1</v>
      </c>
      <c r="S20">
        <v>1.06013667079474</v>
      </c>
      <c r="T20">
        <v>1.03315144531552</v>
      </c>
    </row>
    <row r="21" spans="1:20">
      <c r="A21" t="s">
        <v>86</v>
      </c>
      <c r="C21">
        <v>1.15219383329725</v>
      </c>
      <c r="D21">
        <v>1.20181970097217</v>
      </c>
      <c r="E21">
        <v>1.09481848682339</v>
      </c>
      <c r="F21">
        <v>1</v>
      </c>
      <c r="G21">
        <v>1.04307076313098</v>
      </c>
      <c r="H21">
        <v>0.95020339042289</v>
      </c>
      <c r="I21">
        <v>1.17532721171879</v>
      </c>
      <c r="J21">
        <v>1.03842277399146</v>
      </c>
      <c r="K21">
        <v>1.14120177704327</v>
      </c>
      <c r="L21">
        <v>1</v>
      </c>
      <c r="M21">
        <v>0.883518022587838</v>
      </c>
      <c r="N21">
        <v>0.970965162437094</v>
      </c>
      <c r="O21">
        <v>1.09805965294887</v>
      </c>
      <c r="P21">
        <v>1.06026122966237</v>
      </c>
      <c r="Q21">
        <v>1.06115990260089</v>
      </c>
      <c r="R21">
        <v>1</v>
      </c>
      <c r="S21">
        <v>0.96557707663241</v>
      </c>
      <c r="T21">
        <v>0.966395495682877</v>
      </c>
    </row>
    <row r="22" spans="1:20">
      <c r="A22" t="s">
        <v>87</v>
      </c>
      <c r="C22">
        <v>0.20607348186328</v>
      </c>
      <c r="D22">
        <v>0.192274964991025</v>
      </c>
      <c r="E22">
        <v>0.207432841235198</v>
      </c>
      <c r="F22">
        <v>1</v>
      </c>
      <c r="G22">
        <v>0.933040793276793</v>
      </c>
      <c r="H22">
        <v>1.00659647888523</v>
      </c>
      <c r="I22">
        <v>0.197672204756235</v>
      </c>
      <c r="J22">
        <v>0.216631156618639</v>
      </c>
      <c r="K22">
        <v>0.205056096352889</v>
      </c>
      <c r="L22">
        <v>1</v>
      </c>
      <c r="M22">
        <v>1.09591106592747</v>
      </c>
      <c r="N22">
        <v>1.03735422289522</v>
      </c>
      <c r="O22">
        <v>0.212697423475483</v>
      </c>
      <c r="P22">
        <v>0.213038399443688</v>
      </c>
      <c r="Q22">
        <v>0.211640419428639</v>
      </c>
      <c r="R22">
        <v>1</v>
      </c>
      <c r="S22">
        <v>1.00160310342567</v>
      </c>
      <c r="T22">
        <v>0.995030480249493</v>
      </c>
    </row>
    <row r="23" spans="1:20">
      <c r="A23" t="s">
        <v>88</v>
      </c>
      <c r="C23">
        <v>0.74708</v>
      </c>
      <c r="D23">
        <v>0.7554</v>
      </c>
      <c r="E23">
        <v>0.75275</v>
      </c>
      <c r="F23">
        <v>1</v>
      </c>
      <c r="G23">
        <v>1.01113669218825</v>
      </c>
      <c r="H23">
        <v>1.00758954864272</v>
      </c>
      <c r="I23">
        <v>0.709</v>
      </c>
      <c r="J23">
        <v>0.736666666666667</v>
      </c>
      <c r="K23">
        <v>0.715</v>
      </c>
      <c r="L23">
        <v>1</v>
      </c>
      <c r="M23">
        <v>1.03902209685002</v>
      </c>
      <c r="N23">
        <v>1.00846262341326</v>
      </c>
      <c r="O23">
        <v>0.7147</v>
      </c>
      <c r="P23">
        <v>0.724425</v>
      </c>
      <c r="Q23">
        <v>0.696975</v>
      </c>
      <c r="R23">
        <v>1</v>
      </c>
      <c r="S23">
        <v>1.01360710787743</v>
      </c>
      <c r="T23">
        <v>0.975199384357073</v>
      </c>
    </row>
    <row r="24" spans="1:20">
      <c r="A24" t="s">
        <v>89</v>
      </c>
      <c r="C24">
        <v>0.569695868600704</v>
      </c>
      <c r="D24">
        <v>0.580842288161517</v>
      </c>
      <c r="E24">
        <v>0.581799489380317</v>
      </c>
      <c r="F24">
        <v>1</v>
      </c>
      <c r="G24">
        <v>1.01956556151301</v>
      </c>
      <c r="H24">
        <v>1.0212457583892</v>
      </c>
      <c r="I24">
        <v>0.544278369433431</v>
      </c>
      <c r="J24">
        <v>0.570950018079506</v>
      </c>
      <c r="K24">
        <v>0.547682577190697</v>
      </c>
      <c r="L24">
        <v>1</v>
      </c>
      <c r="M24">
        <v>1.04900369028782</v>
      </c>
      <c r="N24">
        <v>1.00625453434942</v>
      </c>
      <c r="O24">
        <v>0.547778628149407</v>
      </c>
      <c r="P24">
        <v>0.560794521268718</v>
      </c>
      <c r="Q24">
        <v>0.540445338781659</v>
      </c>
      <c r="R24">
        <v>1</v>
      </c>
      <c r="S24">
        <v>1.02376122844238</v>
      </c>
      <c r="T24">
        <v>0.986612677109141</v>
      </c>
    </row>
    <row r="25" spans="1:20">
      <c r="A25" t="s">
        <v>90</v>
      </c>
      <c r="C25">
        <v>0.267101923189382</v>
      </c>
      <c r="D25">
        <v>0.284143474991802</v>
      </c>
      <c r="E25">
        <v>0.288288079632535</v>
      </c>
      <c r="F25">
        <v>1</v>
      </c>
      <c r="G25">
        <v>1.06380168139163</v>
      </c>
      <c r="H25">
        <v>1.07931862185856</v>
      </c>
      <c r="I25">
        <v>0.23223658944195</v>
      </c>
      <c r="J25">
        <v>0.281935683848967</v>
      </c>
      <c r="K25">
        <v>0.252735892283221</v>
      </c>
      <c r="L25">
        <v>1</v>
      </c>
      <c r="M25">
        <v>1.21400199910979</v>
      </c>
      <c r="N25">
        <v>1.08826904877707</v>
      </c>
      <c r="O25">
        <v>0.257532716795748</v>
      </c>
      <c r="P25">
        <v>0.277178522570486</v>
      </c>
      <c r="Q25">
        <v>0.258182142166656</v>
      </c>
      <c r="R25">
        <v>1</v>
      </c>
      <c r="S25">
        <v>1.0762846989663</v>
      </c>
      <c r="T25">
        <v>1.00252171987695</v>
      </c>
    </row>
    <row r="26" spans="1:20">
      <c r="A26" t="s">
        <v>91</v>
      </c>
      <c r="C26">
        <v>0.177384131399296</v>
      </c>
      <c r="D26">
        <v>0.174557711838483</v>
      </c>
      <c r="E26">
        <v>0.170950510619683</v>
      </c>
      <c r="F26">
        <v>1</v>
      </c>
      <c r="G26">
        <v>0.984066108177113</v>
      </c>
      <c r="H26">
        <v>0.963730573141681</v>
      </c>
      <c r="I26">
        <v>0.164721630566569</v>
      </c>
      <c r="J26">
        <v>0.16571664858716</v>
      </c>
      <c r="K26">
        <v>0.167317422809303</v>
      </c>
      <c r="L26">
        <v>1</v>
      </c>
      <c r="M26">
        <v>1.00604060327213</v>
      </c>
      <c r="N26">
        <v>1.01575866043704</v>
      </c>
      <c r="O26">
        <v>0.166921371850593</v>
      </c>
      <c r="P26">
        <v>0.163630478731282</v>
      </c>
      <c r="Q26">
        <v>0.156529661218341</v>
      </c>
      <c r="R26">
        <v>1</v>
      </c>
      <c r="S26">
        <v>0.980284770710748</v>
      </c>
      <c r="T26">
        <v>0.937744876422695</v>
      </c>
    </row>
    <row r="27" spans="1:20">
      <c r="A27" t="s">
        <v>92</v>
      </c>
      <c r="C27">
        <v>0.153953376830419</v>
      </c>
      <c r="D27">
        <v>0.14524450855422</v>
      </c>
      <c r="E27">
        <v>0.156145071239795</v>
      </c>
      <c r="F27">
        <v>1</v>
      </c>
      <c r="G27">
        <v>0.9434317813906</v>
      </c>
      <c r="H27">
        <v>1.01423609182532</v>
      </c>
      <c r="I27">
        <v>0.14014959317217</v>
      </c>
      <c r="J27">
        <v>0.159584952042397</v>
      </c>
      <c r="K27">
        <v>0.146615108892315</v>
      </c>
      <c r="L27">
        <v>1</v>
      </c>
      <c r="M27">
        <v>1.13867581368111</v>
      </c>
      <c r="N27">
        <v>1.04613296102974</v>
      </c>
      <c r="O27">
        <v>0.152014848557927</v>
      </c>
      <c r="P27">
        <v>0.154330342516993</v>
      </c>
      <c r="Q27">
        <v>0.147508081331276</v>
      </c>
      <c r="R27">
        <v>1</v>
      </c>
      <c r="S27">
        <v>1.01523202490435</v>
      </c>
      <c r="T27">
        <v>0.970353111755828</v>
      </c>
    </row>
    <row r="28" spans="1:20">
      <c r="A28" t="s">
        <v>93</v>
      </c>
      <c r="C28">
        <v>0.584207589226434</v>
      </c>
      <c r="D28">
        <v>0.612722468977007</v>
      </c>
      <c r="E28">
        <v>0.693397299980474</v>
      </c>
      <c r="F28">
        <v>1</v>
      </c>
      <c r="G28">
        <v>1.04880949901444</v>
      </c>
      <c r="H28">
        <v>1.18690224633785</v>
      </c>
      <c r="I28">
        <v>0.486109319138017</v>
      </c>
      <c r="J28">
        <v>0.728087427413316</v>
      </c>
      <c r="K28">
        <v>0.5751536070202</v>
      </c>
      <c r="L28">
        <v>1</v>
      </c>
      <c r="M28">
        <v>1.49778537203192</v>
      </c>
      <c r="N28">
        <v>1.18317749604159</v>
      </c>
      <c r="O28">
        <v>0.619329356926484</v>
      </c>
      <c r="P28">
        <v>0.713553107150632</v>
      </c>
      <c r="Q28">
        <v>0.668383450554319</v>
      </c>
      <c r="R28">
        <v>1</v>
      </c>
      <c r="S28">
        <v>1.15213835606267</v>
      </c>
      <c r="T28">
        <v>1.07920518069945</v>
      </c>
    </row>
    <row r="29" spans="1:20">
      <c r="A29" t="s">
        <v>94</v>
      </c>
      <c r="C29">
        <v>0.436449805759284</v>
      </c>
      <c r="D29">
        <v>0.462850553065231</v>
      </c>
      <c r="E29">
        <v>0.521954817560302</v>
      </c>
      <c r="F29">
        <v>1</v>
      </c>
      <c r="G29">
        <v>1.06048976756908</v>
      </c>
      <c r="H29">
        <v>1.19591029867058</v>
      </c>
      <c r="I29">
        <v>0.344651507268854</v>
      </c>
      <c r="J29">
        <v>0.536357738194476</v>
      </c>
      <c r="K29">
        <v>0.411234829019443</v>
      </c>
      <c r="L29">
        <v>1</v>
      </c>
      <c r="M29">
        <v>1.55623209787989</v>
      </c>
      <c r="N29">
        <v>1.19319028162163</v>
      </c>
      <c r="O29">
        <v>0.442634691395358</v>
      </c>
      <c r="P29">
        <v>0.516915709647596</v>
      </c>
      <c r="Q29">
        <v>0.465846555450097</v>
      </c>
      <c r="R29">
        <v>1</v>
      </c>
      <c r="S29">
        <v>1.16781562696334</v>
      </c>
      <c r="T29">
        <v>1.05244022781307</v>
      </c>
    </row>
    <row r="30" spans="1:20">
      <c r="A30" t="s">
        <v>95</v>
      </c>
      <c r="C30">
        <v>-0.233432805565561</v>
      </c>
      <c r="D30">
        <v>-0.212736193482626</v>
      </c>
      <c r="E30">
        <v>-0.159017853775475</v>
      </c>
      <c r="F30">
        <v>1</v>
      </c>
      <c r="G30">
        <v>0.911338031375706</v>
      </c>
      <c r="H30">
        <v>0.681214679274433</v>
      </c>
      <c r="I30">
        <v>-0.313266053043084</v>
      </c>
      <c r="J30">
        <v>-0.137816468264655</v>
      </c>
      <c r="K30">
        <v>-0.24021615222827</v>
      </c>
      <c r="L30">
        <v>1</v>
      </c>
      <c r="M30">
        <v>0.439934256922823</v>
      </c>
      <c r="N30">
        <v>0.766811947527658</v>
      </c>
      <c r="O30">
        <v>-0.208078333442712</v>
      </c>
      <c r="P30">
        <v>-0.146573698394943</v>
      </c>
      <c r="Q30">
        <v>-0.174974311953269</v>
      </c>
      <c r="R30">
        <v>1</v>
      </c>
      <c r="S30">
        <v>0.704415957057336</v>
      </c>
      <c r="T30">
        <v>0.840905965836383</v>
      </c>
    </row>
    <row r="31" spans="1:20">
      <c r="A31" t="s">
        <v>96</v>
      </c>
      <c r="C31">
        <v>-0.360065695452634</v>
      </c>
      <c r="D31">
        <v>-0.33455921299112</v>
      </c>
      <c r="E31">
        <v>-0.282367089590678</v>
      </c>
      <c r="F31">
        <v>1</v>
      </c>
      <c r="G31">
        <v>0.92916158694471</v>
      </c>
      <c r="H31">
        <v>0.784209918236497</v>
      </c>
      <c r="I31">
        <v>-0.462619817860017</v>
      </c>
      <c r="J31">
        <v>-0.270545449299207</v>
      </c>
      <c r="K31">
        <v>-0.385910110427189</v>
      </c>
      <c r="L31">
        <v>1</v>
      </c>
      <c r="M31">
        <v>0.584811629019036</v>
      </c>
      <c r="N31">
        <v>0.834184130313156</v>
      </c>
      <c r="O31">
        <v>-0.353954551341545</v>
      </c>
      <c r="P31">
        <v>-0.286580268935831</v>
      </c>
      <c r="Q31">
        <v>-0.331757111411598</v>
      </c>
      <c r="R31">
        <v>1</v>
      </c>
      <c r="S31">
        <v>0.809652730413116</v>
      </c>
      <c r="T31">
        <v>0.937287315996319</v>
      </c>
    </row>
  </sheetData>
  <mergeCells count="3">
    <mergeCell ref="F1:H1"/>
    <mergeCell ref="L1:N1"/>
    <mergeCell ref="R1:T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4" workbookViewId="0">
      <selection activeCell="A31" sqref="$A31:$XFD31"/>
    </sheetView>
  </sheetViews>
  <sheetFormatPr defaultColWidth="9" defaultRowHeight="13.5" outlineLevelCol="6"/>
  <cols>
    <col min="1" max="4" width="9" style="1"/>
    <col min="5" max="5" width="12.625" style="1"/>
    <col min="6" max="6" width="12.625" style="2"/>
    <col min="7" max="7" width="12.625" style="1"/>
    <col min="8" max="16384" width="9" style="1"/>
  </cols>
  <sheetData>
    <row r="1" spans="1:5">
      <c r="A1" s="1" t="s">
        <v>47</v>
      </c>
      <c r="B1" s="1" t="s">
        <v>48</v>
      </c>
      <c r="C1" s="1" t="s">
        <v>97</v>
      </c>
      <c r="D1" s="1" t="s">
        <v>98</v>
      </c>
      <c r="E1" s="1" t="s">
        <v>99</v>
      </c>
    </row>
    <row r="2" spans="1:7">
      <c r="A2" s="8" t="s">
        <v>50</v>
      </c>
      <c r="B2" s="8" t="s">
        <v>51</v>
      </c>
      <c r="C2" s="6">
        <v>365</v>
      </c>
      <c r="D2" s="6">
        <v>522</v>
      </c>
      <c r="E2" s="6">
        <f t="shared" ref="E2:E23" si="0">(C2/D2)*100</f>
        <v>69.9233716475096</v>
      </c>
      <c r="F2" s="6"/>
      <c r="G2" s="6"/>
    </row>
    <row r="3" spans="1:7">
      <c r="A3" s="8" t="s">
        <v>50</v>
      </c>
      <c r="B3" s="8" t="s">
        <v>51</v>
      </c>
      <c r="C3" s="6">
        <v>405</v>
      </c>
      <c r="D3" s="6">
        <v>508</v>
      </c>
      <c r="E3" s="6">
        <f t="shared" si="0"/>
        <v>79.7244094488189</v>
      </c>
      <c r="F3" s="6"/>
      <c r="G3" s="6"/>
    </row>
    <row r="4" spans="1:7">
      <c r="A4" s="8" t="s">
        <v>50</v>
      </c>
      <c r="B4" s="8" t="s">
        <v>51</v>
      </c>
      <c r="C4" s="6">
        <v>325</v>
      </c>
      <c r="D4" s="6">
        <v>435</v>
      </c>
      <c r="E4" s="6">
        <f t="shared" si="0"/>
        <v>74.7126436781609</v>
      </c>
      <c r="F4" s="6"/>
      <c r="G4" s="6"/>
    </row>
    <row r="5" spans="1:7">
      <c r="A5" s="8" t="s">
        <v>50</v>
      </c>
      <c r="B5" s="8" t="s">
        <v>51</v>
      </c>
      <c r="C5" s="6">
        <v>265</v>
      </c>
      <c r="D5" s="6">
        <v>397</v>
      </c>
      <c r="E5" s="6">
        <f t="shared" si="0"/>
        <v>66.7506297229219</v>
      </c>
      <c r="F5" s="6"/>
      <c r="G5" s="6"/>
    </row>
    <row r="6" spans="1:7">
      <c r="A6" s="8" t="s">
        <v>50</v>
      </c>
      <c r="B6" s="8" t="s">
        <v>52</v>
      </c>
      <c r="C6" s="6">
        <v>184.2</v>
      </c>
      <c r="D6" s="6">
        <v>330</v>
      </c>
      <c r="E6" s="6">
        <f t="shared" si="0"/>
        <v>55.8181818181818</v>
      </c>
      <c r="F6" s="6"/>
      <c r="G6" s="6"/>
    </row>
    <row r="7" spans="1:7">
      <c r="A7" s="8" t="s">
        <v>50</v>
      </c>
      <c r="B7" s="8" t="s">
        <v>52</v>
      </c>
      <c r="C7" s="6">
        <v>123</v>
      </c>
      <c r="D7" s="6">
        <v>260</v>
      </c>
      <c r="E7" s="6">
        <f t="shared" si="0"/>
        <v>47.3076923076923</v>
      </c>
      <c r="F7" s="6"/>
      <c r="G7" s="6"/>
    </row>
    <row r="8" spans="1:7">
      <c r="A8" s="8" t="s">
        <v>50</v>
      </c>
      <c r="B8" s="8" t="s">
        <v>52</v>
      </c>
      <c r="C8" s="6">
        <v>163.3</v>
      </c>
      <c r="D8" s="6">
        <v>295</v>
      </c>
      <c r="E8" s="6">
        <f t="shared" si="0"/>
        <v>55.3559322033898</v>
      </c>
      <c r="F8" s="6"/>
      <c r="G8" s="6"/>
    </row>
    <row r="9" spans="1:7">
      <c r="A9" s="8" t="s">
        <v>50</v>
      </c>
      <c r="B9" s="8" t="s">
        <v>52</v>
      </c>
      <c r="C9" s="6">
        <v>140.5</v>
      </c>
      <c r="D9" s="6">
        <v>285</v>
      </c>
      <c r="E9" s="6">
        <f t="shared" si="0"/>
        <v>49.2982456140351</v>
      </c>
      <c r="F9" s="6"/>
      <c r="G9" s="6"/>
    </row>
    <row r="10" spans="1:7">
      <c r="A10" s="8" t="s">
        <v>50</v>
      </c>
      <c r="B10" s="8" t="s">
        <v>53</v>
      </c>
      <c r="C10" s="6">
        <v>186.2</v>
      </c>
      <c r="D10" s="6">
        <v>265</v>
      </c>
      <c r="E10" s="6">
        <f t="shared" si="0"/>
        <v>70.2641509433962</v>
      </c>
      <c r="F10" s="6"/>
      <c r="G10" s="6"/>
    </row>
    <row r="11" spans="1:7">
      <c r="A11" s="8" t="s">
        <v>50</v>
      </c>
      <c r="B11" s="8" t="s">
        <v>53</v>
      </c>
      <c r="C11" s="6">
        <v>223</v>
      </c>
      <c r="D11" s="6">
        <v>349</v>
      </c>
      <c r="E11" s="6">
        <f t="shared" si="0"/>
        <v>63.8968481375358</v>
      </c>
      <c r="F11" s="6"/>
      <c r="G11" s="6"/>
    </row>
    <row r="12" spans="1:7">
      <c r="A12" s="8" t="s">
        <v>50</v>
      </c>
      <c r="B12" s="8" t="s">
        <v>53</v>
      </c>
      <c r="C12" s="6">
        <v>177.2</v>
      </c>
      <c r="D12" s="6">
        <v>301</v>
      </c>
      <c r="E12" s="6">
        <f t="shared" si="0"/>
        <v>58.8704318936877</v>
      </c>
      <c r="F12" s="6"/>
      <c r="G12" s="6"/>
    </row>
    <row r="13" spans="1:7">
      <c r="A13" s="8" t="s">
        <v>50</v>
      </c>
      <c r="B13" s="8" t="s">
        <v>53</v>
      </c>
      <c r="C13" s="6">
        <v>223</v>
      </c>
      <c r="D13" s="6">
        <v>355</v>
      </c>
      <c r="E13" s="6">
        <f t="shared" si="0"/>
        <v>62.8169014084507</v>
      </c>
      <c r="F13" s="6"/>
      <c r="G13" s="6"/>
    </row>
    <row r="14" spans="1:7">
      <c r="A14" s="8" t="s">
        <v>54</v>
      </c>
      <c r="B14" s="8" t="s">
        <v>51</v>
      </c>
      <c r="C14" s="6">
        <v>68.2</v>
      </c>
      <c r="D14" s="6">
        <v>204</v>
      </c>
      <c r="E14" s="6">
        <f t="shared" si="0"/>
        <v>33.4313725490196</v>
      </c>
      <c r="F14" s="6"/>
      <c r="G14" s="6"/>
    </row>
    <row r="15" spans="1:7">
      <c r="A15" s="8" t="s">
        <v>54</v>
      </c>
      <c r="B15" s="8" t="s">
        <v>51</v>
      </c>
      <c r="C15" s="6">
        <v>61.9</v>
      </c>
      <c r="D15" s="6">
        <v>189.2</v>
      </c>
      <c r="E15" s="6">
        <f t="shared" si="0"/>
        <v>32.7167019027484</v>
      </c>
      <c r="F15" s="6"/>
      <c r="G15" s="6"/>
    </row>
    <row r="16" spans="1:7">
      <c r="A16" s="8" t="s">
        <v>54</v>
      </c>
      <c r="B16" s="8" t="s">
        <v>51</v>
      </c>
      <c r="C16" s="6">
        <v>43.7</v>
      </c>
      <c r="D16" s="6">
        <v>158.9</v>
      </c>
      <c r="E16" s="6">
        <f t="shared" si="0"/>
        <v>27.5015733165513</v>
      </c>
      <c r="F16" s="6"/>
      <c r="G16" s="6"/>
    </row>
    <row r="17" spans="1:7">
      <c r="A17" s="8" t="s">
        <v>54</v>
      </c>
      <c r="B17" s="8" t="s">
        <v>51</v>
      </c>
      <c r="C17" s="6">
        <v>66.9</v>
      </c>
      <c r="D17" s="6">
        <v>191</v>
      </c>
      <c r="E17" s="6">
        <f t="shared" si="0"/>
        <v>35.0261780104712</v>
      </c>
      <c r="F17" s="6"/>
      <c r="G17" s="6"/>
    </row>
    <row r="18" spans="1:7">
      <c r="A18" s="8" t="s">
        <v>54</v>
      </c>
      <c r="B18" s="8" t="s">
        <v>52</v>
      </c>
      <c r="C18" s="6">
        <v>49.4</v>
      </c>
      <c r="D18" s="6">
        <v>164.3</v>
      </c>
      <c r="E18" s="6">
        <f t="shared" si="0"/>
        <v>30.0669506999391</v>
      </c>
      <c r="F18" s="6"/>
      <c r="G18" s="6"/>
    </row>
    <row r="19" spans="1:7">
      <c r="A19" s="8" t="s">
        <v>54</v>
      </c>
      <c r="B19" s="8" t="s">
        <v>52</v>
      </c>
      <c r="C19" s="6">
        <v>53</v>
      </c>
      <c r="D19" s="6">
        <v>180.8</v>
      </c>
      <c r="E19" s="6">
        <f t="shared" si="0"/>
        <v>29.3141592920354</v>
      </c>
      <c r="F19" s="6"/>
      <c r="G19" s="6"/>
    </row>
    <row r="20" spans="1:7">
      <c r="A20" s="8" t="s">
        <v>54</v>
      </c>
      <c r="B20" s="8" t="s">
        <v>52</v>
      </c>
      <c r="C20" s="6">
        <v>50.9</v>
      </c>
      <c r="D20" s="6">
        <v>173.2</v>
      </c>
      <c r="E20" s="6">
        <f>(C20/D20)*100</f>
        <v>29.3879907621247</v>
      </c>
      <c r="F20" s="6"/>
      <c r="G20" s="6"/>
    </row>
    <row r="21" spans="1:7">
      <c r="A21" s="8" t="s">
        <v>54</v>
      </c>
      <c r="B21" s="8" t="s">
        <v>53</v>
      </c>
      <c r="C21" s="6">
        <v>72.1</v>
      </c>
      <c r="D21" s="6">
        <v>187.7</v>
      </c>
      <c r="E21" s="6">
        <f>(C21/D21)*100</f>
        <v>38.4123601491742</v>
      </c>
      <c r="F21" s="6"/>
      <c r="G21" s="6"/>
    </row>
    <row r="22" spans="1:7">
      <c r="A22" s="8" t="s">
        <v>54</v>
      </c>
      <c r="B22" s="8" t="s">
        <v>53</v>
      </c>
      <c r="C22" s="6">
        <v>55.8</v>
      </c>
      <c r="D22" s="6">
        <v>182.3</v>
      </c>
      <c r="E22" s="6">
        <f>(C22/D22)*100</f>
        <v>30.6088864509051</v>
      </c>
      <c r="F22" s="6"/>
      <c r="G22" s="6"/>
    </row>
    <row r="23" spans="1:7">
      <c r="A23" s="8" t="s">
        <v>54</v>
      </c>
      <c r="B23" s="8" t="s">
        <v>53</v>
      </c>
      <c r="C23" s="6">
        <v>53.6</v>
      </c>
      <c r="D23" s="6">
        <v>164.6</v>
      </c>
      <c r="E23" s="6">
        <f>(C23/D23)*100</f>
        <v>32.5637910085055</v>
      </c>
      <c r="F23" s="6"/>
      <c r="G23" s="6"/>
    </row>
    <row r="24" spans="1:7">
      <c r="A24" s="8" t="s">
        <v>54</v>
      </c>
      <c r="B24" s="8" t="s">
        <v>53</v>
      </c>
      <c r="C24" s="6">
        <v>59.4</v>
      </c>
      <c r="D24" s="6">
        <v>182.2</v>
      </c>
      <c r="E24" s="6">
        <f>(C24/D24)*100</f>
        <v>32.6015367727772</v>
      </c>
      <c r="F24" s="6"/>
      <c r="G24" s="6"/>
    </row>
    <row r="25" spans="1:7">
      <c r="A25" s="8" t="s">
        <v>55</v>
      </c>
      <c r="B25" s="8" t="s">
        <v>51</v>
      </c>
      <c r="C25" s="6">
        <v>122.8</v>
      </c>
      <c r="D25" s="6">
        <v>281</v>
      </c>
      <c r="E25" s="6">
        <f t="shared" ref="E25:E30" si="1">(C25/D25)*100</f>
        <v>43.7010676156584</v>
      </c>
      <c r="F25" s="6"/>
      <c r="G25" s="6"/>
    </row>
    <row r="26" spans="1:7">
      <c r="A26" s="8" t="s">
        <v>55</v>
      </c>
      <c r="B26" s="8" t="s">
        <v>51</v>
      </c>
      <c r="C26" s="6">
        <v>114.9</v>
      </c>
      <c r="D26" s="6">
        <v>255</v>
      </c>
      <c r="E26" s="6">
        <f t="shared" si="1"/>
        <v>45.0588235294118</v>
      </c>
      <c r="F26" s="6"/>
      <c r="G26" s="6"/>
    </row>
    <row r="27" spans="1:7">
      <c r="A27" s="8" t="s">
        <v>55</v>
      </c>
      <c r="B27" s="8" t="s">
        <v>51</v>
      </c>
      <c r="C27" s="6">
        <v>111.1</v>
      </c>
      <c r="D27" s="6">
        <v>242</v>
      </c>
      <c r="E27" s="6">
        <f t="shared" si="1"/>
        <v>45.9090909090909</v>
      </c>
      <c r="F27" s="6"/>
      <c r="G27" s="6"/>
    </row>
    <row r="28" spans="1:7">
      <c r="A28" s="8" t="s">
        <v>55</v>
      </c>
      <c r="B28" s="8" t="s">
        <v>51</v>
      </c>
      <c r="C28" s="6">
        <v>155.2</v>
      </c>
      <c r="D28" s="6">
        <v>301</v>
      </c>
      <c r="E28" s="6">
        <f t="shared" si="1"/>
        <v>51.5614617940199</v>
      </c>
      <c r="F28" s="6"/>
      <c r="G28" s="6"/>
    </row>
    <row r="29" spans="1:7">
      <c r="A29" s="8" t="s">
        <v>55</v>
      </c>
      <c r="B29" s="8" t="s">
        <v>52</v>
      </c>
      <c r="C29" s="6">
        <v>177.5</v>
      </c>
      <c r="D29" s="6">
        <v>309</v>
      </c>
      <c r="E29" s="6">
        <f t="shared" si="1"/>
        <v>57.4433656957929</v>
      </c>
      <c r="F29" s="6"/>
      <c r="G29" s="6"/>
    </row>
    <row r="30" spans="1:7">
      <c r="A30" s="8" t="s">
        <v>55</v>
      </c>
      <c r="B30" s="8" t="s">
        <v>52</v>
      </c>
      <c r="C30" s="6">
        <v>151.1</v>
      </c>
      <c r="D30" s="6">
        <v>301</v>
      </c>
      <c r="E30" s="6">
        <f t="shared" si="1"/>
        <v>50.1993355481728</v>
      </c>
      <c r="F30" s="6"/>
      <c r="G30" s="6"/>
    </row>
    <row r="31" spans="1:7">
      <c r="A31" s="8" t="s">
        <v>55</v>
      </c>
      <c r="B31" s="8" t="s">
        <v>52</v>
      </c>
      <c r="C31" s="6">
        <v>101.9</v>
      </c>
      <c r="D31" s="6">
        <v>225</v>
      </c>
      <c r="E31" s="6">
        <f>(C31/D31)*100</f>
        <v>45.2888888888889</v>
      </c>
      <c r="F31" s="6"/>
      <c r="G31" s="6"/>
    </row>
    <row r="32" spans="1:7">
      <c r="A32" s="8" t="s">
        <v>55</v>
      </c>
      <c r="B32" s="8" t="s">
        <v>53</v>
      </c>
      <c r="C32" s="6">
        <v>135.4</v>
      </c>
      <c r="D32" s="6">
        <v>273</v>
      </c>
      <c r="E32" s="6">
        <f>(C32/D32)*100</f>
        <v>49.5970695970696</v>
      </c>
      <c r="F32" s="6"/>
      <c r="G32" s="6"/>
    </row>
    <row r="33" spans="1:7">
      <c r="A33" s="8" t="s">
        <v>55</v>
      </c>
      <c r="B33" s="8" t="s">
        <v>53</v>
      </c>
      <c r="C33" s="6">
        <v>143.9</v>
      </c>
      <c r="D33" s="6">
        <v>252</v>
      </c>
      <c r="E33" s="6">
        <f>(C33/D33)*100</f>
        <v>57.1031746031746</v>
      </c>
      <c r="F33" s="6"/>
      <c r="G33" s="6"/>
    </row>
    <row r="34" spans="1:7">
      <c r="A34" s="8" t="s">
        <v>55</v>
      </c>
      <c r="B34" s="8" t="s">
        <v>53</v>
      </c>
      <c r="C34" s="6">
        <v>129.1</v>
      </c>
      <c r="D34" s="6">
        <v>255</v>
      </c>
      <c r="E34" s="6">
        <f>(C34/D34)*100</f>
        <v>50.6274509803922</v>
      </c>
      <c r="F34" s="6"/>
      <c r="G34" s="6"/>
    </row>
    <row r="35" spans="1:7">
      <c r="A35" s="8" t="s">
        <v>55</v>
      </c>
      <c r="B35" s="8" t="s">
        <v>53</v>
      </c>
      <c r="C35" s="6">
        <v>150.7</v>
      </c>
      <c r="D35" s="6">
        <v>309</v>
      </c>
      <c r="E35" s="6">
        <f>(C35/D35)*100</f>
        <v>48.7702265372168</v>
      </c>
      <c r="F35" s="6"/>
      <c r="G35" s="6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7" workbookViewId="0">
      <selection activeCell="A30" sqref="$A30:$XFD30"/>
    </sheetView>
  </sheetViews>
  <sheetFormatPr defaultColWidth="9" defaultRowHeight="13.5" outlineLevelCol="7"/>
  <cols>
    <col min="1" max="5" width="9" style="1"/>
    <col min="6" max="8" width="12.625" style="1"/>
    <col min="9" max="16384" width="9" style="1"/>
  </cols>
  <sheetData>
    <row r="1" spans="1:8">
      <c r="A1" s="6" t="s">
        <v>100</v>
      </c>
      <c r="B1" s="7" t="s">
        <v>101</v>
      </c>
      <c r="C1" s="6" t="s">
        <v>102</v>
      </c>
      <c r="D1" s="6" t="s">
        <v>103</v>
      </c>
      <c r="E1" s="6"/>
      <c r="F1" s="6" t="s">
        <v>104</v>
      </c>
      <c r="G1" s="6"/>
      <c r="H1" s="6"/>
    </row>
    <row r="2" spans="1:8">
      <c r="A2" s="8" t="s">
        <v>54</v>
      </c>
      <c r="B2" s="8" t="s">
        <v>51</v>
      </c>
      <c r="C2" s="6">
        <v>0.052</v>
      </c>
      <c r="D2" s="6">
        <v>0.005</v>
      </c>
      <c r="E2" s="6">
        <f>C2-D2</f>
        <v>0.047</v>
      </c>
      <c r="F2" s="6">
        <f>E2*4/0.3/155*12*1000</f>
        <v>48.5161290322581</v>
      </c>
      <c r="G2" s="6"/>
      <c r="H2" s="6"/>
    </row>
    <row r="3" spans="1:8">
      <c r="A3" s="8" t="s">
        <v>54</v>
      </c>
      <c r="B3" s="8" t="s">
        <v>51</v>
      </c>
      <c r="C3" s="6">
        <v>0.018</v>
      </c>
      <c r="D3" s="6">
        <v>-0.019</v>
      </c>
      <c r="E3" s="6">
        <f>C3-D3</f>
        <v>0.037</v>
      </c>
      <c r="F3" s="6">
        <f>E3*4/0.3/155*12*1000</f>
        <v>38.1935483870968</v>
      </c>
      <c r="G3" s="6"/>
      <c r="H3" s="6"/>
    </row>
    <row r="4" spans="1:8">
      <c r="A4" s="8" t="s">
        <v>54</v>
      </c>
      <c r="B4" s="8" t="s">
        <v>51</v>
      </c>
      <c r="C4" s="6">
        <v>0.033</v>
      </c>
      <c r="D4" s="6">
        <v>-0.014</v>
      </c>
      <c r="E4" s="6">
        <f>C4-D4</f>
        <v>0.047</v>
      </c>
      <c r="F4" s="6">
        <f>E4*4/0.3/155*12*1000</f>
        <v>48.5161290322581</v>
      </c>
      <c r="G4" s="6"/>
      <c r="H4" s="6"/>
    </row>
    <row r="5" spans="1:8">
      <c r="A5" s="8" t="s">
        <v>54</v>
      </c>
      <c r="B5" s="8" t="s">
        <v>51</v>
      </c>
      <c r="C5" s="6">
        <v>0.024</v>
      </c>
      <c r="D5" s="6">
        <v>-0.014</v>
      </c>
      <c r="E5" s="6">
        <f>C5-D5</f>
        <v>0.038</v>
      </c>
      <c r="F5" s="6">
        <f>E5*4/0.3/155*12*1000</f>
        <v>39.2258064516129</v>
      </c>
      <c r="G5" s="6"/>
      <c r="H5" s="6"/>
    </row>
    <row r="6" spans="1:8">
      <c r="A6" s="8" t="s">
        <v>54</v>
      </c>
      <c r="B6" s="8" t="s">
        <v>52</v>
      </c>
      <c r="C6" s="6">
        <v>0.04</v>
      </c>
      <c r="D6" s="6">
        <v>-0.009</v>
      </c>
      <c r="E6" s="6">
        <f>C6-D6</f>
        <v>0.049</v>
      </c>
      <c r="F6" s="6">
        <f>E6*4/0.3/155*12*1000</f>
        <v>50.5806451612903</v>
      </c>
      <c r="G6" s="6"/>
      <c r="H6" s="6"/>
    </row>
    <row r="7" spans="1:8">
      <c r="A7" s="8" t="s">
        <v>54</v>
      </c>
      <c r="B7" s="8" t="s">
        <v>52</v>
      </c>
      <c r="C7" s="6">
        <v>0.044</v>
      </c>
      <c r="D7" s="6">
        <v>-0.008</v>
      </c>
      <c r="E7" s="6">
        <f>C7-D7</f>
        <v>0.052</v>
      </c>
      <c r="F7" s="6">
        <f>E7*4/0.3/155*12*1000</f>
        <v>53.6774193548387</v>
      </c>
      <c r="G7" s="6"/>
      <c r="H7" s="6"/>
    </row>
    <row r="8" spans="1:8">
      <c r="A8" s="8" t="s">
        <v>54</v>
      </c>
      <c r="B8" s="8" t="s">
        <v>52</v>
      </c>
      <c r="C8" s="6">
        <v>0.04</v>
      </c>
      <c r="D8" s="6">
        <v>-0.01</v>
      </c>
      <c r="E8" s="6">
        <f>C8-D8</f>
        <v>0.05</v>
      </c>
      <c r="F8" s="6">
        <f>E8*4/0.3/155*12*1000</f>
        <v>51.6129032258065</v>
      </c>
      <c r="G8" s="9"/>
      <c r="H8" s="6"/>
    </row>
    <row r="9" spans="1:8">
      <c r="A9" s="8" t="s">
        <v>54</v>
      </c>
      <c r="B9" s="8" t="s">
        <v>53</v>
      </c>
      <c r="C9" s="6">
        <v>0.018</v>
      </c>
      <c r="D9" s="6">
        <v>-0.018</v>
      </c>
      <c r="E9" s="6">
        <f t="shared" ref="E9:E12" si="0">C9-D9</f>
        <v>0.036</v>
      </c>
      <c r="F9" s="6">
        <f t="shared" ref="F9:F12" si="1">E9*4/0.3/155*12*1000</f>
        <v>37.1612903225806</v>
      </c>
      <c r="G9" s="6"/>
      <c r="H9" s="6"/>
    </row>
    <row r="10" spans="1:8">
      <c r="A10" s="8" t="s">
        <v>54</v>
      </c>
      <c r="B10" s="8" t="s">
        <v>53</v>
      </c>
      <c r="C10" s="6">
        <v>0.025</v>
      </c>
      <c r="D10" s="6">
        <v>-0.018</v>
      </c>
      <c r="E10" s="6">
        <f t="shared" si="0"/>
        <v>0.043</v>
      </c>
      <c r="F10" s="6">
        <f t="shared" si="1"/>
        <v>44.3870967741936</v>
      </c>
      <c r="G10" s="6"/>
      <c r="H10" s="6"/>
    </row>
    <row r="11" spans="1:8">
      <c r="A11" s="8" t="s">
        <v>54</v>
      </c>
      <c r="B11" s="8" t="s">
        <v>53</v>
      </c>
      <c r="C11" s="6">
        <v>0.012</v>
      </c>
      <c r="D11" s="6">
        <v>-0.019</v>
      </c>
      <c r="E11" s="6">
        <f t="shared" si="0"/>
        <v>0.031</v>
      </c>
      <c r="F11" s="6">
        <f t="shared" si="1"/>
        <v>32</v>
      </c>
      <c r="G11" s="6"/>
      <c r="H11" s="6"/>
    </row>
    <row r="12" spans="1:8">
      <c r="A12" s="8" t="s">
        <v>54</v>
      </c>
      <c r="B12" s="8" t="s">
        <v>53</v>
      </c>
      <c r="C12" s="6">
        <v>0.026</v>
      </c>
      <c r="D12" s="6">
        <v>-0.018</v>
      </c>
      <c r="E12" s="6">
        <f t="shared" si="0"/>
        <v>0.044</v>
      </c>
      <c r="F12" s="6">
        <f t="shared" si="1"/>
        <v>45.4193548387097</v>
      </c>
      <c r="G12" s="6"/>
      <c r="H12" s="6"/>
    </row>
    <row r="13" spans="1:8">
      <c r="A13" s="8" t="s">
        <v>55</v>
      </c>
      <c r="B13" s="8" t="s">
        <v>51</v>
      </c>
      <c r="C13" s="6">
        <v>0.021</v>
      </c>
      <c r="D13" s="6">
        <v>-0.018</v>
      </c>
      <c r="E13" s="6">
        <f t="shared" ref="E13:E16" si="2">C13-D13</f>
        <v>0.039</v>
      </c>
      <c r="F13" s="6">
        <f t="shared" ref="F13:F16" si="3">E13*4/0.3/155*12*1000</f>
        <v>40.258064516129</v>
      </c>
      <c r="G13" s="6"/>
      <c r="H13" s="6"/>
    </row>
    <row r="14" spans="1:8">
      <c r="A14" s="8" t="s">
        <v>55</v>
      </c>
      <c r="B14" s="8" t="s">
        <v>51</v>
      </c>
      <c r="C14" s="6">
        <v>0.046</v>
      </c>
      <c r="D14" s="6">
        <v>-0.008</v>
      </c>
      <c r="E14" s="6">
        <f t="shared" si="2"/>
        <v>0.054</v>
      </c>
      <c r="F14" s="6">
        <f t="shared" si="3"/>
        <v>55.741935483871</v>
      </c>
      <c r="G14" s="6"/>
      <c r="H14" s="6"/>
    </row>
    <row r="15" spans="1:8">
      <c r="A15" s="8" t="s">
        <v>55</v>
      </c>
      <c r="B15" s="8" t="s">
        <v>51</v>
      </c>
      <c r="C15" s="6">
        <v>0.032</v>
      </c>
      <c r="D15" s="6">
        <v>-0.015</v>
      </c>
      <c r="E15" s="6">
        <f t="shared" si="2"/>
        <v>0.047</v>
      </c>
      <c r="F15" s="6">
        <f t="shared" si="3"/>
        <v>48.5161290322581</v>
      </c>
      <c r="G15" s="6"/>
      <c r="H15" s="6"/>
    </row>
    <row r="16" spans="1:8">
      <c r="A16" s="8" t="s">
        <v>55</v>
      </c>
      <c r="B16" s="8" t="s">
        <v>51</v>
      </c>
      <c r="C16" s="6">
        <v>0.0395</v>
      </c>
      <c r="D16" s="6">
        <v>-0.011</v>
      </c>
      <c r="E16" s="6">
        <f t="shared" si="2"/>
        <v>0.0505</v>
      </c>
      <c r="F16" s="6">
        <f t="shared" si="3"/>
        <v>52.1290322580645</v>
      </c>
      <c r="G16" s="6"/>
      <c r="H16" s="6"/>
    </row>
    <row r="17" spans="1:8">
      <c r="A17" s="8" t="s">
        <v>55</v>
      </c>
      <c r="B17" s="8" t="s">
        <v>52</v>
      </c>
      <c r="C17" s="6">
        <v>0.026</v>
      </c>
      <c r="D17" s="6">
        <v>-0.009</v>
      </c>
      <c r="E17" s="6">
        <f t="shared" ref="E17:E19" si="4">C17-D17</f>
        <v>0.035</v>
      </c>
      <c r="F17" s="6">
        <f t="shared" ref="F17:F19" si="5">E17*4/0.3/155*12*1000</f>
        <v>36.1290322580645</v>
      </c>
      <c r="G17" s="6"/>
      <c r="H17" s="6"/>
    </row>
    <row r="18" spans="1:8">
      <c r="A18" s="8" t="s">
        <v>55</v>
      </c>
      <c r="B18" s="8" t="s">
        <v>52</v>
      </c>
      <c r="C18" s="6">
        <v>0.024</v>
      </c>
      <c r="D18" s="6">
        <v>-0.014</v>
      </c>
      <c r="E18" s="6">
        <f t="shared" si="4"/>
        <v>0.038</v>
      </c>
      <c r="F18" s="6">
        <f t="shared" si="5"/>
        <v>39.2258064516129</v>
      </c>
      <c r="G18" s="6"/>
      <c r="H18" s="6"/>
    </row>
    <row r="19" spans="1:8">
      <c r="A19" s="8" t="s">
        <v>55</v>
      </c>
      <c r="B19" s="8" t="s">
        <v>52</v>
      </c>
      <c r="C19" s="6">
        <v>0.026</v>
      </c>
      <c r="D19" s="6">
        <v>-0.015</v>
      </c>
      <c r="E19" s="6">
        <f t="shared" si="4"/>
        <v>0.041</v>
      </c>
      <c r="F19" s="6">
        <f t="shared" si="5"/>
        <v>42.3225806451613</v>
      </c>
      <c r="G19" s="6"/>
      <c r="H19" s="6"/>
    </row>
    <row r="20" spans="1:8">
      <c r="A20" s="8" t="s">
        <v>55</v>
      </c>
      <c r="B20" s="8" t="s">
        <v>53</v>
      </c>
      <c r="C20" s="6">
        <v>0.016</v>
      </c>
      <c r="D20" s="6">
        <v>-0.019</v>
      </c>
      <c r="E20" s="6">
        <f t="shared" ref="E20:E23" si="6">C20-D20</f>
        <v>0.035</v>
      </c>
      <c r="F20" s="6">
        <f t="shared" ref="F20:F23" si="7">E20*4/0.3/155*12*1000</f>
        <v>36.1290322580645</v>
      </c>
      <c r="G20" s="6"/>
      <c r="H20" s="6"/>
    </row>
    <row r="21" spans="1:8">
      <c r="A21" s="8" t="s">
        <v>55</v>
      </c>
      <c r="B21" s="8" t="s">
        <v>53</v>
      </c>
      <c r="C21" s="6">
        <v>0.027</v>
      </c>
      <c r="D21" s="6">
        <v>-0.015</v>
      </c>
      <c r="E21" s="6">
        <f t="shared" si="6"/>
        <v>0.042</v>
      </c>
      <c r="F21" s="6">
        <f t="shared" si="7"/>
        <v>43.3548387096774</v>
      </c>
      <c r="G21" s="6"/>
      <c r="H21" s="6"/>
    </row>
    <row r="22" spans="1:8">
      <c r="A22" s="8" t="s">
        <v>55</v>
      </c>
      <c r="B22" s="8" t="s">
        <v>53</v>
      </c>
      <c r="C22" s="6">
        <v>0.022</v>
      </c>
      <c r="D22" s="6">
        <v>-0.018</v>
      </c>
      <c r="E22" s="6">
        <f t="shared" si="6"/>
        <v>0.04</v>
      </c>
      <c r="F22" s="6">
        <f t="shared" si="7"/>
        <v>41.2903225806452</v>
      </c>
      <c r="G22" s="6"/>
      <c r="H22" s="6"/>
    </row>
    <row r="23" spans="1:8">
      <c r="A23" s="8" t="s">
        <v>55</v>
      </c>
      <c r="B23" s="8" t="s">
        <v>53</v>
      </c>
      <c r="C23" s="6">
        <v>0.019</v>
      </c>
      <c r="D23" s="6">
        <v>-0.02</v>
      </c>
      <c r="E23" s="6">
        <f t="shared" si="6"/>
        <v>0.039</v>
      </c>
      <c r="F23" s="6">
        <f t="shared" si="7"/>
        <v>40.258064516129</v>
      </c>
      <c r="G23" s="6"/>
      <c r="H23" s="6"/>
    </row>
    <row r="24" spans="1:8">
      <c r="A24" s="8" t="s">
        <v>50</v>
      </c>
      <c r="B24" s="8" t="s">
        <v>51</v>
      </c>
      <c r="C24" s="6">
        <v>0.049</v>
      </c>
      <c r="D24" s="6">
        <v>-0.01</v>
      </c>
      <c r="E24" s="6">
        <f>C24-D24</f>
        <v>0.059</v>
      </c>
      <c r="F24" s="6">
        <f>E24*4/0.3/155*12*1000</f>
        <v>60.9032258064516</v>
      </c>
      <c r="G24" s="6"/>
      <c r="H24" s="6"/>
    </row>
    <row r="25" spans="1:8">
      <c r="A25" s="8" t="s">
        <v>50</v>
      </c>
      <c r="B25" s="8" t="s">
        <v>51</v>
      </c>
      <c r="C25" s="6">
        <v>0.05</v>
      </c>
      <c r="D25" s="6">
        <v>-0.012</v>
      </c>
      <c r="E25" s="6">
        <f>C25-D25</f>
        <v>0.062</v>
      </c>
      <c r="F25" s="6">
        <f>E25*4/0.3/155*12*1000</f>
        <v>64</v>
      </c>
      <c r="G25" s="6"/>
      <c r="H25" s="6"/>
    </row>
    <row r="26" spans="1:8">
      <c r="A26" s="8" t="s">
        <v>50</v>
      </c>
      <c r="B26" s="8" t="s">
        <v>51</v>
      </c>
      <c r="C26" s="6">
        <v>0.041</v>
      </c>
      <c r="D26" s="6">
        <v>-0.015</v>
      </c>
      <c r="E26" s="6">
        <f>C26-D26</f>
        <v>0.056</v>
      </c>
      <c r="F26" s="6">
        <f>E26*4/0.3/155*12*1000</f>
        <v>57.8064516129032</v>
      </c>
      <c r="G26" s="6"/>
      <c r="H26" s="6"/>
    </row>
    <row r="27" spans="1:8">
      <c r="A27" s="8" t="s">
        <v>50</v>
      </c>
      <c r="B27" s="8" t="s">
        <v>52</v>
      </c>
      <c r="C27" s="6">
        <v>0.029</v>
      </c>
      <c r="D27" s="6">
        <v>-0.018</v>
      </c>
      <c r="E27" s="6">
        <v>0.047</v>
      </c>
      <c r="F27" s="6">
        <v>48.5161290322581</v>
      </c>
      <c r="G27" s="6"/>
      <c r="H27" s="6"/>
    </row>
    <row r="28" spans="1:8">
      <c r="A28" s="8" t="s">
        <v>50</v>
      </c>
      <c r="B28" s="8" t="s">
        <v>52</v>
      </c>
      <c r="C28" s="6">
        <v>0.031</v>
      </c>
      <c r="D28" s="6">
        <v>-0.02</v>
      </c>
      <c r="E28" s="6">
        <v>0.051</v>
      </c>
      <c r="F28" s="6">
        <v>52.6451612903226</v>
      </c>
      <c r="G28" s="6"/>
      <c r="H28" s="6"/>
    </row>
    <row r="29" spans="1:8">
      <c r="A29" s="8" t="s">
        <v>50</v>
      </c>
      <c r="B29" s="8" t="s">
        <v>52</v>
      </c>
      <c r="C29" s="6">
        <v>0.046</v>
      </c>
      <c r="D29" s="6">
        <v>-0.007</v>
      </c>
      <c r="E29" s="6">
        <v>0.053</v>
      </c>
      <c r="F29" s="6">
        <v>54.7096774193548</v>
      </c>
      <c r="G29" s="9"/>
      <c r="H29" s="9"/>
    </row>
    <row r="30" spans="1:8">
      <c r="A30" s="8" t="s">
        <v>50</v>
      </c>
      <c r="B30" s="8" t="s">
        <v>53</v>
      </c>
      <c r="C30" s="6">
        <v>0.038</v>
      </c>
      <c r="D30" s="6">
        <v>-0.017</v>
      </c>
      <c r="E30" s="6">
        <f t="shared" ref="E30:E33" si="8">C30-D30</f>
        <v>0.055</v>
      </c>
      <c r="F30" s="6">
        <f t="shared" ref="F30:F33" si="9">E30*4/0.3/155*12*1000</f>
        <v>56.7741935483871</v>
      </c>
      <c r="G30" s="6"/>
      <c r="H30" s="6"/>
    </row>
    <row r="31" spans="1:8">
      <c r="A31" s="8" t="s">
        <v>50</v>
      </c>
      <c r="B31" s="8" t="s">
        <v>53</v>
      </c>
      <c r="C31" s="6">
        <v>0.062</v>
      </c>
      <c r="D31" s="6">
        <v>0.003</v>
      </c>
      <c r="E31" s="6">
        <f t="shared" si="8"/>
        <v>0.059</v>
      </c>
      <c r="F31" s="6">
        <f t="shared" si="9"/>
        <v>60.9032258064516</v>
      </c>
      <c r="G31" s="6"/>
      <c r="H31" s="6"/>
    </row>
    <row r="32" spans="1:8">
      <c r="A32" s="8" t="s">
        <v>50</v>
      </c>
      <c r="B32" s="8" t="s">
        <v>53</v>
      </c>
      <c r="C32" s="6">
        <v>0.028</v>
      </c>
      <c r="D32" s="6">
        <v>-0.018</v>
      </c>
      <c r="E32" s="6">
        <f t="shared" si="8"/>
        <v>0.046</v>
      </c>
      <c r="F32" s="6">
        <f t="shared" si="9"/>
        <v>47.4838709677419</v>
      </c>
      <c r="G32" s="6"/>
      <c r="H32" s="6"/>
    </row>
    <row r="33" spans="1:8">
      <c r="A33" s="8" t="s">
        <v>50</v>
      </c>
      <c r="B33" s="8" t="s">
        <v>53</v>
      </c>
      <c r="C33" s="6">
        <v>0.039</v>
      </c>
      <c r="D33" s="6">
        <v>-0.016</v>
      </c>
      <c r="E33" s="6">
        <f t="shared" si="8"/>
        <v>0.055</v>
      </c>
      <c r="F33" s="6">
        <f t="shared" si="9"/>
        <v>56.7741935483871</v>
      </c>
      <c r="G33" s="6"/>
      <c r="H33" s="6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opLeftCell="A10" workbookViewId="0">
      <selection activeCell="F40" sqref="F40"/>
    </sheetView>
  </sheetViews>
  <sheetFormatPr defaultColWidth="9" defaultRowHeight="13.5"/>
  <cols>
    <col min="1" max="1" width="12.75" style="1" customWidth="1"/>
    <col min="2" max="4" width="9" style="1"/>
    <col min="5" max="7" width="9.375" style="1"/>
    <col min="8" max="8" width="11.5" style="2"/>
    <col min="9" max="9" width="12.625" style="2"/>
    <col min="10" max="16384" width="9" style="1"/>
  </cols>
  <sheetData>
    <row r="1" spans="1:19">
      <c r="A1" s="3" t="s">
        <v>105</v>
      </c>
      <c r="B1" s="3" t="s">
        <v>106</v>
      </c>
      <c r="C1" s="4" t="s">
        <v>107</v>
      </c>
      <c r="D1" s="4" t="s">
        <v>108</v>
      </c>
      <c r="E1" s="3" t="s">
        <v>109</v>
      </c>
      <c r="F1" s="3" t="s">
        <v>110</v>
      </c>
      <c r="G1" s="3" t="s">
        <v>111</v>
      </c>
      <c r="L1" s="2"/>
      <c r="M1" s="2"/>
      <c r="N1" s="2"/>
      <c r="O1" s="2"/>
      <c r="P1" s="2"/>
      <c r="Q1" s="2"/>
      <c r="R1" s="2"/>
      <c r="S1" s="2"/>
    </row>
    <row r="2" spans="1:19">
      <c r="A2" s="5" t="s">
        <v>50</v>
      </c>
      <c r="B2" s="5" t="s">
        <v>51</v>
      </c>
      <c r="C2" s="4">
        <v>0.285</v>
      </c>
      <c r="D2" s="4">
        <v>0.091</v>
      </c>
      <c r="E2" s="5">
        <f t="shared" ref="E2:E34" si="0">(12.72*C2-2.59*D2)*0.3</f>
        <v>1.016853</v>
      </c>
      <c r="F2" s="5">
        <f t="shared" ref="F2:F34" si="1">(22.88*D2-4.67*C2)*0.3</f>
        <v>0.225339</v>
      </c>
      <c r="G2" s="5">
        <f>E2+F2</f>
        <v>1.242192</v>
      </c>
      <c r="L2" s="2"/>
      <c r="M2" s="2"/>
      <c r="N2" s="2"/>
      <c r="O2" s="2"/>
      <c r="P2" s="2"/>
      <c r="Q2" s="2"/>
      <c r="R2" s="2"/>
      <c r="S2" s="2"/>
    </row>
    <row r="3" spans="1:19">
      <c r="A3" s="5" t="s">
        <v>50</v>
      </c>
      <c r="B3" s="5" t="s">
        <v>51</v>
      </c>
      <c r="C3" s="4">
        <v>0.296</v>
      </c>
      <c r="D3" s="4">
        <v>0.094</v>
      </c>
      <c r="E3" s="5">
        <f t="shared" si="0"/>
        <v>1.056498</v>
      </c>
      <c r="F3" s="5">
        <f t="shared" si="1"/>
        <v>0.23052</v>
      </c>
      <c r="G3" s="5">
        <f t="shared" ref="G2:G14" si="2">E3+F3</f>
        <v>1.287018</v>
      </c>
      <c r="L3" s="2"/>
      <c r="M3" s="2"/>
      <c r="N3" s="2"/>
      <c r="O3" s="2"/>
      <c r="P3" s="2"/>
      <c r="Q3" s="2"/>
      <c r="R3" s="2"/>
      <c r="S3" s="2"/>
    </row>
    <row r="4" spans="1:19">
      <c r="A4" s="5" t="s">
        <v>50</v>
      </c>
      <c r="B4" s="5" t="s">
        <v>51</v>
      </c>
      <c r="C4" s="4">
        <v>0.281</v>
      </c>
      <c r="D4" s="4">
        <v>0.091</v>
      </c>
      <c r="E4" s="5">
        <f t="shared" si="0"/>
        <v>1.001589</v>
      </c>
      <c r="F4" s="5">
        <f t="shared" si="1"/>
        <v>0.230943</v>
      </c>
      <c r="G4" s="5">
        <f t="shared" si="2"/>
        <v>1.232532</v>
      </c>
      <c r="L4" s="2"/>
      <c r="M4" s="2"/>
      <c r="N4" s="2"/>
      <c r="O4" s="2"/>
      <c r="P4" s="2"/>
      <c r="Q4" s="2"/>
      <c r="R4" s="2"/>
      <c r="S4" s="2"/>
    </row>
    <row r="5" spans="1:19">
      <c r="A5" s="5" t="s">
        <v>50</v>
      </c>
      <c r="B5" s="5" t="s">
        <v>51</v>
      </c>
      <c r="C5" s="4">
        <v>0.295</v>
      </c>
      <c r="D5" s="4">
        <v>0.103</v>
      </c>
      <c r="E5" s="5">
        <f t="shared" si="0"/>
        <v>1.045689</v>
      </c>
      <c r="F5" s="5">
        <f t="shared" si="1"/>
        <v>0.293697</v>
      </c>
      <c r="G5" s="5">
        <f t="shared" si="2"/>
        <v>1.339386</v>
      </c>
      <c r="L5" s="2"/>
      <c r="M5" s="2"/>
      <c r="N5" s="2"/>
      <c r="O5" s="2"/>
      <c r="P5" s="2"/>
      <c r="Q5" s="2"/>
      <c r="R5" s="2"/>
      <c r="S5" s="2"/>
    </row>
    <row r="6" spans="1:19">
      <c r="A6" s="5" t="s">
        <v>50</v>
      </c>
      <c r="B6" s="5" t="s">
        <v>52</v>
      </c>
      <c r="C6" s="4">
        <v>0.389</v>
      </c>
      <c r="D6" s="4">
        <v>0.123</v>
      </c>
      <c r="E6" s="5">
        <f t="shared" si="0"/>
        <v>1.388853</v>
      </c>
      <c r="F6" s="5">
        <f t="shared" si="1"/>
        <v>0.299283</v>
      </c>
      <c r="G6" s="5">
        <f t="shared" si="2"/>
        <v>1.688136</v>
      </c>
      <c r="L6" s="2"/>
      <c r="M6" s="2"/>
      <c r="N6" s="2"/>
      <c r="O6" s="2"/>
      <c r="P6" s="2"/>
      <c r="Q6" s="2"/>
      <c r="R6" s="2"/>
      <c r="S6" s="2"/>
    </row>
    <row r="7" spans="1:7">
      <c r="A7" s="5" t="s">
        <v>50</v>
      </c>
      <c r="B7" s="5" t="s">
        <v>52</v>
      </c>
      <c r="C7" s="4">
        <v>0.493</v>
      </c>
      <c r="D7" s="4">
        <v>0.157</v>
      </c>
      <c r="E7" s="5">
        <f t="shared" si="0"/>
        <v>1.759299</v>
      </c>
      <c r="F7" s="5">
        <f t="shared" si="1"/>
        <v>0.386955</v>
      </c>
      <c r="G7" s="5">
        <f t="shared" si="2"/>
        <v>2.146254</v>
      </c>
    </row>
    <row r="8" spans="1:7">
      <c r="A8" s="5" t="s">
        <v>50</v>
      </c>
      <c r="B8" s="5" t="s">
        <v>52</v>
      </c>
      <c r="C8" s="4">
        <v>0.415</v>
      </c>
      <c r="D8" s="4">
        <v>0.133</v>
      </c>
      <c r="E8" s="5">
        <f t="shared" si="0"/>
        <v>1.480299</v>
      </c>
      <c r="F8" s="5">
        <f t="shared" si="1"/>
        <v>0.331497</v>
      </c>
      <c r="G8" s="5">
        <f t="shared" si="2"/>
        <v>1.811796</v>
      </c>
    </row>
    <row r="9" spans="1:7">
      <c r="A9" s="5" t="s">
        <v>50</v>
      </c>
      <c r="B9" s="5" t="s">
        <v>52</v>
      </c>
      <c r="C9" s="4">
        <v>0.597</v>
      </c>
      <c r="D9" s="4">
        <v>0.192</v>
      </c>
      <c r="E9" s="5">
        <f t="shared" si="0"/>
        <v>2.128968</v>
      </c>
      <c r="F9" s="5">
        <f t="shared" si="1"/>
        <v>0.481491</v>
      </c>
      <c r="G9" s="5">
        <f t="shared" si="2"/>
        <v>2.610459</v>
      </c>
    </row>
    <row r="10" spans="1:7">
      <c r="A10" s="5" t="s">
        <v>50</v>
      </c>
      <c r="B10" s="5" t="s">
        <v>53</v>
      </c>
      <c r="C10" s="4">
        <v>0.477</v>
      </c>
      <c r="D10" s="4">
        <v>0.155</v>
      </c>
      <c r="E10" s="5">
        <f t="shared" si="0"/>
        <v>1.699797</v>
      </c>
      <c r="F10" s="5">
        <f t="shared" si="1"/>
        <v>0.395643</v>
      </c>
      <c r="G10" s="5">
        <f t="shared" si="2"/>
        <v>2.09544</v>
      </c>
    </row>
    <row r="11" spans="1:7">
      <c r="A11" s="5" t="s">
        <v>50</v>
      </c>
      <c r="B11" s="5" t="s">
        <v>53</v>
      </c>
      <c r="C11" s="4">
        <v>0.432</v>
      </c>
      <c r="D11" s="4">
        <v>0.156</v>
      </c>
      <c r="E11" s="5">
        <f t="shared" si="0"/>
        <v>1.5273</v>
      </c>
      <c r="F11" s="5">
        <f t="shared" si="1"/>
        <v>0.465552</v>
      </c>
      <c r="G11" s="5">
        <f t="shared" si="2"/>
        <v>1.992852</v>
      </c>
    </row>
    <row r="12" spans="1:7">
      <c r="A12" s="5" t="s">
        <v>50</v>
      </c>
      <c r="B12" s="5" t="s">
        <v>53</v>
      </c>
      <c r="C12" s="4">
        <v>0.389</v>
      </c>
      <c r="D12" s="4">
        <v>0.123</v>
      </c>
      <c r="E12" s="5">
        <f t="shared" si="0"/>
        <v>1.388853</v>
      </c>
      <c r="F12" s="5">
        <f t="shared" si="1"/>
        <v>0.299283</v>
      </c>
      <c r="G12" s="5">
        <f t="shared" si="2"/>
        <v>1.688136</v>
      </c>
    </row>
    <row r="13" spans="1:7">
      <c r="A13" s="5" t="s">
        <v>50</v>
      </c>
      <c r="B13" s="5" t="s">
        <v>53</v>
      </c>
      <c r="C13" s="4">
        <v>0.396</v>
      </c>
      <c r="D13" s="4">
        <v>0.125</v>
      </c>
      <c r="E13" s="5">
        <f t="shared" si="0"/>
        <v>1.414011</v>
      </c>
      <c r="F13" s="5">
        <f t="shared" si="1"/>
        <v>0.303204</v>
      </c>
      <c r="G13" s="5">
        <f t="shared" si="2"/>
        <v>1.717215</v>
      </c>
    </row>
    <row r="14" spans="1:7">
      <c r="A14" s="5" t="s">
        <v>54</v>
      </c>
      <c r="B14" s="5" t="s">
        <v>51</v>
      </c>
      <c r="C14" s="4">
        <v>0.325</v>
      </c>
      <c r="D14" s="4">
        <v>0.11</v>
      </c>
      <c r="E14" s="5">
        <f t="shared" si="0"/>
        <v>1.15473</v>
      </c>
      <c r="F14" s="5">
        <f t="shared" si="1"/>
        <v>0.299715</v>
      </c>
      <c r="G14" s="5">
        <f t="shared" ref="G14:G20" si="3">E14+F14</f>
        <v>1.454445</v>
      </c>
    </row>
    <row r="15" spans="1:7">
      <c r="A15" s="5" t="s">
        <v>54</v>
      </c>
      <c r="B15" s="5" t="s">
        <v>51</v>
      </c>
      <c r="C15" s="4">
        <v>0.332</v>
      </c>
      <c r="D15" s="4">
        <v>0.11</v>
      </c>
      <c r="E15" s="5">
        <f t="shared" si="0"/>
        <v>1.181442</v>
      </c>
      <c r="F15" s="5">
        <f t="shared" si="1"/>
        <v>0.289908</v>
      </c>
      <c r="G15" s="5">
        <f t="shared" si="3"/>
        <v>1.47135</v>
      </c>
    </row>
    <row r="16" spans="1:7">
      <c r="A16" s="5" t="s">
        <v>54</v>
      </c>
      <c r="B16" s="5" t="s">
        <v>51</v>
      </c>
      <c r="C16" s="4">
        <v>0.317</v>
      </c>
      <c r="D16" s="4">
        <v>0.112</v>
      </c>
      <c r="E16" s="5">
        <f t="shared" si="0"/>
        <v>1.122648</v>
      </c>
      <c r="F16" s="5">
        <f t="shared" si="1"/>
        <v>0.324651</v>
      </c>
      <c r="G16" s="5">
        <f t="shared" si="3"/>
        <v>1.447299</v>
      </c>
    </row>
    <row r="17" spans="1:7">
      <c r="A17" s="5" t="s">
        <v>54</v>
      </c>
      <c r="B17" s="5" t="s">
        <v>51</v>
      </c>
      <c r="C17" s="4">
        <v>0.316</v>
      </c>
      <c r="D17" s="4">
        <v>0.111</v>
      </c>
      <c r="E17" s="5">
        <f t="shared" si="0"/>
        <v>1.119609</v>
      </c>
      <c r="F17" s="5">
        <f t="shared" si="1"/>
        <v>0.319188</v>
      </c>
      <c r="G17" s="5">
        <f t="shared" si="3"/>
        <v>1.438797</v>
      </c>
    </row>
    <row r="18" spans="1:7">
      <c r="A18" s="5" t="s">
        <v>54</v>
      </c>
      <c r="B18" s="5" t="s">
        <v>52</v>
      </c>
      <c r="C18" s="4">
        <v>0.371</v>
      </c>
      <c r="D18" s="4">
        <v>0.12</v>
      </c>
      <c r="E18" s="5">
        <f t="shared" si="0"/>
        <v>1.322496</v>
      </c>
      <c r="F18" s="5">
        <f t="shared" si="1"/>
        <v>0.303909</v>
      </c>
      <c r="G18" s="5">
        <f t="shared" si="3"/>
        <v>1.626405</v>
      </c>
    </row>
    <row r="19" spans="1:7">
      <c r="A19" s="5" t="s">
        <v>54</v>
      </c>
      <c r="B19" s="5" t="s">
        <v>52</v>
      </c>
      <c r="C19" s="4">
        <v>0.369</v>
      </c>
      <c r="D19" s="4">
        <v>0.118</v>
      </c>
      <c r="E19" s="5">
        <f t="shared" si="0"/>
        <v>1.316418</v>
      </c>
      <c r="F19" s="5">
        <f t="shared" si="1"/>
        <v>0.292983</v>
      </c>
      <c r="G19" s="5">
        <f t="shared" si="3"/>
        <v>1.609401</v>
      </c>
    </row>
    <row r="20" spans="1:7">
      <c r="A20" s="5" t="s">
        <v>54</v>
      </c>
      <c r="B20" s="5" t="s">
        <v>52</v>
      </c>
      <c r="C20" s="4">
        <v>0.367</v>
      </c>
      <c r="D20" s="4">
        <v>0.125</v>
      </c>
      <c r="E20" s="5">
        <f t="shared" si="0"/>
        <v>1.303347</v>
      </c>
      <c r="F20" s="5">
        <f t="shared" si="1"/>
        <v>0.343833</v>
      </c>
      <c r="G20" s="5">
        <f t="shared" si="3"/>
        <v>1.64718</v>
      </c>
    </row>
    <row r="21" spans="1:7">
      <c r="A21" s="5" t="s">
        <v>54</v>
      </c>
      <c r="B21" s="5" t="s">
        <v>53</v>
      </c>
      <c r="C21" s="4">
        <v>0.36</v>
      </c>
      <c r="D21" s="4">
        <v>0.126</v>
      </c>
      <c r="E21" s="5">
        <f t="shared" si="0"/>
        <v>1.275858</v>
      </c>
      <c r="F21" s="5">
        <f t="shared" si="1"/>
        <v>0.360504</v>
      </c>
      <c r="G21" s="5">
        <f t="shared" ref="G21:G23" si="4">E21+F21</f>
        <v>1.636362</v>
      </c>
    </row>
    <row r="22" spans="1:7">
      <c r="A22" s="5" t="s">
        <v>54</v>
      </c>
      <c r="B22" s="5" t="s">
        <v>53</v>
      </c>
      <c r="C22" s="4">
        <v>0.391</v>
      </c>
      <c r="D22" s="4">
        <v>0.129</v>
      </c>
      <c r="E22" s="5">
        <f t="shared" si="0"/>
        <v>1.391823</v>
      </c>
      <c r="F22" s="5">
        <f t="shared" si="1"/>
        <v>0.337665</v>
      </c>
      <c r="G22" s="5">
        <f t="shared" si="4"/>
        <v>1.729488</v>
      </c>
    </row>
    <row r="23" spans="1:7">
      <c r="A23" s="5" t="s">
        <v>54</v>
      </c>
      <c r="B23" s="5" t="s">
        <v>53</v>
      </c>
      <c r="C23" s="4">
        <v>0.378</v>
      </c>
      <c r="D23" s="4">
        <v>0.124</v>
      </c>
      <c r="E23" s="5">
        <f t="shared" si="0"/>
        <v>1.3461</v>
      </c>
      <c r="F23" s="5">
        <f t="shared" si="1"/>
        <v>0.321558</v>
      </c>
      <c r="G23" s="5">
        <f t="shared" si="4"/>
        <v>1.667658</v>
      </c>
    </row>
    <row r="24" spans="1:7">
      <c r="A24" s="5" t="s">
        <v>55</v>
      </c>
      <c r="B24" s="5" t="s">
        <v>51</v>
      </c>
      <c r="C24" s="4">
        <v>0.35</v>
      </c>
      <c r="D24" s="4">
        <v>0.104</v>
      </c>
      <c r="E24" s="5">
        <f t="shared" si="0"/>
        <v>1.254792</v>
      </c>
      <c r="F24" s="5">
        <f t="shared" si="1"/>
        <v>0.223506</v>
      </c>
      <c r="G24" s="5">
        <f t="shared" ref="G24:G34" si="5">E24+F24</f>
        <v>1.478298</v>
      </c>
    </row>
    <row r="25" spans="1:7">
      <c r="A25" s="5" t="s">
        <v>55</v>
      </c>
      <c r="B25" s="5" t="s">
        <v>51</v>
      </c>
      <c r="C25" s="4">
        <v>0.333</v>
      </c>
      <c r="D25" s="4">
        <v>0.107</v>
      </c>
      <c r="E25" s="5">
        <f t="shared" si="0"/>
        <v>1.187589</v>
      </c>
      <c r="F25" s="5">
        <f t="shared" si="1"/>
        <v>0.267915</v>
      </c>
      <c r="G25" s="5">
        <f t="shared" si="5"/>
        <v>1.455504</v>
      </c>
    </row>
    <row r="26" spans="1:7">
      <c r="A26" s="5" t="s">
        <v>55</v>
      </c>
      <c r="B26" s="5" t="s">
        <v>51</v>
      </c>
      <c r="C26" s="4">
        <v>0.336</v>
      </c>
      <c r="D26" s="4">
        <v>0.111</v>
      </c>
      <c r="E26" s="5">
        <f t="shared" si="0"/>
        <v>1.195929</v>
      </c>
      <c r="F26" s="5">
        <f t="shared" si="1"/>
        <v>0.291168</v>
      </c>
      <c r="G26" s="5">
        <f t="shared" si="5"/>
        <v>1.487097</v>
      </c>
    </row>
    <row r="27" spans="1:7">
      <c r="A27" s="5" t="s">
        <v>55</v>
      </c>
      <c r="B27" s="5" t="s">
        <v>51</v>
      </c>
      <c r="C27" s="4">
        <v>0.345</v>
      </c>
      <c r="D27" s="4">
        <v>0.113</v>
      </c>
      <c r="E27" s="5">
        <f t="shared" si="0"/>
        <v>1.228719</v>
      </c>
      <c r="F27" s="5">
        <f t="shared" si="1"/>
        <v>0.292287</v>
      </c>
      <c r="G27" s="5">
        <f t="shared" si="5"/>
        <v>1.521006</v>
      </c>
    </row>
    <row r="28" spans="1:7">
      <c r="A28" s="5" t="s">
        <v>55</v>
      </c>
      <c r="B28" s="5" t="s">
        <v>52</v>
      </c>
      <c r="C28" s="4">
        <v>0.436</v>
      </c>
      <c r="D28" s="4">
        <v>0.137</v>
      </c>
      <c r="E28" s="5">
        <f t="shared" si="0"/>
        <v>1.557327</v>
      </c>
      <c r="F28" s="5">
        <f t="shared" si="1"/>
        <v>0.329532</v>
      </c>
      <c r="G28" s="5">
        <f t="shared" si="5"/>
        <v>1.886859</v>
      </c>
    </row>
    <row r="29" spans="1:7">
      <c r="A29" s="5" t="s">
        <v>55</v>
      </c>
      <c r="B29" s="5" t="s">
        <v>52</v>
      </c>
      <c r="C29" s="4">
        <v>0.448</v>
      </c>
      <c r="D29" s="4">
        <v>0.146</v>
      </c>
      <c r="E29" s="5">
        <f t="shared" si="0"/>
        <v>1.596126</v>
      </c>
      <c r="F29" s="5">
        <f t="shared" si="1"/>
        <v>0.374496</v>
      </c>
      <c r="G29" s="5">
        <f t="shared" si="5"/>
        <v>1.970622</v>
      </c>
    </row>
    <row r="30" spans="1:7">
      <c r="A30" s="5" t="s">
        <v>55</v>
      </c>
      <c r="B30" s="5" t="s">
        <v>52</v>
      </c>
      <c r="C30" s="4">
        <v>0.492</v>
      </c>
      <c r="D30" s="4">
        <v>0.159</v>
      </c>
      <c r="E30" s="5">
        <f t="shared" si="0"/>
        <v>1.753929</v>
      </c>
      <c r="F30" s="5">
        <f t="shared" si="1"/>
        <v>0.402084</v>
      </c>
      <c r="G30" s="5">
        <f t="shared" si="5"/>
        <v>2.156013</v>
      </c>
    </row>
    <row r="31" spans="1:7">
      <c r="A31" s="5" t="s">
        <v>55</v>
      </c>
      <c r="B31" s="5" t="s">
        <v>52</v>
      </c>
      <c r="C31" s="4">
        <v>0.305</v>
      </c>
      <c r="D31" s="4">
        <v>0.098</v>
      </c>
      <c r="E31" s="5">
        <f t="shared" si="0"/>
        <v>1.087734</v>
      </c>
      <c r="F31" s="5">
        <f t="shared" si="1"/>
        <v>0.245367</v>
      </c>
      <c r="G31" s="5">
        <f t="shared" si="5"/>
        <v>1.333101</v>
      </c>
    </row>
    <row r="32" spans="1:7">
      <c r="A32" s="5" t="s">
        <v>55</v>
      </c>
      <c r="B32" s="5" t="s">
        <v>53</v>
      </c>
      <c r="C32" s="4">
        <v>0.404</v>
      </c>
      <c r="D32" s="4">
        <v>0.125</v>
      </c>
      <c r="E32" s="5">
        <f t="shared" si="0"/>
        <v>1.444539</v>
      </c>
      <c r="F32" s="5">
        <f t="shared" si="1"/>
        <v>0.291996</v>
      </c>
      <c r="G32" s="5">
        <f t="shared" si="5"/>
        <v>1.736535</v>
      </c>
    </row>
    <row r="33" spans="1:7">
      <c r="A33" s="5" t="s">
        <v>55</v>
      </c>
      <c r="B33" s="5" t="s">
        <v>53</v>
      </c>
      <c r="C33" s="4">
        <v>0.382</v>
      </c>
      <c r="D33" s="4">
        <v>0.124</v>
      </c>
      <c r="E33" s="5">
        <f t="shared" si="0"/>
        <v>1.361364</v>
      </c>
      <c r="F33" s="5">
        <f t="shared" si="1"/>
        <v>0.315954</v>
      </c>
      <c r="G33" s="5">
        <f t="shared" si="5"/>
        <v>1.677318</v>
      </c>
    </row>
    <row r="34" spans="1:7">
      <c r="A34" s="5" t="s">
        <v>55</v>
      </c>
      <c r="B34" s="5" t="s">
        <v>53</v>
      </c>
      <c r="C34" s="4">
        <v>0.387</v>
      </c>
      <c r="D34" s="4">
        <v>0.129</v>
      </c>
      <c r="E34" s="5">
        <f t="shared" si="0"/>
        <v>1.376559</v>
      </c>
      <c r="F34" s="5">
        <f t="shared" si="1"/>
        <v>0.343269</v>
      </c>
      <c r="G34" s="5">
        <f t="shared" si="5"/>
        <v>1.719828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biomass</vt:lpstr>
      <vt:lpstr>plant height</vt:lpstr>
      <vt:lpstr>POD</vt:lpstr>
      <vt:lpstr>CAT</vt:lpstr>
      <vt:lpstr>ojip index average</vt:lpstr>
      <vt:lpstr>EL</vt:lpstr>
      <vt:lpstr>MDA</vt:lpstr>
      <vt:lpstr>chlorophyll content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2020-07-29T07:06:57Z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