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ien\Alex\Dropbox\AG-Beatmung\ARDS51\Papers\Paper Gerinnung\PEERJ\Supplement\"/>
    </mc:Choice>
  </mc:AlternateContent>
  <xr:revisionPtr revIDLastSave="0" documentId="13_ncr:1_{A8C8EF86-06A0-4833-A615-579B57681FF4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CT APTEM" sheetId="2" r:id="rId1"/>
    <sheet name="CFT APTEM" sheetId="3" r:id="rId2"/>
    <sheet name="Alpha APTEM" sheetId="4" r:id="rId3"/>
    <sheet name="A10" sheetId="5" r:id="rId4"/>
    <sheet name="A20" sheetId="6" r:id="rId5"/>
    <sheet name="McF" sheetId="7" r:id="rId6"/>
    <sheet name="ML" sheetId="8" r:id="rId7"/>
    <sheet name="Refernce values APTEM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9" l="1"/>
  <c r="H42" i="9" s="1"/>
  <c r="G41" i="9"/>
  <c r="G42" i="9" s="1"/>
  <c r="F41" i="9"/>
  <c r="F42" i="9" s="1"/>
  <c r="E41" i="9"/>
  <c r="E42" i="9" s="1"/>
  <c r="D41" i="9"/>
  <c r="D42" i="9" s="1"/>
  <c r="C41" i="9"/>
  <c r="C42" i="9" s="1"/>
  <c r="B41" i="9"/>
  <c r="B42" i="9" s="1"/>
  <c r="H40" i="9"/>
  <c r="G40" i="9"/>
  <c r="F40" i="9"/>
  <c r="E40" i="9"/>
  <c r="D40" i="9"/>
  <c r="C40" i="9"/>
  <c r="B40" i="9"/>
  <c r="B11" i="3" l="1"/>
  <c r="C11" i="3"/>
  <c r="B12" i="3"/>
  <c r="C12" i="3"/>
  <c r="C28" i="9" l="1"/>
  <c r="D28" i="9"/>
  <c r="E28" i="9"/>
  <c r="F28" i="9"/>
  <c r="G28" i="9"/>
  <c r="H28" i="9"/>
  <c r="C29" i="9"/>
  <c r="C35" i="9" s="1"/>
  <c r="D29" i="9"/>
  <c r="D35" i="9" s="1"/>
  <c r="E29" i="9"/>
  <c r="F29" i="9"/>
  <c r="G29" i="9"/>
  <c r="H29" i="9"/>
  <c r="H35" i="9" s="1"/>
  <c r="C32" i="9"/>
  <c r="D32" i="9"/>
  <c r="E32" i="9"/>
  <c r="F32" i="9"/>
  <c r="G32" i="9"/>
  <c r="H32" i="9"/>
  <c r="E35" i="9"/>
  <c r="E36" i="9" s="1"/>
  <c r="F35" i="9"/>
  <c r="F36" i="9" s="1"/>
  <c r="G35" i="9"/>
  <c r="G36" i="9" s="1"/>
  <c r="G37" i="9"/>
  <c r="B29" i="9"/>
  <c r="B35" i="9" s="1"/>
  <c r="B37" i="9" s="1"/>
  <c r="B28" i="9"/>
  <c r="B36" i="9" s="1"/>
  <c r="B32" i="9"/>
  <c r="D36" i="9" l="1"/>
  <c r="D37" i="9"/>
  <c r="D38" i="9" s="1"/>
  <c r="C36" i="9"/>
  <c r="C37" i="9"/>
  <c r="C38" i="9" s="1"/>
  <c r="H36" i="9"/>
  <c r="H37" i="9"/>
  <c r="H38" i="9" s="1"/>
  <c r="B38" i="9"/>
  <c r="F37" i="9"/>
  <c r="F38" i="9" s="1"/>
  <c r="E37" i="9"/>
  <c r="E38" i="9" s="1"/>
  <c r="G38" i="9"/>
  <c r="N12" i="8"/>
  <c r="M12" i="8"/>
  <c r="L12" i="8"/>
  <c r="K12" i="8"/>
  <c r="I12" i="8"/>
  <c r="H12" i="8"/>
  <c r="G12" i="8"/>
  <c r="F12" i="8"/>
  <c r="D12" i="8"/>
  <c r="C12" i="8"/>
  <c r="B12" i="8"/>
  <c r="N11" i="8"/>
  <c r="M11" i="8"/>
  <c r="L11" i="8"/>
  <c r="B16" i="8" s="1"/>
  <c r="K11" i="8"/>
  <c r="I11" i="8"/>
  <c r="H11" i="8"/>
  <c r="G11" i="8"/>
  <c r="F11" i="8"/>
  <c r="D11" i="8"/>
  <c r="C11" i="8"/>
  <c r="B11" i="8"/>
  <c r="B14" i="8" s="1"/>
  <c r="N12" i="7"/>
  <c r="M12" i="7"/>
  <c r="L12" i="7"/>
  <c r="K12" i="7"/>
  <c r="I12" i="7"/>
  <c r="H12" i="7"/>
  <c r="G12" i="7"/>
  <c r="F12" i="7"/>
  <c r="D12" i="7"/>
  <c r="C12" i="7"/>
  <c r="B12" i="7"/>
  <c r="N11" i="7"/>
  <c r="M11" i="7"/>
  <c r="C16" i="7" s="1"/>
  <c r="L11" i="7"/>
  <c r="K11" i="7"/>
  <c r="I11" i="7"/>
  <c r="H11" i="7"/>
  <c r="C15" i="7" s="1"/>
  <c r="G11" i="7"/>
  <c r="F11" i="7"/>
  <c r="D11" i="7"/>
  <c r="C11" i="7"/>
  <c r="C14" i="7" s="1"/>
  <c r="B11" i="7"/>
  <c r="B14" i="7" s="1"/>
  <c r="N12" i="6"/>
  <c r="M12" i="6"/>
  <c r="L12" i="6"/>
  <c r="K12" i="6"/>
  <c r="I12" i="6"/>
  <c r="H12" i="6"/>
  <c r="G12" i="6"/>
  <c r="F12" i="6"/>
  <c r="D12" i="6"/>
  <c r="C12" i="6"/>
  <c r="B12" i="6"/>
  <c r="N11" i="6"/>
  <c r="M11" i="6"/>
  <c r="L11" i="6"/>
  <c r="K11" i="6"/>
  <c r="I11" i="6"/>
  <c r="D15" i="6" s="1"/>
  <c r="H11" i="6"/>
  <c r="G11" i="6"/>
  <c r="B15" i="6" s="1"/>
  <c r="F11" i="6"/>
  <c r="D11" i="6"/>
  <c r="C11" i="6"/>
  <c r="B11" i="6"/>
  <c r="N12" i="5"/>
  <c r="M12" i="5"/>
  <c r="L12" i="5"/>
  <c r="K12" i="5"/>
  <c r="I12" i="5"/>
  <c r="H12" i="5"/>
  <c r="G12" i="5"/>
  <c r="F12" i="5"/>
  <c r="D12" i="5"/>
  <c r="C12" i="5"/>
  <c r="B12" i="5"/>
  <c r="N11" i="5"/>
  <c r="D16" i="5" s="1"/>
  <c r="M11" i="5"/>
  <c r="L11" i="5"/>
  <c r="K11" i="5"/>
  <c r="I11" i="5"/>
  <c r="H11" i="5"/>
  <c r="C15" i="5" s="1"/>
  <c r="G11" i="5"/>
  <c r="B15" i="5" s="1"/>
  <c r="F11" i="5"/>
  <c r="D11" i="5"/>
  <c r="D14" i="5" s="1"/>
  <c r="C11" i="5"/>
  <c r="B11" i="5"/>
  <c r="N12" i="4"/>
  <c r="M12" i="4"/>
  <c r="L12" i="4"/>
  <c r="K12" i="4"/>
  <c r="I12" i="4"/>
  <c r="H12" i="4"/>
  <c r="G12" i="4"/>
  <c r="F12" i="4"/>
  <c r="D12" i="4"/>
  <c r="C12" i="4"/>
  <c r="B12" i="4"/>
  <c r="N11" i="4"/>
  <c r="D16" i="4" s="1"/>
  <c r="M11" i="4"/>
  <c r="L11" i="4"/>
  <c r="B16" i="4" s="1"/>
  <c r="K11" i="4"/>
  <c r="I11" i="4"/>
  <c r="H11" i="4"/>
  <c r="G11" i="4"/>
  <c r="F11" i="4"/>
  <c r="D11" i="4"/>
  <c r="C11" i="4"/>
  <c r="B11" i="4"/>
  <c r="B14" i="4" s="1"/>
  <c r="B14" i="3"/>
  <c r="N12" i="3"/>
  <c r="M12" i="3"/>
  <c r="L12" i="3"/>
  <c r="K12" i="3"/>
  <c r="I12" i="3"/>
  <c r="H12" i="3"/>
  <c r="G12" i="3"/>
  <c r="F12" i="3"/>
  <c r="D12" i="3"/>
  <c r="N11" i="3"/>
  <c r="D16" i="3" s="1"/>
  <c r="M11" i="3"/>
  <c r="C16" i="3" s="1"/>
  <c r="L11" i="3"/>
  <c r="K11" i="3"/>
  <c r="I11" i="3"/>
  <c r="D15" i="3" s="1"/>
  <c r="H11" i="3"/>
  <c r="G11" i="3"/>
  <c r="F11" i="3"/>
  <c r="D11" i="3"/>
  <c r="D14" i="3" s="1"/>
  <c r="C14" i="3"/>
  <c r="C11" i="2"/>
  <c r="D11" i="2"/>
  <c r="D14" i="2" s="1"/>
  <c r="G11" i="2"/>
  <c r="H11" i="2"/>
  <c r="I11" i="2"/>
  <c r="L11" i="2"/>
  <c r="M11" i="2"/>
  <c r="N11" i="2"/>
  <c r="D16" i="2" s="1"/>
  <c r="C12" i="2"/>
  <c r="D12" i="2"/>
  <c r="G12" i="2"/>
  <c r="H12" i="2"/>
  <c r="I12" i="2"/>
  <c r="L12" i="2"/>
  <c r="M12" i="2"/>
  <c r="N12" i="2"/>
  <c r="B12" i="2"/>
  <c r="B11" i="2"/>
  <c r="B14" i="2" s="1"/>
  <c r="C16" i="2" l="1"/>
  <c r="C14" i="4"/>
  <c r="C14" i="8"/>
  <c r="C16" i="8"/>
  <c r="B16" i="7"/>
  <c r="D15" i="5"/>
  <c r="B14" i="6"/>
  <c r="B16" i="6"/>
  <c r="C15" i="8"/>
  <c r="D16" i="7"/>
  <c r="B15" i="2"/>
  <c r="C15" i="3"/>
  <c r="B14" i="5"/>
  <c r="B16" i="5"/>
  <c r="D16" i="6"/>
  <c r="B15" i="7"/>
  <c r="D15" i="8"/>
  <c r="C14" i="2"/>
  <c r="B16" i="2"/>
  <c r="D16" i="8"/>
  <c r="D14" i="8"/>
  <c r="D15" i="7"/>
  <c r="C16" i="4"/>
  <c r="B16" i="3"/>
  <c r="C15" i="2"/>
  <c r="D15" i="2"/>
  <c r="B15" i="8"/>
  <c r="D14" i="7"/>
  <c r="C16" i="6"/>
  <c r="C14" i="6"/>
  <c r="C15" i="6"/>
  <c r="D14" i="6"/>
  <c r="C14" i="5"/>
  <c r="C16" i="5"/>
  <c r="D15" i="4"/>
  <c r="B15" i="4"/>
  <c r="C15" i="4"/>
  <c r="D14" i="4"/>
  <c r="B15" i="3"/>
</calcChain>
</file>

<file path=xl/sharedStrings.xml><?xml version="1.0" encoding="utf-8"?>
<sst xmlns="http://schemas.openxmlformats.org/spreadsheetml/2006/main" count="165" uniqueCount="34">
  <si>
    <t>BLH</t>
  </si>
  <si>
    <t>CT</t>
  </si>
  <si>
    <t>GP</t>
  </si>
  <si>
    <t>HES</t>
  </si>
  <si>
    <t>BEL</t>
  </si>
  <si>
    <t>CFT</t>
  </si>
  <si>
    <t>A10</t>
  </si>
  <si>
    <t>A20</t>
  </si>
  <si>
    <t>ML</t>
  </si>
  <si>
    <t>T0</t>
  </si>
  <si>
    <t>T4</t>
  </si>
  <si>
    <t>50 (7)</t>
  </si>
  <si>
    <t>MCF</t>
  </si>
  <si>
    <t>-</t>
  </si>
  <si>
    <t>51 (7)</t>
  </si>
  <si>
    <t>alpha</t>
  </si>
  <si>
    <t>RANGE</t>
  </si>
  <si>
    <t>STABW</t>
  </si>
  <si>
    <t>52 (7)</t>
  </si>
  <si>
    <t>53 (7)</t>
  </si>
  <si>
    <t>54 (7)</t>
  </si>
  <si>
    <t>55 (7)</t>
  </si>
  <si>
    <t>56 (7)</t>
  </si>
  <si>
    <t>Mean</t>
  </si>
  <si>
    <t>BES</t>
  </si>
  <si>
    <t>MEAN</t>
  </si>
  <si>
    <t>Number</t>
  </si>
  <si>
    <t>Z-values</t>
  </si>
  <si>
    <t>ERROR</t>
  </si>
  <si>
    <t>upper</t>
  </si>
  <si>
    <t>lower</t>
  </si>
  <si>
    <t>MAX</t>
  </si>
  <si>
    <t>MIN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</si>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</sst>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selection activeCell="A11" sqref="A11:A12"/>
    </sheetView>
  </sheetViews>
  <sheetFormatPr baseColWidth="10" defaultRowHeight="15" x14ac:dyDescent="0.25"/>
  <sheetData>
    <row r="1" spans="1:14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</row>
    <row r="2" spans="1:14" x14ac:dyDescent="0.25">
      <c r="A2" s="2">
        <v>1</v>
      </c>
      <c r="B2" s="3">
        <v>53</v>
      </c>
      <c r="C2" s="3">
        <v>50</v>
      </c>
      <c r="D2" s="3"/>
      <c r="E2" s="2"/>
      <c r="F2" s="2">
        <v>2</v>
      </c>
      <c r="G2" s="3">
        <v>45</v>
      </c>
      <c r="H2" s="3">
        <v>65</v>
      </c>
      <c r="I2" s="3">
        <v>53</v>
      </c>
      <c r="J2" s="2"/>
      <c r="K2" s="2">
        <v>3</v>
      </c>
      <c r="L2" s="3">
        <v>52</v>
      </c>
      <c r="M2" s="3">
        <v>53</v>
      </c>
      <c r="N2" s="3">
        <v>48</v>
      </c>
    </row>
    <row r="3" spans="1:14" x14ac:dyDescent="0.25">
      <c r="A3" s="2">
        <v>6</v>
      </c>
      <c r="B3" s="3">
        <v>51</v>
      </c>
      <c r="C3" s="3">
        <v>93</v>
      </c>
      <c r="D3" s="3">
        <v>60</v>
      </c>
      <c r="E3" s="2"/>
      <c r="F3" s="2">
        <v>4</v>
      </c>
      <c r="G3" s="3">
        <v>52</v>
      </c>
      <c r="H3" s="3">
        <v>66</v>
      </c>
      <c r="I3" s="3">
        <v>53</v>
      </c>
      <c r="J3" s="2"/>
      <c r="K3" s="2">
        <v>13</v>
      </c>
      <c r="L3" s="3">
        <v>50</v>
      </c>
      <c r="M3" s="3">
        <v>92</v>
      </c>
      <c r="N3" s="3">
        <v>49</v>
      </c>
    </row>
    <row r="4" spans="1:14" x14ac:dyDescent="0.25">
      <c r="A4" s="2">
        <v>7</v>
      </c>
      <c r="B4" s="3">
        <v>45</v>
      </c>
      <c r="C4" s="3">
        <v>91</v>
      </c>
      <c r="D4" s="3">
        <v>73</v>
      </c>
      <c r="E4" s="2"/>
      <c r="F4" s="2">
        <v>5</v>
      </c>
      <c r="G4" s="3">
        <v>51</v>
      </c>
      <c r="H4" s="3">
        <v>65</v>
      </c>
      <c r="I4" s="3">
        <v>54</v>
      </c>
      <c r="J4" s="2"/>
      <c r="K4" s="2">
        <v>15</v>
      </c>
      <c r="L4" s="3">
        <v>54</v>
      </c>
      <c r="M4" s="3">
        <v>46</v>
      </c>
      <c r="N4" s="3">
        <v>41</v>
      </c>
    </row>
    <row r="5" spans="1:14" x14ac:dyDescent="0.25">
      <c r="A5" s="2">
        <v>8</v>
      </c>
      <c r="B5" s="3">
        <v>47</v>
      </c>
      <c r="C5" s="3">
        <v>51</v>
      </c>
      <c r="D5" s="3">
        <v>49</v>
      </c>
      <c r="E5" s="2"/>
      <c r="F5" s="2">
        <v>9</v>
      </c>
      <c r="G5" s="3">
        <v>48</v>
      </c>
      <c r="H5" s="3">
        <v>68</v>
      </c>
      <c r="I5" s="3">
        <v>56</v>
      </c>
      <c r="J5" s="2"/>
      <c r="K5" s="2">
        <v>16</v>
      </c>
      <c r="L5" s="3">
        <v>38</v>
      </c>
      <c r="M5" s="3">
        <v>45</v>
      </c>
      <c r="N5" s="3">
        <v>48</v>
      </c>
    </row>
    <row r="6" spans="1:14" x14ac:dyDescent="0.25">
      <c r="A6" s="2">
        <v>10</v>
      </c>
      <c r="B6" s="3">
        <v>40</v>
      </c>
      <c r="C6" s="3">
        <v>78</v>
      </c>
      <c r="D6" s="3">
        <v>57</v>
      </c>
      <c r="E6" s="2"/>
      <c r="F6" s="2">
        <v>11</v>
      </c>
      <c r="G6" s="3">
        <v>75</v>
      </c>
      <c r="H6" s="3">
        <v>47</v>
      </c>
      <c r="I6" s="3">
        <v>38</v>
      </c>
      <c r="J6" s="2"/>
      <c r="K6" s="2">
        <v>17</v>
      </c>
      <c r="L6" s="3">
        <v>40</v>
      </c>
      <c r="M6" s="3"/>
      <c r="N6" s="3">
        <v>48</v>
      </c>
    </row>
    <row r="7" spans="1:14" x14ac:dyDescent="0.25">
      <c r="A7" s="2">
        <v>12</v>
      </c>
      <c r="B7" s="3">
        <v>56</v>
      </c>
      <c r="C7" s="3">
        <v>70</v>
      </c>
      <c r="D7" s="3">
        <v>53</v>
      </c>
      <c r="E7" s="2"/>
      <c r="F7" s="2">
        <v>14</v>
      </c>
      <c r="G7" s="3">
        <v>49</v>
      </c>
      <c r="H7" s="3">
        <v>50</v>
      </c>
      <c r="I7" s="3">
        <v>55</v>
      </c>
      <c r="J7" s="2"/>
      <c r="K7" s="2">
        <v>18</v>
      </c>
      <c r="L7" s="3">
        <v>54</v>
      </c>
      <c r="M7" s="3">
        <v>45</v>
      </c>
      <c r="N7" s="3">
        <v>46</v>
      </c>
    </row>
    <row r="8" spans="1:14" x14ac:dyDescent="0.25">
      <c r="A8" s="2">
        <v>20</v>
      </c>
      <c r="B8" s="3">
        <v>45</v>
      </c>
      <c r="C8" s="3">
        <v>69</v>
      </c>
      <c r="D8" s="3"/>
      <c r="E8" s="2"/>
      <c r="F8" s="2">
        <v>19</v>
      </c>
      <c r="G8" s="3">
        <v>45</v>
      </c>
      <c r="H8" s="3">
        <v>44</v>
      </c>
      <c r="I8" s="3"/>
      <c r="J8" s="2"/>
      <c r="K8" s="2">
        <v>21</v>
      </c>
      <c r="L8" s="3">
        <v>58</v>
      </c>
      <c r="M8" s="3">
        <v>58</v>
      </c>
      <c r="N8" s="3">
        <v>52</v>
      </c>
    </row>
    <row r="9" spans="1:14" x14ac:dyDescent="0.25">
      <c r="A9" s="2">
        <v>22</v>
      </c>
      <c r="B9" s="3">
        <v>54</v>
      </c>
      <c r="C9" s="3">
        <v>80</v>
      </c>
      <c r="D9" s="3">
        <v>58</v>
      </c>
      <c r="E9" s="2"/>
      <c r="F9" s="2">
        <v>24</v>
      </c>
      <c r="G9" s="3">
        <v>49</v>
      </c>
      <c r="H9" s="3">
        <v>57</v>
      </c>
      <c r="I9" s="3">
        <v>51</v>
      </c>
      <c r="J9" s="2"/>
      <c r="K9" s="2">
        <v>23</v>
      </c>
      <c r="L9" s="3">
        <v>44</v>
      </c>
      <c r="M9" s="3">
        <v>43</v>
      </c>
      <c r="N9" s="3">
        <v>48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23</v>
      </c>
      <c r="B11" s="2">
        <f>AVERAGE(B2:B9)</f>
        <v>48.875</v>
      </c>
      <c r="C11" s="2">
        <f t="shared" ref="C11:N11" si="0">AVERAGE(C2:C9)</f>
        <v>72.75</v>
      </c>
      <c r="D11" s="2">
        <f t="shared" si="0"/>
        <v>58.333333333333336</v>
      </c>
      <c r="E11" s="2"/>
      <c r="F11" s="2"/>
      <c r="G11" s="2">
        <f t="shared" si="0"/>
        <v>51.75</v>
      </c>
      <c r="H11" s="2">
        <f t="shared" si="0"/>
        <v>57.75</v>
      </c>
      <c r="I11" s="2">
        <f t="shared" si="0"/>
        <v>51.428571428571431</v>
      </c>
      <c r="J11" s="2"/>
      <c r="K11" s="2"/>
      <c r="L11" s="2">
        <f t="shared" si="0"/>
        <v>48.75</v>
      </c>
      <c r="M11" s="2">
        <f t="shared" si="0"/>
        <v>54.571428571428569</v>
      </c>
      <c r="N11" s="2">
        <f t="shared" si="0"/>
        <v>47.5</v>
      </c>
    </row>
    <row r="12" spans="1:14" x14ac:dyDescent="0.25">
      <c r="A12" s="2" t="s">
        <v>17</v>
      </c>
      <c r="B12" s="2">
        <f>STDEV(B2:B8)</f>
        <v>5.4902511001644712</v>
      </c>
      <c r="C12" s="2">
        <f t="shared" ref="C12:N12" si="1">STDEV(C2:C8)</f>
        <v>17.201882510491753</v>
      </c>
      <c r="D12" s="2">
        <f t="shared" si="1"/>
        <v>9.154233993076657</v>
      </c>
      <c r="E12" s="2"/>
      <c r="F12" s="2"/>
      <c r="G12" s="2">
        <f t="shared" si="1"/>
        <v>10.431180365113219</v>
      </c>
      <c r="H12" s="2">
        <f t="shared" si="1"/>
        <v>10.350983390135301</v>
      </c>
      <c r="I12" s="2">
        <f t="shared" si="1"/>
        <v>6.7156533561523259</v>
      </c>
      <c r="J12" s="2"/>
      <c r="K12" s="2"/>
      <c r="L12" s="2">
        <f t="shared" si="1"/>
        <v>7.5466801278695419</v>
      </c>
      <c r="M12" s="2">
        <f t="shared" si="1"/>
        <v>18.16314950662467</v>
      </c>
      <c r="N12" s="2">
        <f t="shared" si="1"/>
        <v>3.3594217189442417</v>
      </c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3</v>
      </c>
      <c r="B14" s="2" t="str">
        <f>ROUND(B11,0)&amp;" ("&amp;ROUND(B12,0)&amp;")"</f>
        <v>49 (5)</v>
      </c>
      <c r="C14" s="2" t="str">
        <f t="shared" ref="C14:D14" si="2">ROUND(C11,0)&amp;" ("&amp;ROUND(C12,0)&amp;")"</f>
        <v>73 (17)</v>
      </c>
      <c r="D14" s="2" t="str">
        <f t="shared" si="2"/>
        <v>58 (9)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2</v>
      </c>
      <c r="B15" s="2" t="str">
        <f>ROUND(G11,0)&amp;" ("&amp;ROUND(G12,0)&amp;")"</f>
        <v>52 (10)</v>
      </c>
      <c r="C15" s="2" t="str">
        <f t="shared" ref="C15:D15" si="3">ROUND(H11,0)&amp;" ("&amp;ROUND(H12,0)&amp;")"</f>
        <v>58 (10)</v>
      </c>
      <c r="D15" s="2" t="str">
        <f t="shared" si="3"/>
        <v>51 (7)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 t="s">
        <v>4</v>
      </c>
      <c r="B16" s="2" t="str">
        <f>ROUND(L11,0)&amp;" ("&amp;ROUND(L12,0)&amp;")"</f>
        <v>49 (8)</v>
      </c>
      <c r="C16" s="2" t="str">
        <f t="shared" ref="C16:D16" si="4">ROUND(M11,0)&amp;" ("&amp;ROUND(M12,0)&amp;")"</f>
        <v>55 (18)</v>
      </c>
      <c r="D16" s="2" t="str">
        <f t="shared" si="4"/>
        <v>48 (3)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N17"/>
    </sheetView>
  </sheetViews>
  <sheetFormatPr baseColWidth="10" defaultRowHeight="15" x14ac:dyDescent="0.25"/>
  <sheetData>
    <row r="1" spans="1:14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</row>
    <row r="2" spans="1:14" x14ac:dyDescent="0.25">
      <c r="A2" s="2">
        <v>1</v>
      </c>
      <c r="B2" s="3">
        <v>37</v>
      </c>
      <c r="C2" s="3">
        <v>103</v>
      </c>
      <c r="D2" s="3"/>
      <c r="E2" s="2"/>
      <c r="F2" s="2">
        <v>2</v>
      </c>
      <c r="G2" s="3">
        <v>33</v>
      </c>
      <c r="H2" s="3">
        <v>68</v>
      </c>
      <c r="I2" s="3">
        <v>60</v>
      </c>
      <c r="J2" s="2"/>
      <c r="K2" s="2">
        <v>3</v>
      </c>
      <c r="L2" s="3">
        <v>33</v>
      </c>
      <c r="M2" s="3">
        <v>51</v>
      </c>
      <c r="N2" s="3">
        <v>305</v>
      </c>
    </row>
    <row r="3" spans="1:14" x14ac:dyDescent="0.25">
      <c r="A3" s="2">
        <v>6</v>
      </c>
      <c r="B3" s="3">
        <v>38</v>
      </c>
      <c r="C3" s="3">
        <v>97</v>
      </c>
      <c r="D3" s="3">
        <v>57</v>
      </c>
      <c r="E3" s="2"/>
      <c r="F3" s="2">
        <v>4</v>
      </c>
      <c r="G3" s="3">
        <v>43</v>
      </c>
      <c r="H3" s="3">
        <v>89</v>
      </c>
      <c r="I3" s="3">
        <v>75</v>
      </c>
      <c r="J3" s="2"/>
      <c r="K3" s="2">
        <v>13</v>
      </c>
      <c r="L3" s="3">
        <v>45</v>
      </c>
      <c r="M3" s="3">
        <v>69</v>
      </c>
      <c r="N3" s="3">
        <v>45</v>
      </c>
    </row>
    <row r="4" spans="1:14" x14ac:dyDescent="0.25">
      <c r="A4" s="2">
        <v>7</v>
      </c>
      <c r="B4" s="3">
        <v>36</v>
      </c>
      <c r="C4" s="3">
        <v>110</v>
      </c>
      <c r="D4" s="3">
        <v>71</v>
      </c>
      <c r="E4" s="2"/>
      <c r="F4" s="2">
        <v>5</v>
      </c>
      <c r="G4" s="3">
        <v>37</v>
      </c>
      <c r="H4" s="3">
        <v>66</v>
      </c>
      <c r="I4" s="3">
        <v>68</v>
      </c>
      <c r="J4" s="2"/>
      <c r="K4" s="2">
        <v>15</v>
      </c>
      <c r="L4" s="3">
        <v>40</v>
      </c>
      <c r="M4" s="3">
        <v>50</v>
      </c>
      <c r="N4" s="3">
        <v>45</v>
      </c>
    </row>
    <row r="5" spans="1:14" x14ac:dyDescent="0.25">
      <c r="A5" s="2">
        <v>8</v>
      </c>
      <c r="B5" s="3">
        <v>44</v>
      </c>
      <c r="C5" s="3">
        <v>135</v>
      </c>
      <c r="D5" s="3">
        <v>75</v>
      </c>
      <c r="E5" s="2"/>
      <c r="F5" s="2">
        <v>9</v>
      </c>
      <c r="G5" s="3">
        <v>38</v>
      </c>
      <c r="H5" s="3">
        <v>71</v>
      </c>
      <c r="I5" s="3">
        <v>59</v>
      </c>
      <c r="J5" s="2"/>
      <c r="K5" s="2">
        <v>16</v>
      </c>
      <c r="L5" s="3">
        <v>40</v>
      </c>
      <c r="M5" s="3">
        <v>56</v>
      </c>
      <c r="N5" s="3">
        <v>39</v>
      </c>
    </row>
    <row r="6" spans="1:14" x14ac:dyDescent="0.25">
      <c r="A6" s="2">
        <v>10</v>
      </c>
      <c r="B6" s="3">
        <v>37</v>
      </c>
      <c r="C6" s="3">
        <v>111</v>
      </c>
      <c r="D6" s="3">
        <v>58</v>
      </c>
      <c r="E6" s="2"/>
      <c r="F6" s="2">
        <v>11</v>
      </c>
      <c r="G6" s="3">
        <v>34</v>
      </c>
      <c r="H6" s="3">
        <v>69</v>
      </c>
      <c r="I6" s="3">
        <v>40</v>
      </c>
      <c r="J6" s="2"/>
      <c r="K6" s="2">
        <v>17</v>
      </c>
      <c r="L6" s="3">
        <v>18</v>
      </c>
      <c r="M6" s="3"/>
      <c r="N6" s="3">
        <v>29</v>
      </c>
    </row>
    <row r="7" spans="1:14" x14ac:dyDescent="0.25">
      <c r="A7" s="2">
        <v>12</v>
      </c>
      <c r="B7" s="3">
        <v>34</v>
      </c>
      <c r="C7" s="3">
        <v>91</v>
      </c>
      <c r="D7" s="3">
        <v>54</v>
      </c>
      <c r="E7" s="2"/>
      <c r="F7" s="2">
        <v>14</v>
      </c>
      <c r="G7" s="3">
        <v>42</v>
      </c>
      <c r="H7" s="3">
        <v>84</v>
      </c>
      <c r="I7" s="3">
        <v>65</v>
      </c>
      <c r="J7" s="2"/>
      <c r="K7" s="2">
        <v>18</v>
      </c>
      <c r="L7" s="3">
        <v>36</v>
      </c>
      <c r="M7" s="3">
        <v>42</v>
      </c>
      <c r="N7" s="3">
        <v>41</v>
      </c>
    </row>
    <row r="8" spans="1:14" x14ac:dyDescent="0.25">
      <c r="A8" s="2">
        <v>20</v>
      </c>
      <c r="B8" s="3">
        <v>45</v>
      </c>
      <c r="C8" s="3">
        <v>157</v>
      </c>
      <c r="D8" s="3"/>
      <c r="E8" s="2"/>
      <c r="F8" s="2">
        <v>19</v>
      </c>
      <c r="G8" s="3">
        <v>46</v>
      </c>
      <c r="H8" s="3">
        <v>105</v>
      </c>
      <c r="I8" s="3"/>
      <c r="J8" s="2"/>
      <c r="K8" s="2">
        <v>21</v>
      </c>
      <c r="L8" s="3">
        <v>40</v>
      </c>
      <c r="M8" s="3">
        <v>56</v>
      </c>
      <c r="N8" s="3">
        <v>50</v>
      </c>
    </row>
    <row r="9" spans="1:14" x14ac:dyDescent="0.25">
      <c r="A9" s="2">
        <v>22</v>
      </c>
      <c r="B9" s="3">
        <v>40</v>
      </c>
      <c r="C9" s="3">
        <v>123</v>
      </c>
      <c r="D9" s="3">
        <v>57</v>
      </c>
      <c r="E9" s="2"/>
      <c r="F9" s="2">
        <v>24</v>
      </c>
      <c r="G9" s="3">
        <v>37</v>
      </c>
      <c r="H9" s="3">
        <v>68</v>
      </c>
      <c r="I9" s="3">
        <v>63</v>
      </c>
      <c r="J9" s="2"/>
      <c r="K9" s="2">
        <v>23</v>
      </c>
      <c r="L9" s="3">
        <v>38</v>
      </c>
      <c r="M9" s="3">
        <v>53</v>
      </c>
      <c r="N9" s="3">
        <v>45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23</v>
      </c>
      <c r="B11" s="2">
        <f>AVERAGE(B2:B9)</f>
        <v>38.875</v>
      </c>
      <c r="C11" s="2">
        <f t="shared" ref="C11:N11" si="0">AVERAGE(C2:C9)</f>
        <v>115.875</v>
      </c>
      <c r="D11" s="2">
        <f t="shared" si="0"/>
        <v>62</v>
      </c>
      <c r="E11" s="2"/>
      <c r="F11" s="2">
        <f t="shared" si="0"/>
        <v>11</v>
      </c>
      <c r="G11" s="2">
        <f t="shared" si="0"/>
        <v>38.75</v>
      </c>
      <c r="H11" s="2">
        <f t="shared" si="0"/>
        <v>77.5</v>
      </c>
      <c r="I11" s="2">
        <f t="shared" si="0"/>
        <v>61.428571428571431</v>
      </c>
      <c r="J11" s="2"/>
      <c r="K11" s="2">
        <f t="shared" si="0"/>
        <v>15.75</v>
      </c>
      <c r="L11" s="2">
        <f t="shared" si="0"/>
        <v>36.25</v>
      </c>
      <c r="M11" s="2">
        <f t="shared" si="0"/>
        <v>53.857142857142854</v>
      </c>
      <c r="N11" s="2">
        <f t="shared" si="0"/>
        <v>74.875</v>
      </c>
    </row>
    <row r="12" spans="1:14" x14ac:dyDescent="0.25">
      <c r="A12" s="2" t="s">
        <v>17</v>
      </c>
      <c r="B12" s="2">
        <f>STDEV(B2:B8)</f>
        <v>4.1518785191880596</v>
      </c>
      <c r="C12" s="2">
        <f t="shared" ref="C12:N12" si="1">STDEV(C2:C8)</f>
        <v>23.269640961480064</v>
      </c>
      <c r="D12" s="2">
        <f t="shared" si="1"/>
        <v>9.354143466934854</v>
      </c>
      <c r="E12" s="2"/>
      <c r="F12" s="2">
        <f t="shared" si="1"/>
        <v>6.0395521751360404</v>
      </c>
      <c r="G12" s="2">
        <f t="shared" si="1"/>
        <v>4.8304589153964796</v>
      </c>
      <c r="H12" s="2">
        <f t="shared" si="1"/>
        <v>14.461772268392885</v>
      </c>
      <c r="I12" s="2">
        <f t="shared" si="1"/>
        <v>11.889771514485314</v>
      </c>
      <c r="J12" s="2"/>
      <c r="K12" s="2">
        <f t="shared" si="1"/>
        <v>5.7362672448868599</v>
      </c>
      <c r="L12" s="2">
        <f t="shared" si="1"/>
        <v>8.7749643873921226</v>
      </c>
      <c r="M12" s="2">
        <f t="shared" si="1"/>
        <v>8.966604708583958</v>
      </c>
      <c r="N12" s="2">
        <f t="shared" si="1"/>
        <v>99.810534800404994</v>
      </c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3</v>
      </c>
      <c r="B14" s="2" t="str">
        <f>ROUND(B11,0)&amp;" ("&amp;ROUND(B12,0)&amp;")"</f>
        <v>39 (4)</v>
      </c>
      <c r="C14" s="2" t="str">
        <f t="shared" ref="C14:D14" si="2">ROUND(C11,0)&amp;" ("&amp;ROUND(C12,0)&amp;")"</f>
        <v>116 (23)</v>
      </c>
      <c r="D14" s="2" t="str">
        <f t="shared" si="2"/>
        <v>62 (9)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2</v>
      </c>
      <c r="B15" s="2" t="str">
        <f>ROUND(G11,0)&amp;" ("&amp;ROUND(G12,0)&amp;")"</f>
        <v>39 (5)</v>
      </c>
      <c r="C15" s="2" t="str">
        <f t="shared" ref="C15:D15" si="3">ROUND(H11,0)&amp;" ("&amp;ROUND(H12,0)&amp;")"</f>
        <v>78 (14)</v>
      </c>
      <c r="D15" s="2" t="str">
        <f t="shared" si="3"/>
        <v>61 (12)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 t="s">
        <v>4</v>
      </c>
      <c r="B16" s="2" t="str">
        <f>ROUND(L11,0)&amp;" ("&amp;ROUND(L12,0)&amp;")"</f>
        <v>36 (9)</v>
      </c>
      <c r="C16" s="2" t="str">
        <f t="shared" ref="C16:D16" si="4">ROUND(M11,0)&amp;" ("&amp;ROUND(M12,0)&amp;")"</f>
        <v>54 (9)</v>
      </c>
      <c r="D16" s="2" t="str">
        <f t="shared" si="4"/>
        <v>75 (100)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workbookViewId="0">
      <selection sqref="A1:O17"/>
    </sheetView>
  </sheetViews>
  <sheetFormatPr baseColWidth="10" defaultRowHeight="15" x14ac:dyDescent="0.25"/>
  <sheetData>
    <row r="1" spans="1:15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  <c r="O1" s="2"/>
    </row>
    <row r="2" spans="1:15" x14ac:dyDescent="0.25">
      <c r="A2" s="2">
        <v>1</v>
      </c>
      <c r="B2" s="3">
        <v>82</v>
      </c>
      <c r="C2" s="3">
        <v>69</v>
      </c>
      <c r="D2" s="3" t="s">
        <v>13</v>
      </c>
      <c r="E2" s="2"/>
      <c r="F2" s="2">
        <v>2</v>
      </c>
      <c r="G2" s="3">
        <v>83</v>
      </c>
      <c r="H2" s="3">
        <v>76</v>
      </c>
      <c r="I2" s="3">
        <v>78</v>
      </c>
      <c r="J2" s="2"/>
      <c r="K2" s="2">
        <v>3</v>
      </c>
      <c r="L2" s="3">
        <v>84</v>
      </c>
      <c r="M2" s="3">
        <v>80</v>
      </c>
      <c r="N2" s="3">
        <v>76</v>
      </c>
      <c r="O2" s="2"/>
    </row>
    <row r="3" spans="1:15" x14ac:dyDescent="0.25">
      <c r="A3" s="2">
        <v>6</v>
      </c>
      <c r="B3" s="3">
        <v>82</v>
      </c>
      <c r="C3" s="3">
        <v>70</v>
      </c>
      <c r="D3" s="3">
        <v>78</v>
      </c>
      <c r="E3" s="2"/>
      <c r="F3" s="2">
        <v>4</v>
      </c>
      <c r="G3" s="3">
        <v>81</v>
      </c>
      <c r="H3" s="3">
        <v>72</v>
      </c>
      <c r="I3" s="3">
        <v>75</v>
      </c>
      <c r="J3" s="2"/>
      <c r="K3" s="2">
        <v>13</v>
      </c>
      <c r="L3" s="3">
        <v>81</v>
      </c>
      <c r="M3" s="3">
        <v>76</v>
      </c>
      <c r="N3" s="3">
        <v>81</v>
      </c>
      <c r="O3" s="2"/>
    </row>
    <row r="4" spans="1:15" x14ac:dyDescent="0.25">
      <c r="A4" s="2">
        <v>7</v>
      </c>
      <c r="B4" s="3">
        <v>83</v>
      </c>
      <c r="C4" s="3">
        <v>68</v>
      </c>
      <c r="D4" s="3">
        <v>76</v>
      </c>
      <c r="E4" s="2"/>
      <c r="F4" s="2">
        <v>5</v>
      </c>
      <c r="G4" s="3">
        <v>83</v>
      </c>
      <c r="H4" s="3">
        <v>76</v>
      </c>
      <c r="I4" s="3">
        <v>77</v>
      </c>
      <c r="J4" s="2"/>
      <c r="K4" s="2">
        <v>15</v>
      </c>
      <c r="L4" s="3">
        <v>82</v>
      </c>
      <c r="M4" s="3">
        <v>80</v>
      </c>
      <c r="N4" s="3">
        <v>81</v>
      </c>
      <c r="O4" s="2"/>
    </row>
    <row r="5" spans="1:15" x14ac:dyDescent="0.25">
      <c r="A5" s="2">
        <v>8</v>
      </c>
      <c r="B5" s="3">
        <v>81</v>
      </c>
      <c r="C5" s="3">
        <v>64</v>
      </c>
      <c r="D5" s="3">
        <v>75</v>
      </c>
      <c r="E5" s="2"/>
      <c r="F5" s="2">
        <v>9</v>
      </c>
      <c r="G5" s="3">
        <v>83</v>
      </c>
      <c r="H5" s="3">
        <v>76</v>
      </c>
      <c r="I5" s="3">
        <v>78</v>
      </c>
      <c r="J5" s="2"/>
      <c r="K5" s="2">
        <v>16</v>
      </c>
      <c r="L5" s="3">
        <v>82</v>
      </c>
      <c r="M5" s="3">
        <v>79</v>
      </c>
      <c r="N5" s="3">
        <v>82</v>
      </c>
      <c r="O5" s="2"/>
    </row>
    <row r="6" spans="1:15" x14ac:dyDescent="0.25">
      <c r="A6" s="2">
        <v>10</v>
      </c>
      <c r="B6" s="3">
        <v>83</v>
      </c>
      <c r="C6" s="3">
        <v>68</v>
      </c>
      <c r="D6" s="3">
        <v>78</v>
      </c>
      <c r="E6" s="2"/>
      <c r="F6" s="2">
        <v>11</v>
      </c>
      <c r="G6" s="3">
        <v>85</v>
      </c>
      <c r="H6" s="3">
        <v>76</v>
      </c>
      <c r="I6" s="3">
        <v>82</v>
      </c>
      <c r="J6" s="2"/>
      <c r="K6" s="2">
        <v>17</v>
      </c>
      <c r="L6" s="3">
        <v>86</v>
      </c>
      <c r="M6" s="3" t="s">
        <v>13</v>
      </c>
      <c r="N6" s="3">
        <v>84</v>
      </c>
      <c r="O6" s="2"/>
    </row>
    <row r="7" spans="1:15" x14ac:dyDescent="0.25">
      <c r="A7" s="2">
        <v>12</v>
      </c>
      <c r="B7" s="3">
        <v>83</v>
      </c>
      <c r="C7" s="3">
        <v>72</v>
      </c>
      <c r="D7" s="3">
        <v>79</v>
      </c>
      <c r="E7" s="2"/>
      <c r="F7" s="2">
        <v>14</v>
      </c>
      <c r="G7" s="3">
        <v>81</v>
      </c>
      <c r="H7" s="3">
        <v>73</v>
      </c>
      <c r="I7" s="3">
        <v>77</v>
      </c>
      <c r="J7" s="2"/>
      <c r="K7" s="2">
        <v>18</v>
      </c>
      <c r="L7" s="3">
        <v>83</v>
      </c>
      <c r="M7" s="3">
        <v>82</v>
      </c>
      <c r="N7" s="3">
        <v>82</v>
      </c>
      <c r="O7" s="2"/>
    </row>
    <row r="8" spans="1:15" x14ac:dyDescent="0.25">
      <c r="A8" s="2">
        <v>20</v>
      </c>
      <c r="B8" s="3">
        <v>81</v>
      </c>
      <c r="C8" s="3">
        <v>60</v>
      </c>
      <c r="D8" s="3" t="s">
        <v>13</v>
      </c>
      <c r="E8" s="2"/>
      <c r="F8" s="2">
        <v>19</v>
      </c>
      <c r="G8" s="3">
        <v>81</v>
      </c>
      <c r="H8" s="3">
        <v>69</v>
      </c>
      <c r="I8" s="3" t="s">
        <v>13</v>
      </c>
      <c r="J8" s="2"/>
      <c r="K8" s="2">
        <v>21</v>
      </c>
      <c r="L8" s="3">
        <v>82</v>
      </c>
      <c r="M8" s="3">
        <v>78</v>
      </c>
      <c r="N8" s="3">
        <v>80</v>
      </c>
      <c r="O8" s="2"/>
    </row>
    <row r="9" spans="1:15" x14ac:dyDescent="0.25">
      <c r="A9" s="2">
        <v>22</v>
      </c>
      <c r="B9" s="3">
        <v>82</v>
      </c>
      <c r="C9" s="3">
        <v>66</v>
      </c>
      <c r="D9" s="3">
        <v>78</v>
      </c>
      <c r="E9" s="2"/>
      <c r="F9" s="2">
        <v>24</v>
      </c>
      <c r="G9" s="3">
        <v>83</v>
      </c>
      <c r="H9" s="3">
        <v>76</v>
      </c>
      <c r="I9" s="3">
        <v>77</v>
      </c>
      <c r="J9" s="2"/>
      <c r="K9" s="2">
        <v>23</v>
      </c>
      <c r="L9" s="3">
        <v>83</v>
      </c>
      <c r="M9" s="3">
        <v>79</v>
      </c>
      <c r="N9" s="3">
        <v>81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 t="s">
        <v>23</v>
      </c>
      <c r="B11" s="2">
        <f>AVERAGE(B2:B9)</f>
        <v>82.125</v>
      </c>
      <c r="C11" s="2">
        <f t="shared" ref="C11:N11" si="0">AVERAGE(C2:C9)</f>
        <v>67.125</v>
      </c>
      <c r="D11" s="2">
        <f t="shared" si="0"/>
        <v>77.333333333333329</v>
      </c>
      <c r="E11" s="2"/>
      <c r="F11" s="2">
        <f t="shared" si="0"/>
        <v>11</v>
      </c>
      <c r="G11" s="2">
        <f t="shared" si="0"/>
        <v>82.5</v>
      </c>
      <c r="H11" s="2">
        <f t="shared" si="0"/>
        <v>74.25</v>
      </c>
      <c r="I11" s="2">
        <f t="shared" si="0"/>
        <v>77.714285714285708</v>
      </c>
      <c r="J11" s="2"/>
      <c r="K11" s="2">
        <f t="shared" si="0"/>
        <v>15.75</v>
      </c>
      <c r="L11" s="2">
        <f t="shared" si="0"/>
        <v>82.875</v>
      </c>
      <c r="M11" s="2">
        <f t="shared" si="0"/>
        <v>79.142857142857139</v>
      </c>
      <c r="N11" s="2">
        <f t="shared" si="0"/>
        <v>80.875</v>
      </c>
      <c r="O11" s="2"/>
    </row>
    <row r="12" spans="1:15" x14ac:dyDescent="0.25">
      <c r="A12" s="2" t="s">
        <v>17</v>
      </c>
      <c r="B12" s="2">
        <f>STDEV(B2:B8)</f>
        <v>0.89973541084243747</v>
      </c>
      <c r="C12" s="2">
        <f t="shared" ref="C12:N12" si="1">STDEV(C2:C8)</f>
        <v>4.0296519996266724</v>
      </c>
      <c r="D12" s="2">
        <f t="shared" si="1"/>
        <v>1.6431676725154982</v>
      </c>
      <c r="E12" s="2"/>
      <c r="F12" s="2">
        <f t="shared" si="1"/>
        <v>6.0395521751360404</v>
      </c>
      <c r="G12" s="2">
        <f t="shared" si="1"/>
        <v>1.5118578920369088</v>
      </c>
      <c r="H12" s="2">
        <f t="shared" si="1"/>
        <v>2.7688746209726918</v>
      </c>
      <c r="I12" s="2">
        <f t="shared" si="1"/>
        <v>2.3166067138525404</v>
      </c>
      <c r="J12" s="2"/>
      <c r="K12" s="2">
        <f t="shared" si="1"/>
        <v>5.7362672448868599</v>
      </c>
      <c r="L12" s="2">
        <f t="shared" si="1"/>
        <v>1.6761634196950517</v>
      </c>
      <c r="M12" s="2">
        <f t="shared" si="1"/>
        <v>2.0412414523193148</v>
      </c>
      <c r="N12" s="2">
        <f t="shared" si="1"/>
        <v>2.47847879612821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 t="s">
        <v>3</v>
      </c>
      <c r="B14" s="2" t="str">
        <f>ROUND(B11,0)&amp;" ("&amp;ROUND(B12,0)&amp;")"</f>
        <v>82 (1)</v>
      </c>
      <c r="C14" s="2" t="str">
        <f t="shared" ref="C14:D14" si="2">ROUND(C11,0)&amp;" ("&amp;ROUND(C12,0)&amp;")"</f>
        <v>67 (4)</v>
      </c>
      <c r="D14" s="2" t="str">
        <f t="shared" si="2"/>
        <v>77 (2)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 t="s">
        <v>2</v>
      </c>
      <c r="B15" s="2" t="str">
        <f>ROUND(G11,0)&amp;" ("&amp;ROUND(G12,0)&amp;")"</f>
        <v>83 (2)</v>
      </c>
      <c r="C15" s="2" t="str">
        <f t="shared" ref="C15:D15" si="3">ROUND(H11,0)&amp;" ("&amp;ROUND(H12,0)&amp;")"</f>
        <v>74 (3)</v>
      </c>
      <c r="D15" s="2" t="str">
        <f t="shared" si="3"/>
        <v>78 (2)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 t="s">
        <v>4</v>
      </c>
      <c r="B16" s="2" t="str">
        <f>ROUND(L11,0)&amp;" ("&amp;ROUND(L12,0)&amp;")"</f>
        <v>83 (2)</v>
      </c>
      <c r="C16" s="2" t="str">
        <f t="shared" ref="C16:D16" si="4">ROUND(M11,0)&amp;" ("&amp;ROUND(M12,0)&amp;")"</f>
        <v>79 (2)</v>
      </c>
      <c r="D16" s="2" t="str">
        <f t="shared" si="4"/>
        <v>81 (2)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workbookViewId="0">
      <selection sqref="A1:N18"/>
    </sheetView>
  </sheetViews>
  <sheetFormatPr baseColWidth="10" defaultRowHeight="15" x14ac:dyDescent="0.25"/>
  <sheetData>
    <row r="1" spans="1:14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</row>
    <row r="2" spans="1:14" x14ac:dyDescent="0.25">
      <c r="A2" s="2">
        <v>1</v>
      </c>
      <c r="B2" s="3">
        <v>71</v>
      </c>
      <c r="C2" s="3">
        <v>52</v>
      </c>
      <c r="D2" s="3" t="s">
        <v>13</v>
      </c>
      <c r="E2" s="2"/>
      <c r="F2" s="2">
        <v>2</v>
      </c>
      <c r="G2" s="3">
        <v>70</v>
      </c>
      <c r="H2" s="3">
        <v>53</v>
      </c>
      <c r="I2" s="3">
        <v>60</v>
      </c>
      <c r="J2" s="2"/>
      <c r="K2" s="2">
        <v>3</v>
      </c>
      <c r="L2" s="3">
        <v>74</v>
      </c>
      <c r="M2" s="3">
        <v>63</v>
      </c>
      <c r="N2" s="3">
        <v>24</v>
      </c>
    </row>
    <row r="3" spans="1:14" x14ac:dyDescent="0.25">
      <c r="A3" s="2">
        <v>6</v>
      </c>
      <c r="B3" s="3">
        <v>72</v>
      </c>
      <c r="C3" s="3">
        <v>47</v>
      </c>
      <c r="D3" s="3">
        <v>63</v>
      </c>
      <c r="E3" s="2"/>
      <c r="F3" s="2">
        <v>4</v>
      </c>
      <c r="G3" s="3">
        <v>70</v>
      </c>
      <c r="H3" s="3">
        <v>51</v>
      </c>
      <c r="I3" s="3">
        <v>58</v>
      </c>
      <c r="J3" s="2"/>
      <c r="K3" s="2">
        <v>13</v>
      </c>
      <c r="L3" s="3">
        <v>67</v>
      </c>
      <c r="M3" s="3">
        <v>60</v>
      </c>
      <c r="N3" s="3">
        <v>64</v>
      </c>
    </row>
    <row r="4" spans="1:14" x14ac:dyDescent="0.25">
      <c r="A4" s="2">
        <v>7</v>
      </c>
      <c r="B4" s="3">
        <v>73</v>
      </c>
      <c r="C4" s="3">
        <v>50</v>
      </c>
      <c r="D4" s="3">
        <v>61</v>
      </c>
      <c r="E4" s="2"/>
      <c r="F4" s="2">
        <v>5</v>
      </c>
      <c r="G4" s="3">
        <v>74</v>
      </c>
      <c r="H4" s="3">
        <v>57</v>
      </c>
      <c r="I4" s="3">
        <v>63</v>
      </c>
      <c r="J4" s="2"/>
      <c r="K4" s="2">
        <v>15</v>
      </c>
      <c r="L4" s="3">
        <v>75</v>
      </c>
      <c r="M4" s="3">
        <v>68</v>
      </c>
      <c r="N4" s="3">
        <v>72</v>
      </c>
    </row>
    <row r="5" spans="1:14" x14ac:dyDescent="0.25">
      <c r="A5" s="2">
        <v>8</v>
      </c>
      <c r="B5" s="3">
        <v>67</v>
      </c>
      <c r="C5" s="3">
        <v>45</v>
      </c>
      <c r="D5" s="3">
        <v>58</v>
      </c>
      <c r="E5" s="2"/>
      <c r="F5" s="2">
        <v>9</v>
      </c>
      <c r="G5" s="3">
        <v>71</v>
      </c>
      <c r="H5" s="3">
        <v>53</v>
      </c>
      <c r="I5" s="3">
        <v>60</v>
      </c>
      <c r="J5" s="2"/>
      <c r="K5" s="2">
        <v>16</v>
      </c>
      <c r="L5" s="3">
        <v>74</v>
      </c>
      <c r="M5" s="3">
        <v>66</v>
      </c>
      <c r="N5" s="3">
        <v>71</v>
      </c>
    </row>
    <row r="6" spans="1:14" x14ac:dyDescent="0.25">
      <c r="A6" s="2">
        <v>10</v>
      </c>
      <c r="B6" s="3">
        <v>71</v>
      </c>
      <c r="C6" s="3">
        <v>47</v>
      </c>
      <c r="D6" s="3">
        <v>63</v>
      </c>
      <c r="E6" s="2"/>
      <c r="F6" s="2">
        <v>11</v>
      </c>
      <c r="G6" s="3">
        <v>50</v>
      </c>
      <c r="H6" s="3">
        <v>60</v>
      </c>
      <c r="I6" s="3">
        <v>74</v>
      </c>
      <c r="J6" s="2"/>
      <c r="K6" s="2">
        <v>17</v>
      </c>
      <c r="L6" s="3">
        <v>84</v>
      </c>
      <c r="M6" s="3" t="s">
        <v>13</v>
      </c>
      <c r="N6" s="3">
        <v>78</v>
      </c>
    </row>
    <row r="7" spans="1:14" x14ac:dyDescent="0.25">
      <c r="A7" s="2">
        <v>12</v>
      </c>
      <c r="B7" s="3">
        <v>75</v>
      </c>
      <c r="C7" s="3">
        <v>54</v>
      </c>
      <c r="D7" s="3">
        <v>66</v>
      </c>
      <c r="E7" s="2"/>
      <c r="F7" s="2">
        <v>14</v>
      </c>
      <c r="G7" s="3">
        <v>71</v>
      </c>
      <c r="H7" s="3">
        <v>55</v>
      </c>
      <c r="I7" s="3">
        <v>64</v>
      </c>
      <c r="J7" s="2"/>
      <c r="K7" s="2">
        <v>18</v>
      </c>
      <c r="L7" s="3">
        <v>77</v>
      </c>
      <c r="M7" s="3">
        <v>71</v>
      </c>
      <c r="N7" s="3">
        <v>74</v>
      </c>
    </row>
    <row r="8" spans="1:14" x14ac:dyDescent="0.25">
      <c r="A8" s="2">
        <v>20</v>
      </c>
      <c r="B8" s="3">
        <v>69</v>
      </c>
      <c r="C8" s="3">
        <v>45</v>
      </c>
      <c r="D8" s="3" t="s">
        <v>13</v>
      </c>
      <c r="E8" s="2"/>
      <c r="F8" s="2">
        <v>19</v>
      </c>
      <c r="G8" s="3">
        <v>74</v>
      </c>
      <c r="H8" s="3">
        <v>51</v>
      </c>
      <c r="I8" s="3" t="s">
        <v>13</v>
      </c>
      <c r="J8" s="2"/>
      <c r="K8" s="2">
        <v>21</v>
      </c>
      <c r="L8" s="3">
        <v>70</v>
      </c>
      <c r="M8" s="3">
        <v>61</v>
      </c>
      <c r="N8" s="3">
        <v>65</v>
      </c>
    </row>
    <row r="9" spans="1:14" x14ac:dyDescent="0.25">
      <c r="A9" s="2">
        <v>22</v>
      </c>
      <c r="B9" s="3">
        <v>70</v>
      </c>
      <c r="C9" s="3">
        <v>47</v>
      </c>
      <c r="D9" s="3">
        <v>61</v>
      </c>
      <c r="E9" s="2"/>
      <c r="F9" s="2">
        <v>24</v>
      </c>
      <c r="G9" s="3">
        <v>73</v>
      </c>
      <c r="H9" s="3">
        <v>55</v>
      </c>
      <c r="I9" s="3">
        <v>62</v>
      </c>
      <c r="J9" s="2"/>
      <c r="K9" s="2">
        <v>23</v>
      </c>
      <c r="L9" s="3">
        <v>74</v>
      </c>
      <c r="M9" s="3">
        <v>65</v>
      </c>
      <c r="N9" s="3">
        <v>69</v>
      </c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 t="s">
        <v>23</v>
      </c>
      <c r="B11" s="4">
        <f>AVERAGE(B2:B9)</f>
        <v>71</v>
      </c>
      <c r="C11" s="4">
        <f t="shared" ref="C11:N11" si="0">AVERAGE(C2:C9)</f>
        <v>48.375</v>
      </c>
      <c r="D11" s="4">
        <f t="shared" si="0"/>
        <v>62</v>
      </c>
      <c r="E11" s="4"/>
      <c r="F11" s="4">
        <f t="shared" si="0"/>
        <v>11</v>
      </c>
      <c r="G11" s="4">
        <f t="shared" si="0"/>
        <v>69.125</v>
      </c>
      <c r="H11" s="4">
        <f t="shared" si="0"/>
        <v>54.375</v>
      </c>
      <c r="I11" s="4">
        <f t="shared" si="0"/>
        <v>63</v>
      </c>
      <c r="J11" s="4"/>
      <c r="K11" s="4">
        <f t="shared" si="0"/>
        <v>15.75</v>
      </c>
      <c r="L11" s="4">
        <f t="shared" si="0"/>
        <v>74.375</v>
      </c>
      <c r="M11" s="4">
        <f t="shared" si="0"/>
        <v>64.857142857142861</v>
      </c>
      <c r="N11" s="4">
        <f t="shared" si="0"/>
        <v>64.625</v>
      </c>
    </row>
    <row r="12" spans="1:14" x14ac:dyDescent="0.25">
      <c r="A12" s="4" t="s">
        <v>17</v>
      </c>
      <c r="B12" s="4">
        <f>STDEV(B2:B8)</f>
        <v>2.6095064302514777</v>
      </c>
      <c r="C12" s="4">
        <f t="shared" ref="C12:N12" si="1">STDEV(C2:C8)</f>
        <v>3.505098327538656</v>
      </c>
      <c r="D12" s="4">
        <f t="shared" si="1"/>
        <v>2.9495762407505253</v>
      </c>
      <c r="E12" s="4"/>
      <c r="F12" s="4">
        <f t="shared" si="1"/>
        <v>6.0395521751360404</v>
      </c>
      <c r="G12" s="4">
        <f t="shared" si="1"/>
        <v>8.3637539987962608</v>
      </c>
      <c r="H12" s="4">
        <f t="shared" si="1"/>
        <v>3.3022358947782493</v>
      </c>
      <c r="I12" s="4">
        <f t="shared" si="1"/>
        <v>5.7416606192517747</v>
      </c>
      <c r="J12" s="4"/>
      <c r="K12" s="4">
        <f t="shared" si="1"/>
        <v>5.7362672448868599</v>
      </c>
      <c r="L12" s="4">
        <f t="shared" si="1"/>
        <v>5.3807416730763942</v>
      </c>
      <c r="M12" s="4">
        <f t="shared" si="1"/>
        <v>4.2622372841814737</v>
      </c>
      <c r="N12" s="4">
        <f t="shared" si="1"/>
        <v>18.303005217723125</v>
      </c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 t="s">
        <v>3</v>
      </c>
      <c r="B14" s="4" t="str">
        <f>ROUND(B11,0)&amp;" ("&amp;ROUND(B12,0)&amp;")"</f>
        <v>71 (3)</v>
      </c>
      <c r="C14" s="4" t="str">
        <f t="shared" ref="C14:D14" si="2">ROUND(C11,0)&amp;" ("&amp;ROUND(C12,0)&amp;")"</f>
        <v>48 (4)</v>
      </c>
      <c r="D14" s="4" t="str">
        <f t="shared" si="2"/>
        <v>62 (3)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" t="s">
        <v>2</v>
      </c>
      <c r="B15" s="4" t="str">
        <f>ROUND(G11,0)&amp;" ("&amp;ROUND(G12,0)&amp;")"</f>
        <v>69 (8)</v>
      </c>
      <c r="C15" s="4" t="str">
        <f t="shared" ref="C15:D15" si="3">ROUND(H11,0)&amp;" ("&amp;ROUND(H12,0)&amp;")"</f>
        <v>54 (3)</v>
      </c>
      <c r="D15" s="4" t="str">
        <f t="shared" si="3"/>
        <v>63 (6)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 t="s">
        <v>4</v>
      </c>
      <c r="B16" s="4" t="str">
        <f>ROUND(L11,0)&amp;" ("&amp;ROUND(L12,0)&amp;")"</f>
        <v>74 (5)</v>
      </c>
      <c r="C16" s="4" t="str">
        <f t="shared" ref="C16:D16" si="4">ROUND(M11,0)&amp;" ("&amp;ROUND(M12,0)&amp;")"</f>
        <v>65 (4)</v>
      </c>
      <c r="D16" s="4" t="str">
        <f t="shared" si="4"/>
        <v>65 (18)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workbookViewId="0">
      <selection activeCell="H28" sqref="H28"/>
    </sheetView>
  </sheetViews>
  <sheetFormatPr baseColWidth="10" defaultRowHeight="15" x14ac:dyDescent="0.25"/>
  <sheetData>
    <row r="1" spans="1:14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</row>
    <row r="2" spans="1:14" x14ac:dyDescent="0.25">
      <c r="A2" s="2">
        <v>1</v>
      </c>
      <c r="B2" s="3">
        <v>73</v>
      </c>
      <c r="C2" s="3">
        <v>56</v>
      </c>
      <c r="D2" s="3" t="s">
        <v>13</v>
      </c>
      <c r="E2" s="2"/>
      <c r="F2" s="2">
        <v>2</v>
      </c>
      <c r="G2" s="3">
        <v>71</v>
      </c>
      <c r="H2" s="3">
        <v>56</v>
      </c>
      <c r="I2" s="3">
        <v>63</v>
      </c>
      <c r="J2" s="2"/>
      <c r="K2" s="2">
        <v>3</v>
      </c>
      <c r="L2" s="3">
        <v>74</v>
      </c>
      <c r="M2" s="3">
        <v>66</v>
      </c>
      <c r="N2" s="3">
        <v>26</v>
      </c>
    </row>
    <row r="3" spans="1:14" x14ac:dyDescent="0.25">
      <c r="A3" s="2">
        <v>6</v>
      </c>
      <c r="B3" s="3">
        <v>73</v>
      </c>
      <c r="C3" s="3">
        <v>50</v>
      </c>
      <c r="D3" s="3">
        <v>66</v>
      </c>
      <c r="E3" s="2"/>
      <c r="F3" s="2">
        <v>4</v>
      </c>
      <c r="G3" s="3">
        <v>72</v>
      </c>
      <c r="H3" s="3">
        <v>55</v>
      </c>
      <c r="I3" s="3">
        <v>61</v>
      </c>
      <c r="J3" s="2"/>
      <c r="K3" s="2">
        <v>13</v>
      </c>
      <c r="L3" s="3">
        <v>69</v>
      </c>
      <c r="M3" s="3">
        <v>65</v>
      </c>
      <c r="N3" s="3">
        <v>67</v>
      </c>
    </row>
    <row r="4" spans="1:14" x14ac:dyDescent="0.25">
      <c r="A4" s="2">
        <v>7</v>
      </c>
      <c r="B4" s="3">
        <v>75</v>
      </c>
      <c r="C4" s="3">
        <v>55</v>
      </c>
      <c r="D4" s="3">
        <v>66</v>
      </c>
      <c r="E4" s="2"/>
      <c r="F4" s="2">
        <v>5</v>
      </c>
      <c r="G4" s="3">
        <v>76</v>
      </c>
      <c r="H4" s="3">
        <v>60</v>
      </c>
      <c r="I4" s="3">
        <v>66</v>
      </c>
      <c r="J4" s="2"/>
      <c r="K4" s="2">
        <v>15</v>
      </c>
      <c r="L4" s="3">
        <v>77</v>
      </c>
      <c r="M4" s="3">
        <v>71</v>
      </c>
      <c r="N4" s="3">
        <v>75</v>
      </c>
    </row>
    <row r="5" spans="1:14" x14ac:dyDescent="0.25">
      <c r="A5" s="2">
        <v>8</v>
      </c>
      <c r="B5" s="3">
        <v>69</v>
      </c>
      <c r="C5" s="3">
        <v>48</v>
      </c>
      <c r="D5" s="3">
        <v>62</v>
      </c>
      <c r="E5" s="2"/>
      <c r="F5" s="2">
        <v>9</v>
      </c>
      <c r="G5" s="3">
        <v>71</v>
      </c>
      <c r="H5" s="3">
        <v>56</v>
      </c>
      <c r="I5" s="3">
        <v>63</v>
      </c>
      <c r="J5" s="2"/>
      <c r="K5" s="2">
        <v>16</v>
      </c>
      <c r="L5" s="3">
        <v>76</v>
      </c>
      <c r="M5" s="3">
        <v>67</v>
      </c>
      <c r="N5" s="3">
        <v>73</v>
      </c>
    </row>
    <row r="6" spans="1:14" x14ac:dyDescent="0.25">
      <c r="A6" s="2">
        <v>10</v>
      </c>
      <c r="B6" s="3">
        <v>73</v>
      </c>
      <c r="C6" s="3">
        <v>51</v>
      </c>
      <c r="D6" s="3">
        <v>65</v>
      </c>
      <c r="E6" s="2"/>
      <c r="F6" s="2">
        <v>11</v>
      </c>
      <c r="G6" s="3">
        <v>51</v>
      </c>
      <c r="H6" s="3">
        <v>64</v>
      </c>
      <c r="I6" s="3">
        <v>76</v>
      </c>
      <c r="J6" s="2"/>
      <c r="K6" s="2">
        <v>17</v>
      </c>
      <c r="L6" s="3">
        <v>85</v>
      </c>
      <c r="M6" s="3" t="s">
        <v>13</v>
      </c>
      <c r="N6" s="3">
        <v>79</v>
      </c>
    </row>
    <row r="7" spans="1:14" x14ac:dyDescent="0.25">
      <c r="A7" s="2">
        <v>12</v>
      </c>
      <c r="B7" s="3">
        <v>76</v>
      </c>
      <c r="C7" s="3">
        <v>59</v>
      </c>
      <c r="D7" s="3">
        <v>69</v>
      </c>
      <c r="E7" s="2"/>
      <c r="F7" s="2">
        <v>14</v>
      </c>
      <c r="G7" s="3">
        <v>74</v>
      </c>
      <c r="H7" s="3">
        <v>59</v>
      </c>
      <c r="I7" s="3">
        <v>68</v>
      </c>
      <c r="J7" s="2"/>
      <c r="K7" s="2">
        <v>18</v>
      </c>
      <c r="L7" s="3">
        <v>79</v>
      </c>
      <c r="M7" s="3">
        <v>74</v>
      </c>
      <c r="N7" s="3">
        <v>76</v>
      </c>
    </row>
    <row r="8" spans="1:14" x14ac:dyDescent="0.25">
      <c r="A8" s="2">
        <v>20</v>
      </c>
      <c r="B8" s="3">
        <v>71</v>
      </c>
      <c r="C8" s="3">
        <v>50</v>
      </c>
      <c r="D8" s="3"/>
      <c r="E8" s="2"/>
      <c r="F8" s="2">
        <v>19</v>
      </c>
      <c r="G8" s="3">
        <v>77</v>
      </c>
      <c r="H8" s="3">
        <v>55</v>
      </c>
      <c r="I8" s="3" t="s">
        <v>13</v>
      </c>
      <c r="J8" s="2"/>
      <c r="K8" s="2">
        <v>21</v>
      </c>
      <c r="L8" s="3">
        <v>72</v>
      </c>
      <c r="M8" s="3">
        <v>64</v>
      </c>
      <c r="N8" s="3">
        <v>68</v>
      </c>
    </row>
    <row r="9" spans="1:14" x14ac:dyDescent="0.25">
      <c r="A9" s="2">
        <v>22</v>
      </c>
      <c r="B9" s="3">
        <v>73</v>
      </c>
      <c r="C9" s="3">
        <v>52</v>
      </c>
      <c r="D9" s="3">
        <v>65</v>
      </c>
      <c r="E9" s="2"/>
      <c r="F9" s="2">
        <v>24</v>
      </c>
      <c r="G9" s="3">
        <v>75</v>
      </c>
      <c r="H9" s="3">
        <v>59</v>
      </c>
      <c r="I9" s="3">
        <v>66</v>
      </c>
      <c r="J9" s="2"/>
      <c r="K9" s="2">
        <v>23</v>
      </c>
      <c r="L9" s="3">
        <v>76</v>
      </c>
      <c r="M9" s="3">
        <v>68</v>
      </c>
      <c r="N9" s="3">
        <v>71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23</v>
      </c>
      <c r="B11" s="2">
        <f>AVERAGE(B2:B9)</f>
        <v>72.875</v>
      </c>
      <c r="C11" s="2">
        <f t="shared" ref="C11:N11" si="0">AVERAGE(C2:C9)</f>
        <v>52.625</v>
      </c>
      <c r="D11" s="2">
        <f t="shared" si="0"/>
        <v>65.5</v>
      </c>
      <c r="E11" s="2"/>
      <c r="F11" s="2">
        <f t="shared" si="0"/>
        <v>11</v>
      </c>
      <c r="G11" s="2">
        <f t="shared" si="0"/>
        <v>70.875</v>
      </c>
      <c r="H11" s="2">
        <f t="shared" si="0"/>
        <v>58</v>
      </c>
      <c r="I11" s="2">
        <f t="shared" si="0"/>
        <v>66.142857142857139</v>
      </c>
      <c r="J11" s="2"/>
      <c r="K11" s="2">
        <f t="shared" si="0"/>
        <v>15.75</v>
      </c>
      <c r="L11" s="2">
        <f t="shared" si="0"/>
        <v>76</v>
      </c>
      <c r="M11" s="2">
        <f t="shared" si="0"/>
        <v>67.857142857142861</v>
      </c>
      <c r="N11" s="2">
        <f t="shared" si="0"/>
        <v>66.875</v>
      </c>
    </row>
    <row r="12" spans="1:14" x14ac:dyDescent="0.25">
      <c r="A12" s="2" t="s">
        <v>17</v>
      </c>
      <c r="B12" s="2">
        <f>STDEV(B2:B8)</f>
        <v>2.3401261667248794</v>
      </c>
      <c r="C12" s="2">
        <f t="shared" ref="C12:N12" si="1">STDEV(C2:C8)</f>
        <v>3.9880774697543053</v>
      </c>
      <c r="D12" s="2">
        <f t="shared" si="1"/>
        <v>2.5099800796022262</v>
      </c>
      <c r="E12" s="2"/>
      <c r="F12" s="2">
        <f t="shared" si="1"/>
        <v>6.0395521751360404</v>
      </c>
      <c r="G12" s="2">
        <f t="shared" si="1"/>
        <v>8.8263674240744177</v>
      </c>
      <c r="H12" s="2">
        <f t="shared" si="1"/>
        <v>3.3380918415851211</v>
      </c>
      <c r="I12" s="2">
        <f t="shared" si="1"/>
        <v>5.4191020166321531</v>
      </c>
      <c r="J12" s="2"/>
      <c r="K12" s="2">
        <f t="shared" si="1"/>
        <v>5.7362672448868599</v>
      </c>
      <c r="L12" s="2">
        <f t="shared" si="1"/>
        <v>5.1639777949432224</v>
      </c>
      <c r="M12" s="2">
        <f t="shared" si="1"/>
        <v>3.8686776379877745</v>
      </c>
      <c r="N12" s="2">
        <f t="shared" si="1"/>
        <v>18.273061098369975</v>
      </c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3</v>
      </c>
      <c r="B14" s="2" t="str">
        <f>ROUND(B11,0)&amp;" ("&amp;ROUND(B12,0)&amp;")"</f>
        <v>73 (2)</v>
      </c>
      <c r="C14" s="2" t="str">
        <f t="shared" ref="C14:D14" si="2">ROUND(C11,0)&amp;" ("&amp;ROUND(C12,0)&amp;")"</f>
        <v>53 (4)</v>
      </c>
      <c r="D14" s="2" t="str">
        <f t="shared" si="2"/>
        <v>66 (3)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4" t="s">
        <v>2</v>
      </c>
      <c r="B15" s="4" t="str">
        <f>ROUND(G11,0)&amp;" ("&amp;ROUND(G12,0)&amp;")"</f>
        <v>71 (9)</v>
      </c>
      <c r="C15" s="4" t="str">
        <f t="shared" ref="C15:D15" si="3">ROUND(H11,0)&amp;" ("&amp;ROUND(H12,0)&amp;")"</f>
        <v>58 (3)</v>
      </c>
      <c r="D15" s="4" t="str">
        <f t="shared" si="3"/>
        <v>66 (5)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 t="s">
        <v>4</v>
      </c>
      <c r="B16" s="4" t="str">
        <f>ROUND(L11,0)&amp;" ("&amp;ROUND(L12,0)&amp;")"</f>
        <v>76 (5)</v>
      </c>
      <c r="C16" s="4" t="str">
        <f t="shared" ref="C16:D16" si="4">ROUND(M11,0)&amp;" ("&amp;ROUND(M12,0)&amp;")"</f>
        <v>68 (4)</v>
      </c>
      <c r="D16" s="4" t="str">
        <f t="shared" si="4"/>
        <v>67 (18)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tabSelected="1" workbookViewId="0">
      <selection activeCell="A11" sqref="A11:A12"/>
    </sheetView>
  </sheetViews>
  <sheetFormatPr baseColWidth="10" defaultRowHeight="15" x14ac:dyDescent="0.25"/>
  <sheetData>
    <row r="1" spans="1:14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</row>
    <row r="2" spans="1:14" x14ac:dyDescent="0.25">
      <c r="A2" s="2">
        <v>1</v>
      </c>
      <c r="B2" s="3">
        <v>73</v>
      </c>
      <c r="C2" s="3">
        <v>56</v>
      </c>
      <c r="D2" s="3" t="s">
        <v>13</v>
      </c>
      <c r="E2" s="2"/>
      <c r="F2" s="2">
        <v>2</v>
      </c>
      <c r="G2" s="3">
        <v>71</v>
      </c>
      <c r="H2" s="3">
        <v>56</v>
      </c>
      <c r="I2" s="3">
        <v>63</v>
      </c>
      <c r="J2" s="2"/>
      <c r="K2" s="2">
        <v>3</v>
      </c>
      <c r="L2" s="3">
        <v>75</v>
      </c>
      <c r="M2" s="3">
        <v>66</v>
      </c>
      <c r="N2" s="3">
        <v>27</v>
      </c>
    </row>
    <row r="3" spans="1:14" x14ac:dyDescent="0.25">
      <c r="A3" s="2">
        <v>6</v>
      </c>
      <c r="B3" s="3">
        <v>73</v>
      </c>
      <c r="C3" s="3">
        <v>51</v>
      </c>
      <c r="D3" s="3">
        <v>66</v>
      </c>
      <c r="E3" s="2"/>
      <c r="F3" s="2">
        <v>4</v>
      </c>
      <c r="G3" s="3">
        <v>72</v>
      </c>
      <c r="H3" s="3">
        <v>55</v>
      </c>
      <c r="I3" s="3">
        <v>61</v>
      </c>
      <c r="J3" s="2"/>
      <c r="K3" s="2">
        <v>13</v>
      </c>
      <c r="L3" s="3">
        <v>69</v>
      </c>
      <c r="M3" s="3">
        <v>65</v>
      </c>
      <c r="N3" s="3">
        <v>67</v>
      </c>
    </row>
    <row r="4" spans="1:14" x14ac:dyDescent="0.25">
      <c r="A4" s="2">
        <v>7</v>
      </c>
      <c r="B4" s="3">
        <v>75</v>
      </c>
      <c r="C4" s="3">
        <v>55</v>
      </c>
      <c r="D4" s="3">
        <v>66</v>
      </c>
      <c r="E4" s="2"/>
      <c r="F4" s="2">
        <v>5</v>
      </c>
      <c r="G4" s="3">
        <v>76</v>
      </c>
      <c r="H4" s="3">
        <v>61</v>
      </c>
      <c r="I4" s="3">
        <v>66</v>
      </c>
      <c r="J4" s="2"/>
      <c r="K4" s="2">
        <v>15</v>
      </c>
      <c r="L4" s="3">
        <v>77</v>
      </c>
      <c r="M4" s="3">
        <v>72</v>
      </c>
      <c r="N4" s="3">
        <v>75</v>
      </c>
    </row>
    <row r="5" spans="1:14" x14ac:dyDescent="0.25">
      <c r="A5" s="2">
        <v>8</v>
      </c>
      <c r="B5" s="3">
        <v>69</v>
      </c>
      <c r="C5" s="3">
        <v>48</v>
      </c>
      <c r="D5" s="3">
        <v>62</v>
      </c>
      <c r="E5" s="2"/>
      <c r="F5" s="2">
        <v>9</v>
      </c>
      <c r="G5" s="3">
        <v>72</v>
      </c>
      <c r="H5" s="3">
        <v>56</v>
      </c>
      <c r="I5" s="3">
        <v>63</v>
      </c>
      <c r="J5" s="2"/>
      <c r="K5" s="2">
        <v>16</v>
      </c>
      <c r="L5" s="3">
        <v>76</v>
      </c>
      <c r="M5" s="3">
        <v>57</v>
      </c>
      <c r="N5" s="3">
        <v>73</v>
      </c>
    </row>
    <row r="6" spans="1:14" x14ac:dyDescent="0.25">
      <c r="A6" s="2">
        <v>10</v>
      </c>
      <c r="B6" s="3">
        <v>72</v>
      </c>
      <c r="C6" s="3">
        <v>51</v>
      </c>
      <c r="D6" s="3">
        <v>65</v>
      </c>
      <c r="E6" s="2"/>
      <c r="F6" s="2">
        <v>11</v>
      </c>
      <c r="G6" s="3">
        <v>51</v>
      </c>
      <c r="H6" s="3">
        <v>64</v>
      </c>
      <c r="I6" s="3">
        <v>76</v>
      </c>
      <c r="J6" s="2"/>
      <c r="K6" s="2">
        <v>17</v>
      </c>
      <c r="L6" s="3">
        <v>85</v>
      </c>
      <c r="M6" s="3" t="s">
        <v>13</v>
      </c>
      <c r="N6" s="3">
        <v>82</v>
      </c>
    </row>
    <row r="7" spans="1:14" x14ac:dyDescent="0.25">
      <c r="A7" s="2">
        <v>12</v>
      </c>
      <c r="B7" s="3">
        <v>76</v>
      </c>
      <c r="C7" s="3">
        <v>59</v>
      </c>
      <c r="D7" s="3">
        <v>69</v>
      </c>
      <c r="E7" s="2"/>
      <c r="F7" s="2">
        <v>14</v>
      </c>
      <c r="G7" s="3">
        <v>74</v>
      </c>
      <c r="H7" s="3">
        <v>59</v>
      </c>
      <c r="I7" s="3">
        <v>68</v>
      </c>
      <c r="J7" s="2"/>
      <c r="K7" s="2">
        <v>18</v>
      </c>
      <c r="L7" s="3">
        <v>79</v>
      </c>
      <c r="M7" s="3">
        <v>75</v>
      </c>
      <c r="N7" s="3">
        <v>77</v>
      </c>
    </row>
    <row r="8" spans="1:14" x14ac:dyDescent="0.25">
      <c r="A8" s="2">
        <v>20</v>
      </c>
      <c r="B8" s="3">
        <v>71</v>
      </c>
      <c r="C8" s="3">
        <v>51</v>
      </c>
      <c r="D8" s="3" t="s">
        <v>13</v>
      </c>
      <c r="E8" s="2"/>
      <c r="F8" s="2">
        <v>19</v>
      </c>
      <c r="G8" s="3">
        <v>77</v>
      </c>
      <c r="H8" s="3">
        <v>55</v>
      </c>
      <c r="I8" s="3" t="s">
        <v>13</v>
      </c>
      <c r="J8" s="2"/>
      <c r="K8" s="2">
        <v>21</v>
      </c>
      <c r="L8" s="3">
        <v>72</v>
      </c>
      <c r="M8" s="3">
        <v>64</v>
      </c>
      <c r="N8" s="3">
        <v>68</v>
      </c>
    </row>
    <row r="9" spans="1:14" x14ac:dyDescent="0.25">
      <c r="A9" s="2">
        <v>22</v>
      </c>
      <c r="B9" s="3">
        <v>73</v>
      </c>
      <c r="C9" s="3">
        <v>52</v>
      </c>
      <c r="D9" s="3">
        <v>65</v>
      </c>
      <c r="E9" s="2"/>
      <c r="F9" s="2">
        <v>24</v>
      </c>
      <c r="G9" s="3">
        <v>74</v>
      </c>
      <c r="H9" s="3">
        <v>59</v>
      </c>
      <c r="I9" s="3">
        <v>66</v>
      </c>
      <c r="J9" s="2"/>
      <c r="K9" s="2">
        <v>23</v>
      </c>
      <c r="L9" s="3">
        <v>76</v>
      </c>
      <c r="M9" s="3">
        <v>69</v>
      </c>
      <c r="N9" s="3">
        <v>71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23</v>
      </c>
      <c r="B11" s="2">
        <f>AVERAGE(B2:B9)</f>
        <v>72.75</v>
      </c>
      <c r="C11" s="2">
        <f t="shared" ref="C11:N11" si="0">AVERAGE(C2:C9)</f>
        <v>52.875</v>
      </c>
      <c r="D11" s="2">
        <f t="shared" si="0"/>
        <v>65.5</v>
      </c>
      <c r="E11" s="2"/>
      <c r="F11" s="2">
        <f t="shared" si="0"/>
        <v>11</v>
      </c>
      <c r="G11" s="2">
        <f t="shared" si="0"/>
        <v>70.875</v>
      </c>
      <c r="H11" s="2">
        <f t="shared" si="0"/>
        <v>58.125</v>
      </c>
      <c r="I11" s="2">
        <f t="shared" si="0"/>
        <v>66.142857142857139</v>
      </c>
      <c r="J11" s="2"/>
      <c r="K11" s="2">
        <f t="shared" si="0"/>
        <v>15.75</v>
      </c>
      <c r="L11" s="2">
        <f t="shared" si="0"/>
        <v>76.125</v>
      </c>
      <c r="M11" s="2">
        <f t="shared" si="0"/>
        <v>66.857142857142861</v>
      </c>
      <c r="N11" s="2">
        <f t="shared" si="0"/>
        <v>67.5</v>
      </c>
    </row>
    <row r="12" spans="1:14" x14ac:dyDescent="0.25">
      <c r="A12" s="2" t="s">
        <v>17</v>
      </c>
      <c r="B12" s="2">
        <f>STDEV(B2:B8)</f>
        <v>2.3603873774083297</v>
      </c>
      <c r="C12" s="2">
        <f t="shared" ref="C12:N12" si="1">STDEV(C2:C8)</f>
        <v>3.7859388972001824</v>
      </c>
      <c r="D12" s="2">
        <f t="shared" si="1"/>
        <v>2.5099800796022262</v>
      </c>
      <c r="E12" s="2"/>
      <c r="F12" s="2">
        <f t="shared" si="1"/>
        <v>6.0395521751360404</v>
      </c>
      <c r="G12" s="2">
        <f t="shared" si="1"/>
        <v>8.8479214669725543</v>
      </c>
      <c r="H12" s="2">
        <f t="shared" si="1"/>
        <v>3.4641016151377544</v>
      </c>
      <c r="I12" s="2">
        <f t="shared" si="1"/>
        <v>5.4191020166321531</v>
      </c>
      <c r="J12" s="2"/>
      <c r="K12" s="2">
        <f t="shared" si="1"/>
        <v>5.7362672448868599</v>
      </c>
      <c r="L12" s="2">
        <f t="shared" si="1"/>
        <v>5.1130086194780802</v>
      </c>
      <c r="M12" s="2">
        <f t="shared" si="1"/>
        <v>6.3482280992415507</v>
      </c>
      <c r="N12" s="2">
        <f t="shared" si="1"/>
        <v>18.375708603116962</v>
      </c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3</v>
      </c>
      <c r="B14" s="2" t="str">
        <f>ROUND(B11,0)&amp;" ("&amp;ROUND(B12,0)&amp;")"</f>
        <v>73 (2)</v>
      </c>
      <c r="C14" s="2" t="str">
        <f t="shared" ref="C14:D14" si="2">ROUND(C11,0)&amp;" ("&amp;ROUND(C12,0)&amp;")"</f>
        <v>53 (4)</v>
      </c>
      <c r="D14" s="2" t="str">
        <f t="shared" si="2"/>
        <v>66 (3)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2</v>
      </c>
      <c r="B15" s="2" t="str">
        <f>ROUND(G11,0)&amp;" ("&amp;ROUND(G12,0)&amp;")"</f>
        <v>71 (9)</v>
      </c>
      <c r="C15" s="2" t="str">
        <f t="shared" ref="C15:D15" si="3">ROUND(H11,0)&amp;" ("&amp;ROUND(H12,0)&amp;")"</f>
        <v>58 (3)</v>
      </c>
      <c r="D15" s="2" t="str">
        <f t="shared" si="3"/>
        <v>66 (5)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 t="s">
        <v>4</v>
      </c>
      <c r="B16" s="2" t="str">
        <f>ROUND(L11,0)&amp;" ("&amp;ROUND(L12,0)&amp;")"</f>
        <v>76 (5)</v>
      </c>
      <c r="C16" s="2" t="str">
        <f t="shared" ref="C16:D16" si="4">ROUND(M11,0)&amp;" ("&amp;ROUND(M12,0)&amp;")"</f>
        <v>67 (6)</v>
      </c>
      <c r="D16" s="2" t="str">
        <f t="shared" si="4"/>
        <v>68 (18)</v>
      </c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6"/>
  <sheetViews>
    <sheetView workbookViewId="0">
      <selection activeCell="M7" sqref="M7"/>
    </sheetView>
  </sheetViews>
  <sheetFormatPr baseColWidth="10" defaultRowHeight="15" x14ac:dyDescent="0.25"/>
  <sheetData>
    <row r="1" spans="1:15" x14ac:dyDescent="0.25">
      <c r="A1" s="2" t="s">
        <v>3</v>
      </c>
      <c r="B1" s="2" t="s">
        <v>0</v>
      </c>
      <c r="C1" s="2" t="s">
        <v>9</v>
      </c>
      <c r="D1" s="2" t="s">
        <v>10</v>
      </c>
      <c r="E1" s="2"/>
      <c r="F1" s="2" t="s">
        <v>2</v>
      </c>
      <c r="G1" s="2" t="s">
        <v>0</v>
      </c>
      <c r="H1" s="2" t="s">
        <v>9</v>
      </c>
      <c r="I1" s="2" t="s">
        <v>10</v>
      </c>
      <c r="J1" s="2"/>
      <c r="K1" s="2" t="s">
        <v>24</v>
      </c>
      <c r="L1" s="2" t="s">
        <v>0</v>
      </c>
      <c r="M1" s="2" t="s">
        <v>9</v>
      </c>
      <c r="N1" s="2" t="s">
        <v>10</v>
      </c>
      <c r="O1" s="2"/>
    </row>
    <row r="2" spans="1:15" x14ac:dyDescent="0.25">
      <c r="A2" s="2">
        <v>1</v>
      </c>
      <c r="B2" s="3">
        <v>15</v>
      </c>
      <c r="C2" s="3">
        <v>16</v>
      </c>
      <c r="D2" s="3" t="s">
        <v>13</v>
      </c>
      <c r="E2" s="2"/>
      <c r="F2" s="2">
        <v>2</v>
      </c>
      <c r="G2" s="3">
        <v>12</v>
      </c>
      <c r="H2" s="3">
        <v>5</v>
      </c>
      <c r="I2" s="3">
        <v>15</v>
      </c>
      <c r="J2" s="2"/>
      <c r="K2" s="2">
        <v>3</v>
      </c>
      <c r="L2" s="3">
        <v>12</v>
      </c>
      <c r="M2" s="3">
        <v>12</v>
      </c>
      <c r="N2" s="3">
        <v>2</v>
      </c>
      <c r="O2" s="2"/>
    </row>
    <row r="3" spans="1:15" x14ac:dyDescent="0.25">
      <c r="A3" s="2">
        <v>6</v>
      </c>
      <c r="B3" s="3">
        <v>9</v>
      </c>
      <c r="C3" s="3">
        <v>6</v>
      </c>
      <c r="D3" s="3">
        <v>10</v>
      </c>
      <c r="E3" s="2"/>
      <c r="F3" s="2">
        <v>4</v>
      </c>
      <c r="G3" s="3">
        <v>15</v>
      </c>
      <c r="H3" s="3">
        <v>19</v>
      </c>
      <c r="I3" s="3">
        <v>16</v>
      </c>
      <c r="J3" s="2"/>
      <c r="K3" s="2">
        <v>13</v>
      </c>
      <c r="L3" s="3">
        <v>14</v>
      </c>
      <c r="M3" s="3">
        <v>12</v>
      </c>
      <c r="N3" s="3">
        <v>16</v>
      </c>
      <c r="O3" s="2"/>
    </row>
    <row r="4" spans="1:15" x14ac:dyDescent="0.25">
      <c r="A4" s="2">
        <v>7</v>
      </c>
      <c r="B4" s="3">
        <v>7</v>
      </c>
      <c r="C4" s="3">
        <v>10</v>
      </c>
      <c r="D4" s="3">
        <v>8</v>
      </c>
      <c r="E4" s="2"/>
      <c r="F4" s="2">
        <v>5</v>
      </c>
      <c r="G4" s="3">
        <v>7</v>
      </c>
      <c r="H4" s="3">
        <v>13</v>
      </c>
      <c r="I4" s="3">
        <v>14</v>
      </c>
      <c r="J4" s="2"/>
      <c r="K4" s="2">
        <v>15</v>
      </c>
      <c r="L4" s="3">
        <v>8</v>
      </c>
      <c r="M4" s="3">
        <v>4</v>
      </c>
      <c r="N4" s="3">
        <v>7</v>
      </c>
      <c r="O4" s="2"/>
    </row>
    <row r="5" spans="1:15" x14ac:dyDescent="0.25">
      <c r="A5" s="2">
        <v>8</v>
      </c>
      <c r="B5" s="3">
        <v>15</v>
      </c>
      <c r="C5" s="3">
        <v>19</v>
      </c>
      <c r="D5" s="3">
        <v>7</v>
      </c>
      <c r="E5" s="2"/>
      <c r="F5" s="2">
        <v>9</v>
      </c>
      <c r="G5" s="3">
        <v>11</v>
      </c>
      <c r="H5" s="3">
        <v>15</v>
      </c>
      <c r="I5" s="3">
        <v>13</v>
      </c>
      <c r="J5" s="2"/>
      <c r="K5" s="2">
        <v>16</v>
      </c>
      <c r="L5" s="3">
        <v>9</v>
      </c>
      <c r="M5" s="3">
        <v>6</v>
      </c>
      <c r="N5" s="3">
        <v>15</v>
      </c>
      <c r="O5" s="2"/>
    </row>
    <row r="6" spans="1:15" x14ac:dyDescent="0.25">
      <c r="A6" s="2">
        <v>10</v>
      </c>
      <c r="B6" s="3">
        <v>16</v>
      </c>
      <c r="C6" s="3">
        <v>19</v>
      </c>
      <c r="D6" s="3">
        <v>18</v>
      </c>
      <c r="E6" s="2"/>
      <c r="F6" s="2">
        <v>11</v>
      </c>
      <c r="G6" s="3">
        <v>8</v>
      </c>
      <c r="H6" s="3">
        <v>12</v>
      </c>
      <c r="I6" s="3">
        <v>11</v>
      </c>
      <c r="J6" s="2"/>
      <c r="K6" s="2">
        <v>17</v>
      </c>
      <c r="L6" s="3">
        <v>11</v>
      </c>
      <c r="M6" s="3" t="s">
        <v>13</v>
      </c>
      <c r="N6" s="3">
        <v>18</v>
      </c>
      <c r="O6" s="2"/>
    </row>
    <row r="7" spans="1:15" x14ac:dyDescent="0.25">
      <c r="A7" s="2">
        <v>12</v>
      </c>
      <c r="B7" s="3">
        <v>6</v>
      </c>
      <c r="C7" s="3">
        <v>9</v>
      </c>
      <c r="D7" s="3">
        <v>6</v>
      </c>
      <c r="E7" s="2"/>
      <c r="F7" s="2">
        <v>14</v>
      </c>
      <c r="G7" s="3">
        <v>9</v>
      </c>
      <c r="H7" s="3">
        <v>12</v>
      </c>
      <c r="I7" s="3">
        <v>7</v>
      </c>
      <c r="J7" s="2"/>
      <c r="K7" s="2">
        <v>18</v>
      </c>
      <c r="L7" s="3">
        <v>7</v>
      </c>
      <c r="M7" s="3">
        <v>6</v>
      </c>
      <c r="N7" s="3">
        <v>100</v>
      </c>
      <c r="O7" s="2"/>
    </row>
    <row r="8" spans="1:15" x14ac:dyDescent="0.25">
      <c r="A8" s="2">
        <v>20</v>
      </c>
      <c r="B8" s="3">
        <v>9</v>
      </c>
      <c r="C8" s="3">
        <v>12</v>
      </c>
      <c r="D8" s="3" t="s">
        <v>13</v>
      </c>
      <c r="E8" s="2"/>
      <c r="F8" s="2">
        <v>19</v>
      </c>
      <c r="G8" s="3">
        <v>8</v>
      </c>
      <c r="H8" s="3">
        <v>13</v>
      </c>
      <c r="I8" s="3" t="s">
        <v>13</v>
      </c>
      <c r="J8" s="2"/>
      <c r="K8" s="2">
        <v>21</v>
      </c>
      <c r="L8" s="3">
        <v>14</v>
      </c>
      <c r="M8" s="3">
        <v>13</v>
      </c>
      <c r="N8" s="3">
        <v>15</v>
      </c>
      <c r="O8" s="2"/>
    </row>
    <row r="9" spans="1:15" x14ac:dyDescent="0.25">
      <c r="A9" s="2">
        <v>22</v>
      </c>
      <c r="B9" s="3">
        <v>6</v>
      </c>
      <c r="C9" s="3">
        <v>9</v>
      </c>
      <c r="D9" s="3">
        <v>8</v>
      </c>
      <c r="E9" s="2"/>
      <c r="F9" s="2">
        <v>24</v>
      </c>
      <c r="G9" s="3">
        <v>11</v>
      </c>
      <c r="H9" s="3">
        <v>14</v>
      </c>
      <c r="I9" s="3">
        <v>11</v>
      </c>
      <c r="J9" s="2"/>
      <c r="K9" s="2">
        <v>23</v>
      </c>
      <c r="L9" s="3" t="s">
        <v>13</v>
      </c>
      <c r="M9" s="3">
        <v>5</v>
      </c>
      <c r="N9" s="3">
        <v>10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 t="s">
        <v>23</v>
      </c>
      <c r="B11" s="2">
        <f>AVERAGE(B2:B9)</f>
        <v>10.375</v>
      </c>
      <c r="C11" s="2">
        <f t="shared" ref="C11:N11" si="0">AVERAGE(C2:C9)</f>
        <v>12.5</v>
      </c>
      <c r="D11" s="2">
        <f t="shared" si="0"/>
        <v>9.5</v>
      </c>
      <c r="E11" s="2"/>
      <c r="F11" s="2">
        <f t="shared" si="0"/>
        <v>11</v>
      </c>
      <c r="G11" s="2">
        <f t="shared" si="0"/>
        <v>10.125</v>
      </c>
      <c r="H11" s="2">
        <f t="shared" si="0"/>
        <v>12.875</v>
      </c>
      <c r="I11" s="2">
        <f t="shared" si="0"/>
        <v>12.428571428571429</v>
      </c>
      <c r="J11" s="2"/>
      <c r="K11" s="2">
        <f t="shared" si="0"/>
        <v>15.75</v>
      </c>
      <c r="L11" s="2">
        <f t="shared" si="0"/>
        <v>10.714285714285714</v>
      </c>
      <c r="M11" s="2">
        <f t="shared" si="0"/>
        <v>8.2857142857142865</v>
      </c>
      <c r="N11" s="2">
        <f t="shared" si="0"/>
        <v>22.875</v>
      </c>
      <c r="O11" s="2"/>
    </row>
    <row r="12" spans="1:15" x14ac:dyDescent="0.25">
      <c r="A12" s="2" t="s">
        <v>17</v>
      </c>
      <c r="B12" s="2">
        <f>STDEV(B2:B8)</f>
        <v>4.2031734043061642</v>
      </c>
      <c r="C12" s="2">
        <f t="shared" ref="C12:N12" si="1">STDEV(C2:C8)</f>
        <v>5.0990195135927845</v>
      </c>
      <c r="D12" s="2">
        <f t="shared" si="1"/>
        <v>4.8166378315169185</v>
      </c>
      <c r="E12" s="2"/>
      <c r="F12" s="2">
        <f t="shared" si="1"/>
        <v>6.0395521751360404</v>
      </c>
      <c r="G12" s="2">
        <f t="shared" si="1"/>
        <v>2.8284271247461903</v>
      </c>
      <c r="H12" s="2">
        <f t="shared" si="1"/>
        <v>4.1918287860346295</v>
      </c>
      <c r="I12" s="2">
        <f t="shared" si="1"/>
        <v>3.2659863237109055</v>
      </c>
      <c r="J12" s="2"/>
      <c r="K12" s="2">
        <f t="shared" si="1"/>
        <v>5.7362672448868599</v>
      </c>
      <c r="L12" s="2">
        <f t="shared" si="1"/>
        <v>2.8115408417381933</v>
      </c>
      <c r="M12" s="2">
        <f t="shared" si="1"/>
        <v>3.9200340134578759</v>
      </c>
      <c r="N12" s="2">
        <f t="shared" si="1"/>
        <v>33.683399896260894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 t="s">
        <v>3</v>
      </c>
      <c r="B14" s="2" t="str">
        <f>ROUND(B11,0)&amp;" ("&amp;ROUND(B12,0)&amp;")"</f>
        <v>10 (4)</v>
      </c>
      <c r="C14" s="2" t="str">
        <f t="shared" ref="C14:D14" si="2">ROUND(C11,0)&amp;" ("&amp;ROUND(C12,0)&amp;")"</f>
        <v>13 (5)</v>
      </c>
      <c r="D14" s="2" t="str">
        <f t="shared" si="2"/>
        <v>10 (5)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 t="s">
        <v>2</v>
      </c>
      <c r="B15" s="2" t="str">
        <f>ROUND(G11,0)&amp;" ("&amp;ROUND(G12,0)&amp;")"</f>
        <v>10 (3)</v>
      </c>
      <c r="C15" s="2" t="str">
        <f t="shared" ref="C15:D15" si="3">ROUND(H11,0)&amp;" ("&amp;ROUND(H12,0)&amp;")"</f>
        <v>13 (4)</v>
      </c>
      <c r="D15" s="2" t="str">
        <f t="shared" si="3"/>
        <v>12 (3)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 t="s">
        <v>4</v>
      </c>
      <c r="B16" s="2" t="str">
        <f>ROUND(L11,0)&amp;" ("&amp;ROUND(L12,0)&amp;")"</f>
        <v>11 (3)</v>
      </c>
      <c r="C16" s="2" t="str">
        <f t="shared" ref="C16:D16" si="4">ROUND(M11,0)&amp;" ("&amp;ROUND(M12,0)&amp;")"</f>
        <v>8 (4)</v>
      </c>
      <c r="D16" s="2" t="str">
        <f t="shared" si="4"/>
        <v>23 (34)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2"/>
  <sheetViews>
    <sheetView topLeftCell="A6" workbookViewId="0">
      <selection activeCell="A28" sqref="A28:A42"/>
    </sheetView>
  </sheetViews>
  <sheetFormatPr baseColWidth="10" defaultRowHeight="15" x14ac:dyDescent="0.25"/>
  <sheetData>
    <row r="2" spans="1:13" x14ac:dyDescent="0.25">
      <c r="A2" s="2"/>
      <c r="B2" s="2" t="s">
        <v>1</v>
      </c>
      <c r="C2" s="2" t="s">
        <v>5</v>
      </c>
      <c r="D2" s="2" t="s">
        <v>15</v>
      </c>
      <c r="E2" s="2" t="s">
        <v>6</v>
      </c>
      <c r="F2" s="2" t="s">
        <v>7</v>
      </c>
      <c r="G2" s="2" t="s">
        <v>12</v>
      </c>
      <c r="H2" s="2" t="s">
        <v>8</v>
      </c>
    </row>
    <row r="3" spans="1:13" x14ac:dyDescent="0.25">
      <c r="A3" s="2"/>
      <c r="B3" s="2">
        <v>53</v>
      </c>
      <c r="C3" s="2">
        <v>37</v>
      </c>
      <c r="D3" s="2">
        <v>82</v>
      </c>
      <c r="E3" s="2">
        <v>71</v>
      </c>
      <c r="F3" s="2">
        <v>73</v>
      </c>
      <c r="G3" s="2">
        <v>73</v>
      </c>
      <c r="H3" s="2">
        <v>15</v>
      </c>
      <c r="L3" s="1"/>
      <c r="M3" s="1"/>
    </row>
    <row r="4" spans="1:13" x14ac:dyDescent="0.25">
      <c r="A4" s="2"/>
      <c r="B4" s="2">
        <v>51</v>
      </c>
      <c r="C4" s="2">
        <v>38</v>
      </c>
      <c r="D4" s="2">
        <v>82</v>
      </c>
      <c r="E4" s="2">
        <v>72</v>
      </c>
      <c r="F4" s="2">
        <v>73</v>
      </c>
      <c r="G4" s="2">
        <v>73</v>
      </c>
      <c r="H4" s="2">
        <v>9</v>
      </c>
    </row>
    <row r="5" spans="1:13" x14ac:dyDescent="0.25">
      <c r="A5" s="2"/>
      <c r="B5" s="2">
        <v>45</v>
      </c>
      <c r="C5" s="2">
        <v>36</v>
      </c>
      <c r="D5" s="2">
        <v>83</v>
      </c>
      <c r="E5" s="2">
        <v>73</v>
      </c>
      <c r="F5" s="2">
        <v>75</v>
      </c>
      <c r="G5" s="2">
        <v>75</v>
      </c>
      <c r="H5" s="2">
        <v>7</v>
      </c>
    </row>
    <row r="6" spans="1:13" x14ac:dyDescent="0.25">
      <c r="A6" s="2"/>
      <c r="B6" s="2">
        <v>47</v>
      </c>
      <c r="C6" s="2">
        <v>44</v>
      </c>
      <c r="D6" s="2">
        <v>81</v>
      </c>
      <c r="E6" s="2">
        <v>67</v>
      </c>
      <c r="F6" s="2">
        <v>69</v>
      </c>
      <c r="G6" s="2">
        <v>69</v>
      </c>
      <c r="H6" s="2">
        <v>15</v>
      </c>
    </row>
    <row r="7" spans="1:13" x14ac:dyDescent="0.25">
      <c r="A7" s="2"/>
      <c r="B7" s="2">
        <v>40</v>
      </c>
      <c r="C7" s="2">
        <v>37</v>
      </c>
      <c r="D7" s="2">
        <v>83</v>
      </c>
      <c r="E7" s="2">
        <v>71</v>
      </c>
      <c r="F7" s="2">
        <v>73</v>
      </c>
      <c r="G7" s="2">
        <v>72</v>
      </c>
      <c r="H7" s="2">
        <v>16</v>
      </c>
    </row>
    <row r="8" spans="1:13" x14ac:dyDescent="0.25">
      <c r="A8" s="2"/>
      <c r="B8" s="2">
        <v>56</v>
      </c>
      <c r="C8" s="2">
        <v>34</v>
      </c>
      <c r="D8" s="2">
        <v>83</v>
      </c>
      <c r="E8" s="2">
        <v>75</v>
      </c>
      <c r="F8" s="2">
        <v>76</v>
      </c>
      <c r="G8" s="2">
        <v>76</v>
      </c>
      <c r="H8" s="2">
        <v>6</v>
      </c>
    </row>
    <row r="9" spans="1:13" x14ac:dyDescent="0.25">
      <c r="A9" s="2"/>
      <c r="B9" s="2">
        <v>45</v>
      </c>
      <c r="C9" s="2">
        <v>45</v>
      </c>
      <c r="D9" s="2">
        <v>81</v>
      </c>
      <c r="E9" s="2">
        <v>69</v>
      </c>
      <c r="F9" s="2">
        <v>71</v>
      </c>
      <c r="G9" s="2">
        <v>71</v>
      </c>
      <c r="H9" s="2">
        <v>9</v>
      </c>
    </row>
    <row r="10" spans="1:13" x14ac:dyDescent="0.25">
      <c r="A10" s="2"/>
      <c r="B10" s="2">
        <v>54</v>
      </c>
      <c r="C10" s="2">
        <v>40</v>
      </c>
      <c r="D10" s="2">
        <v>82</v>
      </c>
      <c r="E10" s="2">
        <v>70</v>
      </c>
      <c r="F10" s="2">
        <v>73</v>
      </c>
      <c r="G10" s="2">
        <v>73</v>
      </c>
      <c r="H10" s="2">
        <v>6</v>
      </c>
    </row>
    <row r="11" spans="1:13" x14ac:dyDescent="0.25">
      <c r="A11" s="2"/>
      <c r="B11" s="2">
        <v>45</v>
      </c>
      <c r="C11" s="2">
        <v>33</v>
      </c>
      <c r="D11" s="2">
        <v>83</v>
      </c>
      <c r="E11" s="2">
        <v>70</v>
      </c>
      <c r="F11" s="2">
        <v>71</v>
      </c>
      <c r="G11" s="2">
        <v>71</v>
      </c>
      <c r="H11" s="2">
        <v>12</v>
      </c>
    </row>
    <row r="12" spans="1:13" x14ac:dyDescent="0.25">
      <c r="A12" s="2"/>
      <c r="B12" s="2">
        <v>52</v>
      </c>
      <c r="C12" s="2">
        <v>43</v>
      </c>
      <c r="D12" s="2">
        <v>81</v>
      </c>
      <c r="E12" s="2">
        <v>70</v>
      </c>
      <c r="F12" s="2">
        <v>72</v>
      </c>
      <c r="G12" s="2">
        <v>72</v>
      </c>
      <c r="H12" s="2">
        <v>15</v>
      </c>
    </row>
    <row r="13" spans="1:13" x14ac:dyDescent="0.25">
      <c r="A13" s="2"/>
      <c r="B13" s="2">
        <v>51</v>
      </c>
      <c r="C13" s="2">
        <v>37</v>
      </c>
      <c r="D13" s="2">
        <v>83</v>
      </c>
      <c r="E13" s="2">
        <v>74</v>
      </c>
      <c r="F13" s="2">
        <v>76</v>
      </c>
      <c r="G13" s="2">
        <v>76</v>
      </c>
      <c r="H13" s="2">
        <v>7</v>
      </c>
    </row>
    <row r="14" spans="1:13" x14ac:dyDescent="0.25">
      <c r="A14" s="2"/>
      <c r="B14" s="2">
        <v>48</v>
      </c>
      <c r="C14" s="2">
        <v>38</v>
      </c>
      <c r="D14" s="2">
        <v>83</v>
      </c>
      <c r="E14" s="2">
        <v>71</v>
      </c>
      <c r="F14" s="2">
        <v>71</v>
      </c>
      <c r="G14" s="2">
        <v>72</v>
      </c>
      <c r="H14" s="2">
        <v>11</v>
      </c>
    </row>
    <row r="15" spans="1:13" x14ac:dyDescent="0.25">
      <c r="A15" s="2"/>
      <c r="B15" s="2">
        <v>75</v>
      </c>
      <c r="C15" s="2">
        <v>34</v>
      </c>
      <c r="D15" s="2">
        <v>85</v>
      </c>
      <c r="E15" s="2">
        <v>50</v>
      </c>
      <c r="F15" s="2">
        <v>51</v>
      </c>
      <c r="G15" s="2">
        <v>51</v>
      </c>
      <c r="H15" s="2">
        <v>8</v>
      </c>
    </row>
    <row r="16" spans="1:13" x14ac:dyDescent="0.25">
      <c r="A16" s="2"/>
      <c r="B16" s="2">
        <v>49</v>
      </c>
      <c r="C16" s="2">
        <v>42</v>
      </c>
      <c r="D16" s="2">
        <v>81</v>
      </c>
      <c r="E16" s="2">
        <v>71</v>
      </c>
      <c r="F16" s="2">
        <v>74</v>
      </c>
      <c r="G16" s="2">
        <v>74</v>
      </c>
      <c r="H16" s="2">
        <v>9</v>
      </c>
    </row>
    <row r="17" spans="1:8" x14ac:dyDescent="0.25">
      <c r="A17" s="2"/>
      <c r="B17" s="2">
        <v>45</v>
      </c>
      <c r="C17" s="2">
        <v>46</v>
      </c>
      <c r="D17" s="2">
        <v>81</v>
      </c>
      <c r="E17" s="2">
        <v>74</v>
      </c>
      <c r="F17" s="2">
        <v>77</v>
      </c>
      <c r="G17" s="2">
        <v>77</v>
      </c>
      <c r="H17" s="2">
        <v>8</v>
      </c>
    </row>
    <row r="18" spans="1:8" x14ac:dyDescent="0.25">
      <c r="A18" s="2"/>
      <c r="B18" s="2">
        <v>49</v>
      </c>
      <c r="C18" s="2">
        <v>37</v>
      </c>
      <c r="D18" s="2">
        <v>83</v>
      </c>
      <c r="E18" s="2">
        <v>73</v>
      </c>
      <c r="F18" s="2">
        <v>75</v>
      </c>
      <c r="G18" s="2">
        <v>74</v>
      </c>
      <c r="H18" s="2">
        <v>11</v>
      </c>
    </row>
    <row r="19" spans="1:8" x14ac:dyDescent="0.25">
      <c r="A19" s="2"/>
      <c r="B19" s="2">
        <v>52</v>
      </c>
      <c r="C19" s="2">
        <v>33</v>
      </c>
      <c r="D19" s="2">
        <v>84</v>
      </c>
      <c r="E19" s="2">
        <v>74</v>
      </c>
      <c r="F19" s="2">
        <v>74</v>
      </c>
      <c r="G19" s="2">
        <v>75</v>
      </c>
      <c r="H19" s="2">
        <v>12</v>
      </c>
    </row>
    <row r="20" spans="1:8" x14ac:dyDescent="0.25">
      <c r="A20" s="2"/>
      <c r="B20" s="2">
        <v>50</v>
      </c>
      <c r="C20" s="2">
        <v>45</v>
      </c>
      <c r="D20" s="2">
        <v>81</v>
      </c>
      <c r="E20" s="2">
        <v>67</v>
      </c>
      <c r="F20" s="2">
        <v>69</v>
      </c>
      <c r="G20" s="2">
        <v>69</v>
      </c>
      <c r="H20" s="2">
        <v>14</v>
      </c>
    </row>
    <row r="21" spans="1:8" x14ac:dyDescent="0.25">
      <c r="A21" s="2"/>
      <c r="B21" s="2">
        <v>54</v>
      </c>
      <c r="C21" s="2">
        <v>40</v>
      </c>
      <c r="D21" s="2">
        <v>82</v>
      </c>
      <c r="E21" s="2">
        <v>75</v>
      </c>
      <c r="F21" s="2">
        <v>77</v>
      </c>
      <c r="G21" s="2">
        <v>77</v>
      </c>
      <c r="H21" s="2">
        <v>8</v>
      </c>
    </row>
    <row r="22" spans="1:8" x14ac:dyDescent="0.25">
      <c r="A22" s="2"/>
      <c r="B22" s="2">
        <v>38</v>
      </c>
      <c r="C22" s="2">
        <v>40</v>
      </c>
      <c r="D22" s="2">
        <v>82</v>
      </c>
      <c r="E22" s="2">
        <v>74</v>
      </c>
      <c r="F22" s="2">
        <v>76</v>
      </c>
      <c r="G22" s="2">
        <v>76</v>
      </c>
      <c r="H22" s="2">
        <v>9</v>
      </c>
    </row>
    <row r="23" spans="1:8" x14ac:dyDescent="0.25">
      <c r="A23" s="2"/>
      <c r="B23" s="2">
        <v>40</v>
      </c>
      <c r="C23" s="2">
        <v>18</v>
      </c>
      <c r="D23" s="2">
        <v>86</v>
      </c>
      <c r="E23" s="2">
        <v>84</v>
      </c>
      <c r="F23" s="2">
        <v>85</v>
      </c>
      <c r="G23" s="2">
        <v>85</v>
      </c>
      <c r="H23" s="2">
        <v>11</v>
      </c>
    </row>
    <row r="24" spans="1:8" x14ac:dyDescent="0.25">
      <c r="A24" s="2"/>
      <c r="B24" s="2">
        <v>54</v>
      </c>
      <c r="C24" s="2">
        <v>36</v>
      </c>
      <c r="D24" s="2">
        <v>83</v>
      </c>
      <c r="E24" s="2">
        <v>77</v>
      </c>
      <c r="F24" s="2">
        <v>79</v>
      </c>
      <c r="G24" s="2">
        <v>79</v>
      </c>
      <c r="H24" s="2">
        <v>7</v>
      </c>
    </row>
    <row r="25" spans="1:8" x14ac:dyDescent="0.25">
      <c r="A25" s="2"/>
      <c r="B25" s="2">
        <v>58</v>
      </c>
      <c r="C25" s="2">
        <v>40</v>
      </c>
      <c r="D25" s="2">
        <v>82</v>
      </c>
      <c r="E25" s="2">
        <v>70</v>
      </c>
      <c r="F25" s="2">
        <v>72</v>
      </c>
      <c r="G25" s="2">
        <v>72</v>
      </c>
      <c r="H25" s="2">
        <v>14</v>
      </c>
    </row>
    <row r="26" spans="1:8" x14ac:dyDescent="0.25">
      <c r="A26" s="2"/>
      <c r="B26" s="2">
        <v>44</v>
      </c>
      <c r="C26" s="2">
        <v>38</v>
      </c>
      <c r="D26" s="2">
        <v>83</v>
      </c>
      <c r="E26" s="2">
        <v>74</v>
      </c>
      <c r="F26" s="2">
        <v>76</v>
      </c>
      <c r="G26" s="2">
        <v>76</v>
      </c>
      <c r="H26" s="2" t="s">
        <v>13</v>
      </c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 t="s">
        <v>25</v>
      </c>
      <c r="B28" s="2">
        <f>AVERAGE(B4:B26)</f>
        <v>49.652173913043477</v>
      </c>
      <c r="C28" s="2">
        <f t="shared" ref="C28:H28" si="0">AVERAGE(C4:C26)</f>
        <v>38</v>
      </c>
      <c r="D28" s="2">
        <f t="shared" si="0"/>
        <v>82.521739130434781</v>
      </c>
      <c r="E28" s="2">
        <f t="shared" si="0"/>
        <v>71.521739130434781</v>
      </c>
      <c r="F28" s="2">
        <f t="shared" si="0"/>
        <v>73.260869565217391</v>
      </c>
      <c r="G28" s="2">
        <f t="shared" si="0"/>
        <v>73.260869565217391</v>
      </c>
      <c r="H28" s="2">
        <f t="shared" si="0"/>
        <v>10.181818181818182</v>
      </c>
    </row>
    <row r="29" spans="1:8" x14ac:dyDescent="0.25">
      <c r="A29" s="2" t="s">
        <v>17</v>
      </c>
      <c r="B29" s="2">
        <f>_xlfn.STDEV.S(B4:B26)</f>
        <v>7.613437257735181</v>
      </c>
      <c r="C29" s="2">
        <f t="shared" ref="C29:H29" si="1">_xlfn.STDEV.S(C4:C26)</f>
        <v>5.8309518948453007</v>
      </c>
      <c r="D29" s="2">
        <f t="shared" si="1"/>
        <v>1.3097385310674976</v>
      </c>
      <c r="E29" s="2">
        <f t="shared" si="1"/>
        <v>5.8996884757308958</v>
      </c>
      <c r="F29" s="2">
        <f t="shared" si="1"/>
        <v>5.9788824685824462</v>
      </c>
      <c r="G29" s="2">
        <f t="shared" si="1"/>
        <v>5.9712751135928617</v>
      </c>
      <c r="H29" s="2">
        <f t="shared" si="1"/>
        <v>3.1112141809354252</v>
      </c>
    </row>
    <row r="30" spans="1:8" x14ac:dyDescent="0.25">
      <c r="A30" s="2" t="s">
        <v>26</v>
      </c>
      <c r="B30" s="2">
        <v>24</v>
      </c>
      <c r="C30" s="2">
        <v>25</v>
      </c>
      <c r="D30" s="2">
        <v>26</v>
      </c>
      <c r="E30" s="2">
        <v>27</v>
      </c>
      <c r="F30" s="2">
        <v>28</v>
      </c>
      <c r="G30" s="2">
        <v>29</v>
      </c>
      <c r="H30" s="2">
        <v>30</v>
      </c>
    </row>
    <row r="31" spans="1:8" x14ac:dyDescent="0.25">
      <c r="A31" s="2"/>
      <c r="B31" s="2" t="s">
        <v>11</v>
      </c>
      <c r="C31" s="2" t="s">
        <v>14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22</v>
      </c>
    </row>
    <row r="32" spans="1:8" x14ac:dyDescent="0.25">
      <c r="A32" s="2" t="s">
        <v>16</v>
      </c>
      <c r="B32" s="2" t="str">
        <f>MAX(B3:B26)&amp;"-"&amp;MIN(B3:B26)</f>
        <v>75-38</v>
      </c>
      <c r="C32" s="2" t="str">
        <f t="shared" ref="C32:H32" si="2">MAX(C3:C26)&amp;"-"&amp;MIN(C3:C26)</f>
        <v>46-18</v>
      </c>
      <c r="D32" s="2" t="str">
        <f t="shared" si="2"/>
        <v>86-81</v>
      </c>
      <c r="E32" s="2" t="str">
        <f t="shared" si="2"/>
        <v>84-50</v>
      </c>
      <c r="F32" s="2" t="str">
        <f t="shared" si="2"/>
        <v>85-51</v>
      </c>
      <c r="G32" s="2" t="str">
        <f t="shared" si="2"/>
        <v>85-51</v>
      </c>
      <c r="H32" s="2" t="str">
        <f t="shared" si="2"/>
        <v>16-6</v>
      </c>
    </row>
    <row r="33" spans="1:8" x14ac:dyDescent="0.25">
      <c r="A33" s="2" t="s">
        <v>27</v>
      </c>
      <c r="B33" s="2">
        <v>1.96</v>
      </c>
      <c r="C33" s="2">
        <v>2.96</v>
      </c>
      <c r="D33" s="2">
        <v>3.96</v>
      </c>
      <c r="E33" s="2">
        <v>4.96</v>
      </c>
      <c r="F33" s="2">
        <v>5.96</v>
      </c>
      <c r="G33" s="2">
        <v>6.96</v>
      </c>
      <c r="H33" s="2">
        <v>7.96</v>
      </c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 t="s">
        <v>28</v>
      </c>
      <c r="B35" s="2">
        <f>$B$33*(B29/$B$30^0.5)</f>
        <v>3.0460092901237839</v>
      </c>
      <c r="C35" s="2">
        <f t="shared" ref="C35:H35" si="3">$B$33*(C29/$B$30^0.5)</f>
        <v>2.3328666199906647</v>
      </c>
      <c r="D35" s="2">
        <f t="shared" si="3"/>
        <v>0.52400454593769785</v>
      </c>
      <c r="E35" s="2">
        <f t="shared" si="3"/>
        <v>2.3603669797967624</v>
      </c>
      <c r="F35" s="2">
        <f t="shared" si="3"/>
        <v>2.392051175749482</v>
      </c>
      <c r="G35" s="2">
        <f t="shared" si="3"/>
        <v>2.3890075998734215</v>
      </c>
      <c r="H35" s="2">
        <f t="shared" si="3"/>
        <v>1.2447449132211388</v>
      </c>
    </row>
    <row r="36" spans="1:8" x14ac:dyDescent="0.25">
      <c r="A36" s="2" t="s">
        <v>29</v>
      </c>
      <c r="B36" s="2">
        <f>B28+B35</f>
        <v>52.698183203167261</v>
      </c>
      <c r="C36" s="2">
        <f t="shared" ref="C36:H36" si="4">C28+C35</f>
        <v>40.332866619990668</v>
      </c>
      <c r="D36" s="2">
        <f t="shared" si="4"/>
        <v>83.045743676372481</v>
      </c>
      <c r="E36" s="2">
        <f t="shared" si="4"/>
        <v>73.882106110231547</v>
      </c>
      <c r="F36" s="2">
        <f t="shared" si="4"/>
        <v>75.652920740966877</v>
      </c>
      <c r="G36" s="2">
        <f t="shared" si="4"/>
        <v>75.649877165090814</v>
      </c>
      <c r="H36" s="2">
        <f t="shared" si="4"/>
        <v>11.42656309503932</v>
      </c>
    </row>
    <row r="37" spans="1:8" x14ac:dyDescent="0.25">
      <c r="A37" s="2" t="s">
        <v>30</v>
      </c>
      <c r="B37" s="2">
        <f>B28-B35</f>
        <v>46.606164622919692</v>
      </c>
      <c r="C37" s="2">
        <f t="shared" ref="C37:H37" si="5">C28-C35</f>
        <v>35.667133380009332</v>
      </c>
      <c r="D37" s="2">
        <f t="shared" si="5"/>
        <v>81.997734584497081</v>
      </c>
      <c r="E37" s="2">
        <f t="shared" si="5"/>
        <v>69.161372150638016</v>
      </c>
      <c r="F37" s="2">
        <f t="shared" si="5"/>
        <v>70.868818389467904</v>
      </c>
      <c r="G37" s="2">
        <f t="shared" si="5"/>
        <v>70.871861965343967</v>
      </c>
      <c r="H37" s="2">
        <f t="shared" si="5"/>
        <v>8.9370732685970431</v>
      </c>
    </row>
    <row r="38" spans="1:8" x14ac:dyDescent="0.25">
      <c r="A38" s="2"/>
      <c r="B38" s="2" t="str">
        <f>ROUND(B37,0)&amp;"-"&amp;ROUND(B36,0)</f>
        <v>47-53</v>
      </c>
      <c r="C38" s="2" t="str">
        <f t="shared" ref="C38:H38" si="6">ROUND(C37,0)&amp;"-"&amp;ROUND(C36,0)</f>
        <v>36-40</v>
      </c>
      <c r="D38" s="2" t="str">
        <f t="shared" si="6"/>
        <v>82-83</v>
      </c>
      <c r="E38" s="2" t="str">
        <f t="shared" si="6"/>
        <v>69-74</v>
      </c>
      <c r="F38" s="2" t="str">
        <f t="shared" si="6"/>
        <v>71-76</v>
      </c>
      <c r="G38" s="2" t="str">
        <f t="shared" si="6"/>
        <v>71-76</v>
      </c>
      <c r="H38" s="2" t="str">
        <f t="shared" si="6"/>
        <v>9-11</v>
      </c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 t="s">
        <v>31</v>
      </c>
      <c r="B40" s="2">
        <f>MAX(B3:B26)</f>
        <v>75</v>
      </c>
      <c r="C40" s="2">
        <f t="shared" ref="C40:H40" si="7">MAX(C3:C26)</f>
        <v>46</v>
      </c>
      <c r="D40" s="2">
        <f t="shared" si="7"/>
        <v>86</v>
      </c>
      <c r="E40" s="2">
        <f t="shared" si="7"/>
        <v>84</v>
      </c>
      <c r="F40" s="2">
        <f t="shared" si="7"/>
        <v>85</v>
      </c>
      <c r="G40" s="2">
        <f t="shared" si="7"/>
        <v>85</v>
      </c>
      <c r="H40" s="2">
        <f t="shared" si="7"/>
        <v>16</v>
      </c>
    </row>
    <row r="41" spans="1:8" x14ac:dyDescent="0.25">
      <c r="A41" s="2" t="s">
        <v>32</v>
      </c>
      <c r="B41" s="2">
        <f>MIN(B3:B26)</f>
        <v>38</v>
      </c>
      <c r="C41" s="2">
        <f t="shared" ref="C41:H41" si="8">MIN(C3:C26)</f>
        <v>18</v>
      </c>
      <c r="D41" s="2">
        <f t="shared" si="8"/>
        <v>81</v>
      </c>
      <c r="E41" s="2">
        <f t="shared" si="8"/>
        <v>50</v>
      </c>
      <c r="F41" s="2">
        <f t="shared" si="8"/>
        <v>51</v>
      </c>
      <c r="G41" s="2">
        <f t="shared" si="8"/>
        <v>51</v>
      </c>
      <c r="H41" s="2">
        <f t="shared" si="8"/>
        <v>6</v>
      </c>
    </row>
    <row r="42" spans="1:8" x14ac:dyDescent="0.25">
      <c r="A42" s="2" t="s">
        <v>33</v>
      </c>
      <c r="B42" s="2" t="str">
        <f>B41&amp;"-"&amp;B40</f>
        <v>38-75</v>
      </c>
      <c r="C42" s="2" t="str">
        <f t="shared" ref="C42:H42" si="9">C41&amp;"-"&amp;C40</f>
        <v>18-46</v>
      </c>
      <c r="D42" s="2" t="str">
        <f t="shared" si="9"/>
        <v>81-86</v>
      </c>
      <c r="E42" s="2" t="str">
        <f t="shared" si="9"/>
        <v>50-84</v>
      </c>
      <c r="F42" s="2" t="str">
        <f t="shared" si="9"/>
        <v>51-85</v>
      </c>
      <c r="G42" s="2" t="str">
        <f t="shared" si="9"/>
        <v>51-85</v>
      </c>
      <c r="H42" s="2" t="str">
        <f t="shared" si="9"/>
        <v>6-16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CT APTEM</vt:lpstr>
      <vt:lpstr>CFT APTEM</vt:lpstr>
      <vt:lpstr>Alpha APTEM</vt:lpstr>
      <vt:lpstr>A10</vt:lpstr>
      <vt:lpstr>A20</vt:lpstr>
      <vt:lpstr>McF</vt:lpstr>
      <vt:lpstr>ML</vt:lpstr>
      <vt:lpstr>Refernce values APTEM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Ziebart</dc:creator>
  <cp:lastModifiedBy>Alexander Ziebart</cp:lastModifiedBy>
  <dcterms:created xsi:type="dcterms:W3CDTF">2018-05-02T19:38:36Z</dcterms:created>
  <dcterms:modified xsi:type="dcterms:W3CDTF">2019-09-29T09:44:33Z</dcterms:modified>
</cp:coreProperties>
</file>