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eien\Alex\Dropbox\AG-Beatmung\ARDS51\Papers\Paper Gerinnung\PEERJ\Supplement\"/>
    </mc:Choice>
  </mc:AlternateContent>
  <xr:revisionPtr revIDLastSave="0" documentId="13_ncr:1_{33A1B732-D8BC-47A0-9FE0-530E3E56E381}" xr6:coauthVersionLast="44" xr6:coauthVersionMax="44" xr10:uidLastSave="{00000000-0000-0000-0000-000000000000}"/>
  <bookViews>
    <workbookView xWindow="-120" yWindow="-120" windowWidth="29040" windowHeight="15840" activeTab="7" xr2:uid="{00000000-000D-0000-FFFF-FFFF00000000}"/>
  </bookViews>
  <sheets>
    <sheet name="CT FIBm" sheetId="2" r:id="rId1"/>
    <sheet name="CFT FIB" sheetId="3" r:id="rId2"/>
    <sheet name="Alpha FIB" sheetId="4" r:id="rId3"/>
    <sheet name="A10" sheetId="5" r:id="rId4"/>
    <sheet name="A20" sheetId="6" r:id="rId5"/>
    <sheet name="McF" sheetId="7" r:id="rId6"/>
    <sheet name="ML" sheetId="8" r:id="rId7"/>
    <sheet name="Reference values FIBTEM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1" i="9" l="1"/>
  <c r="H42" i="9" s="1"/>
  <c r="G41" i="9"/>
  <c r="F41" i="9"/>
  <c r="F42" i="9" s="1"/>
  <c r="E41" i="9"/>
  <c r="E42" i="9" s="1"/>
  <c r="D41" i="9"/>
  <c r="D42" i="9" s="1"/>
  <c r="C41" i="9"/>
  <c r="C42" i="9" s="1"/>
  <c r="B41" i="9"/>
  <c r="B42" i="9" s="1"/>
  <c r="H40" i="9"/>
  <c r="G40" i="9"/>
  <c r="G42" i="9" s="1"/>
  <c r="F40" i="9"/>
  <c r="E40" i="9"/>
  <c r="D40" i="9"/>
  <c r="C40" i="9"/>
  <c r="B40" i="9"/>
  <c r="C28" i="9" l="1"/>
  <c r="D28" i="9"/>
  <c r="E28" i="9"/>
  <c r="F28" i="9"/>
  <c r="G28" i="9"/>
  <c r="H28" i="9"/>
  <c r="C29" i="9"/>
  <c r="D29" i="9"/>
  <c r="E29" i="9"/>
  <c r="F29" i="9"/>
  <c r="G29" i="9"/>
  <c r="H29" i="9"/>
  <c r="B29" i="9"/>
  <c r="B28" i="9"/>
  <c r="G35" i="9" l="1"/>
  <c r="F35" i="9"/>
  <c r="F37" i="9" s="1"/>
  <c r="B35" i="9"/>
  <c r="B37" i="9" s="1"/>
  <c r="H32" i="9"/>
  <c r="G32" i="9"/>
  <c r="F32" i="9"/>
  <c r="E32" i="9"/>
  <c r="D32" i="9"/>
  <c r="C32" i="9"/>
  <c r="B32" i="9"/>
  <c r="H35" i="9"/>
  <c r="H37" i="9" s="1"/>
  <c r="E35" i="9"/>
  <c r="E37" i="9" s="1"/>
  <c r="D35" i="9"/>
  <c r="D37" i="9" s="1"/>
  <c r="C35" i="9"/>
  <c r="H36" i="9"/>
  <c r="G37" i="9"/>
  <c r="F36" i="9"/>
  <c r="F38" i="9" l="1"/>
  <c r="B36" i="9"/>
  <c r="C37" i="9"/>
  <c r="D36" i="9"/>
  <c r="D38" i="9" s="1"/>
  <c r="E36" i="9"/>
  <c r="E38" i="9" s="1"/>
  <c r="H38" i="9"/>
  <c r="B38" i="9"/>
  <c r="C36" i="9"/>
  <c r="C38" i="9" s="1"/>
  <c r="G36" i="9"/>
  <c r="G38" i="9" s="1"/>
  <c r="N12" i="8" l="1"/>
  <c r="M12" i="8"/>
  <c r="L12" i="8"/>
  <c r="K12" i="8"/>
  <c r="I12" i="8"/>
  <c r="H12" i="8"/>
  <c r="G12" i="8"/>
  <c r="F12" i="8"/>
  <c r="D12" i="8"/>
  <c r="C12" i="8"/>
  <c r="B12" i="8"/>
  <c r="N11" i="8"/>
  <c r="M11" i="8"/>
  <c r="L11" i="8"/>
  <c r="B16" i="8" s="1"/>
  <c r="K11" i="8"/>
  <c r="I11" i="8"/>
  <c r="D15" i="8" s="1"/>
  <c r="H11" i="8"/>
  <c r="C15" i="8" s="1"/>
  <c r="G11" i="8"/>
  <c r="F11" i="8"/>
  <c r="D11" i="8"/>
  <c r="C11" i="8"/>
  <c r="B11" i="8"/>
  <c r="B14" i="8" s="1"/>
  <c r="N12" i="7"/>
  <c r="M12" i="7"/>
  <c r="L12" i="7"/>
  <c r="K12" i="7"/>
  <c r="I12" i="7"/>
  <c r="H12" i="7"/>
  <c r="G12" i="7"/>
  <c r="F12" i="7"/>
  <c r="D12" i="7"/>
  <c r="C12" i="7"/>
  <c r="B12" i="7"/>
  <c r="N11" i="7"/>
  <c r="D16" i="7" s="1"/>
  <c r="M11" i="7"/>
  <c r="L11" i="7"/>
  <c r="K11" i="7"/>
  <c r="I11" i="7"/>
  <c r="H11" i="7"/>
  <c r="C15" i="7" s="1"/>
  <c r="G11" i="7"/>
  <c r="B15" i="7" s="1"/>
  <c r="F11" i="7"/>
  <c r="D11" i="7"/>
  <c r="C11" i="7"/>
  <c r="B11" i="7"/>
  <c r="N12" i="6"/>
  <c r="M12" i="6"/>
  <c r="L12" i="6"/>
  <c r="K12" i="6"/>
  <c r="I12" i="6"/>
  <c r="H12" i="6"/>
  <c r="G12" i="6"/>
  <c r="F12" i="6"/>
  <c r="D12" i="6"/>
  <c r="C12" i="6"/>
  <c r="B12" i="6"/>
  <c r="N11" i="6"/>
  <c r="D16" i="6" s="1"/>
  <c r="M11" i="6"/>
  <c r="L11" i="6"/>
  <c r="B16" i="6" s="1"/>
  <c r="K11" i="6"/>
  <c r="I11" i="6"/>
  <c r="H11" i="6"/>
  <c r="G11" i="6"/>
  <c r="B15" i="6" s="1"/>
  <c r="F11" i="6"/>
  <c r="D11" i="6"/>
  <c r="C11" i="6"/>
  <c r="B11" i="6"/>
  <c r="B14" i="6" s="1"/>
  <c r="N12" i="5"/>
  <c r="M12" i="5"/>
  <c r="L12" i="5"/>
  <c r="K12" i="5"/>
  <c r="I12" i="5"/>
  <c r="H12" i="5"/>
  <c r="G12" i="5"/>
  <c r="F12" i="5"/>
  <c r="D12" i="5"/>
  <c r="C12" i="5"/>
  <c r="B12" i="5"/>
  <c r="N11" i="5"/>
  <c r="D16" i="5" s="1"/>
  <c r="M11" i="5"/>
  <c r="L11" i="5"/>
  <c r="B16" i="5" s="1"/>
  <c r="K11" i="5"/>
  <c r="I11" i="5"/>
  <c r="D15" i="5" s="1"/>
  <c r="H11" i="5"/>
  <c r="G11" i="5"/>
  <c r="F11" i="5"/>
  <c r="D11" i="5"/>
  <c r="D14" i="5" s="1"/>
  <c r="C11" i="5"/>
  <c r="B11" i="5"/>
  <c r="B14" i="5" s="1"/>
  <c r="N12" i="4"/>
  <c r="M12" i="4"/>
  <c r="L12" i="4"/>
  <c r="K12" i="4"/>
  <c r="I12" i="4"/>
  <c r="H12" i="4"/>
  <c r="G12" i="4"/>
  <c r="F12" i="4"/>
  <c r="D12" i="4"/>
  <c r="C12" i="4"/>
  <c r="B12" i="4"/>
  <c r="N11" i="4"/>
  <c r="M11" i="4"/>
  <c r="L11" i="4"/>
  <c r="B16" i="4" s="1"/>
  <c r="K11" i="4"/>
  <c r="I11" i="4"/>
  <c r="H11" i="4"/>
  <c r="G11" i="4"/>
  <c r="F11" i="4"/>
  <c r="D11" i="4"/>
  <c r="C11" i="4"/>
  <c r="B11" i="4"/>
  <c r="B14" i="4" s="1"/>
  <c r="B11" i="3"/>
  <c r="N12" i="3"/>
  <c r="M12" i="3"/>
  <c r="L12" i="3"/>
  <c r="K12" i="3"/>
  <c r="I12" i="3"/>
  <c r="G12" i="3"/>
  <c r="F12" i="3"/>
  <c r="D12" i="3"/>
  <c r="B12" i="3"/>
  <c r="N11" i="3"/>
  <c r="M11" i="3"/>
  <c r="L11" i="3"/>
  <c r="K11" i="3"/>
  <c r="I11" i="3"/>
  <c r="D15" i="3" s="1"/>
  <c r="H11" i="3"/>
  <c r="G11" i="3"/>
  <c r="F11" i="3"/>
  <c r="D11" i="3"/>
  <c r="C11" i="3"/>
  <c r="C11" i="2"/>
  <c r="D11" i="2"/>
  <c r="F11" i="2"/>
  <c r="G11" i="2"/>
  <c r="H11" i="2"/>
  <c r="I11" i="2"/>
  <c r="K11" i="2"/>
  <c r="L11" i="2"/>
  <c r="M11" i="2"/>
  <c r="N11" i="2"/>
  <c r="C12" i="2"/>
  <c r="D12" i="2"/>
  <c r="F12" i="2"/>
  <c r="G12" i="2"/>
  <c r="H12" i="2"/>
  <c r="I12" i="2"/>
  <c r="K12" i="2"/>
  <c r="L12" i="2"/>
  <c r="M12" i="2"/>
  <c r="N12" i="2"/>
  <c r="B12" i="2"/>
  <c r="B11" i="2"/>
  <c r="B14" i="2" s="1"/>
  <c r="B14" i="3" l="1"/>
  <c r="D14" i="2"/>
  <c r="C16" i="2"/>
  <c r="C14" i="4"/>
  <c r="C14" i="8"/>
  <c r="C16" i="8"/>
  <c r="B15" i="2"/>
  <c r="D16" i="4"/>
  <c r="B15" i="5"/>
  <c r="B14" i="7"/>
  <c r="B16" i="7"/>
  <c r="D16" i="2"/>
  <c r="C16" i="3"/>
  <c r="D15" i="6"/>
  <c r="C15" i="5"/>
  <c r="C14" i="7"/>
  <c r="C16" i="7"/>
  <c r="D16" i="3"/>
  <c r="D14" i="3"/>
  <c r="C14" i="2"/>
  <c r="B16" i="2"/>
  <c r="D16" i="8"/>
  <c r="D14" i="8"/>
  <c r="D15" i="7"/>
  <c r="C16" i="4"/>
  <c r="B16" i="3"/>
  <c r="C15" i="2"/>
  <c r="D15" i="2"/>
  <c r="B15" i="8"/>
  <c r="D14" i="7"/>
  <c r="C16" i="6"/>
  <c r="C14" i="6"/>
  <c r="C15" i="6"/>
  <c r="D14" i="6"/>
  <c r="C14" i="5"/>
  <c r="C16" i="5"/>
  <c r="D15" i="4"/>
  <c r="B15" i="4"/>
  <c r="C15" i="4"/>
  <c r="D14" i="4"/>
  <c r="B15" i="3"/>
</calcChain>
</file>

<file path=xl/sharedStrings.xml><?xml version="1.0" encoding="utf-8"?>
<sst xmlns="http://schemas.openxmlformats.org/spreadsheetml/2006/main" count="213" uniqueCount="34">
  <si>
    <t>BLH</t>
  </si>
  <si>
    <t>CT</t>
  </si>
  <si>
    <t>GP</t>
  </si>
  <si>
    <t>HES</t>
  </si>
  <si>
    <t>BEL</t>
  </si>
  <si>
    <t>CFT</t>
  </si>
  <si>
    <t>A10</t>
  </si>
  <si>
    <t>A20</t>
  </si>
  <si>
    <t>ML</t>
  </si>
  <si>
    <t>T0</t>
  </si>
  <si>
    <t>T4</t>
  </si>
  <si>
    <t>50 (7)</t>
  </si>
  <si>
    <t>MCF</t>
  </si>
  <si>
    <t>-</t>
  </si>
  <si>
    <t>alpha</t>
  </si>
  <si>
    <t>STABW</t>
  </si>
  <si>
    <t>51 (7)</t>
  </si>
  <si>
    <t>52 (7)</t>
  </si>
  <si>
    <t>53 (7)</t>
  </si>
  <si>
    <t>54 (7)</t>
  </si>
  <si>
    <t>55 (7)</t>
  </si>
  <si>
    <t>56 (7)</t>
  </si>
  <si>
    <t>RANGE</t>
  </si>
  <si>
    <t>MEAN</t>
  </si>
  <si>
    <t>Number</t>
  </si>
  <si>
    <t>Z-values</t>
  </si>
  <si>
    <t>ERROR</t>
  </si>
  <si>
    <t>upper</t>
  </si>
  <si>
    <t>lower</t>
  </si>
  <si>
    <t>MAX</t>
  </si>
  <si>
    <t>MIN</t>
  </si>
  <si>
    <t>Range</t>
  </si>
  <si>
    <t>Mean</t>
  </si>
  <si>
    <t>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</si>
</sst>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selection activeCell="A11" sqref="A11:A1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55</v>
      </c>
      <c r="C2" s="3">
        <v>30</v>
      </c>
      <c r="D2" s="3" t="s">
        <v>13</v>
      </c>
      <c r="F2" s="1">
        <v>2</v>
      </c>
      <c r="G2" s="3">
        <v>116</v>
      </c>
      <c r="H2" s="3">
        <v>70</v>
      </c>
      <c r="I2" s="3">
        <v>62</v>
      </c>
      <c r="K2" s="1">
        <v>3</v>
      </c>
      <c r="L2" s="3">
        <v>62</v>
      </c>
      <c r="M2" s="3">
        <v>55</v>
      </c>
      <c r="N2" s="3">
        <v>43</v>
      </c>
    </row>
    <row r="3" spans="1:14" x14ac:dyDescent="0.25">
      <c r="A3" s="1">
        <v>6</v>
      </c>
      <c r="B3" s="3">
        <v>57</v>
      </c>
      <c r="C3" s="3">
        <v>130</v>
      </c>
      <c r="D3" s="3">
        <v>70</v>
      </c>
      <c r="F3" s="1">
        <v>4</v>
      </c>
      <c r="G3" s="3">
        <v>57</v>
      </c>
      <c r="H3" s="3">
        <v>129</v>
      </c>
      <c r="I3" s="3">
        <v>71</v>
      </c>
      <c r="K3" s="1">
        <v>13</v>
      </c>
      <c r="L3" s="3">
        <v>56</v>
      </c>
      <c r="M3" s="3">
        <v>50</v>
      </c>
      <c r="N3" s="3">
        <v>46</v>
      </c>
    </row>
    <row r="4" spans="1:14" x14ac:dyDescent="0.25">
      <c r="A4" s="1">
        <v>7</v>
      </c>
      <c r="B4" s="3">
        <v>50</v>
      </c>
      <c r="C4" s="3">
        <v>535</v>
      </c>
      <c r="D4" s="3">
        <v>72</v>
      </c>
      <c r="F4" s="1">
        <v>5</v>
      </c>
      <c r="G4" s="3">
        <v>59</v>
      </c>
      <c r="H4" s="3">
        <v>57</v>
      </c>
      <c r="I4" s="3">
        <v>67</v>
      </c>
      <c r="K4" s="1">
        <v>15</v>
      </c>
      <c r="L4" s="3">
        <v>66</v>
      </c>
      <c r="M4" s="3">
        <v>57</v>
      </c>
      <c r="N4" s="3">
        <v>54</v>
      </c>
    </row>
    <row r="5" spans="1:14" x14ac:dyDescent="0.25">
      <c r="A5" s="1">
        <v>8</v>
      </c>
      <c r="B5" s="3">
        <v>57</v>
      </c>
      <c r="C5" s="3">
        <v>101</v>
      </c>
      <c r="D5" s="3">
        <v>64</v>
      </c>
      <c r="F5" s="1">
        <v>9</v>
      </c>
      <c r="G5" s="3">
        <v>58</v>
      </c>
      <c r="H5" s="3">
        <v>76</v>
      </c>
      <c r="I5" s="3">
        <v>65</v>
      </c>
      <c r="K5" s="1">
        <v>16</v>
      </c>
      <c r="L5" s="3">
        <v>42</v>
      </c>
      <c r="M5" s="3">
        <v>51</v>
      </c>
      <c r="N5" s="3">
        <v>52</v>
      </c>
    </row>
    <row r="6" spans="1:14" x14ac:dyDescent="0.25">
      <c r="A6" s="1">
        <v>10</v>
      </c>
      <c r="B6" s="3">
        <v>46</v>
      </c>
      <c r="C6" s="3">
        <v>173</v>
      </c>
      <c r="D6" s="3">
        <v>67</v>
      </c>
      <c r="F6" s="1">
        <v>11</v>
      </c>
      <c r="G6" s="3">
        <v>43</v>
      </c>
      <c r="H6" s="3">
        <v>32</v>
      </c>
      <c r="I6" s="3">
        <v>45</v>
      </c>
      <c r="K6" s="1">
        <v>17</v>
      </c>
      <c r="L6" s="3">
        <v>54</v>
      </c>
      <c r="M6" s="3" t="s">
        <v>13</v>
      </c>
      <c r="N6" s="3">
        <v>58</v>
      </c>
    </row>
    <row r="7" spans="1:14" x14ac:dyDescent="0.25">
      <c r="A7" s="1">
        <v>12</v>
      </c>
      <c r="B7" s="3">
        <v>47</v>
      </c>
      <c r="C7" s="3">
        <v>268</v>
      </c>
      <c r="D7" s="3">
        <v>56</v>
      </c>
      <c r="F7" s="1">
        <v>14</v>
      </c>
      <c r="G7" s="3">
        <v>54</v>
      </c>
      <c r="H7" s="3">
        <v>23</v>
      </c>
      <c r="I7" s="3">
        <v>89</v>
      </c>
      <c r="K7" s="1">
        <v>18</v>
      </c>
      <c r="L7" s="3">
        <v>46</v>
      </c>
      <c r="M7" s="3">
        <v>52</v>
      </c>
      <c r="N7" s="3">
        <v>53</v>
      </c>
    </row>
    <row r="8" spans="1:14" x14ac:dyDescent="0.25">
      <c r="A8" s="1">
        <v>20</v>
      </c>
      <c r="B8" s="3">
        <v>45</v>
      </c>
      <c r="C8" s="3">
        <v>147</v>
      </c>
      <c r="D8" s="3" t="s">
        <v>13</v>
      </c>
      <c r="F8" s="1">
        <v>19</v>
      </c>
      <c r="G8" s="3">
        <v>66</v>
      </c>
      <c r="H8" s="3">
        <v>202</v>
      </c>
      <c r="I8" s="3" t="s">
        <v>13</v>
      </c>
      <c r="K8" s="1">
        <v>21</v>
      </c>
      <c r="L8" s="3">
        <v>59</v>
      </c>
      <c r="M8" s="3">
        <v>57</v>
      </c>
      <c r="N8" s="3">
        <v>60</v>
      </c>
    </row>
    <row r="9" spans="1:14" x14ac:dyDescent="0.25">
      <c r="A9" s="1">
        <v>22</v>
      </c>
      <c r="B9" s="3">
        <v>56</v>
      </c>
      <c r="C9" s="3">
        <v>66</v>
      </c>
      <c r="D9" s="3">
        <v>61</v>
      </c>
      <c r="F9" s="1">
        <v>24</v>
      </c>
      <c r="G9" s="3">
        <v>51</v>
      </c>
      <c r="H9" s="3">
        <v>61</v>
      </c>
      <c r="I9" s="3">
        <v>54</v>
      </c>
      <c r="K9" s="1">
        <v>23</v>
      </c>
      <c r="L9" s="3">
        <v>45</v>
      </c>
      <c r="M9" s="3">
        <v>46</v>
      </c>
      <c r="N9" s="3">
        <v>53</v>
      </c>
    </row>
    <row r="11" spans="1:14" x14ac:dyDescent="0.25">
      <c r="A11" s="1" t="s">
        <v>32</v>
      </c>
      <c r="B11" s="1">
        <f>AVERAGE(B2:B9)</f>
        <v>51.625</v>
      </c>
      <c r="C11" s="1">
        <f t="shared" ref="C11:N11" si="0">AVERAGE(C2:C9)</f>
        <v>181.25</v>
      </c>
      <c r="D11" s="1">
        <f t="shared" si="0"/>
        <v>65</v>
      </c>
      <c r="F11" s="1">
        <f t="shared" si="0"/>
        <v>11</v>
      </c>
      <c r="G11" s="1">
        <f t="shared" si="0"/>
        <v>63</v>
      </c>
      <c r="H11" s="1">
        <f t="shared" si="0"/>
        <v>81.25</v>
      </c>
      <c r="I11" s="1">
        <f t="shared" si="0"/>
        <v>64.714285714285708</v>
      </c>
      <c r="K11" s="1">
        <f t="shared" si="0"/>
        <v>15.75</v>
      </c>
      <c r="L11" s="1">
        <f t="shared" si="0"/>
        <v>53.75</v>
      </c>
      <c r="M11" s="1">
        <f t="shared" si="0"/>
        <v>52.571428571428569</v>
      </c>
      <c r="N11" s="1">
        <f t="shared" si="0"/>
        <v>52.375</v>
      </c>
    </row>
    <row r="12" spans="1:14" x14ac:dyDescent="0.25">
      <c r="A12" s="1" t="s">
        <v>15</v>
      </c>
      <c r="B12" s="1">
        <f>STDEV(B2:B8)</f>
        <v>5.259911279353167</v>
      </c>
      <c r="C12" s="1">
        <f t="shared" ref="C12:N12" si="1">STDEV(C2:C8)</f>
        <v>165.30347272588708</v>
      </c>
      <c r="D12" s="1">
        <f t="shared" si="1"/>
        <v>6.2609903369994111</v>
      </c>
      <c r="F12" s="1">
        <f t="shared" si="1"/>
        <v>6.0395521751360404</v>
      </c>
      <c r="G12" s="1">
        <f t="shared" si="1"/>
        <v>23.648215476819715</v>
      </c>
      <c r="H12" s="1">
        <f t="shared" si="1"/>
        <v>62.400396824135058</v>
      </c>
      <c r="I12" s="1">
        <f t="shared" si="1"/>
        <v>14.223220451079285</v>
      </c>
      <c r="K12" s="1">
        <f t="shared" si="1"/>
        <v>5.7362672448868599</v>
      </c>
      <c r="L12" s="1">
        <f t="shared" si="1"/>
        <v>8.5440037453175304</v>
      </c>
      <c r="M12" s="1">
        <f t="shared" si="1"/>
        <v>3.0767948691238205</v>
      </c>
      <c r="N12" s="1">
        <f t="shared" si="1"/>
        <v>6.0749289629395733</v>
      </c>
    </row>
    <row r="14" spans="1:14" x14ac:dyDescent="0.25">
      <c r="A14" s="1" t="s">
        <v>3</v>
      </c>
      <c r="B14" s="1" t="str">
        <f>ROUND(B11,0)&amp;" ("&amp;ROUND(B12,0)&amp;")"</f>
        <v>52 (5)</v>
      </c>
      <c r="C14" s="1" t="str">
        <f t="shared" ref="C14:D14" si="2">ROUND(C11,0)&amp;" ("&amp;ROUND(C12,0)&amp;")"</f>
        <v>181 (165)</v>
      </c>
      <c r="D14" s="1" t="str">
        <f t="shared" si="2"/>
        <v>65 (6)</v>
      </c>
    </row>
    <row r="15" spans="1:14" x14ac:dyDescent="0.25">
      <c r="A15" s="1" t="s">
        <v>2</v>
      </c>
      <c r="B15" s="1" t="str">
        <f>ROUND(G11,0)&amp;" ("&amp;ROUND(G12,0)&amp;")"</f>
        <v>63 (24)</v>
      </c>
      <c r="C15" s="1" t="str">
        <f t="shared" ref="C15:D15" si="3">ROUND(H11,0)&amp;" ("&amp;ROUND(H12,0)&amp;")"</f>
        <v>81 (62)</v>
      </c>
      <c r="D15" s="1" t="str">
        <f t="shared" si="3"/>
        <v>65 (14)</v>
      </c>
    </row>
    <row r="16" spans="1:14" x14ac:dyDescent="0.25">
      <c r="A16" s="1" t="s">
        <v>4</v>
      </c>
      <c r="B16" s="1" t="str">
        <f>ROUND(L11,0)&amp;" ("&amp;ROUND(L12,0)&amp;")"</f>
        <v>54 (9)</v>
      </c>
      <c r="C16" s="1" t="str">
        <f t="shared" ref="C16:D16" si="4">ROUND(M11,0)&amp;" ("&amp;ROUND(M12,0)&amp;")"</f>
        <v>53 (3)</v>
      </c>
      <c r="D16" s="1" t="str">
        <f t="shared" si="4"/>
        <v>52 (6)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6"/>
  <sheetViews>
    <sheetView workbookViewId="0">
      <selection activeCell="A11" sqref="A11:A1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40</v>
      </c>
      <c r="C2" s="3">
        <v>51</v>
      </c>
      <c r="D2" s="3"/>
      <c r="F2" s="1">
        <v>2</v>
      </c>
      <c r="G2" s="3">
        <v>267</v>
      </c>
      <c r="H2" s="3">
        <v>535</v>
      </c>
      <c r="I2" s="3">
        <v>139</v>
      </c>
      <c r="K2" s="1">
        <v>3</v>
      </c>
      <c r="L2" s="3">
        <v>52</v>
      </c>
      <c r="M2" s="3">
        <v>146</v>
      </c>
      <c r="N2" s="3">
        <v>38</v>
      </c>
    </row>
    <row r="3" spans="1:14" x14ac:dyDescent="0.25">
      <c r="A3" s="1">
        <v>6</v>
      </c>
      <c r="B3" s="3">
        <v>117</v>
      </c>
      <c r="C3" s="3" t="s">
        <v>13</v>
      </c>
      <c r="D3" s="3" t="s">
        <v>13</v>
      </c>
      <c r="F3" s="1">
        <v>4</v>
      </c>
      <c r="G3" s="3">
        <v>128</v>
      </c>
      <c r="H3" s="3" t="s">
        <v>13</v>
      </c>
      <c r="I3" s="3" t="s">
        <v>13</v>
      </c>
      <c r="K3" s="1">
        <v>13</v>
      </c>
      <c r="L3" s="3">
        <v>114</v>
      </c>
      <c r="M3" s="3">
        <v>223</v>
      </c>
      <c r="N3" s="3">
        <v>384</v>
      </c>
    </row>
    <row r="4" spans="1:14" x14ac:dyDescent="0.25">
      <c r="A4" s="1">
        <v>7</v>
      </c>
      <c r="B4" s="3">
        <v>74</v>
      </c>
      <c r="C4" s="3" t="s">
        <v>13</v>
      </c>
      <c r="D4" s="3" t="s">
        <v>13</v>
      </c>
      <c r="F4" s="1">
        <v>5</v>
      </c>
      <c r="G4" s="3">
        <v>64</v>
      </c>
      <c r="H4" s="3" t="s">
        <v>13</v>
      </c>
      <c r="I4" s="3" t="s">
        <v>13</v>
      </c>
      <c r="K4" s="1">
        <v>15</v>
      </c>
      <c r="L4" s="3">
        <v>200</v>
      </c>
      <c r="M4" s="3" t="s">
        <v>13</v>
      </c>
      <c r="N4" s="3">
        <v>411</v>
      </c>
    </row>
    <row r="5" spans="1:14" x14ac:dyDescent="0.25">
      <c r="A5" s="1">
        <v>8</v>
      </c>
      <c r="B5" s="3">
        <v>135</v>
      </c>
      <c r="C5" s="3" t="s">
        <v>13</v>
      </c>
      <c r="D5" s="3" t="s">
        <v>13</v>
      </c>
      <c r="F5" s="1">
        <v>9</v>
      </c>
      <c r="G5" s="3">
        <v>69</v>
      </c>
      <c r="H5" s="3" t="s">
        <v>13</v>
      </c>
      <c r="I5" s="3">
        <v>534</v>
      </c>
      <c r="K5" s="1">
        <v>16</v>
      </c>
      <c r="L5" s="3">
        <v>67</v>
      </c>
      <c r="M5" s="3" t="s">
        <v>13</v>
      </c>
      <c r="N5" s="3">
        <v>268</v>
      </c>
    </row>
    <row r="6" spans="1:14" x14ac:dyDescent="0.25">
      <c r="A6" s="1">
        <v>10</v>
      </c>
      <c r="B6" s="3">
        <v>68</v>
      </c>
      <c r="C6" s="3" t="s">
        <v>13</v>
      </c>
      <c r="D6" s="3">
        <v>364</v>
      </c>
      <c r="F6" s="1">
        <v>11</v>
      </c>
      <c r="G6" s="3">
        <v>26</v>
      </c>
      <c r="H6" s="3" t="s">
        <v>13</v>
      </c>
      <c r="I6" s="3">
        <v>188</v>
      </c>
      <c r="K6" s="1">
        <v>17</v>
      </c>
      <c r="L6" s="3">
        <v>21</v>
      </c>
      <c r="M6" s="3" t="s">
        <v>13</v>
      </c>
      <c r="N6" s="3">
        <v>35</v>
      </c>
    </row>
    <row r="7" spans="1:14" x14ac:dyDescent="0.25">
      <c r="A7" s="1">
        <v>12</v>
      </c>
      <c r="B7" s="3">
        <v>53</v>
      </c>
      <c r="C7" s="3" t="s">
        <v>13</v>
      </c>
      <c r="D7" s="3">
        <v>391</v>
      </c>
      <c r="F7" s="1">
        <v>14</v>
      </c>
      <c r="G7" s="3">
        <v>85</v>
      </c>
      <c r="H7" s="3" t="s">
        <v>13</v>
      </c>
      <c r="I7" s="3">
        <v>455</v>
      </c>
      <c r="K7" s="1">
        <v>18</v>
      </c>
      <c r="L7" s="3">
        <v>47</v>
      </c>
      <c r="M7" s="3">
        <v>274</v>
      </c>
      <c r="N7" s="3">
        <v>154</v>
      </c>
    </row>
    <row r="8" spans="1:14" x14ac:dyDescent="0.25">
      <c r="A8" s="1">
        <v>20</v>
      </c>
      <c r="B8" s="3">
        <v>107</v>
      </c>
      <c r="C8" s="3" t="s">
        <v>13</v>
      </c>
      <c r="D8" s="3" t="s">
        <v>13</v>
      </c>
      <c r="F8" s="1">
        <v>19</v>
      </c>
      <c r="G8" s="3" t="s">
        <v>13</v>
      </c>
      <c r="H8" s="3" t="s">
        <v>13</v>
      </c>
      <c r="I8" s="3" t="s">
        <v>13</v>
      </c>
      <c r="K8" s="1">
        <v>21</v>
      </c>
      <c r="L8" s="3">
        <v>62</v>
      </c>
      <c r="M8" s="3">
        <v>504</v>
      </c>
      <c r="N8" s="3">
        <v>327</v>
      </c>
    </row>
    <row r="9" spans="1:14" x14ac:dyDescent="0.25">
      <c r="A9" s="1">
        <v>22</v>
      </c>
      <c r="B9" s="3">
        <v>69</v>
      </c>
      <c r="C9" s="3" t="s">
        <v>13</v>
      </c>
      <c r="D9" s="3">
        <v>240</v>
      </c>
      <c r="F9" s="1">
        <v>24</v>
      </c>
      <c r="G9" s="3">
        <v>58</v>
      </c>
      <c r="H9" s="3">
        <v>653</v>
      </c>
      <c r="I9" s="3">
        <v>313</v>
      </c>
      <c r="K9" s="1">
        <v>23</v>
      </c>
      <c r="L9" s="3" t="s">
        <v>13</v>
      </c>
      <c r="M9" s="3">
        <v>263</v>
      </c>
      <c r="N9" s="3">
        <v>87</v>
      </c>
    </row>
    <row r="11" spans="1:14" x14ac:dyDescent="0.25">
      <c r="A11" s="1" t="s">
        <v>32</v>
      </c>
      <c r="B11" s="1">
        <f>AVERAGE(B2:B9)</f>
        <v>82.875</v>
      </c>
      <c r="C11" s="1">
        <f t="shared" ref="C11:N11" si="0">AVERAGE(C2:C9)</f>
        <v>51</v>
      </c>
      <c r="D11" s="1">
        <f t="shared" si="0"/>
        <v>331.66666666666669</v>
      </c>
      <c r="F11" s="1">
        <f t="shared" si="0"/>
        <v>11</v>
      </c>
      <c r="G11" s="1">
        <f t="shared" si="0"/>
        <v>99.571428571428569</v>
      </c>
      <c r="H11" s="1">
        <f t="shared" si="0"/>
        <v>594</v>
      </c>
      <c r="I11" s="1">
        <f t="shared" si="0"/>
        <v>325.8</v>
      </c>
      <c r="K11" s="1">
        <f t="shared" si="0"/>
        <v>15.75</v>
      </c>
      <c r="L11" s="1">
        <f t="shared" si="0"/>
        <v>80.428571428571431</v>
      </c>
      <c r="M11" s="1">
        <f t="shared" si="0"/>
        <v>282</v>
      </c>
      <c r="N11" s="1">
        <f t="shared" si="0"/>
        <v>213</v>
      </c>
    </row>
    <row r="12" spans="1:14" x14ac:dyDescent="0.25">
      <c r="A12" s="1" t="s">
        <v>15</v>
      </c>
      <c r="B12" s="1">
        <f>STDEV(B2:B8)</f>
        <v>35.277134102364251</v>
      </c>
      <c r="C12" s="1" t="s">
        <v>13</v>
      </c>
      <c r="D12" s="1">
        <f t="shared" ref="D12:N12" si="1">STDEV(D2:D8)</f>
        <v>19.091883092036785</v>
      </c>
      <c r="F12" s="1">
        <f t="shared" si="1"/>
        <v>6.0395521751360404</v>
      </c>
      <c r="G12" s="1">
        <f t="shared" si="1"/>
        <v>85.296541547708728</v>
      </c>
      <c r="H12" s="1" t="s">
        <v>13</v>
      </c>
      <c r="I12" s="1">
        <f t="shared" si="1"/>
        <v>194.83497290442151</v>
      </c>
      <c r="K12" s="1">
        <f t="shared" si="1"/>
        <v>5.7362672448868599</v>
      </c>
      <c r="L12" s="1">
        <f t="shared" si="1"/>
        <v>59.723968228445607</v>
      </c>
      <c r="M12" s="1">
        <f t="shared" si="1"/>
        <v>154.09385668048765</v>
      </c>
      <c r="N12" s="1">
        <f t="shared" si="1"/>
        <v>157.04988591739462</v>
      </c>
    </row>
    <row r="14" spans="1:14" x14ac:dyDescent="0.25">
      <c r="A14" s="1" t="s">
        <v>3</v>
      </c>
      <c r="B14" s="1" t="str">
        <f>ROUND(B11,0)&amp;" ("&amp;ROUND(B12,0)&amp;")"</f>
        <v>83 (35)</v>
      </c>
      <c r="C14" s="1" t="s">
        <v>13</v>
      </c>
      <c r="D14" s="1" t="str">
        <f t="shared" ref="D14" si="2">ROUND(D11,0)&amp;" ("&amp;ROUND(D12,0)&amp;")"</f>
        <v>332 (19)</v>
      </c>
    </row>
    <row r="15" spans="1:14" x14ac:dyDescent="0.25">
      <c r="A15" s="1" t="s">
        <v>2</v>
      </c>
      <c r="B15" s="1" t="str">
        <f>ROUND(G11,0)&amp;" ("&amp;ROUND(G12,0)&amp;")"</f>
        <v>100 (85)</v>
      </c>
      <c r="C15" s="1" t="s">
        <v>13</v>
      </c>
      <c r="D15" s="1" t="str">
        <f t="shared" ref="D15" si="3">ROUND(I11,0)&amp;" ("&amp;ROUND(I12,0)&amp;")"</f>
        <v>326 (195)</v>
      </c>
    </row>
    <row r="16" spans="1:14" x14ac:dyDescent="0.25">
      <c r="A16" s="1" t="s">
        <v>4</v>
      </c>
      <c r="B16" s="1" t="str">
        <f>ROUND(L11,0)&amp;" ("&amp;ROUND(L12,0)&amp;")"</f>
        <v>80 (60)</v>
      </c>
      <c r="C16" s="1" t="str">
        <f t="shared" ref="C16:D16" si="4">ROUND(M11,0)&amp;" ("&amp;ROUND(M12,0)&amp;")"</f>
        <v>282 (154)</v>
      </c>
      <c r="D16" s="1" t="str">
        <f t="shared" si="4"/>
        <v>213 (157)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workbookViewId="0">
      <selection activeCell="P1" sqref="P1:P1048576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82</v>
      </c>
      <c r="C2" s="3">
        <v>82</v>
      </c>
      <c r="D2" s="3" t="s">
        <v>13</v>
      </c>
      <c r="F2" s="1">
        <v>2</v>
      </c>
      <c r="G2" s="3" t="s">
        <v>13</v>
      </c>
      <c r="H2" s="3">
        <v>42</v>
      </c>
      <c r="I2" s="3">
        <v>69</v>
      </c>
      <c r="K2" s="1">
        <v>3</v>
      </c>
      <c r="L2" s="3">
        <v>79</v>
      </c>
      <c r="M2" s="3">
        <v>73</v>
      </c>
      <c r="N2" s="3">
        <v>83</v>
      </c>
    </row>
    <row r="3" spans="1:14" x14ac:dyDescent="0.25">
      <c r="A3" s="1">
        <v>6</v>
      </c>
      <c r="B3" s="3">
        <v>75</v>
      </c>
      <c r="C3" s="3" t="s">
        <v>13</v>
      </c>
      <c r="D3" s="3">
        <v>61</v>
      </c>
      <c r="F3" s="1">
        <v>4</v>
      </c>
      <c r="G3" s="3">
        <v>78</v>
      </c>
      <c r="H3" s="3" t="s">
        <v>13</v>
      </c>
      <c r="I3" s="3" t="s">
        <v>13</v>
      </c>
      <c r="K3" s="1">
        <v>13</v>
      </c>
      <c r="L3" s="3">
        <v>81</v>
      </c>
      <c r="M3" s="3">
        <v>68</v>
      </c>
      <c r="N3" s="3">
        <v>54</v>
      </c>
    </row>
    <row r="4" spans="1:14" x14ac:dyDescent="0.25">
      <c r="A4" s="1">
        <v>7</v>
      </c>
      <c r="B4" s="3">
        <v>80</v>
      </c>
      <c r="C4" s="3" t="s">
        <v>13</v>
      </c>
      <c r="D4" s="3">
        <v>48</v>
      </c>
      <c r="F4" s="1">
        <v>5</v>
      </c>
      <c r="G4" s="3">
        <v>81</v>
      </c>
      <c r="H4" s="3">
        <v>56</v>
      </c>
      <c r="I4" s="3">
        <v>61</v>
      </c>
      <c r="K4" s="1">
        <v>15</v>
      </c>
      <c r="L4" s="3">
        <v>74</v>
      </c>
      <c r="M4" s="3">
        <v>46</v>
      </c>
      <c r="N4" s="3">
        <v>75</v>
      </c>
    </row>
    <row r="5" spans="1:14" x14ac:dyDescent="0.25">
      <c r="A5" s="1">
        <v>8</v>
      </c>
      <c r="B5" s="3">
        <v>76</v>
      </c>
      <c r="C5" s="3" t="s">
        <v>13</v>
      </c>
      <c r="D5" s="3" t="s">
        <v>13</v>
      </c>
      <c r="F5" s="1">
        <v>9</v>
      </c>
      <c r="G5" s="3">
        <v>79</v>
      </c>
      <c r="H5" s="3" t="s">
        <v>13</v>
      </c>
      <c r="I5" s="3" t="s">
        <v>13</v>
      </c>
      <c r="K5" s="1">
        <v>16</v>
      </c>
      <c r="L5" s="3">
        <v>80</v>
      </c>
      <c r="M5" s="3">
        <v>67</v>
      </c>
      <c r="N5" s="3">
        <v>77</v>
      </c>
    </row>
    <row r="6" spans="1:14" x14ac:dyDescent="0.25">
      <c r="A6" s="1">
        <v>10</v>
      </c>
      <c r="B6" s="3">
        <v>81</v>
      </c>
      <c r="C6" s="3" t="s">
        <v>13</v>
      </c>
      <c r="D6" s="3">
        <v>55</v>
      </c>
      <c r="F6" s="1">
        <v>11</v>
      </c>
      <c r="G6" s="3">
        <v>85</v>
      </c>
      <c r="H6" s="3">
        <v>62</v>
      </c>
      <c r="I6" s="3">
        <v>74</v>
      </c>
      <c r="K6" s="1">
        <v>17</v>
      </c>
      <c r="L6" s="3">
        <v>86</v>
      </c>
      <c r="M6" s="3" t="s">
        <v>13</v>
      </c>
      <c r="N6" s="3">
        <v>84</v>
      </c>
    </row>
    <row r="7" spans="1:14" x14ac:dyDescent="0.25">
      <c r="A7" s="1">
        <v>12</v>
      </c>
      <c r="B7" s="3">
        <v>81</v>
      </c>
      <c r="C7" s="3">
        <v>18</v>
      </c>
      <c r="D7" s="3">
        <v>57</v>
      </c>
      <c r="F7" s="1">
        <v>14</v>
      </c>
      <c r="G7" s="3">
        <v>79</v>
      </c>
      <c r="H7" s="3">
        <v>17</v>
      </c>
      <c r="I7" s="3" t="s">
        <v>13</v>
      </c>
      <c r="K7" s="1">
        <v>18</v>
      </c>
      <c r="L7" s="3">
        <v>82</v>
      </c>
      <c r="M7" s="3">
        <v>74</v>
      </c>
      <c r="N7" s="3">
        <v>78</v>
      </c>
    </row>
    <row r="8" spans="1:14" x14ac:dyDescent="0.25">
      <c r="A8" s="1">
        <v>20</v>
      </c>
      <c r="B8" s="3">
        <v>81</v>
      </c>
      <c r="C8" s="3" t="s">
        <v>13</v>
      </c>
      <c r="D8" s="3" t="s">
        <v>13</v>
      </c>
      <c r="F8" s="1">
        <v>19</v>
      </c>
      <c r="G8" s="3">
        <v>68</v>
      </c>
      <c r="H8" s="3" t="s">
        <v>13</v>
      </c>
      <c r="I8" s="3" t="s">
        <v>13</v>
      </c>
      <c r="K8" s="1">
        <v>21</v>
      </c>
      <c r="L8" s="3">
        <v>81</v>
      </c>
      <c r="M8" s="3">
        <v>71</v>
      </c>
      <c r="N8" s="3">
        <v>78</v>
      </c>
    </row>
    <row r="9" spans="1:14" x14ac:dyDescent="0.25">
      <c r="A9" s="1">
        <v>22</v>
      </c>
      <c r="B9" s="3">
        <v>79</v>
      </c>
      <c r="C9" s="3">
        <v>46</v>
      </c>
      <c r="D9" s="3">
        <v>69</v>
      </c>
      <c r="F9" s="1">
        <v>24</v>
      </c>
      <c r="G9" s="3">
        <v>81</v>
      </c>
      <c r="H9" s="3">
        <v>57</v>
      </c>
      <c r="I9" s="3">
        <v>69</v>
      </c>
      <c r="K9" s="1">
        <v>23</v>
      </c>
      <c r="L9" s="3">
        <v>83</v>
      </c>
      <c r="M9" s="3">
        <v>76</v>
      </c>
      <c r="N9" s="3">
        <v>80</v>
      </c>
    </row>
    <row r="11" spans="1:14" x14ac:dyDescent="0.25">
      <c r="A11" s="1" t="s">
        <v>32</v>
      </c>
      <c r="B11" s="1">
        <f>AVERAGE(B2:B9)</f>
        <v>79.375</v>
      </c>
      <c r="C11" s="1">
        <f t="shared" ref="C11:N11" si="0">AVERAGE(C2:C9)</f>
        <v>48.666666666666664</v>
      </c>
      <c r="D11" s="1">
        <f t="shared" si="0"/>
        <v>58</v>
      </c>
      <c r="F11" s="1">
        <f t="shared" si="0"/>
        <v>11</v>
      </c>
      <c r="G11" s="1">
        <f t="shared" si="0"/>
        <v>78.714285714285708</v>
      </c>
      <c r="H11" s="1">
        <f t="shared" si="0"/>
        <v>46.8</v>
      </c>
      <c r="I11" s="1">
        <f t="shared" si="0"/>
        <v>68.25</v>
      </c>
      <c r="K11" s="1">
        <f t="shared" si="0"/>
        <v>15.75</v>
      </c>
      <c r="L11" s="1">
        <f t="shared" si="0"/>
        <v>80.75</v>
      </c>
      <c r="M11" s="1">
        <f t="shared" si="0"/>
        <v>67.857142857142861</v>
      </c>
      <c r="N11" s="1">
        <f t="shared" si="0"/>
        <v>76.125</v>
      </c>
    </row>
    <row r="12" spans="1:14" x14ac:dyDescent="0.25">
      <c r="A12" s="1" t="s">
        <v>15</v>
      </c>
      <c r="B12" s="1">
        <f>STDEV(B2:B8)</f>
        <v>2.7602622373694166</v>
      </c>
      <c r="C12" s="1">
        <f t="shared" ref="C12:N12" si="1">STDEV(C2:C8)</f>
        <v>45.254833995939045</v>
      </c>
      <c r="D12" s="1">
        <f t="shared" si="1"/>
        <v>5.4390562906935731</v>
      </c>
      <c r="F12" s="1">
        <f t="shared" si="1"/>
        <v>6.0395521751360404</v>
      </c>
      <c r="G12" s="1">
        <f t="shared" si="1"/>
        <v>5.6450568346710792</v>
      </c>
      <c r="H12" s="1">
        <f t="shared" si="1"/>
        <v>20.006249023742555</v>
      </c>
      <c r="I12" s="1">
        <f t="shared" si="1"/>
        <v>6.5574385243020004</v>
      </c>
      <c r="K12" s="1">
        <f t="shared" si="1"/>
        <v>5.7362672448868599</v>
      </c>
      <c r="L12" s="1">
        <f t="shared" si="1"/>
        <v>3.598941643369749</v>
      </c>
      <c r="M12" s="1">
        <f t="shared" si="1"/>
        <v>10.406728592598157</v>
      </c>
      <c r="N12" s="1">
        <f t="shared" si="1"/>
        <v>10.047506205640305</v>
      </c>
    </row>
    <row r="14" spans="1:14" x14ac:dyDescent="0.25">
      <c r="A14" s="1" t="s">
        <v>3</v>
      </c>
      <c r="B14" s="1" t="str">
        <f>ROUND(B11,0)&amp;" ("&amp;ROUND(B12,0)&amp;")"</f>
        <v>79 (3)</v>
      </c>
      <c r="C14" s="1" t="str">
        <f t="shared" ref="C14:D14" si="2">ROUND(C11,0)&amp;" ("&amp;ROUND(C12,0)&amp;")"</f>
        <v>49 (45)</v>
      </c>
      <c r="D14" s="1" t="str">
        <f t="shared" si="2"/>
        <v>58 (5)</v>
      </c>
    </row>
    <row r="15" spans="1:14" x14ac:dyDescent="0.25">
      <c r="A15" s="1" t="s">
        <v>2</v>
      </c>
      <c r="B15" s="1" t="str">
        <f>ROUND(G11,0)&amp;" ("&amp;ROUND(G12,0)&amp;")"</f>
        <v>79 (6)</v>
      </c>
      <c r="C15" s="1" t="str">
        <f t="shared" ref="C15:D15" si="3">ROUND(H11,0)&amp;" ("&amp;ROUND(H12,0)&amp;")"</f>
        <v>47 (20)</v>
      </c>
      <c r="D15" s="1" t="str">
        <f t="shared" si="3"/>
        <v>68 (7)</v>
      </c>
    </row>
    <row r="16" spans="1:14" x14ac:dyDescent="0.25">
      <c r="A16" s="1" t="s">
        <v>4</v>
      </c>
      <c r="B16" s="1" t="str">
        <f>ROUND(L11,0)&amp;" ("&amp;ROUND(L12,0)&amp;")"</f>
        <v>81 (4)</v>
      </c>
      <c r="C16" s="1" t="str">
        <f t="shared" ref="C16:D16" si="4">ROUND(M11,0)&amp;" ("&amp;ROUND(M12,0)&amp;")"</f>
        <v>68 (10)</v>
      </c>
      <c r="D16" s="1" t="str">
        <f t="shared" si="4"/>
        <v>76 (10)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6"/>
  <sheetViews>
    <sheetView workbookViewId="0">
      <selection activeCell="A11" sqref="A11:A1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55</v>
      </c>
      <c r="C2" s="3">
        <v>30</v>
      </c>
      <c r="D2" s="3" t="s">
        <v>13</v>
      </c>
      <c r="F2" s="1">
        <v>2</v>
      </c>
      <c r="G2" s="3">
        <v>116</v>
      </c>
      <c r="H2" s="3">
        <v>70</v>
      </c>
      <c r="I2" s="3">
        <v>62</v>
      </c>
      <c r="K2" s="1">
        <v>3</v>
      </c>
      <c r="L2" s="3">
        <v>62</v>
      </c>
      <c r="M2" s="3">
        <v>55</v>
      </c>
      <c r="N2" s="3">
        <v>43</v>
      </c>
    </row>
    <row r="3" spans="1:14" x14ac:dyDescent="0.25">
      <c r="A3" s="1">
        <v>6</v>
      </c>
      <c r="B3" s="3">
        <v>57</v>
      </c>
      <c r="C3" s="3">
        <v>130</v>
      </c>
      <c r="D3" s="3">
        <v>70</v>
      </c>
      <c r="F3" s="1">
        <v>4</v>
      </c>
      <c r="G3" s="3">
        <v>57</v>
      </c>
      <c r="H3" s="3">
        <v>129</v>
      </c>
      <c r="I3" s="3">
        <v>71</v>
      </c>
      <c r="K3" s="1">
        <v>13</v>
      </c>
      <c r="L3" s="3">
        <v>56</v>
      </c>
      <c r="M3" s="3">
        <v>50</v>
      </c>
      <c r="N3" s="3">
        <v>46</v>
      </c>
    </row>
    <row r="4" spans="1:14" x14ac:dyDescent="0.25">
      <c r="A4" s="1">
        <v>7</v>
      </c>
      <c r="B4" s="3">
        <v>50</v>
      </c>
      <c r="C4" s="3">
        <v>535</v>
      </c>
      <c r="D4" s="3">
        <v>72</v>
      </c>
      <c r="F4" s="1">
        <v>5</v>
      </c>
      <c r="G4" s="3">
        <v>59</v>
      </c>
      <c r="H4" s="3">
        <v>57</v>
      </c>
      <c r="I4" s="3">
        <v>67</v>
      </c>
      <c r="K4" s="1">
        <v>15</v>
      </c>
      <c r="L4" s="3">
        <v>66</v>
      </c>
      <c r="M4" s="3">
        <v>57</v>
      </c>
      <c r="N4" s="3">
        <v>54</v>
      </c>
    </row>
    <row r="5" spans="1:14" x14ac:dyDescent="0.25">
      <c r="A5" s="1">
        <v>8</v>
      </c>
      <c r="B5" s="3">
        <v>57</v>
      </c>
      <c r="C5" s="3">
        <v>101</v>
      </c>
      <c r="D5" s="3">
        <v>64</v>
      </c>
      <c r="F5" s="1">
        <v>9</v>
      </c>
      <c r="G5" s="3">
        <v>58</v>
      </c>
      <c r="H5" s="3">
        <v>76</v>
      </c>
      <c r="I5" s="3">
        <v>65</v>
      </c>
      <c r="K5" s="1">
        <v>16</v>
      </c>
      <c r="L5" s="3">
        <v>42</v>
      </c>
      <c r="M5" s="3">
        <v>51</v>
      </c>
      <c r="N5" s="3">
        <v>52</v>
      </c>
    </row>
    <row r="6" spans="1:14" x14ac:dyDescent="0.25">
      <c r="A6" s="1">
        <v>10</v>
      </c>
      <c r="B6" s="3">
        <v>46</v>
      </c>
      <c r="C6" s="3">
        <v>173</v>
      </c>
      <c r="D6" s="3">
        <v>67</v>
      </c>
      <c r="F6" s="1">
        <v>11</v>
      </c>
      <c r="G6" s="3">
        <v>43</v>
      </c>
      <c r="H6" s="3">
        <v>32</v>
      </c>
      <c r="I6" s="3">
        <v>45</v>
      </c>
      <c r="K6" s="1">
        <v>17</v>
      </c>
      <c r="L6" s="3">
        <v>54</v>
      </c>
      <c r="M6" s="3" t="s">
        <v>13</v>
      </c>
      <c r="N6" s="3">
        <v>58</v>
      </c>
    </row>
    <row r="7" spans="1:14" x14ac:dyDescent="0.25">
      <c r="A7" s="1">
        <v>12</v>
      </c>
      <c r="B7" s="3">
        <v>47</v>
      </c>
      <c r="C7" s="3">
        <v>268</v>
      </c>
      <c r="D7" s="3">
        <v>56</v>
      </c>
      <c r="F7" s="1">
        <v>14</v>
      </c>
      <c r="G7" s="3">
        <v>54</v>
      </c>
      <c r="H7" s="3">
        <v>23</v>
      </c>
      <c r="I7" s="3">
        <v>89</v>
      </c>
      <c r="K7" s="1">
        <v>18</v>
      </c>
      <c r="L7" s="3">
        <v>46</v>
      </c>
      <c r="M7" s="3">
        <v>52</v>
      </c>
      <c r="N7" s="3">
        <v>53</v>
      </c>
    </row>
    <row r="8" spans="1:14" x14ac:dyDescent="0.25">
      <c r="A8" s="1">
        <v>20</v>
      </c>
      <c r="B8" s="3">
        <v>45</v>
      </c>
      <c r="C8" s="3">
        <v>147</v>
      </c>
      <c r="D8" s="3" t="s">
        <v>13</v>
      </c>
      <c r="F8" s="1">
        <v>19</v>
      </c>
      <c r="G8" s="3">
        <v>66</v>
      </c>
      <c r="H8" s="3">
        <v>202</v>
      </c>
      <c r="I8" s="3" t="s">
        <v>13</v>
      </c>
      <c r="K8" s="1">
        <v>21</v>
      </c>
      <c r="L8" s="3">
        <v>59</v>
      </c>
      <c r="M8" s="3">
        <v>57</v>
      </c>
      <c r="N8" s="3">
        <v>60</v>
      </c>
    </row>
    <row r="9" spans="1:14" x14ac:dyDescent="0.25">
      <c r="A9" s="1">
        <v>22</v>
      </c>
      <c r="B9" s="3">
        <v>56</v>
      </c>
      <c r="C9" s="3">
        <v>66</v>
      </c>
      <c r="D9" s="3">
        <v>61</v>
      </c>
      <c r="F9" s="1">
        <v>24</v>
      </c>
      <c r="G9" s="3">
        <v>51</v>
      </c>
      <c r="H9" s="3">
        <v>61</v>
      </c>
      <c r="I9" s="3">
        <v>54</v>
      </c>
      <c r="K9" s="1">
        <v>23</v>
      </c>
      <c r="L9" s="3">
        <v>45</v>
      </c>
      <c r="M9" s="3">
        <v>46</v>
      </c>
      <c r="N9" s="3">
        <v>53</v>
      </c>
    </row>
    <row r="11" spans="1:14" x14ac:dyDescent="0.25">
      <c r="A11" s="1" t="s">
        <v>32</v>
      </c>
      <c r="B11" s="1">
        <f>AVERAGE(B2:B9)</f>
        <v>51.625</v>
      </c>
      <c r="C11" s="1">
        <f t="shared" ref="C11:N11" si="0">AVERAGE(C2:C9)</f>
        <v>181.25</v>
      </c>
      <c r="D11" s="1">
        <f t="shared" si="0"/>
        <v>65</v>
      </c>
      <c r="F11" s="1">
        <f t="shared" si="0"/>
        <v>11</v>
      </c>
      <c r="G11" s="1">
        <f t="shared" si="0"/>
        <v>63</v>
      </c>
      <c r="H11" s="1">
        <f t="shared" si="0"/>
        <v>81.25</v>
      </c>
      <c r="I11" s="1">
        <f t="shared" si="0"/>
        <v>64.714285714285708</v>
      </c>
      <c r="K11" s="1">
        <f t="shared" si="0"/>
        <v>15.75</v>
      </c>
      <c r="L11" s="1">
        <f t="shared" si="0"/>
        <v>53.75</v>
      </c>
      <c r="M11" s="1">
        <f t="shared" si="0"/>
        <v>52.571428571428569</v>
      </c>
      <c r="N11" s="1">
        <f t="shared" si="0"/>
        <v>52.375</v>
      </c>
    </row>
    <row r="12" spans="1:14" x14ac:dyDescent="0.25">
      <c r="A12" s="1" t="s">
        <v>15</v>
      </c>
      <c r="B12" s="1">
        <f>STDEV(B2:B8)</f>
        <v>5.259911279353167</v>
      </c>
      <c r="C12" s="1">
        <f t="shared" ref="C12:N12" si="1">STDEV(C2:C8)</f>
        <v>165.30347272588708</v>
      </c>
      <c r="D12" s="1">
        <f t="shared" si="1"/>
        <v>6.2609903369994111</v>
      </c>
      <c r="F12" s="1">
        <f t="shared" si="1"/>
        <v>6.0395521751360404</v>
      </c>
      <c r="G12" s="1">
        <f t="shared" si="1"/>
        <v>23.648215476819715</v>
      </c>
      <c r="H12" s="1">
        <f t="shared" si="1"/>
        <v>62.400396824135058</v>
      </c>
      <c r="I12" s="1">
        <f t="shared" si="1"/>
        <v>14.223220451079285</v>
      </c>
      <c r="K12" s="1">
        <f t="shared" si="1"/>
        <v>5.7362672448868599</v>
      </c>
      <c r="L12" s="1">
        <f t="shared" si="1"/>
        <v>8.5440037453175304</v>
      </c>
      <c r="M12" s="1">
        <f t="shared" si="1"/>
        <v>3.0767948691238205</v>
      </c>
      <c r="N12" s="1">
        <f t="shared" si="1"/>
        <v>6.0749289629395733</v>
      </c>
    </row>
    <row r="14" spans="1:14" x14ac:dyDescent="0.25">
      <c r="A14" s="1" t="s">
        <v>3</v>
      </c>
      <c r="B14" s="1" t="str">
        <f>ROUND(B11,0)&amp;" ("&amp;ROUND(B12,0)&amp;")"</f>
        <v>52 (5)</v>
      </c>
      <c r="C14" s="1" t="str">
        <f t="shared" ref="C14:D14" si="2">ROUND(C11,0)&amp;" ("&amp;ROUND(C12,0)&amp;")"</f>
        <v>181 (165)</v>
      </c>
      <c r="D14" s="1" t="str">
        <f t="shared" si="2"/>
        <v>65 (6)</v>
      </c>
    </row>
    <row r="15" spans="1:14" x14ac:dyDescent="0.25">
      <c r="A15" s="1" t="s">
        <v>2</v>
      </c>
      <c r="B15" s="1" t="str">
        <f>ROUND(G11,0)&amp;" ("&amp;ROUND(G12,0)&amp;")"</f>
        <v>63 (24)</v>
      </c>
      <c r="C15" s="1" t="str">
        <f t="shared" ref="C15:D15" si="3">ROUND(H11,0)&amp;" ("&amp;ROUND(H12,0)&amp;")"</f>
        <v>81 (62)</v>
      </c>
      <c r="D15" s="1" t="str">
        <f t="shared" si="3"/>
        <v>65 (14)</v>
      </c>
    </row>
    <row r="16" spans="1:14" x14ac:dyDescent="0.25">
      <c r="A16" s="1" t="s">
        <v>4</v>
      </c>
      <c r="B16" s="1" t="str">
        <f>ROUND(L11,0)&amp;" ("&amp;ROUND(L12,0)&amp;")"</f>
        <v>54 (9)</v>
      </c>
      <c r="C16" s="1" t="str">
        <f t="shared" ref="C16:D16" si="4">ROUND(M11,0)&amp;" ("&amp;ROUND(M12,0)&amp;")"</f>
        <v>53 (3)</v>
      </c>
      <c r="D16" s="1" t="str">
        <f t="shared" si="4"/>
        <v>52 (6)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"/>
  <sheetViews>
    <sheetView workbookViewId="0">
      <selection activeCell="A11" sqref="A11:A1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53</v>
      </c>
      <c r="C2" s="3">
        <v>31</v>
      </c>
      <c r="D2" s="3" t="s">
        <v>13</v>
      </c>
      <c r="F2" s="1">
        <v>2</v>
      </c>
      <c r="G2" s="3">
        <v>36</v>
      </c>
      <c r="H2" s="3">
        <v>22</v>
      </c>
      <c r="I2" s="3">
        <v>36</v>
      </c>
      <c r="K2" s="1">
        <v>3</v>
      </c>
      <c r="L2" s="3">
        <v>56</v>
      </c>
      <c r="M2" s="3">
        <v>32</v>
      </c>
      <c r="N2" s="3">
        <v>77</v>
      </c>
    </row>
    <row r="3" spans="1:14" x14ac:dyDescent="0.25">
      <c r="A3" s="1">
        <v>6</v>
      </c>
      <c r="B3" s="3">
        <v>32</v>
      </c>
      <c r="C3" s="3">
        <v>15</v>
      </c>
      <c r="D3" s="3">
        <v>18</v>
      </c>
      <c r="F3" s="1">
        <v>4</v>
      </c>
      <c r="G3" s="3">
        <v>36</v>
      </c>
      <c r="H3" s="3">
        <v>9</v>
      </c>
      <c r="I3" s="3">
        <v>18</v>
      </c>
      <c r="K3" s="1">
        <v>13</v>
      </c>
      <c r="L3" s="3">
        <v>36</v>
      </c>
      <c r="M3" s="3">
        <v>36</v>
      </c>
      <c r="N3" s="3">
        <v>23</v>
      </c>
    </row>
    <row r="4" spans="1:14" x14ac:dyDescent="0.25">
      <c r="A4" s="1">
        <v>7</v>
      </c>
      <c r="B4" s="3">
        <v>34</v>
      </c>
      <c r="C4" s="3">
        <v>3</v>
      </c>
      <c r="D4" s="3">
        <v>12</v>
      </c>
      <c r="F4" s="1">
        <v>5</v>
      </c>
      <c r="G4" s="3">
        <v>40</v>
      </c>
      <c r="H4" s="3">
        <v>18</v>
      </c>
      <c r="I4" s="3">
        <v>19</v>
      </c>
      <c r="K4" s="1">
        <v>15</v>
      </c>
      <c r="L4" s="3">
        <v>27</v>
      </c>
      <c r="M4" s="3">
        <v>18</v>
      </c>
      <c r="N4" s="3">
        <v>21</v>
      </c>
    </row>
    <row r="5" spans="1:14" x14ac:dyDescent="0.25">
      <c r="A5" s="1">
        <v>8</v>
      </c>
      <c r="B5" s="3">
        <v>31</v>
      </c>
      <c r="C5" s="3">
        <v>11</v>
      </c>
      <c r="D5" s="3">
        <v>11</v>
      </c>
      <c r="F5" s="1">
        <v>9</v>
      </c>
      <c r="G5" s="3">
        <v>39</v>
      </c>
      <c r="H5" s="3">
        <v>13</v>
      </c>
      <c r="I5" s="3">
        <v>21</v>
      </c>
      <c r="K5" s="1">
        <v>16</v>
      </c>
      <c r="L5" s="3">
        <v>46</v>
      </c>
      <c r="M5" s="3">
        <v>18</v>
      </c>
      <c r="N5" s="3">
        <v>26</v>
      </c>
    </row>
    <row r="6" spans="1:14" x14ac:dyDescent="0.25">
      <c r="A6" s="1">
        <v>10</v>
      </c>
      <c r="B6" s="3">
        <v>44</v>
      </c>
      <c r="C6" s="3">
        <v>8</v>
      </c>
      <c r="D6" s="3">
        <v>23</v>
      </c>
      <c r="F6" s="1">
        <v>11</v>
      </c>
      <c r="G6" s="3">
        <v>56</v>
      </c>
      <c r="H6" s="3">
        <v>18</v>
      </c>
      <c r="I6" s="3">
        <v>28</v>
      </c>
      <c r="K6" s="1">
        <v>17</v>
      </c>
      <c r="L6" s="3">
        <v>65</v>
      </c>
      <c r="M6" s="3" t="s">
        <v>13</v>
      </c>
      <c r="N6" s="3">
        <v>53</v>
      </c>
    </row>
    <row r="7" spans="1:14" x14ac:dyDescent="0.25">
      <c r="A7" s="1">
        <v>12</v>
      </c>
      <c r="B7" s="3">
        <v>44</v>
      </c>
      <c r="C7" s="3">
        <v>7</v>
      </c>
      <c r="D7" s="3">
        <v>21</v>
      </c>
      <c r="F7" s="1">
        <v>14</v>
      </c>
      <c r="G7" s="3">
        <v>41</v>
      </c>
      <c r="H7" s="3">
        <v>14</v>
      </c>
      <c r="I7" s="3">
        <v>32</v>
      </c>
      <c r="K7" s="1">
        <v>18</v>
      </c>
      <c r="L7" s="3">
        <v>53</v>
      </c>
      <c r="M7" s="3">
        <v>24</v>
      </c>
      <c r="N7" s="3">
        <v>25</v>
      </c>
    </row>
    <row r="8" spans="1:14" x14ac:dyDescent="0.25">
      <c r="A8" s="1">
        <v>20</v>
      </c>
      <c r="B8" s="3">
        <v>37</v>
      </c>
      <c r="C8" s="3">
        <v>8</v>
      </c>
      <c r="D8" s="3" t="s">
        <v>13</v>
      </c>
      <c r="F8" s="1">
        <v>19</v>
      </c>
      <c r="G8" s="3">
        <v>17</v>
      </c>
      <c r="H8" s="3">
        <v>4</v>
      </c>
      <c r="I8" s="3" t="s">
        <v>13</v>
      </c>
      <c r="K8" s="1">
        <v>21</v>
      </c>
      <c r="L8" s="3">
        <v>41</v>
      </c>
      <c r="M8" s="3">
        <v>22</v>
      </c>
      <c r="N8" s="3">
        <v>24</v>
      </c>
    </row>
    <row r="9" spans="1:14" x14ac:dyDescent="0.25">
      <c r="A9" s="1">
        <v>22</v>
      </c>
      <c r="B9" s="3">
        <v>39</v>
      </c>
      <c r="C9" s="3">
        <v>14</v>
      </c>
      <c r="D9" s="3">
        <v>25</v>
      </c>
      <c r="F9" s="1">
        <v>24</v>
      </c>
      <c r="G9" s="3">
        <v>40</v>
      </c>
      <c r="H9" s="3">
        <v>20</v>
      </c>
      <c r="I9" s="3">
        <v>27</v>
      </c>
      <c r="K9" s="1">
        <v>23</v>
      </c>
      <c r="L9" s="3">
        <v>30</v>
      </c>
      <c r="M9" s="3">
        <v>26</v>
      </c>
      <c r="N9" s="3">
        <v>37</v>
      </c>
    </row>
    <row r="11" spans="1:14" x14ac:dyDescent="0.25">
      <c r="A11" s="1" t="s">
        <v>32</v>
      </c>
      <c r="B11" s="1">
        <f>AVERAGE(B2:B9)</f>
        <v>39.25</v>
      </c>
      <c r="C11" s="1">
        <f t="shared" ref="C11:N11" si="0">AVERAGE(C2:C9)</f>
        <v>12.125</v>
      </c>
      <c r="D11" s="1">
        <f t="shared" si="0"/>
        <v>18.333333333333332</v>
      </c>
      <c r="F11" s="1">
        <f t="shared" si="0"/>
        <v>11</v>
      </c>
      <c r="G11" s="1">
        <f t="shared" si="0"/>
        <v>38.125</v>
      </c>
      <c r="H11" s="1">
        <f t="shared" si="0"/>
        <v>14.75</v>
      </c>
      <c r="I11" s="1">
        <f t="shared" si="0"/>
        <v>25.857142857142858</v>
      </c>
      <c r="K11" s="1">
        <f t="shared" si="0"/>
        <v>15.75</v>
      </c>
      <c r="L11" s="1">
        <f t="shared" si="0"/>
        <v>44.25</v>
      </c>
      <c r="M11" s="1">
        <f t="shared" si="0"/>
        <v>25.142857142857142</v>
      </c>
      <c r="N11" s="1">
        <f t="shared" si="0"/>
        <v>35.75</v>
      </c>
    </row>
    <row r="12" spans="1:14" x14ac:dyDescent="0.25">
      <c r="A12" s="1" t="s">
        <v>15</v>
      </c>
      <c r="B12" s="1">
        <f>STDEV(B2:B8)</f>
        <v>8.0356349202429822</v>
      </c>
      <c r="C12" s="1">
        <f t="shared" ref="C12:N12" si="1">STDEV(C2:C8)</f>
        <v>9.2092086418716672</v>
      </c>
      <c r="D12" s="1">
        <f t="shared" si="1"/>
        <v>5.3385391260156556</v>
      </c>
      <c r="F12" s="1">
        <f t="shared" si="1"/>
        <v>6.0395521751360404</v>
      </c>
      <c r="G12" s="1">
        <f t="shared" si="1"/>
        <v>11.451762185046334</v>
      </c>
      <c r="H12" s="1">
        <f t="shared" si="1"/>
        <v>6.0827625302982193</v>
      </c>
      <c r="I12" s="1">
        <f t="shared" si="1"/>
        <v>7.4475946900101038</v>
      </c>
      <c r="K12" s="1">
        <f t="shared" si="1"/>
        <v>5.7362672448868599</v>
      </c>
      <c r="L12" s="1">
        <f t="shared" si="1"/>
        <v>12.88040224157467</v>
      </c>
      <c r="M12" s="1">
        <f t="shared" si="1"/>
        <v>7.4565407529228995</v>
      </c>
      <c r="N12" s="1">
        <f t="shared" si="1"/>
        <v>21.321797476269388</v>
      </c>
    </row>
    <row r="14" spans="1:14" x14ac:dyDescent="0.25">
      <c r="A14" s="1" t="s">
        <v>3</v>
      </c>
      <c r="B14" s="1" t="str">
        <f>ROUND(B11,0)&amp;" ("&amp;ROUND(B12,0)&amp;")"</f>
        <v>39 (8)</v>
      </c>
      <c r="C14" s="1" t="str">
        <f t="shared" ref="C14:D14" si="2">ROUND(C11,0)&amp;" ("&amp;ROUND(C12,0)&amp;")"</f>
        <v>12 (9)</v>
      </c>
      <c r="D14" s="1" t="str">
        <f t="shared" si="2"/>
        <v>18 (5)</v>
      </c>
    </row>
    <row r="15" spans="1:14" x14ac:dyDescent="0.25">
      <c r="A15" s="1" t="s">
        <v>2</v>
      </c>
      <c r="B15" s="1" t="str">
        <f>ROUND(G11,0)&amp;" ("&amp;ROUND(G12,0)&amp;")"</f>
        <v>38 (11)</v>
      </c>
      <c r="C15" s="1" t="str">
        <f t="shared" ref="C15:D15" si="3">ROUND(H11,0)&amp;" ("&amp;ROUND(H12,0)&amp;")"</f>
        <v>15 (6)</v>
      </c>
      <c r="D15" s="1" t="str">
        <f t="shared" si="3"/>
        <v>26 (7)</v>
      </c>
    </row>
    <row r="16" spans="1:14" x14ac:dyDescent="0.25">
      <c r="A16" s="1" t="s">
        <v>4</v>
      </c>
      <c r="B16" s="1" t="str">
        <f>ROUND(L11,0)&amp;" ("&amp;ROUND(L12,0)&amp;")"</f>
        <v>44 (13)</v>
      </c>
      <c r="C16" s="1" t="str">
        <f t="shared" ref="C16:D16" si="4">ROUND(M11,0)&amp;" ("&amp;ROUND(M12,0)&amp;")"</f>
        <v>25 (7)</v>
      </c>
      <c r="D16" s="1" t="str">
        <f t="shared" si="4"/>
        <v>36 (21)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6"/>
  <sheetViews>
    <sheetView workbookViewId="0">
      <selection activeCell="A11" sqref="A11:A1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53</v>
      </c>
      <c r="C2" s="3">
        <v>31</v>
      </c>
      <c r="D2" s="3" t="s">
        <v>13</v>
      </c>
      <c r="F2" s="1">
        <v>2</v>
      </c>
      <c r="G2" s="3">
        <v>37</v>
      </c>
      <c r="H2" s="3">
        <v>22</v>
      </c>
      <c r="I2" s="3">
        <v>40</v>
      </c>
      <c r="K2" s="1">
        <v>3</v>
      </c>
      <c r="L2" s="3">
        <v>56</v>
      </c>
      <c r="M2" s="3">
        <v>23</v>
      </c>
      <c r="N2" s="3">
        <v>77</v>
      </c>
    </row>
    <row r="3" spans="1:14" x14ac:dyDescent="0.25">
      <c r="A3" s="1">
        <v>6</v>
      </c>
      <c r="B3" s="3">
        <v>33</v>
      </c>
      <c r="C3" s="3">
        <v>15</v>
      </c>
      <c r="D3" s="3">
        <v>19</v>
      </c>
      <c r="F3" s="1">
        <v>4</v>
      </c>
      <c r="G3" s="3">
        <v>36</v>
      </c>
      <c r="H3" s="3">
        <v>9</v>
      </c>
      <c r="I3" s="3">
        <v>18</v>
      </c>
      <c r="K3" s="1">
        <v>13</v>
      </c>
      <c r="L3" s="3">
        <v>36</v>
      </c>
      <c r="M3" s="3">
        <v>36</v>
      </c>
      <c r="N3" s="3">
        <v>23</v>
      </c>
    </row>
    <row r="4" spans="1:14" x14ac:dyDescent="0.25">
      <c r="A4" s="1">
        <v>7</v>
      </c>
      <c r="B4" s="3">
        <v>36</v>
      </c>
      <c r="C4" s="3">
        <v>3</v>
      </c>
      <c r="D4" s="3">
        <v>12</v>
      </c>
      <c r="F4" s="1">
        <v>5</v>
      </c>
      <c r="G4" s="3">
        <v>40</v>
      </c>
      <c r="H4" s="3">
        <v>18</v>
      </c>
      <c r="I4" s="3">
        <v>19</v>
      </c>
      <c r="K4" s="1">
        <v>15</v>
      </c>
      <c r="L4" s="3">
        <v>28</v>
      </c>
      <c r="M4" s="3">
        <v>18</v>
      </c>
      <c r="N4" s="3">
        <v>22</v>
      </c>
    </row>
    <row r="5" spans="1:14" x14ac:dyDescent="0.25">
      <c r="A5" s="1">
        <v>8</v>
      </c>
      <c r="B5" s="3">
        <v>31</v>
      </c>
      <c r="C5" s="3">
        <v>11</v>
      </c>
      <c r="D5" s="3">
        <v>11</v>
      </c>
      <c r="F5" s="1">
        <v>9</v>
      </c>
      <c r="G5" s="3">
        <v>40</v>
      </c>
      <c r="H5" s="3">
        <v>14</v>
      </c>
      <c r="I5" s="3">
        <v>21</v>
      </c>
      <c r="K5" s="1">
        <v>16</v>
      </c>
      <c r="L5" s="3">
        <v>47</v>
      </c>
      <c r="M5" s="3">
        <v>19</v>
      </c>
      <c r="N5" s="3">
        <v>26</v>
      </c>
    </row>
    <row r="6" spans="1:14" x14ac:dyDescent="0.25">
      <c r="A6" s="1">
        <v>10</v>
      </c>
      <c r="B6" s="3">
        <v>45</v>
      </c>
      <c r="C6" s="3">
        <v>8</v>
      </c>
      <c r="D6" s="3">
        <v>23</v>
      </c>
      <c r="F6" s="1">
        <v>11</v>
      </c>
      <c r="G6" s="3">
        <v>56</v>
      </c>
      <c r="H6" s="3">
        <v>19</v>
      </c>
      <c r="I6" s="3">
        <v>28</v>
      </c>
      <c r="K6" s="1">
        <v>17</v>
      </c>
      <c r="L6" s="3">
        <v>65</v>
      </c>
      <c r="M6" s="3" t="s">
        <v>13</v>
      </c>
      <c r="N6" s="3">
        <v>53</v>
      </c>
    </row>
    <row r="7" spans="1:14" x14ac:dyDescent="0.25">
      <c r="A7" s="1">
        <v>12</v>
      </c>
      <c r="B7" s="3">
        <v>45</v>
      </c>
      <c r="C7" s="3">
        <v>11</v>
      </c>
      <c r="D7" s="3">
        <v>23</v>
      </c>
      <c r="F7" s="1">
        <v>14</v>
      </c>
      <c r="G7" s="3">
        <v>42</v>
      </c>
      <c r="H7" s="3">
        <v>4</v>
      </c>
      <c r="I7" s="3">
        <v>23</v>
      </c>
      <c r="K7" s="1">
        <v>18</v>
      </c>
      <c r="L7" s="3">
        <v>53</v>
      </c>
      <c r="M7" s="3">
        <v>24</v>
      </c>
      <c r="N7" s="3">
        <v>26</v>
      </c>
    </row>
    <row r="8" spans="1:14" x14ac:dyDescent="0.25">
      <c r="A8" s="1">
        <v>20</v>
      </c>
      <c r="B8" s="3">
        <v>37</v>
      </c>
      <c r="C8" s="3">
        <v>8</v>
      </c>
      <c r="D8" s="3" t="s">
        <v>13</v>
      </c>
      <c r="F8" s="1">
        <v>19</v>
      </c>
      <c r="G8" s="3">
        <v>17</v>
      </c>
      <c r="H8" s="3">
        <v>8</v>
      </c>
      <c r="I8" s="3" t="s">
        <v>13</v>
      </c>
      <c r="K8" s="1">
        <v>21</v>
      </c>
      <c r="L8" s="3">
        <v>41</v>
      </c>
      <c r="M8" s="3">
        <v>22</v>
      </c>
      <c r="N8" s="3">
        <v>24</v>
      </c>
    </row>
    <row r="9" spans="1:14" x14ac:dyDescent="0.25">
      <c r="A9" s="1">
        <v>22</v>
      </c>
      <c r="B9" s="3">
        <v>40</v>
      </c>
      <c r="C9" s="3">
        <v>14</v>
      </c>
      <c r="D9" s="3">
        <v>26</v>
      </c>
      <c r="F9" s="1">
        <v>24</v>
      </c>
      <c r="G9" s="3">
        <v>41</v>
      </c>
      <c r="H9" s="3">
        <v>20</v>
      </c>
      <c r="I9" s="3">
        <v>28</v>
      </c>
      <c r="K9" s="1">
        <v>23</v>
      </c>
      <c r="L9" s="3">
        <v>30</v>
      </c>
      <c r="M9" s="3">
        <v>26</v>
      </c>
      <c r="N9" s="3">
        <v>37</v>
      </c>
    </row>
    <row r="11" spans="1:14" x14ac:dyDescent="0.25">
      <c r="A11" s="1" t="s">
        <v>32</v>
      </c>
      <c r="B11" s="1">
        <f>AVERAGE(B2:B9)</f>
        <v>40</v>
      </c>
      <c r="C11" s="1">
        <f t="shared" ref="C11:N11" si="0">AVERAGE(C2:C9)</f>
        <v>12.625</v>
      </c>
      <c r="D11" s="1">
        <f t="shared" si="0"/>
        <v>19</v>
      </c>
      <c r="F11" s="1">
        <f t="shared" si="0"/>
        <v>11</v>
      </c>
      <c r="G11" s="1">
        <f t="shared" si="0"/>
        <v>38.625</v>
      </c>
      <c r="H11" s="1">
        <f t="shared" si="0"/>
        <v>14.25</v>
      </c>
      <c r="I11" s="1">
        <f t="shared" si="0"/>
        <v>25.285714285714285</v>
      </c>
      <c r="K11" s="1">
        <f t="shared" si="0"/>
        <v>15.75</v>
      </c>
      <c r="L11" s="1">
        <f t="shared" si="0"/>
        <v>44.5</v>
      </c>
      <c r="M11" s="1">
        <f t="shared" si="0"/>
        <v>24</v>
      </c>
      <c r="N11" s="1">
        <f t="shared" si="0"/>
        <v>36</v>
      </c>
    </row>
    <row r="12" spans="1:14" x14ac:dyDescent="0.25">
      <c r="A12" s="1" t="s">
        <v>15</v>
      </c>
      <c r="B12" s="1">
        <f>STDEV(B2:B8)</f>
        <v>7.8951461882180078</v>
      </c>
      <c r="C12" s="1">
        <f t="shared" ref="C12:N12" si="1">STDEV(C2:C8)</f>
        <v>8.9788110359360847</v>
      </c>
      <c r="D12" s="1">
        <f t="shared" si="1"/>
        <v>5.8137767414994546</v>
      </c>
      <c r="F12" s="1">
        <f t="shared" si="1"/>
        <v>6.0395521751360404</v>
      </c>
      <c r="G12" s="1">
        <f t="shared" si="1"/>
        <v>11.499482390007609</v>
      </c>
      <c r="H12" s="1">
        <f t="shared" si="1"/>
        <v>6.6296591882525124</v>
      </c>
      <c r="I12" s="1">
        <f t="shared" si="1"/>
        <v>8.2320511822186031</v>
      </c>
      <c r="K12" s="1">
        <f t="shared" si="1"/>
        <v>5.7362672448868599</v>
      </c>
      <c r="L12" s="1">
        <f t="shared" si="1"/>
        <v>12.634043201566461</v>
      </c>
      <c r="M12" s="1">
        <f t="shared" si="1"/>
        <v>6.4704456312271645</v>
      </c>
      <c r="N12" s="1">
        <f t="shared" si="1"/>
        <v>21.129983210504228</v>
      </c>
    </row>
    <row r="14" spans="1:14" x14ac:dyDescent="0.25">
      <c r="A14" s="1" t="s">
        <v>3</v>
      </c>
      <c r="B14" s="1" t="str">
        <f>ROUND(B11,0)&amp;" ("&amp;ROUND(B12,0)&amp;")"</f>
        <v>40 (8)</v>
      </c>
      <c r="C14" s="1" t="str">
        <f t="shared" ref="C14:D14" si="2">ROUND(C11,0)&amp;" ("&amp;ROUND(C12,0)&amp;")"</f>
        <v>13 (9)</v>
      </c>
      <c r="D14" s="1" t="str">
        <f t="shared" si="2"/>
        <v>19 (6)</v>
      </c>
    </row>
    <row r="15" spans="1:14" x14ac:dyDescent="0.25">
      <c r="A15" s="1" t="s">
        <v>2</v>
      </c>
      <c r="B15" s="1" t="str">
        <f>ROUND(G11,0)&amp;" ("&amp;ROUND(G12,0)&amp;")"</f>
        <v>39 (11)</v>
      </c>
      <c r="C15" s="1" t="str">
        <f t="shared" ref="C15:D15" si="3">ROUND(H11,0)&amp;" ("&amp;ROUND(H12,0)&amp;")"</f>
        <v>14 (7)</v>
      </c>
      <c r="D15" s="1" t="str">
        <f t="shared" si="3"/>
        <v>25 (8)</v>
      </c>
    </row>
    <row r="16" spans="1:14" x14ac:dyDescent="0.25">
      <c r="A16" s="1" t="s">
        <v>4</v>
      </c>
      <c r="B16" s="1" t="str">
        <f>ROUND(L11,0)&amp;" ("&amp;ROUND(L12,0)&amp;")"</f>
        <v>45 (13)</v>
      </c>
      <c r="C16" s="1" t="str">
        <f t="shared" ref="C16:D16" si="4">ROUND(M11,0)&amp;" ("&amp;ROUND(M12,0)&amp;")"</f>
        <v>24 (6)</v>
      </c>
      <c r="D16" s="1" t="str">
        <f t="shared" si="4"/>
        <v>36 (21)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"/>
  <sheetViews>
    <sheetView workbookViewId="0">
      <selection activeCell="A11" sqref="A11:A1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3</v>
      </c>
      <c r="B1" s="1" t="s">
        <v>0</v>
      </c>
      <c r="C1" s="1" t="s">
        <v>9</v>
      </c>
      <c r="D1" s="1" t="s">
        <v>10</v>
      </c>
      <c r="F1" s="1" t="s">
        <v>2</v>
      </c>
      <c r="G1" s="1" t="s">
        <v>0</v>
      </c>
      <c r="H1" s="1" t="s">
        <v>9</v>
      </c>
      <c r="I1" s="1" t="s">
        <v>10</v>
      </c>
      <c r="K1" s="1" t="s">
        <v>33</v>
      </c>
      <c r="L1" s="1" t="s">
        <v>0</v>
      </c>
      <c r="M1" s="1" t="s">
        <v>9</v>
      </c>
      <c r="N1" s="1" t="s">
        <v>10</v>
      </c>
    </row>
    <row r="2" spans="1:14" x14ac:dyDescent="0.25">
      <c r="A2" s="1">
        <v>1</v>
      </c>
      <c r="B2" s="3">
        <v>6</v>
      </c>
      <c r="C2" s="3">
        <v>0</v>
      </c>
      <c r="D2" s="3" t="s">
        <v>13</v>
      </c>
      <c r="F2" s="1">
        <v>2</v>
      </c>
      <c r="G2" s="3">
        <v>7</v>
      </c>
      <c r="H2" s="3">
        <v>5</v>
      </c>
      <c r="I2" s="3">
        <v>7</v>
      </c>
      <c r="K2" s="1">
        <v>3</v>
      </c>
      <c r="L2" s="3">
        <v>8</v>
      </c>
      <c r="M2" s="3">
        <v>18</v>
      </c>
      <c r="N2" s="3">
        <v>9</v>
      </c>
    </row>
    <row r="3" spans="1:14" x14ac:dyDescent="0.25">
      <c r="A3" s="1">
        <v>6</v>
      </c>
      <c r="B3" s="3">
        <v>14</v>
      </c>
      <c r="C3" s="3">
        <v>7</v>
      </c>
      <c r="D3" s="3">
        <v>11</v>
      </c>
      <c r="F3" s="1">
        <v>4</v>
      </c>
      <c r="G3" s="3">
        <v>15</v>
      </c>
      <c r="H3" s="3">
        <v>27</v>
      </c>
      <c r="I3" s="3">
        <v>22</v>
      </c>
      <c r="K3" s="1">
        <v>13</v>
      </c>
      <c r="L3" s="3">
        <v>12</v>
      </c>
      <c r="M3" s="3">
        <v>3</v>
      </c>
      <c r="N3" s="3">
        <v>18</v>
      </c>
    </row>
    <row r="4" spans="1:14" x14ac:dyDescent="0.25">
      <c r="A4" s="1">
        <v>7</v>
      </c>
      <c r="B4" s="3">
        <v>10</v>
      </c>
      <c r="C4" s="3">
        <v>2</v>
      </c>
      <c r="D4" s="3">
        <v>0</v>
      </c>
      <c r="F4" s="1">
        <v>5</v>
      </c>
      <c r="G4" s="3">
        <v>8</v>
      </c>
      <c r="H4" s="3">
        <v>8</v>
      </c>
      <c r="I4" s="3">
        <v>18</v>
      </c>
      <c r="K4" s="1">
        <v>15</v>
      </c>
      <c r="L4" s="3">
        <v>13</v>
      </c>
      <c r="M4" s="3">
        <v>13</v>
      </c>
      <c r="N4" s="3">
        <v>10</v>
      </c>
    </row>
    <row r="5" spans="1:14" x14ac:dyDescent="0.25">
      <c r="A5" s="1">
        <v>8</v>
      </c>
      <c r="B5" s="3">
        <v>15</v>
      </c>
      <c r="C5" s="3">
        <v>23</v>
      </c>
      <c r="D5" s="3">
        <v>4</v>
      </c>
      <c r="F5" s="1">
        <v>9</v>
      </c>
      <c r="G5" s="3">
        <v>12</v>
      </c>
      <c r="H5" s="3">
        <v>26</v>
      </c>
      <c r="I5" s="3">
        <v>21</v>
      </c>
      <c r="K5" s="1">
        <v>16</v>
      </c>
      <c r="L5" s="3">
        <v>3</v>
      </c>
      <c r="M5" s="3">
        <v>12</v>
      </c>
      <c r="N5" s="3">
        <v>7</v>
      </c>
    </row>
    <row r="6" spans="1:14" x14ac:dyDescent="0.25">
      <c r="A6" s="1">
        <v>10</v>
      </c>
      <c r="B6" s="3">
        <v>16</v>
      </c>
      <c r="C6" s="3">
        <v>29</v>
      </c>
      <c r="D6" s="3">
        <v>24</v>
      </c>
      <c r="F6" s="1">
        <v>11</v>
      </c>
      <c r="G6" s="3">
        <v>2</v>
      </c>
      <c r="H6" s="3">
        <v>15</v>
      </c>
      <c r="I6" s="3">
        <v>16</v>
      </c>
      <c r="K6" s="1">
        <v>17</v>
      </c>
      <c r="L6" s="3">
        <v>6</v>
      </c>
      <c r="M6" s="3" t="s">
        <v>13</v>
      </c>
      <c r="N6" s="3">
        <v>8</v>
      </c>
    </row>
    <row r="7" spans="1:14" x14ac:dyDescent="0.25">
      <c r="A7" s="1">
        <v>12</v>
      </c>
      <c r="B7" s="3">
        <v>12</v>
      </c>
      <c r="C7" s="3">
        <v>63</v>
      </c>
      <c r="D7" s="3">
        <v>31</v>
      </c>
      <c r="F7" s="1">
        <v>14</v>
      </c>
      <c r="G7" s="3">
        <v>8</v>
      </c>
      <c r="H7" s="3">
        <v>100</v>
      </c>
      <c r="I7" s="3">
        <v>20</v>
      </c>
      <c r="K7" s="1">
        <v>18</v>
      </c>
      <c r="L7" s="3">
        <v>9</v>
      </c>
      <c r="M7" s="3">
        <v>8</v>
      </c>
      <c r="N7" s="3">
        <v>100</v>
      </c>
    </row>
    <row r="8" spans="1:14" x14ac:dyDescent="0.25">
      <c r="A8" s="1">
        <v>20</v>
      </c>
      <c r="B8" s="3">
        <v>18</v>
      </c>
      <c r="C8" s="3">
        <v>21</v>
      </c>
      <c r="D8" s="3" t="s">
        <v>13</v>
      </c>
      <c r="F8" s="1">
        <v>19</v>
      </c>
      <c r="G8" s="3">
        <v>15</v>
      </c>
      <c r="H8" s="3">
        <v>70</v>
      </c>
      <c r="I8" s="3" t="s">
        <v>13</v>
      </c>
      <c r="K8" s="1">
        <v>21</v>
      </c>
      <c r="L8" s="3">
        <v>16</v>
      </c>
      <c r="M8" s="3">
        <v>5</v>
      </c>
      <c r="N8" s="3">
        <v>6</v>
      </c>
    </row>
    <row r="9" spans="1:14" x14ac:dyDescent="0.25">
      <c r="A9" s="1">
        <v>22</v>
      </c>
      <c r="B9" s="3">
        <v>17</v>
      </c>
      <c r="C9" s="3">
        <v>7</v>
      </c>
      <c r="D9" s="3">
        <v>17</v>
      </c>
      <c r="F9" s="1">
        <v>24</v>
      </c>
      <c r="G9" s="3">
        <v>11</v>
      </c>
      <c r="H9" s="3">
        <v>19</v>
      </c>
      <c r="I9" s="3">
        <v>4</v>
      </c>
      <c r="K9" s="1">
        <v>23</v>
      </c>
      <c r="L9" s="3">
        <v>100</v>
      </c>
      <c r="M9" s="3">
        <v>3</v>
      </c>
      <c r="N9" s="3">
        <v>10</v>
      </c>
    </row>
    <row r="11" spans="1:14" x14ac:dyDescent="0.25">
      <c r="A11" s="1" t="s">
        <v>32</v>
      </c>
      <c r="B11" s="1">
        <f>AVERAGE(B2:B9)</f>
        <v>13.5</v>
      </c>
      <c r="C11" s="1">
        <f t="shared" ref="C11:N11" si="0">AVERAGE(C2:C9)</f>
        <v>19</v>
      </c>
      <c r="D11" s="1">
        <f t="shared" si="0"/>
        <v>14.5</v>
      </c>
      <c r="F11" s="1">
        <f t="shared" si="0"/>
        <v>11</v>
      </c>
      <c r="G11" s="1">
        <f t="shared" si="0"/>
        <v>9.75</v>
      </c>
      <c r="H11" s="1">
        <f t="shared" si="0"/>
        <v>33.75</v>
      </c>
      <c r="I11" s="1">
        <f t="shared" si="0"/>
        <v>15.428571428571429</v>
      </c>
      <c r="K11" s="1">
        <f t="shared" si="0"/>
        <v>15.75</v>
      </c>
      <c r="L11" s="1">
        <f t="shared" si="0"/>
        <v>20.875</v>
      </c>
      <c r="M11" s="1">
        <f t="shared" si="0"/>
        <v>8.8571428571428577</v>
      </c>
      <c r="N11" s="1">
        <f t="shared" si="0"/>
        <v>21</v>
      </c>
    </row>
    <row r="12" spans="1:14" x14ac:dyDescent="0.25">
      <c r="A12" s="1" t="s">
        <v>15</v>
      </c>
      <c r="B12" s="1">
        <f>STDEV(B2:B8)</f>
        <v>4.0414518843273806</v>
      </c>
      <c r="C12" s="1">
        <f t="shared" ref="C12:N12" si="1">STDEV(C2:C8)</f>
        <v>21.715695442960804</v>
      </c>
      <c r="D12" s="1">
        <f t="shared" si="1"/>
        <v>13.171939872319491</v>
      </c>
      <c r="F12" s="1">
        <f t="shared" si="1"/>
        <v>6.0395521751360404</v>
      </c>
      <c r="G12" s="1">
        <f t="shared" si="1"/>
        <v>4.7207747548166576</v>
      </c>
      <c r="H12" s="1">
        <f t="shared" si="1"/>
        <v>35.634386816802724</v>
      </c>
      <c r="I12" s="1">
        <f t="shared" si="1"/>
        <v>5.5015149428740671</v>
      </c>
      <c r="K12" s="1">
        <f t="shared" si="1"/>
        <v>5.7362672448868599</v>
      </c>
      <c r="L12" s="1">
        <f t="shared" si="1"/>
        <v>4.4293394111365645</v>
      </c>
      <c r="M12" s="1">
        <f t="shared" si="1"/>
        <v>5.564770136013407</v>
      </c>
      <c r="N12" s="1">
        <f t="shared" si="1"/>
        <v>34.369837274647004</v>
      </c>
    </row>
    <row r="14" spans="1:14" x14ac:dyDescent="0.25">
      <c r="A14" s="1" t="s">
        <v>3</v>
      </c>
      <c r="B14" s="1" t="str">
        <f>ROUND(B11,0)&amp;" ("&amp;ROUND(B12,0)&amp;")"</f>
        <v>14 (4)</v>
      </c>
      <c r="C14" s="1" t="str">
        <f t="shared" ref="C14:D14" si="2">ROUND(C11,0)&amp;" ("&amp;ROUND(C12,0)&amp;")"</f>
        <v>19 (22)</v>
      </c>
      <c r="D14" s="1" t="str">
        <f t="shared" si="2"/>
        <v>15 (13)</v>
      </c>
    </row>
    <row r="15" spans="1:14" x14ac:dyDescent="0.25">
      <c r="A15" s="1" t="s">
        <v>2</v>
      </c>
      <c r="B15" s="1" t="str">
        <f>ROUND(G11,0)&amp;" ("&amp;ROUND(G12,0)&amp;")"</f>
        <v>10 (5)</v>
      </c>
      <c r="C15" s="1" t="str">
        <f t="shared" ref="C15:D15" si="3">ROUND(H11,0)&amp;" ("&amp;ROUND(H12,0)&amp;")"</f>
        <v>34 (36)</v>
      </c>
      <c r="D15" s="1" t="str">
        <f t="shared" si="3"/>
        <v>15 (6)</v>
      </c>
    </row>
    <row r="16" spans="1:14" x14ac:dyDescent="0.25">
      <c r="A16" s="1" t="s">
        <v>4</v>
      </c>
      <c r="B16" s="1" t="str">
        <f>ROUND(L11,0)&amp;" ("&amp;ROUND(L12,0)&amp;")"</f>
        <v>21 (4)</v>
      </c>
      <c r="C16" s="1" t="str">
        <f t="shared" ref="C16:D16" si="4">ROUND(M11,0)&amp;" ("&amp;ROUND(M12,0)&amp;")"</f>
        <v>9 (6)</v>
      </c>
      <c r="D16" s="1" t="str">
        <f t="shared" si="4"/>
        <v>21 (34)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2"/>
  <sheetViews>
    <sheetView tabSelected="1" workbookViewId="0">
      <selection activeCell="B3" sqref="B3:H26"/>
    </sheetView>
  </sheetViews>
  <sheetFormatPr baseColWidth="10" defaultRowHeight="15" x14ac:dyDescent="0.25"/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 t="s">
        <v>1</v>
      </c>
      <c r="C2" s="2" t="s">
        <v>5</v>
      </c>
      <c r="D2" s="2" t="s">
        <v>14</v>
      </c>
      <c r="E2" s="2" t="s">
        <v>6</v>
      </c>
      <c r="F2" s="2" t="s">
        <v>7</v>
      </c>
      <c r="G2" s="2" t="s">
        <v>12</v>
      </c>
      <c r="H2" s="2" t="s">
        <v>8</v>
      </c>
    </row>
    <row r="3" spans="1:8" x14ac:dyDescent="0.25">
      <c r="A3" s="2"/>
      <c r="B3" s="4">
        <v>55</v>
      </c>
      <c r="C3" s="4">
        <v>40</v>
      </c>
      <c r="D3" s="4">
        <v>82</v>
      </c>
      <c r="E3" s="4">
        <v>55</v>
      </c>
      <c r="F3" s="4">
        <v>53</v>
      </c>
      <c r="G3" s="4">
        <v>53</v>
      </c>
      <c r="H3" s="4">
        <v>6</v>
      </c>
    </row>
    <row r="4" spans="1:8" x14ac:dyDescent="0.25">
      <c r="A4" s="2"/>
      <c r="B4" s="4">
        <v>57</v>
      </c>
      <c r="C4" s="4">
        <v>117</v>
      </c>
      <c r="D4" s="4">
        <v>75</v>
      </c>
      <c r="E4" s="4">
        <v>57</v>
      </c>
      <c r="F4" s="4">
        <v>32</v>
      </c>
      <c r="G4" s="4">
        <v>33</v>
      </c>
      <c r="H4" s="4">
        <v>14</v>
      </c>
    </row>
    <row r="5" spans="1:8" x14ac:dyDescent="0.25">
      <c r="A5" s="2"/>
      <c r="B5" s="4">
        <v>50</v>
      </c>
      <c r="C5" s="4">
        <v>74</v>
      </c>
      <c r="D5" s="4">
        <v>80</v>
      </c>
      <c r="E5" s="4">
        <v>50</v>
      </c>
      <c r="F5" s="4">
        <v>34</v>
      </c>
      <c r="G5" s="4">
        <v>36</v>
      </c>
      <c r="H5" s="4">
        <v>10</v>
      </c>
    </row>
    <row r="6" spans="1:8" x14ac:dyDescent="0.25">
      <c r="A6" s="2"/>
      <c r="B6" s="4">
        <v>57</v>
      </c>
      <c r="C6" s="4">
        <v>135</v>
      </c>
      <c r="D6" s="4">
        <v>76</v>
      </c>
      <c r="E6" s="4">
        <v>57</v>
      </c>
      <c r="F6" s="4">
        <v>31</v>
      </c>
      <c r="G6" s="4">
        <v>31</v>
      </c>
      <c r="H6" s="4">
        <v>15</v>
      </c>
    </row>
    <row r="7" spans="1:8" x14ac:dyDescent="0.25">
      <c r="A7" s="2"/>
      <c r="B7" s="4">
        <v>46</v>
      </c>
      <c r="C7" s="4">
        <v>68</v>
      </c>
      <c r="D7" s="4">
        <v>81</v>
      </c>
      <c r="E7" s="4">
        <v>46</v>
      </c>
      <c r="F7" s="4">
        <v>44</v>
      </c>
      <c r="G7" s="4">
        <v>45</v>
      </c>
      <c r="H7" s="4">
        <v>16</v>
      </c>
    </row>
    <row r="8" spans="1:8" x14ac:dyDescent="0.25">
      <c r="A8" s="2"/>
      <c r="B8" s="4">
        <v>47</v>
      </c>
      <c r="C8" s="4">
        <v>53</v>
      </c>
      <c r="D8" s="4">
        <v>81</v>
      </c>
      <c r="E8" s="4">
        <v>47</v>
      </c>
      <c r="F8" s="4">
        <v>44</v>
      </c>
      <c r="G8" s="4">
        <v>45</v>
      </c>
      <c r="H8" s="4">
        <v>12</v>
      </c>
    </row>
    <row r="9" spans="1:8" x14ac:dyDescent="0.25">
      <c r="A9" s="2"/>
      <c r="B9" s="4">
        <v>45</v>
      </c>
      <c r="C9" s="4">
        <v>107</v>
      </c>
      <c r="D9" s="4">
        <v>81</v>
      </c>
      <c r="E9" s="4">
        <v>45</v>
      </c>
      <c r="F9" s="4">
        <v>37</v>
      </c>
      <c r="G9" s="4">
        <v>37</v>
      </c>
      <c r="H9" s="4">
        <v>18</v>
      </c>
    </row>
    <row r="10" spans="1:8" x14ac:dyDescent="0.25">
      <c r="A10" s="2"/>
      <c r="B10" s="4">
        <v>56</v>
      </c>
      <c r="C10" s="4">
        <v>69</v>
      </c>
      <c r="D10" s="4">
        <v>79</v>
      </c>
      <c r="E10" s="4">
        <v>56</v>
      </c>
      <c r="F10" s="4">
        <v>39</v>
      </c>
      <c r="G10" s="4">
        <v>40</v>
      </c>
      <c r="H10" s="4">
        <v>17</v>
      </c>
    </row>
    <row r="11" spans="1:8" x14ac:dyDescent="0.25">
      <c r="A11" s="2"/>
      <c r="B11" s="4">
        <v>116</v>
      </c>
      <c r="C11" s="4">
        <v>267</v>
      </c>
      <c r="D11" s="4" t="s">
        <v>13</v>
      </c>
      <c r="E11" s="4">
        <v>116</v>
      </c>
      <c r="F11" s="4">
        <v>36</v>
      </c>
      <c r="G11" s="4">
        <v>37</v>
      </c>
      <c r="H11" s="4">
        <v>7</v>
      </c>
    </row>
    <row r="12" spans="1:8" x14ac:dyDescent="0.25">
      <c r="A12" s="2"/>
      <c r="B12" s="4">
        <v>57</v>
      </c>
      <c r="C12" s="4">
        <v>128</v>
      </c>
      <c r="D12" s="4">
        <v>78</v>
      </c>
      <c r="E12" s="4">
        <v>57</v>
      </c>
      <c r="F12" s="4">
        <v>36</v>
      </c>
      <c r="G12" s="4">
        <v>36</v>
      </c>
      <c r="H12" s="4">
        <v>15</v>
      </c>
    </row>
    <row r="13" spans="1:8" x14ac:dyDescent="0.25">
      <c r="A13" s="2"/>
      <c r="B13" s="4">
        <v>59</v>
      </c>
      <c r="C13" s="4">
        <v>64</v>
      </c>
      <c r="D13" s="4">
        <v>81</v>
      </c>
      <c r="E13" s="4">
        <v>59</v>
      </c>
      <c r="F13" s="4">
        <v>40</v>
      </c>
      <c r="G13" s="4">
        <v>40</v>
      </c>
      <c r="H13" s="4">
        <v>8</v>
      </c>
    </row>
    <row r="14" spans="1:8" x14ac:dyDescent="0.25">
      <c r="A14" s="2"/>
      <c r="B14" s="4">
        <v>58</v>
      </c>
      <c r="C14" s="4">
        <v>69</v>
      </c>
      <c r="D14" s="4">
        <v>79</v>
      </c>
      <c r="E14" s="4">
        <v>58</v>
      </c>
      <c r="F14" s="4">
        <v>39</v>
      </c>
      <c r="G14" s="4">
        <v>40</v>
      </c>
      <c r="H14" s="4">
        <v>12</v>
      </c>
    </row>
    <row r="15" spans="1:8" x14ac:dyDescent="0.25">
      <c r="A15" s="2"/>
      <c r="B15" s="4">
        <v>43</v>
      </c>
      <c r="C15" s="4">
        <v>26</v>
      </c>
      <c r="D15" s="4">
        <v>85</v>
      </c>
      <c r="E15" s="4">
        <v>43</v>
      </c>
      <c r="F15" s="4">
        <v>56</v>
      </c>
      <c r="G15" s="4">
        <v>56</v>
      </c>
      <c r="H15" s="4">
        <v>2</v>
      </c>
    </row>
    <row r="16" spans="1:8" x14ac:dyDescent="0.25">
      <c r="A16" s="2"/>
      <c r="B16" s="4">
        <v>54</v>
      </c>
      <c r="C16" s="4">
        <v>85</v>
      </c>
      <c r="D16" s="4">
        <v>79</v>
      </c>
      <c r="E16" s="4">
        <v>54</v>
      </c>
      <c r="F16" s="4">
        <v>41</v>
      </c>
      <c r="G16" s="4">
        <v>42</v>
      </c>
      <c r="H16" s="4">
        <v>8</v>
      </c>
    </row>
    <row r="17" spans="1:8" x14ac:dyDescent="0.25">
      <c r="A17" s="2"/>
      <c r="B17" s="4">
        <v>66</v>
      </c>
      <c r="C17" s="4">
        <v>0</v>
      </c>
      <c r="D17" s="4">
        <v>68</v>
      </c>
      <c r="E17" s="4">
        <v>66</v>
      </c>
      <c r="F17" s="4">
        <v>17</v>
      </c>
      <c r="G17" s="4">
        <v>17</v>
      </c>
      <c r="H17" s="4">
        <v>15</v>
      </c>
    </row>
    <row r="18" spans="1:8" x14ac:dyDescent="0.25">
      <c r="A18" s="2"/>
      <c r="B18" s="4">
        <v>51</v>
      </c>
      <c r="C18" s="4">
        <v>58</v>
      </c>
      <c r="D18" s="4">
        <v>81</v>
      </c>
      <c r="E18" s="4">
        <v>51</v>
      </c>
      <c r="F18" s="4">
        <v>40</v>
      </c>
      <c r="G18" s="4">
        <v>41</v>
      </c>
      <c r="H18" s="4">
        <v>11</v>
      </c>
    </row>
    <row r="19" spans="1:8" x14ac:dyDescent="0.25">
      <c r="A19" s="2"/>
      <c r="B19" s="4">
        <v>62</v>
      </c>
      <c r="C19" s="4">
        <v>52</v>
      </c>
      <c r="D19" s="4">
        <v>79</v>
      </c>
      <c r="E19" s="4">
        <v>62</v>
      </c>
      <c r="F19" s="4">
        <v>56</v>
      </c>
      <c r="G19" s="4">
        <v>56</v>
      </c>
      <c r="H19" s="4">
        <v>8</v>
      </c>
    </row>
    <row r="20" spans="1:8" x14ac:dyDescent="0.25">
      <c r="A20" s="2"/>
      <c r="B20" s="4">
        <v>56</v>
      </c>
      <c r="C20" s="4">
        <v>114</v>
      </c>
      <c r="D20" s="4">
        <v>81</v>
      </c>
      <c r="E20" s="4">
        <v>56</v>
      </c>
      <c r="F20" s="4">
        <v>36</v>
      </c>
      <c r="G20" s="4">
        <v>36</v>
      </c>
      <c r="H20" s="4">
        <v>12</v>
      </c>
    </row>
    <row r="21" spans="1:8" x14ac:dyDescent="0.25">
      <c r="A21" s="2"/>
      <c r="B21" s="4">
        <v>66</v>
      </c>
      <c r="C21" s="4">
        <v>200</v>
      </c>
      <c r="D21" s="4">
        <v>74</v>
      </c>
      <c r="E21" s="4">
        <v>66</v>
      </c>
      <c r="F21" s="4">
        <v>27</v>
      </c>
      <c r="G21" s="4">
        <v>28</v>
      </c>
      <c r="H21" s="4">
        <v>13</v>
      </c>
    </row>
    <row r="22" spans="1:8" x14ac:dyDescent="0.25">
      <c r="A22" s="2"/>
      <c r="B22" s="4">
        <v>42</v>
      </c>
      <c r="C22" s="4">
        <v>67</v>
      </c>
      <c r="D22" s="4">
        <v>80</v>
      </c>
      <c r="E22" s="4">
        <v>42</v>
      </c>
      <c r="F22" s="4">
        <v>46</v>
      </c>
      <c r="G22" s="4">
        <v>47</v>
      </c>
      <c r="H22" s="4">
        <v>3</v>
      </c>
    </row>
    <row r="23" spans="1:8" x14ac:dyDescent="0.25">
      <c r="A23" s="2"/>
      <c r="B23" s="4">
        <v>54</v>
      </c>
      <c r="C23" s="4">
        <v>21</v>
      </c>
      <c r="D23" s="4">
        <v>86</v>
      </c>
      <c r="E23" s="4">
        <v>54</v>
      </c>
      <c r="F23" s="4">
        <v>65</v>
      </c>
      <c r="G23" s="4">
        <v>65</v>
      </c>
      <c r="H23" s="4">
        <v>6</v>
      </c>
    </row>
    <row r="24" spans="1:8" x14ac:dyDescent="0.25">
      <c r="A24" s="2"/>
      <c r="B24" s="4">
        <v>46</v>
      </c>
      <c r="C24" s="4">
        <v>47</v>
      </c>
      <c r="D24" s="4">
        <v>82</v>
      </c>
      <c r="E24" s="4">
        <v>46</v>
      </c>
      <c r="F24" s="4">
        <v>53</v>
      </c>
      <c r="G24" s="4">
        <v>53</v>
      </c>
      <c r="H24" s="4">
        <v>9</v>
      </c>
    </row>
    <row r="25" spans="1:8" x14ac:dyDescent="0.25">
      <c r="A25" s="2"/>
      <c r="B25" s="4">
        <v>59</v>
      </c>
      <c r="C25" s="4">
        <v>62</v>
      </c>
      <c r="D25" s="4">
        <v>81</v>
      </c>
      <c r="E25" s="4">
        <v>59</v>
      </c>
      <c r="F25" s="4">
        <v>41</v>
      </c>
      <c r="G25" s="4">
        <v>41</v>
      </c>
      <c r="H25" s="4">
        <v>16</v>
      </c>
    </row>
    <row r="26" spans="1:8" x14ac:dyDescent="0.25">
      <c r="A26" s="2"/>
      <c r="B26" s="4">
        <v>45</v>
      </c>
      <c r="C26" s="4" t="s">
        <v>13</v>
      </c>
      <c r="D26" s="4">
        <v>83</v>
      </c>
      <c r="E26" s="4">
        <v>45</v>
      </c>
      <c r="F26" s="4">
        <v>30</v>
      </c>
      <c r="G26" s="4">
        <v>30</v>
      </c>
      <c r="H26" s="4" t="s">
        <v>13</v>
      </c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 t="s">
        <v>23</v>
      </c>
      <c r="B28" s="2">
        <f>AVERAGE(B3:B26)</f>
        <v>56.125</v>
      </c>
      <c r="C28" s="2">
        <f t="shared" ref="C28:H28" si="0">AVERAGE(C3:C26)</f>
        <v>83.608695652173907</v>
      </c>
      <c r="D28" s="2">
        <f t="shared" si="0"/>
        <v>79.652173913043484</v>
      </c>
      <c r="E28" s="2">
        <f t="shared" si="0"/>
        <v>56.125</v>
      </c>
      <c r="F28" s="2">
        <f t="shared" si="0"/>
        <v>40.541666666666664</v>
      </c>
      <c r="G28" s="2">
        <f t="shared" si="0"/>
        <v>41.041666666666664</v>
      </c>
      <c r="H28" s="2">
        <f t="shared" si="0"/>
        <v>11</v>
      </c>
    </row>
    <row r="29" spans="1:8" x14ac:dyDescent="0.25">
      <c r="A29" s="2" t="s">
        <v>15</v>
      </c>
      <c r="B29" s="2">
        <f>_xlfn.STDEV.S(B3:B26)</f>
        <v>14.474302566362521</v>
      </c>
      <c r="C29" s="2">
        <f t="shared" ref="C29:H29" si="1">_xlfn.STDEV.S(C3:C26)</f>
        <v>58.903417967222786</v>
      </c>
      <c r="D29" s="2">
        <f t="shared" si="1"/>
        <v>3.761149433256878</v>
      </c>
      <c r="E29" s="2">
        <f t="shared" si="1"/>
        <v>14.474302566362521</v>
      </c>
      <c r="F29" s="2">
        <f t="shared" si="1"/>
        <v>10.582919654131237</v>
      </c>
      <c r="G29" s="2">
        <f t="shared" si="1"/>
        <v>10.473482734014997</v>
      </c>
      <c r="H29" s="2">
        <f t="shared" si="1"/>
        <v>4.482288376589473</v>
      </c>
    </row>
    <row r="30" spans="1:8" x14ac:dyDescent="0.25">
      <c r="A30" s="2" t="s">
        <v>24</v>
      </c>
      <c r="B30" s="2">
        <v>24</v>
      </c>
      <c r="C30" s="2">
        <v>24</v>
      </c>
      <c r="D30" s="2">
        <v>24</v>
      </c>
      <c r="E30" s="2">
        <v>24</v>
      </c>
      <c r="F30" s="2">
        <v>24</v>
      </c>
      <c r="G30" s="2">
        <v>24</v>
      </c>
      <c r="H30" s="2">
        <v>24</v>
      </c>
    </row>
    <row r="31" spans="1:8" x14ac:dyDescent="0.25">
      <c r="A31" s="2"/>
      <c r="B31" s="2" t="s">
        <v>11</v>
      </c>
      <c r="C31" s="2" t="s">
        <v>16</v>
      </c>
      <c r="D31" s="2" t="s">
        <v>17</v>
      </c>
      <c r="E31" s="2" t="s">
        <v>18</v>
      </c>
      <c r="F31" s="2" t="s">
        <v>19</v>
      </c>
      <c r="G31" s="2" t="s">
        <v>20</v>
      </c>
      <c r="H31" s="2" t="s">
        <v>21</v>
      </c>
    </row>
    <row r="32" spans="1:8" x14ac:dyDescent="0.25">
      <c r="A32" s="2" t="s">
        <v>22</v>
      </c>
      <c r="B32" s="2" t="str">
        <f>MAX(B3:B26)&amp;"-"&amp;MIN(B3:B26)</f>
        <v>116-42</v>
      </c>
      <c r="C32" s="2" t="str">
        <f t="shared" ref="C32:H32" si="2">MAX(C3:C26)&amp;"-"&amp;MIN(C3:C26)</f>
        <v>267-0</v>
      </c>
      <c r="D32" s="2" t="str">
        <f t="shared" si="2"/>
        <v>86-68</v>
      </c>
      <c r="E32" s="2" t="str">
        <f t="shared" si="2"/>
        <v>116-42</v>
      </c>
      <c r="F32" s="2" t="str">
        <f t="shared" si="2"/>
        <v>65-17</v>
      </c>
      <c r="G32" s="2" t="str">
        <f t="shared" si="2"/>
        <v>65-17</v>
      </c>
      <c r="H32" s="2" t="str">
        <f t="shared" si="2"/>
        <v>18-2</v>
      </c>
    </row>
    <row r="33" spans="1:8" x14ac:dyDescent="0.25">
      <c r="A33" s="2" t="s">
        <v>25</v>
      </c>
      <c r="B33" s="2">
        <v>1.96</v>
      </c>
      <c r="C33" s="2">
        <v>1.96</v>
      </c>
      <c r="D33" s="2">
        <v>1.96</v>
      </c>
      <c r="E33" s="2">
        <v>1.96</v>
      </c>
      <c r="F33" s="2">
        <v>1.96</v>
      </c>
      <c r="G33" s="2">
        <v>1.96</v>
      </c>
      <c r="H33" s="2">
        <v>1.96</v>
      </c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 t="s">
        <v>26</v>
      </c>
      <c r="B35" s="2">
        <f>$B$33*(B29/$B$30^0.5)</f>
        <v>5.7909270928067205</v>
      </c>
      <c r="C35" s="2">
        <f t="shared" ref="C35:H35" si="3">$B$33*(C29/$B$30^0.5)</f>
        <v>23.566275293845155</v>
      </c>
      <c r="D35" s="2">
        <f t="shared" si="3"/>
        <v>1.504773169780123</v>
      </c>
      <c r="E35" s="2">
        <f t="shared" si="3"/>
        <v>5.7909270928067205</v>
      </c>
      <c r="F35" s="2">
        <f t="shared" si="3"/>
        <v>4.2340496797771845</v>
      </c>
      <c r="G35" s="2">
        <f t="shared" si="3"/>
        <v>4.1902657929371214</v>
      </c>
      <c r="H35" s="2">
        <f t="shared" si="3"/>
        <v>1.7932888357665224</v>
      </c>
    </row>
    <row r="36" spans="1:8" x14ac:dyDescent="0.25">
      <c r="A36" s="2" t="s">
        <v>27</v>
      </c>
      <c r="B36" s="2">
        <f>B28+B35</f>
        <v>61.915927092806719</v>
      </c>
      <c r="C36" s="2">
        <f t="shared" ref="C36:H36" si="4">C28+C35</f>
        <v>107.17497094601906</v>
      </c>
      <c r="D36" s="2">
        <f t="shared" si="4"/>
        <v>81.156947082823606</v>
      </c>
      <c r="E36" s="2">
        <f t="shared" si="4"/>
        <v>61.915927092806719</v>
      </c>
      <c r="F36" s="2">
        <f t="shared" si="4"/>
        <v>44.775716346443851</v>
      </c>
      <c r="G36" s="2">
        <f t="shared" si="4"/>
        <v>45.231932459603783</v>
      </c>
      <c r="H36" s="2">
        <f t="shared" si="4"/>
        <v>12.793288835766523</v>
      </c>
    </row>
    <row r="37" spans="1:8" x14ac:dyDescent="0.25">
      <c r="A37" s="2" t="s">
        <v>28</v>
      </c>
      <c r="B37" s="2">
        <f>B28-B35</f>
        <v>50.334072907193281</v>
      </c>
      <c r="C37" s="2">
        <f t="shared" ref="C37:H37" si="5">C28-C35</f>
        <v>60.042420358328755</v>
      </c>
      <c r="D37" s="2">
        <f t="shared" si="5"/>
        <v>78.147400743263361</v>
      </c>
      <c r="E37" s="2">
        <f t="shared" si="5"/>
        <v>50.334072907193281</v>
      </c>
      <c r="F37" s="2">
        <f t="shared" si="5"/>
        <v>36.307616986889478</v>
      </c>
      <c r="G37" s="2">
        <f t="shared" si="5"/>
        <v>36.851400873729546</v>
      </c>
      <c r="H37" s="2">
        <f t="shared" si="5"/>
        <v>9.2067111642334769</v>
      </c>
    </row>
    <row r="38" spans="1:8" x14ac:dyDescent="0.25">
      <c r="A38" s="2"/>
      <c r="B38" s="2" t="str">
        <f>ROUND(B37,0)&amp;"-"&amp;ROUND(B36,0)</f>
        <v>50-62</v>
      </c>
      <c r="C38" s="2" t="str">
        <f t="shared" ref="C38:H38" si="6">ROUND(C37,0)&amp;"-"&amp;ROUND(C36,0)</f>
        <v>60-107</v>
      </c>
      <c r="D38" s="2" t="str">
        <f t="shared" si="6"/>
        <v>78-81</v>
      </c>
      <c r="E38" s="2" t="str">
        <f t="shared" si="6"/>
        <v>50-62</v>
      </c>
      <c r="F38" s="2" t="str">
        <f t="shared" si="6"/>
        <v>36-45</v>
      </c>
      <c r="G38" s="2" t="str">
        <f t="shared" si="6"/>
        <v>37-45</v>
      </c>
      <c r="H38" s="2" t="str">
        <f t="shared" si="6"/>
        <v>9-13</v>
      </c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 t="s">
        <v>29</v>
      </c>
      <c r="B40" s="1">
        <f>MAX(B3:B26)</f>
        <v>116</v>
      </c>
      <c r="C40" s="1">
        <f t="shared" ref="C40:H40" si="7">MAX(C3:C26)</f>
        <v>267</v>
      </c>
      <c r="D40" s="1">
        <f t="shared" si="7"/>
        <v>86</v>
      </c>
      <c r="E40" s="1">
        <f t="shared" si="7"/>
        <v>116</v>
      </c>
      <c r="F40" s="1">
        <f t="shared" si="7"/>
        <v>65</v>
      </c>
      <c r="G40" s="1">
        <f t="shared" si="7"/>
        <v>65</v>
      </c>
      <c r="H40" s="1">
        <f t="shared" si="7"/>
        <v>18</v>
      </c>
    </row>
    <row r="41" spans="1:8" x14ac:dyDescent="0.25">
      <c r="A41" s="2" t="s">
        <v>30</v>
      </c>
      <c r="B41" s="1">
        <f>MIN(B3:B26)</f>
        <v>42</v>
      </c>
      <c r="C41" s="1">
        <f t="shared" ref="C41:H41" si="8">MIN(C3:C26)</f>
        <v>0</v>
      </c>
      <c r="D41" s="1">
        <f t="shared" si="8"/>
        <v>68</v>
      </c>
      <c r="E41" s="1">
        <f t="shared" si="8"/>
        <v>42</v>
      </c>
      <c r="F41" s="1">
        <f t="shared" si="8"/>
        <v>17</v>
      </c>
      <c r="G41" s="1">
        <f t="shared" si="8"/>
        <v>17</v>
      </c>
      <c r="H41" s="1">
        <f t="shared" si="8"/>
        <v>2</v>
      </c>
    </row>
    <row r="42" spans="1:8" x14ac:dyDescent="0.25">
      <c r="A42" s="2" t="s">
        <v>31</v>
      </c>
      <c r="B42" s="1" t="str">
        <f>B41&amp;"-"&amp;B40</f>
        <v>42-116</v>
      </c>
      <c r="C42" s="1" t="str">
        <f t="shared" ref="C42:H42" si="9">C41&amp;"-"&amp;C40</f>
        <v>0-267</v>
      </c>
      <c r="D42" s="1" t="str">
        <f t="shared" si="9"/>
        <v>68-86</v>
      </c>
      <c r="E42" s="1" t="str">
        <f t="shared" si="9"/>
        <v>42-116</v>
      </c>
      <c r="F42" s="1" t="str">
        <f t="shared" si="9"/>
        <v>17-65</v>
      </c>
      <c r="G42" s="1" t="str">
        <f t="shared" si="9"/>
        <v>17-65</v>
      </c>
      <c r="H42" s="1" t="str">
        <f t="shared" si="9"/>
        <v>2-18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CT FIBm</vt:lpstr>
      <vt:lpstr>CFT FIB</vt:lpstr>
      <vt:lpstr>Alpha FIB</vt:lpstr>
      <vt:lpstr>A10</vt:lpstr>
      <vt:lpstr>A20</vt:lpstr>
      <vt:lpstr>McF</vt:lpstr>
      <vt:lpstr>ML</vt:lpstr>
      <vt:lpstr>Reference values FIBTEM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Ziebart</dc:creator>
  <cp:lastModifiedBy>Alexander Ziebart</cp:lastModifiedBy>
  <dcterms:created xsi:type="dcterms:W3CDTF">2018-05-02T19:38:36Z</dcterms:created>
  <dcterms:modified xsi:type="dcterms:W3CDTF">2019-09-29T09:21:02Z</dcterms:modified>
</cp:coreProperties>
</file>