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ND-Basson Lab\qPCR\qED119- Slfn3KO &amp; CKO Thymus, Spleen, IM\"/>
    </mc:Choice>
  </mc:AlternateContent>
  <bookViews>
    <workbookView xWindow="0" yWindow="0" windowWidth="25200" windowHeight="11985" tabRatio="500"/>
  </bookViews>
  <sheets>
    <sheet name="20190330_SLFN3KO ILEUM P3" sheetId="1" r:id="rId1"/>
  </sheets>
  <calcPr calcId="152511"/>
</workbook>
</file>

<file path=xl/calcChain.xml><?xml version="1.0" encoding="utf-8"?>
<calcChain xmlns="http://schemas.openxmlformats.org/spreadsheetml/2006/main">
  <c r="I286" i="1" l="1"/>
  <c r="I285" i="1"/>
  <c r="J285" i="1" s="1"/>
  <c r="I284" i="1"/>
  <c r="J283" i="1"/>
  <c r="I283" i="1"/>
  <c r="I282" i="1"/>
  <c r="J281" i="1"/>
  <c r="I281" i="1"/>
  <c r="I280" i="1"/>
  <c r="J279" i="1"/>
  <c r="I279" i="1"/>
  <c r="I278" i="1"/>
  <c r="I277" i="1"/>
  <c r="J277" i="1" s="1"/>
  <c r="I276" i="1"/>
  <c r="J275" i="1" s="1"/>
  <c r="I275" i="1"/>
  <c r="I274" i="1"/>
  <c r="I273" i="1"/>
  <c r="J273" i="1" s="1"/>
  <c r="I272" i="1"/>
  <c r="I271" i="1"/>
  <c r="J271" i="1" s="1"/>
  <c r="I270" i="1"/>
  <c r="I269" i="1"/>
  <c r="J269" i="1" s="1"/>
  <c r="I268" i="1"/>
  <c r="J267" i="1"/>
  <c r="I267" i="1"/>
  <c r="I266" i="1"/>
  <c r="J265" i="1"/>
  <c r="I265" i="1"/>
  <c r="I264" i="1"/>
  <c r="J263" i="1"/>
  <c r="I263" i="1"/>
  <c r="I262" i="1"/>
  <c r="I261" i="1"/>
  <c r="J261" i="1" s="1"/>
  <c r="I260" i="1"/>
  <c r="J259" i="1" s="1"/>
  <c r="I259" i="1"/>
  <c r="I258" i="1"/>
  <c r="I257" i="1"/>
  <c r="J257" i="1" s="1"/>
  <c r="I256" i="1"/>
  <c r="I255" i="1"/>
  <c r="J255" i="1" s="1"/>
  <c r="I254" i="1"/>
  <c r="I253" i="1"/>
  <c r="J253" i="1" s="1"/>
  <c r="I252" i="1"/>
  <c r="J251" i="1"/>
  <c r="I251" i="1"/>
  <c r="I250" i="1"/>
  <c r="J249" i="1"/>
  <c r="I249" i="1"/>
  <c r="I248" i="1"/>
  <c r="J247" i="1"/>
  <c r="I247" i="1"/>
  <c r="I246" i="1"/>
  <c r="I245" i="1"/>
  <c r="J245" i="1" s="1"/>
  <c r="I244" i="1"/>
  <c r="I243" i="1"/>
  <c r="J243" i="1" s="1"/>
  <c r="I242" i="1"/>
  <c r="I241" i="1"/>
  <c r="J241" i="1" s="1"/>
  <c r="I240" i="1"/>
  <c r="I239" i="1"/>
  <c r="J239" i="1" s="1"/>
  <c r="I238" i="1"/>
  <c r="I237" i="1"/>
  <c r="J237" i="1" s="1"/>
  <c r="I236" i="1"/>
  <c r="J235" i="1"/>
  <c r="I235" i="1"/>
  <c r="I234" i="1"/>
  <c r="J233" i="1"/>
  <c r="I233" i="1"/>
  <c r="I232" i="1"/>
  <c r="J231" i="1"/>
  <c r="I231" i="1"/>
  <c r="I230" i="1"/>
  <c r="I229" i="1"/>
  <c r="J229" i="1" s="1"/>
  <c r="I228" i="1"/>
  <c r="I227" i="1"/>
  <c r="J227" i="1" s="1"/>
  <c r="I226" i="1"/>
  <c r="I225" i="1"/>
  <c r="J225" i="1" s="1"/>
  <c r="I224" i="1"/>
  <c r="I223" i="1"/>
  <c r="J223" i="1" s="1"/>
  <c r="I222" i="1"/>
  <c r="I221" i="1"/>
  <c r="J221" i="1" s="1"/>
  <c r="I220" i="1"/>
  <c r="J219" i="1"/>
  <c r="I219" i="1"/>
  <c r="I218" i="1"/>
  <c r="J217" i="1"/>
  <c r="I217" i="1"/>
  <c r="I216" i="1"/>
  <c r="J215" i="1"/>
  <c r="I215" i="1"/>
  <c r="I214" i="1"/>
  <c r="I213" i="1"/>
  <c r="J213" i="1" s="1"/>
  <c r="I212" i="1"/>
  <c r="J211" i="1" s="1"/>
  <c r="I211" i="1"/>
  <c r="I210" i="1"/>
  <c r="I209" i="1"/>
  <c r="J209" i="1" s="1"/>
  <c r="I208" i="1"/>
  <c r="I207" i="1"/>
  <c r="J207" i="1" s="1"/>
  <c r="I206" i="1"/>
  <c r="I205" i="1"/>
  <c r="J205" i="1" s="1"/>
  <c r="I204" i="1"/>
  <c r="J203" i="1"/>
  <c r="I203" i="1"/>
  <c r="I202" i="1"/>
  <c r="J201" i="1"/>
  <c r="I201" i="1"/>
  <c r="I200" i="1"/>
  <c r="J199" i="1"/>
  <c r="I199" i="1"/>
  <c r="I198" i="1"/>
  <c r="I197" i="1"/>
  <c r="J197" i="1" s="1"/>
  <c r="I196" i="1"/>
  <c r="J195" i="1" s="1"/>
  <c r="I195" i="1"/>
  <c r="I194" i="1"/>
  <c r="I193" i="1"/>
  <c r="J193" i="1" s="1"/>
  <c r="I192" i="1"/>
  <c r="I191" i="1"/>
  <c r="J191" i="1" s="1"/>
  <c r="I190" i="1"/>
  <c r="I189" i="1"/>
  <c r="J189" i="1" s="1"/>
  <c r="I188" i="1"/>
  <c r="J187" i="1"/>
  <c r="I187" i="1"/>
  <c r="I186" i="1"/>
  <c r="J185" i="1"/>
  <c r="I185" i="1"/>
  <c r="I184" i="1"/>
  <c r="J183" i="1"/>
  <c r="I183" i="1"/>
  <c r="I182" i="1"/>
  <c r="I181" i="1"/>
  <c r="J181" i="1" s="1"/>
  <c r="I180" i="1"/>
  <c r="J179" i="1" s="1"/>
  <c r="I179" i="1"/>
  <c r="I178" i="1"/>
  <c r="I177" i="1"/>
  <c r="J177" i="1" s="1"/>
  <c r="I176" i="1"/>
  <c r="I175" i="1"/>
  <c r="J175" i="1" s="1"/>
  <c r="I174" i="1"/>
  <c r="I173" i="1"/>
  <c r="J173" i="1" s="1"/>
  <c r="I172" i="1"/>
  <c r="J171" i="1"/>
  <c r="I171" i="1"/>
  <c r="I170" i="1"/>
  <c r="J169" i="1"/>
  <c r="I169" i="1"/>
  <c r="I168" i="1"/>
  <c r="J167" i="1"/>
  <c r="I167" i="1"/>
  <c r="I166" i="1"/>
  <c r="I165" i="1"/>
  <c r="J165" i="1" s="1"/>
  <c r="I164" i="1"/>
  <c r="J163" i="1" s="1"/>
  <c r="I163" i="1"/>
  <c r="I162" i="1"/>
  <c r="I161" i="1"/>
  <c r="J161" i="1" s="1"/>
  <c r="I160" i="1"/>
  <c r="I159" i="1"/>
  <c r="J159" i="1" s="1"/>
  <c r="I158" i="1"/>
  <c r="I157" i="1"/>
  <c r="J157" i="1" s="1"/>
  <c r="I156" i="1"/>
  <c r="J155" i="1"/>
  <c r="I155" i="1"/>
  <c r="I154" i="1"/>
  <c r="J153" i="1"/>
  <c r="I153" i="1"/>
  <c r="I152" i="1"/>
  <c r="J151" i="1"/>
  <c r="I151" i="1"/>
  <c r="I150" i="1"/>
  <c r="I149" i="1"/>
  <c r="J149" i="1" s="1"/>
  <c r="I148" i="1"/>
  <c r="I147" i="1"/>
  <c r="J147" i="1" s="1"/>
  <c r="I146" i="1"/>
  <c r="I145" i="1"/>
  <c r="J145" i="1" s="1"/>
  <c r="I144" i="1"/>
  <c r="I143" i="1"/>
  <c r="J143" i="1" s="1"/>
  <c r="I142" i="1"/>
  <c r="I141" i="1"/>
  <c r="J141" i="1" s="1"/>
  <c r="I140" i="1"/>
  <c r="J139" i="1"/>
  <c r="I139" i="1"/>
  <c r="I138" i="1"/>
  <c r="J137" i="1"/>
  <c r="I137" i="1"/>
  <c r="I136" i="1"/>
  <c r="J135" i="1"/>
  <c r="I135" i="1"/>
  <c r="I134" i="1"/>
  <c r="I133" i="1"/>
  <c r="J133" i="1" s="1"/>
  <c r="I132" i="1"/>
  <c r="J131" i="1" s="1"/>
  <c r="I131" i="1"/>
  <c r="I130" i="1"/>
  <c r="I129" i="1"/>
  <c r="J129" i="1" s="1"/>
  <c r="I128" i="1"/>
  <c r="I127" i="1"/>
  <c r="J127" i="1" s="1"/>
  <c r="I126" i="1"/>
  <c r="I125" i="1"/>
  <c r="J125" i="1" s="1"/>
  <c r="I124" i="1"/>
  <c r="J123" i="1"/>
  <c r="I123" i="1"/>
  <c r="I122" i="1"/>
  <c r="J121" i="1"/>
  <c r="I121" i="1"/>
  <c r="I120" i="1"/>
  <c r="J119" i="1"/>
  <c r="I119" i="1"/>
  <c r="I118" i="1"/>
  <c r="I117" i="1"/>
  <c r="J117" i="1" s="1"/>
  <c r="I116" i="1"/>
  <c r="I115" i="1"/>
  <c r="J115" i="1" s="1"/>
  <c r="I114" i="1"/>
  <c r="I113" i="1"/>
  <c r="J113" i="1" s="1"/>
  <c r="I112" i="1"/>
  <c r="I111" i="1"/>
  <c r="J111" i="1" s="1"/>
  <c r="I110" i="1"/>
  <c r="I109" i="1"/>
  <c r="J109" i="1" s="1"/>
  <c r="I108" i="1"/>
  <c r="J107" i="1"/>
  <c r="I107" i="1"/>
  <c r="I106" i="1"/>
  <c r="J105" i="1"/>
  <c r="I105" i="1"/>
  <c r="I104" i="1"/>
  <c r="J103" i="1"/>
  <c r="I103" i="1"/>
  <c r="I102" i="1"/>
  <c r="I101" i="1"/>
  <c r="J101" i="1" s="1"/>
  <c r="I100" i="1"/>
  <c r="I99" i="1"/>
  <c r="J99" i="1" s="1"/>
  <c r="I98" i="1"/>
  <c r="I97" i="1"/>
  <c r="J97" i="1" s="1"/>
  <c r="I96" i="1"/>
  <c r="I95" i="1"/>
  <c r="J95" i="1" s="1"/>
  <c r="I94" i="1"/>
  <c r="I93" i="1"/>
  <c r="J93" i="1" s="1"/>
  <c r="I92" i="1"/>
  <c r="J91" i="1"/>
  <c r="I91" i="1"/>
  <c r="I90" i="1"/>
  <c r="J89" i="1"/>
  <c r="I89" i="1"/>
  <c r="I88" i="1"/>
  <c r="J87" i="1"/>
  <c r="I87" i="1"/>
  <c r="I86" i="1"/>
  <c r="I85" i="1"/>
  <c r="J85" i="1" s="1"/>
  <c r="I84" i="1"/>
  <c r="I83" i="1"/>
  <c r="J83" i="1" s="1"/>
  <c r="I82" i="1"/>
  <c r="I81" i="1"/>
  <c r="J81" i="1" s="1"/>
  <c r="I80" i="1"/>
  <c r="I79" i="1"/>
  <c r="J79" i="1" s="1"/>
  <c r="I78" i="1"/>
  <c r="I77" i="1"/>
  <c r="J77" i="1" s="1"/>
  <c r="I76" i="1"/>
  <c r="J75" i="1"/>
  <c r="I75" i="1"/>
  <c r="I74" i="1"/>
  <c r="J73" i="1"/>
  <c r="I73" i="1"/>
  <c r="I72" i="1"/>
  <c r="J71" i="1"/>
  <c r="I71" i="1"/>
  <c r="I70" i="1"/>
  <c r="I69" i="1"/>
  <c r="J69" i="1" s="1"/>
  <c r="I68" i="1"/>
  <c r="J67" i="1" s="1"/>
  <c r="I67" i="1"/>
  <c r="I66" i="1"/>
  <c r="I65" i="1"/>
  <c r="J65" i="1" s="1"/>
  <c r="I64" i="1"/>
  <c r="I63" i="1"/>
  <c r="J63" i="1" s="1"/>
  <c r="I62" i="1"/>
  <c r="I61" i="1"/>
  <c r="J61" i="1" s="1"/>
  <c r="I60" i="1"/>
  <c r="J59" i="1"/>
  <c r="I59" i="1"/>
  <c r="I58" i="1"/>
  <c r="J57" i="1"/>
  <c r="I57" i="1"/>
  <c r="I56" i="1"/>
  <c r="J55" i="1"/>
  <c r="I55" i="1"/>
  <c r="I54" i="1"/>
  <c r="I53" i="1"/>
  <c r="J53" i="1" s="1"/>
  <c r="I52" i="1"/>
  <c r="J51" i="1" s="1"/>
  <c r="I51" i="1"/>
  <c r="I50" i="1"/>
  <c r="I49" i="1"/>
  <c r="J49" i="1" s="1"/>
  <c r="I48" i="1"/>
  <c r="I47" i="1"/>
  <c r="J47" i="1" s="1"/>
  <c r="I46" i="1"/>
  <c r="I45" i="1"/>
  <c r="J45" i="1" s="1"/>
  <c r="I44" i="1"/>
  <c r="J43" i="1"/>
  <c r="I43" i="1"/>
  <c r="I42" i="1"/>
  <c r="J41" i="1"/>
  <c r="I41" i="1"/>
  <c r="I40" i="1"/>
  <c r="J39" i="1"/>
  <c r="I39" i="1"/>
  <c r="I38" i="1"/>
  <c r="I37" i="1"/>
  <c r="J37" i="1" s="1"/>
  <c r="I36" i="1"/>
  <c r="J35" i="1" s="1"/>
  <c r="I35" i="1"/>
  <c r="I34" i="1"/>
  <c r="I33" i="1"/>
  <c r="J33" i="1" s="1"/>
  <c r="I32" i="1"/>
  <c r="I31" i="1"/>
  <c r="J31" i="1" s="1"/>
  <c r="I30" i="1"/>
  <c r="I29" i="1"/>
  <c r="J29" i="1" s="1"/>
  <c r="I28" i="1"/>
  <c r="J27" i="1"/>
  <c r="I27" i="1"/>
  <c r="I26" i="1"/>
  <c r="J25" i="1"/>
  <c r="I25" i="1"/>
  <c r="I24" i="1"/>
  <c r="J23" i="1"/>
  <c r="I23" i="1"/>
  <c r="I22" i="1"/>
  <c r="I21" i="1"/>
  <c r="J21" i="1" s="1"/>
  <c r="O261" i="1"/>
  <c r="O266" i="1" s="1"/>
  <c r="P266" i="1" s="1"/>
  <c r="O249" i="1"/>
  <c r="O254" i="1" s="1"/>
  <c r="P254" i="1" s="1"/>
  <c r="O223" i="1"/>
  <c r="O234" i="1" s="1"/>
  <c r="P234" i="1" s="1"/>
  <c r="O211" i="1"/>
  <c r="O216" i="1" s="1"/>
  <c r="P216" i="1" s="1"/>
  <c r="O195" i="1"/>
  <c r="P195" i="1" s="1"/>
  <c r="O194" i="1"/>
  <c r="P194" i="1" s="1"/>
  <c r="O185" i="1"/>
  <c r="O188" i="1" s="1"/>
  <c r="P188" i="1" s="1"/>
  <c r="O173" i="1"/>
  <c r="O180" i="1" s="1"/>
  <c r="P180" i="1" s="1"/>
  <c r="O147" i="1"/>
  <c r="O151" i="1" s="1"/>
  <c r="P151" i="1" s="1"/>
  <c r="O144" i="1"/>
  <c r="P144" i="1" s="1"/>
  <c r="O142" i="1"/>
  <c r="P142" i="1" s="1"/>
  <c r="O135" i="1"/>
  <c r="O139" i="1" s="1"/>
  <c r="P139" i="1" s="1"/>
  <c r="O119" i="1"/>
  <c r="P119" i="1" s="1"/>
  <c r="O117" i="1"/>
  <c r="P117" i="1" s="1"/>
  <c r="O113" i="1"/>
  <c r="P113" i="1" s="1"/>
  <c r="O109" i="1"/>
  <c r="O114" i="1" s="1"/>
  <c r="P114" i="1" s="1"/>
  <c r="O97" i="1"/>
  <c r="O102" i="1" s="1"/>
  <c r="P102" i="1" s="1"/>
  <c r="O70" i="1"/>
  <c r="O81" i="1" s="1"/>
  <c r="P81" i="1" s="1"/>
  <c r="O58" i="1"/>
  <c r="O63" i="1" s="1"/>
  <c r="P63" i="1" s="1"/>
  <c r="O32" i="1"/>
  <c r="O35" i="1" s="1"/>
  <c r="P35" i="1" s="1"/>
  <c r="O20" i="1"/>
  <c r="O27" i="1" s="1"/>
  <c r="P27" i="1" s="1"/>
  <c r="O265" i="1" l="1"/>
  <c r="P265" i="1" s="1"/>
  <c r="O271" i="1"/>
  <c r="P271" i="1" s="1"/>
  <c r="O269" i="1"/>
  <c r="P269" i="1" s="1"/>
  <c r="O259" i="1"/>
  <c r="P259" i="1" s="1"/>
  <c r="O253" i="1"/>
  <c r="P253" i="1" s="1"/>
  <c r="O257" i="1"/>
  <c r="P257" i="1" s="1"/>
  <c r="O213" i="1"/>
  <c r="P213" i="1" s="1"/>
  <c r="O191" i="1"/>
  <c r="P191" i="1" s="1"/>
  <c r="O189" i="1"/>
  <c r="P189" i="1" s="1"/>
  <c r="O193" i="1"/>
  <c r="P193" i="1" s="1"/>
  <c r="O183" i="1"/>
  <c r="P183" i="1" s="1"/>
  <c r="O179" i="1"/>
  <c r="P179" i="1" s="1"/>
  <c r="O181" i="1"/>
  <c r="P181" i="1" s="1"/>
  <c r="R180" i="1" s="1"/>
  <c r="O182" i="1"/>
  <c r="P182" i="1" s="1"/>
  <c r="O177" i="1"/>
  <c r="P177" i="1" s="1"/>
  <c r="O150" i="1"/>
  <c r="P150" i="1" s="1"/>
  <c r="O156" i="1"/>
  <c r="P156" i="1" s="1"/>
  <c r="O138" i="1"/>
  <c r="P138" i="1" s="1"/>
  <c r="O101" i="1"/>
  <c r="P101" i="1" s="1"/>
  <c r="O105" i="1"/>
  <c r="P105" i="1" s="1"/>
  <c r="O107" i="1"/>
  <c r="P107" i="1" s="1"/>
  <c r="O60" i="1"/>
  <c r="P60" i="1" s="1"/>
  <c r="O38" i="1"/>
  <c r="P38" i="1" s="1"/>
  <c r="O41" i="1"/>
  <c r="P41" i="1" s="1"/>
  <c r="O36" i="1"/>
  <c r="P36" i="1" s="1"/>
  <c r="O42" i="1"/>
  <c r="P42" i="1" s="1"/>
  <c r="O40" i="1"/>
  <c r="P40" i="1" s="1"/>
  <c r="O24" i="1"/>
  <c r="P24" i="1" s="1"/>
  <c r="O22" i="1"/>
  <c r="P22" i="1" s="1"/>
  <c r="O26" i="1"/>
  <c r="P26" i="1" s="1"/>
  <c r="O28" i="1"/>
  <c r="P28" i="1" s="1"/>
  <c r="R27" i="1" s="1"/>
  <c r="O29" i="1"/>
  <c r="P29" i="1" s="1"/>
  <c r="O30" i="1"/>
  <c r="P30" i="1" s="1"/>
  <c r="Q27" i="1"/>
  <c r="O75" i="1"/>
  <c r="P75" i="1" s="1"/>
  <c r="R213" i="1"/>
  <c r="O228" i="1"/>
  <c r="P228" i="1" s="1"/>
  <c r="O77" i="1"/>
  <c r="P77" i="1" s="1"/>
  <c r="R142" i="1"/>
  <c r="O230" i="1"/>
  <c r="P230" i="1" s="1"/>
  <c r="Q38" i="1"/>
  <c r="O76" i="1"/>
  <c r="P76" i="1" s="1"/>
  <c r="O78" i="1"/>
  <c r="P78" i="1" s="1"/>
  <c r="O74" i="1"/>
  <c r="P74" i="1" s="1"/>
  <c r="O73" i="1"/>
  <c r="P73" i="1" s="1"/>
  <c r="O80" i="1"/>
  <c r="P80" i="1" s="1"/>
  <c r="O79" i="1"/>
  <c r="P79" i="1" s="1"/>
  <c r="O229" i="1"/>
  <c r="P229" i="1" s="1"/>
  <c r="O231" i="1"/>
  <c r="P231" i="1" s="1"/>
  <c r="O227" i="1"/>
  <c r="P227" i="1" s="1"/>
  <c r="O232" i="1"/>
  <c r="P232" i="1" s="1"/>
  <c r="O233" i="1"/>
  <c r="P233" i="1" s="1"/>
  <c r="O226" i="1"/>
  <c r="P226" i="1" s="1"/>
  <c r="O72" i="1"/>
  <c r="P72" i="1" s="1"/>
  <c r="O225" i="1"/>
  <c r="P225" i="1" s="1"/>
  <c r="O64" i="1"/>
  <c r="P64" i="1" s="1"/>
  <c r="O66" i="1"/>
  <c r="P66" i="1" s="1"/>
  <c r="O62" i="1"/>
  <c r="P62" i="1" s="1"/>
  <c r="O67" i="1"/>
  <c r="P67" i="1" s="1"/>
  <c r="O68" i="1"/>
  <c r="P68" i="1" s="1"/>
  <c r="O65" i="1"/>
  <c r="P65" i="1" s="1"/>
  <c r="O61" i="1"/>
  <c r="P61" i="1" s="1"/>
  <c r="R60" i="1" s="1"/>
  <c r="O217" i="1"/>
  <c r="P217" i="1" s="1"/>
  <c r="O219" i="1"/>
  <c r="P219" i="1" s="1"/>
  <c r="O215" i="1"/>
  <c r="P215" i="1" s="1"/>
  <c r="O214" i="1"/>
  <c r="P214" i="1" s="1"/>
  <c r="Q213" i="1" s="1"/>
  <c r="O221" i="1"/>
  <c r="P221" i="1" s="1"/>
  <c r="O218" i="1"/>
  <c r="P218" i="1" s="1"/>
  <c r="O220" i="1"/>
  <c r="P220" i="1" s="1"/>
  <c r="O154" i="1"/>
  <c r="P154" i="1" s="1"/>
  <c r="O115" i="1"/>
  <c r="P115" i="1" s="1"/>
  <c r="O137" i="1"/>
  <c r="P137" i="1" s="1"/>
  <c r="O140" i="1"/>
  <c r="P140" i="1" s="1"/>
  <c r="O152" i="1"/>
  <c r="P152" i="1" s="1"/>
  <c r="O39" i="1"/>
  <c r="P39" i="1" s="1"/>
  <c r="O43" i="1"/>
  <c r="P43" i="1" s="1"/>
  <c r="O106" i="1"/>
  <c r="P106" i="1" s="1"/>
  <c r="O118" i="1"/>
  <c r="P118" i="1" s="1"/>
  <c r="O143" i="1"/>
  <c r="P143" i="1" s="1"/>
  <c r="O155" i="1"/>
  <c r="P155" i="1" s="1"/>
  <c r="O192" i="1"/>
  <c r="P192" i="1" s="1"/>
  <c r="Q191" i="1" s="1"/>
  <c r="O196" i="1"/>
  <c r="P196" i="1" s="1"/>
  <c r="O258" i="1"/>
  <c r="P258" i="1" s="1"/>
  <c r="O270" i="1"/>
  <c r="P270" i="1" s="1"/>
  <c r="O158" i="1"/>
  <c r="P158" i="1" s="1"/>
  <c r="O103" i="1"/>
  <c r="P103" i="1" s="1"/>
  <c r="O149" i="1"/>
  <c r="P149" i="1" s="1"/>
  <c r="O255" i="1"/>
  <c r="P255" i="1" s="1"/>
  <c r="O267" i="1"/>
  <c r="P267" i="1" s="1"/>
  <c r="O25" i="1"/>
  <c r="P25" i="1" s="1"/>
  <c r="O34" i="1"/>
  <c r="P34" i="1" s="1"/>
  <c r="O37" i="1"/>
  <c r="P37" i="1" s="1"/>
  <c r="O100" i="1"/>
  <c r="P100" i="1" s="1"/>
  <c r="O104" i="1"/>
  <c r="P104" i="1" s="1"/>
  <c r="O112" i="1"/>
  <c r="P112" i="1" s="1"/>
  <c r="O141" i="1"/>
  <c r="P141" i="1" s="1"/>
  <c r="O153" i="1"/>
  <c r="P153" i="1" s="1"/>
  <c r="O175" i="1"/>
  <c r="P175" i="1" s="1"/>
  <c r="O178" i="1"/>
  <c r="P178" i="1" s="1"/>
  <c r="O187" i="1"/>
  <c r="P187" i="1" s="1"/>
  <c r="O190" i="1"/>
  <c r="P190" i="1" s="1"/>
  <c r="O252" i="1"/>
  <c r="P252" i="1" s="1"/>
  <c r="O256" i="1"/>
  <c r="P256" i="1" s="1"/>
  <c r="O264" i="1"/>
  <c r="P264" i="1" s="1"/>
  <c r="O116" i="1"/>
  <c r="P116" i="1" s="1"/>
  <c r="O120" i="1"/>
  <c r="P120" i="1" s="1"/>
  <c r="O145" i="1"/>
  <c r="P145" i="1" s="1"/>
  <c r="Q142" i="1" s="1"/>
  <c r="O157" i="1"/>
  <c r="P157" i="1" s="1"/>
  <c r="O268" i="1"/>
  <c r="P268" i="1" s="1"/>
  <c r="O272" i="1"/>
  <c r="P272" i="1" s="1"/>
  <c r="O23" i="1"/>
  <c r="P23" i="1" s="1"/>
  <c r="O99" i="1"/>
  <c r="P99" i="1" s="1"/>
  <c r="O111" i="1"/>
  <c r="P111" i="1" s="1"/>
  <c r="O176" i="1"/>
  <c r="P176" i="1" s="1"/>
  <c r="O251" i="1"/>
  <c r="P251" i="1" s="1"/>
  <c r="O263" i="1"/>
  <c r="P263" i="1" s="1"/>
  <c r="R191" i="1" l="1"/>
  <c r="Q180" i="1"/>
  <c r="Q60" i="1"/>
  <c r="R38" i="1"/>
  <c r="R22" i="1"/>
  <c r="Q22" i="1"/>
  <c r="S27" i="1"/>
  <c r="S256" i="1"/>
  <c r="Q251" i="1"/>
  <c r="R251" i="1"/>
  <c r="R34" i="1"/>
  <c r="S38" i="1"/>
  <c r="Q34" i="1"/>
  <c r="R175" i="1"/>
  <c r="S180" i="1"/>
  <c r="Q175" i="1"/>
  <c r="S267" i="1"/>
  <c r="Q263" i="1"/>
  <c r="R263" i="1"/>
  <c r="Q218" i="1"/>
  <c r="R218" i="1"/>
  <c r="S218" i="1"/>
  <c r="R187" i="1"/>
  <c r="S191" i="1"/>
  <c r="Q187" i="1"/>
  <c r="R76" i="1"/>
  <c r="Q76" i="1"/>
  <c r="Q111" i="1"/>
  <c r="R111" i="1"/>
  <c r="S115" i="1"/>
  <c r="R153" i="1"/>
  <c r="Q153" i="1"/>
  <c r="Q267" i="1"/>
  <c r="R267" i="1"/>
  <c r="S104" i="1"/>
  <c r="R99" i="1"/>
  <c r="Q99" i="1"/>
  <c r="Q137" i="1"/>
  <c r="S142" i="1"/>
  <c r="R137" i="1"/>
  <c r="Q229" i="1"/>
  <c r="R229" i="1"/>
  <c r="R256" i="1"/>
  <c r="Q256" i="1"/>
  <c r="S153" i="1"/>
  <c r="Q149" i="1"/>
  <c r="R149" i="1"/>
  <c r="Q115" i="1"/>
  <c r="R115" i="1"/>
  <c r="Q225" i="1"/>
  <c r="S229" i="1"/>
  <c r="R225" i="1"/>
  <c r="R104" i="1"/>
  <c r="Q104" i="1"/>
  <c r="Q72" i="1"/>
  <c r="S76" i="1"/>
  <c r="R72" i="1"/>
  <c r="Q65" i="1"/>
  <c r="R65" i="1"/>
  <c r="S65" i="1"/>
</calcChain>
</file>

<file path=xl/sharedStrings.xml><?xml version="1.0" encoding="utf-8"?>
<sst xmlns="http://schemas.openxmlformats.org/spreadsheetml/2006/main" count="2045" uniqueCount="172">
  <si>
    <t>File Name</t>
  </si>
  <si>
    <t>20190330_SLFN3KO ILEUM P3.pcrd</t>
  </si>
  <si>
    <t>Created By User</t>
  </si>
  <si>
    <t>Notes</t>
  </si>
  <si>
    <t>ID</t>
  </si>
  <si>
    <t>Run Started</t>
  </si>
  <si>
    <t>03/30/2019 16:35:58 UTC</t>
  </si>
  <si>
    <t>Run Ended</t>
  </si>
  <si>
    <t>03/30/2019 17:49:03 UTC</t>
  </si>
  <si>
    <t>Sample Vol</t>
  </si>
  <si>
    <t>Lid Temp</t>
  </si>
  <si>
    <t>Protocol File Name</t>
  </si>
  <si>
    <t>Unknown.prcl</t>
  </si>
  <si>
    <t>Plate Setup File Name</t>
  </si>
  <si>
    <t>DefaultPlate.pltd</t>
  </si>
  <si>
    <t>Base Serial Number</t>
  </si>
  <si>
    <t>CT031118</t>
  </si>
  <si>
    <t>Optical Head Serial Number</t>
  </si>
  <si>
    <t>785BR9482</t>
  </si>
  <si>
    <t>CFX Manager Version</t>
  </si>
  <si>
    <t xml:space="preserve">3.1.1517.0823. </t>
  </si>
  <si>
    <t>Well group</t>
  </si>
  <si>
    <t>All Wells</t>
  </si>
  <si>
    <t>Amplification step</t>
  </si>
  <si>
    <t>Melt step</t>
  </si>
  <si>
    <t>Well</t>
  </si>
  <si>
    <t>Fluor</t>
  </si>
  <si>
    <t>Target</t>
  </si>
  <si>
    <t>Sample</t>
  </si>
  <si>
    <t>Cq</t>
  </si>
  <si>
    <t>Starting Quantity (SQ)</t>
  </si>
  <si>
    <t>A01</t>
  </si>
  <si>
    <t>Cy5</t>
  </si>
  <si>
    <t>Slfn5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</si>
  <si>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</si>
  <si>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</si>
  <si>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</si>
  <si>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</si>
  <si>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</si>
  <si>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</si>
  <si>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</si>
  <si>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</si>
  <si>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</si>
  <si>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</si>
  <si>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</si>
  <si>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</si>
  <si>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Slfn9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</si>
  <si>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</si>
  <si>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</si>
  <si>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</si>
  <si>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</si>
  <si>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</si>
  <si>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</si>
  <si>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</si>
  <si>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</si>
  <si>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</si>
  <si>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</si>
  <si>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</si>
  <si>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D01</t>
  </si>
  <si>
    <t>Slfn4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</si>
  <si>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</si>
  <si>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</si>
  <si>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</si>
  <si>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</si>
  <si>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</si>
  <si>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</si>
  <si>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</si>
  <si>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</si>
  <si>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</si>
  <si>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</si>
  <si>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</si>
  <si>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</si>
  <si>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</si>
  <si>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</si>
  <si>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</si>
  <si>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</si>
  <si>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</si>
  <si>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</si>
  <si>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</si>
  <si>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</si>
  <si>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</si>
  <si>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</si>
  <si>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</si>
  <si>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</si>
  <si>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</si>
  <si>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</si>
  <si>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</si>
  <si>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</si>
  <si>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</si>
  <si>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</si>
  <si>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</si>
  <si>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</si>
  <si>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</si>
  <si>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</si>
  <si>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</si>
  <si>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</si>
  <si>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</si>
  <si>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</si>
  <si>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</si>
  <si>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</si>
  <si>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</si>
  <si>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</si>
  <si>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</si>
  <si>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</si>
  <si>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</si>
  <si>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</si>
  <si>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</si>
  <si>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FAM</t>
  </si>
  <si>
    <t>Slfn8</t>
  </si>
  <si>
    <t>Slfn1</t>
  </si>
  <si>
    <t>C01</t>
  </si>
  <si>
    <t>Slfn3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</si>
  <si>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</si>
  <si>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</si>
  <si>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</si>
  <si>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</si>
  <si>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</si>
  <si>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</si>
  <si>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</si>
  <si>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</si>
  <si>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</si>
  <si>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</si>
  <si>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</si>
  <si>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</si>
  <si>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</si>
  <si>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</si>
  <si>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</si>
  <si>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</si>
  <si>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</si>
  <si>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</si>
  <si>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</si>
  <si>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</si>
  <si>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</si>
  <si>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</si>
  <si>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</si>
  <si>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HEX</t>
  </si>
  <si>
    <t>Slfn2</t>
  </si>
  <si>
    <t>RPLP0</t>
  </si>
  <si>
    <t>Ileum</t>
  </si>
  <si>
    <t>Sex/Genotype</t>
  </si>
  <si>
    <t>F WT</t>
  </si>
  <si>
    <t>62</t>
  </si>
  <si>
    <t>M KO</t>
  </si>
  <si>
    <t>66</t>
  </si>
  <si>
    <t>F KO</t>
  </si>
  <si>
    <t>69</t>
  </si>
  <si>
    <t>72</t>
  </si>
  <si>
    <t>M WT</t>
  </si>
  <si>
    <t>75</t>
  </si>
  <si>
    <t>76</t>
  </si>
  <si>
    <t>77</t>
  </si>
  <si>
    <t>79</t>
  </si>
  <si>
    <t>80</t>
  </si>
  <si>
    <t>86</t>
  </si>
  <si>
    <t>88</t>
  </si>
  <si>
    <t>91</t>
  </si>
  <si>
    <t>94</t>
  </si>
  <si>
    <t>95</t>
  </si>
  <si>
    <t>96</t>
  </si>
  <si>
    <t>98</t>
  </si>
  <si>
    <t>99</t>
  </si>
  <si>
    <t>1</t>
  </si>
  <si>
    <t>6</t>
  </si>
  <si>
    <t>Male</t>
  </si>
  <si>
    <t>Ave. dCt</t>
  </si>
  <si>
    <t>dCt</t>
  </si>
  <si>
    <t>ddCt</t>
  </si>
  <si>
    <t>Fold Change</t>
  </si>
  <si>
    <t>Ave. Fold</t>
  </si>
  <si>
    <t>Std dev</t>
  </si>
  <si>
    <t>Ttest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</si>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</sst>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\-###0"/>
    <numFmt numFmtId="165" formatCode="###0.00;\-###0.00"/>
    <numFmt numFmtId="166" formatCode="###0.00000;\-###0.00000"/>
    <numFmt numFmtId="167" formatCode="0.000"/>
  </numFmts>
  <fonts count="11" x14ac:knownFonts="1">
    <font>
      <sz val="8.25"/>
      <name val="Microsoft Sans Serif"/>
      <charset val="1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2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2" fontId="1" fillId="0" borderId="2" xfId="0" applyNumberFormat="1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vertical="center"/>
    </xf>
    <xf numFmtId="165" fontId="1" fillId="0" borderId="2" xfId="0" applyNumberFormat="1" applyFont="1" applyFill="1" applyBorder="1" applyAlignment="1" applyProtection="1">
      <alignment vertic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49" fontId="1" fillId="0" borderId="2" xfId="0" applyNumberFormat="1" applyFont="1" applyFill="1" applyBorder="1" applyAlignment="1" applyProtection="1">
      <alignment vertical="center"/>
    </xf>
    <xf numFmtId="167" fontId="0" fillId="0" borderId="2" xfId="0" applyNumberFormat="1" applyBorder="1" applyAlignment="1" applyProtection="1"/>
    <xf numFmtId="165" fontId="1" fillId="0" borderId="0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8"/>
  <sheetViews>
    <sheetView tabSelected="1" topLeftCell="A226" workbookViewId="0">
      <selection activeCell="P267" sqref="P267:P272"/>
    </sheetView>
  </sheetViews>
  <sheetFormatPr defaultColWidth="10" defaultRowHeight="15" customHeight="1" x14ac:dyDescent="0.15"/>
  <cols>
    <col min="1" max="1" width="10" style="2" customWidth="1"/>
    <col min="2" max="2" width="10" style="3" customWidth="1"/>
    <col min="3" max="4" width="13.33203125" style="6" customWidth="1"/>
    <col min="5" max="5" width="11.6640625" style="6" customWidth="1"/>
    <col min="6" max="6" width="15" style="6" customWidth="1"/>
    <col min="7" max="7" width="15" style="7" customWidth="1"/>
    <col min="8" max="8" width="18.33203125" style="8" customWidth="1"/>
    <col min="9" max="9" width="10" style="11" customWidth="1"/>
    <col min="10" max="10" width="10" style="11"/>
    <col min="11" max="11" width="10" style="1"/>
    <col min="12" max="14" width="10" style="11"/>
    <col min="15" max="15" width="12" style="12" customWidth="1"/>
    <col min="16" max="19" width="10" style="11"/>
    <col min="20" max="16384" width="10" style="1"/>
  </cols>
  <sheetData>
    <row r="1" spans="1:2" ht="15" customHeight="1" x14ac:dyDescent="0.15">
      <c r="A1" s="2" t="s">
        <v>0</v>
      </c>
      <c r="B1" s="3" t="s">
        <v>1</v>
      </c>
    </row>
    <row r="2" spans="1:2" ht="15" customHeight="1" x14ac:dyDescent="0.15">
      <c r="A2" s="2" t="s">
        <v>2</v>
      </c>
    </row>
    <row r="3" spans="1:2" ht="15" customHeight="1" x14ac:dyDescent="0.15">
      <c r="A3" s="2" t="s">
        <v>3</v>
      </c>
    </row>
    <row r="4" spans="1:2" ht="15" customHeight="1" x14ac:dyDescent="0.15">
      <c r="A4" s="2" t="s">
        <v>4</v>
      </c>
    </row>
    <row r="5" spans="1:2" ht="15" customHeight="1" x14ac:dyDescent="0.15">
      <c r="A5" s="2" t="s">
        <v>5</v>
      </c>
      <c r="B5" s="3" t="s">
        <v>6</v>
      </c>
    </row>
    <row r="6" spans="1:2" ht="15" customHeight="1" x14ac:dyDescent="0.15">
      <c r="A6" s="2" t="s">
        <v>7</v>
      </c>
      <c r="B6" s="3" t="s">
        <v>8</v>
      </c>
    </row>
    <row r="7" spans="1:2" ht="15" customHeight="1" x14ac:dyDescent="0.15">
      <c r="A7" s="2" t="s">
        <v>9</v>
      </c>
      <c r="B7" s="4">
        <v>20</v>
      </c>
    </row>
    <row r="8" spans="1:2" ht="15" customHeight="1" x14ac:dyDescent="0.15">
      <c r="A8" s="2" t="s">
        <v>10</v>
      </c>
      <c r="B8" s="4">
        <v>105</v>
      </c>
    </row>
    <row r="9" spans="1:2" ht="15" customHeight="1" x14ac:dyDescent="0.15">
      <c r="A9" s="2" t="s">
        <v>11</v>
      </c>
      <c r="B9" s="3" t="s">
        <v>12</v>
      </c>
    </row>
    <row r="10" spans="1:2" ht="15" customHeight="1" x14ac:dyDescent="0.15">
      <c r="A10" s="2" t="s">
        <v>13</v>
      </c>
      <c r="B10" s="3" t="s">
        <v>14</v>
      </c>
    </row>
    <row r="11" spans="1:2" ht="15" customHeight="1" x14ac:dyDescent="0.15">
      <c r="A11" s="2" t="s">
        <v>15</v>
      </c>
      <c r="B11" s="3" t="s">
        <v>16</v>
      </c>
    </row>
    <row r="12" spans="1:2" ht="15" customHeight="1" x14ac:dyDescent="0.15">
      <c r="A12" s="2" t="s">
        <v>17</v>
      </c>
      <c r="B12" s="3" t="s">
        <v>18</v>
      </c>
    </row>
    <row r="13" spans="1:2" ht="15" customHeight="1" x14ac:dyDescent="0.15">
      <c r="A13" s="2" t="s">
        <v>19</v>
      </c>
      <c r="B13" s="3" t="s">
        <v>20</v>
      </c>
    </row>
    <row r="15" spans="1:2" ht="15" customHeight="1" x14ac:dyDescent="0.15">
      <c r="A15" s="2" t="s">
        <v>21</v>
      </c>
      <c r="B15" s="3" t="s">
        <v>22</v>
      </c>
    </row>
    <row r="16" spans="1:2" ht="15" customHeight="1" x14ac:dyDescent="0.15">
      <c r="A16" s="2" t="s">
        <v>23</v>
      </c>
      <c r="B16" s="5">
        <v>3</v>
      </c>
    </row>
    <row r="17" spans="1:19" ht="15" customHeight="1" x14ac:dyDescent="0.15">
      <c r="A17" s="2" t="s">
        <v>24</v>
      </c>
    </row>
    <row r="20" spans="1:19" ht="15" customHeight="1" x14ac:dyDescent="0.15">
      <c r="A20" s="6" t="s">
        <v>25</v>
      </c>
      <c r="B20" s="6" t="s">
        <v>26</v>
      </c>
      <c r="C20" s="6" t="s">
        <v>27</v>
      </c>
      <c r="D20" s="9" t="s">
        <v>139</v>
      </c>
      <c r="E20" s="9" t="s">
        <v>4</v>
      </c>
      <c r="F20" s="6" t="s">
        <v>28</v>
      </c>
      <c r="G20" s="6" t="s">
        <v>29</v>
      </c>
      <c r="H20" s="6" t="s">
        <v>30</v>
      </c>
      <c r="I20" s="11" t="s">
        <v>165</v>
      </c>
      <c r="J20" s="11" t="s">
        <v>164</v>
      </c>
      <c r="M20" s="11" t="s">
        <v>163</v>
      </c>
      <c r="N20" s="11" t="s">
        <v>164</v>
      </c>
      <c r="O20" s="12">
        <f>AVERAGE(N22:N26)</f>
        <v>5.2347815186613618</v>
      </c>
    </row>
    <row r="21" spans="1:19" ht="15" customHeight="1" x14ac:dyDescent="0.15">
      <c r="A21" s="2" t="s">
        <v>45</v>
      </c>
      <c r="B21" s="3" t="s">
        <v>107</v>
      </c>
      <c r="C21" s="6" t="s">
        <v>109</v>
      </c>
      <c r="D21" s="9" t="s">
        <v>140</v>
      </c>
      <c r="E21" s="9" t="s">
        <v>141</v>
      </c>
      <c r="F21" s="9" t="s">
        <v>138</v>
      </c>
      <c r="G21" s="7">
        <v>32.2818989013143</v>
      </c>
      <c r="H21" s="7">
        <v>23.7505038803993</v>
      </c>
      <c r="I21" s="12">
        <f t="shared" ref="I21:I84" si="0">G21-H21</f>
        <v>8.5313950209149993</v>
      </c>
      <c r="J21" s="21">
        <f>AVERAGE(I21:I22)</f>
        <v>8.1192581909595489</v>
      </c>
      <c r="M21" s="13" t="s">
        <v>109</v>
      </c>
      <c r="N21" s="14" t="s">
        <v>165</v>
      </c>
      <c r="O21" s="15" t="s">
        <v>166</v>
      </c>
      <c r="P21" s="14" t="s">
        <v>167</v>
      </c>
      <c r="Q21" s="14" t="s">
        <v>168</v>
      </c>
      <c r="R21" s="14" t="s">
        <v>169</v>
      </c>
      <c r="S21" s="14" t="s">
        <v>170</v>
      </c>
    </row>
    <row r="22" spans="1:19" ht="15" customHeight="1" x14ac:dyDescent="0.15">
      <c r="A22" s="2" t="s">
        <v>47</v>
      </c>
      <c r="B22" s="3" t="s">
        <v>107</v>
      </c>
      <c r="C22" s="6" t="s">
        <v>109</v>
      </c>
      <c r="D22" s="9"/>
      <c r="E22" s="9"/>
      <c r="F22" s="9" t="s">
        <v>138</v>
      </c>
      <c r="G22" s="7">
        <v>31.459225178219299</v>
      </c>
      <c r="H22" s="7">
        <v>23.7521038172152</v>
      </c>
      <c r="I22" s="12">
        <f t="shared" si="0"/>
        <v>7.7071213610040985</v>
      </c>
      <c r="L22" s="14" t="s">
        <v>147</v>
      </c>
      <c r="M22" s="16" t="s">
        <v>148</v>
      </c>
      <c r="N22" s="17">
        <v>5.0070871273454998</v>
      </c>
      <c r="O22" s="18">
        <f>N22-$O$20</f>
        <v>-0.227694391315862</v>
      </c>
      <c r="P22" s="18">
        <f t="shared" ref="P22:P28" si="1">2^-O22</f>
        <v>1.1709621079363941</v>
      </c>
      <c r="Q22" s="15">
        <f>AVERAGE(P22:P26)</f>
        <v>1.1539139609122557</v>
      </c>
      <c r="R22" s="14">
        <f>STDEV(P22:P26)</f>
        <v>0.58508580369052676</v>
      </c>
      <c r="S22" s="14"/>
    </row>
    <row r="23" spans="1:19" ht="15" customHeight="1" x14ac:dyDescent="0.15">
      <c r="A23" s="2" t="s">
        <v>48</v>
      </c>
      <c r="B23" s="3" t="s">
        <v>107</v>
      </c>
      <c r="C23" s="6" t="s">
        <v>109</v>
      </c>
      <c r="D23" s="9" t="s">
        <v>142</v>
      </c>
      <c r="E23" s="9" t="s">
        <v>143</v>
      </c>
      <c r="F23" s="9" t="s">
        <v>138</v>
      </c>
      <c r="G23" s="7">
        <v>29.906193155686299</v>
      </c>
      <c r="H23" s="7">
        <v>24.001866733680998</v>
      </c>
      <c r="I23" s="12">
        <f t="shared" si="0"/>
        <v>5.9043264220053011</v>
      </c>
      <c r="J23" s="21">
        <f>AVERAGE(I23:I24)</f>
        <v>6.1929018708108519</v>
      </c>
      <c r="L23" s="14" t="s">
        <v>147</v>
      </c>
      <c r="M23" s="19" t="s">
        <v>153</v>
      </c>
      <c r="N23" s="17">
        <v>6.8258963792239999</v>
      </c>
      <c r="O23" s="18">
        <f t="shared" ref="O23:O30" si="2">N23-$O$20</f>
        <v>1.5911148605626382</v>
      </c>
      <c r="P23" s="18">
        <f t="shared" si="1"/>
        <v>0.33191486305049694</v>
      </c>
      <c r="Q23" s="14"/>
      <c r="R23" s="14"/>
      <c r="S23" s="14"/>
    </row>
    <row r="24" spans="1:19" ht="15" customHeight="1" x14ac:dyDescent="0.15">
      <c r="A24" s="2" t="s">
        <v>49</v>
      </c>
      <c r="B24" s="3" t="s">
        <v>107</v>
      </c>
      <c r="C24" s="6" t="s">
        <v>109</v>
      </c>
      <c r="D24" s="9"/>
      <c r="E24" s="9"/>
      <c r="F24" s="9" t="s">
        <v>138</v>
      </c>
      <c r="G24" s="7">
        <v>30.120120263718501</v>
      </c>
      <c r="H24" s="7">
        <v>23.638642944102099</v>
      </c>
      <c r="I24" s="12">
        <f t="shared" si="0"/>
        <v>6.4814773196164026</v>
      </c>
      <c r="L24" s="14" t="s">
        <v>147</v>
      </c>
      <c r="M24" s="19" t="s">
        <v>154</v>
      </c>
      <c r="N24" s="17">
        <v>4.2544249360887001</v>
      </c>
      <c r="O24" s="18">
        <f t="shared" si="2"/>
        <v>-0.98035658257266167</v>
      </c>
      <c r="P24" s="18">
        <f t="shared" si="1"/>
        <v>1.9729529920852407</v>
      </c>
      <c r="Q24" s="14"/>
      <c r="R24" s="14"/>
      <c r="S24" s="14"/>
    </row>
    <row r="25" spans="1:19" ht="15" customHeight="1" x14ac:dyDescent="0.15">
      <c r="A25" s="2" t="s">
        <v>50</v>
      </c>
      <c r="B25" s="3" t="s">
        <v>107</v>
      </c>
      <c r="C25" s="6" t="s">
        <v>109</v>
      </c>
      <c r="D25" s="9" t="s">
        <v>144</v>
      </c>
      <c r="E25" s="9" t="s">
        <v>145</v>
      </c>
      <c r="F25" s="9" t="s">
        <v>138</v>
      </c>
      <c r="G25" s="7">
        <v>29.114381323105601</v>
      </c>
      <c r="H25" s="7">
        <v>23.419135761360099</v>
      </c>
      <c r="I25" s="12">
        <f t="shared" si="0"/>
        <v>5.6952455617455016</v>
      </c>
      <c r="J25" s="21">
        <f>AVERAGE(I25:I26)</f>
        <v>5.6948734674483017</v>
      </c>
      <c r="L25" s="14" t="s">
        <v>147</v>
      </c>
      <c r="M25" s="19" t="s">
        <v>160</v>
      </c>
      <c r="N25" s="17">
        <v>5.1767701535649007</v>
      </c>
      <c r="O25" s="18">
        <f t="shared" si="2"/>
        <v>-5.8011365096461098E-2</v>
      </c>
      <c r="P25" s="18">
        <f t="shared" si="1"/>
        <v>1.0410297985561894</v>
      </c>
      <c r="Q25" s="14"/>
      <c r="R25" s="14"/>
      <c r="S25" s="14"/>
    </row>
    <row r="26" spans="1:19" ht="15" customHeight="1" x14ac:dyDescent="0.15">
      <c r="A26" s="2" t="s">
        <v>51</v>
      </c>
      <c r="B26" s="3" t="s">
        <v>107</v>
      </c>
      <c r="C26" s="6" t="s">
        <v>109</v>
      </c>
      <c r="D26" s="9"/>
      <c r="E26" s="9"/>
      <c r="F26" s="9" t="s">
        <v>138</v>
      </c>
      <c r="G26" s="7">
        <v>29.085035191878902</v>
      </c>
      <c r="H26" s="7">
        <v>23.3905338187278</v>
      </c>
      <c r="I26" s="12">
        <f t="shared" si="0"/>
        <v>5.6945013731511018</v>
      </c>
      <c r="L26" s="14" t="s">
        <v>147</v>
      </c>
      <c r="M26" s="16" t="s">
        <v>161</v>
      </c>
      <c r="N26" s="17">
        <v>4.9097289970837021</v>
      </c>
      <c r="O26" s="18">
        <f t="shared" si="2"/>
        <v>-0.32505252157765963</v>
      </c>
      <c r="P26" s="18">
        <f t="shared" si="1"/>
        <v>1.2527100429329581</v>
      </c>
      <c r="Q26" s="15"/>
      <c r="R26" s="14"/>
      <c r="S26" s="20"/>
    </row>
    <row r="27" spans="1:19" ht="15" customHeight="1" x14ac:dyDescent="0.15">
      <c r="A27" s="2" t="s">
        <v>52</v>
      </c>
      <c r="B27" s="3" t="s">
        <v>107</v>
      </c>
      <c r="C27" s="6" t="s">
        <v>109</v>
      </c>
      <c r="D27" s="9" t="s">
        <v>142</v>
      </c>
      <c r="E27" s="9" t="s">
        <v>146</v>
      </c>
      <c r="F27" s="9" t="s">
        <v>138</v>
      </c>
      <c r="G27" s="7">
        <v>28.414173210165298</v>
      </c>
      <c r="H27" s="7">
        <v>23.9146363458349</v>
      </c>
      <c r="I27" s="12">
        <f t="shared" si="0"/>
        <v>4.4995368643303983</v>
      </c>
      <c r="J27" s="21">
        <f>AVERAGE(I27:I28)</f>
        <v>4.5345007513075988</v>
      </c>
      <c r="L27" s="19" t="s">
        <v>142</v>
      </c>
      <c r="M27" s="19" t="s">
        <v>143</v>
      </c>
      <c r="N27" s="17">
        <v>6.1929018708108519</v>
      </c>
      <c r="O27" s="18">
        <f t="shared" si="2"/>
        <v>0.9581203521494901</v>
      </c>
      <c r="P27" s="18">
        <f t="shared" si="1"/>
        <v>0.51472710048881976</v>
      </c>
      <c r="Q27" s="15">
        <f>AVERAGE(P27:P30)</f>
        <v>0.73023573393617969</v>
      </c>
      <c r="R27" s="14">
        <f>STDEV(P27:P30)</f>
        <v>0.63143135525010197</v>
      </c>
      <c r="S27" s="20">
        <f>TTEST(P22:P26,P27:P30,2,2)</f>
        <v>0.33150442426068616</v>
      </c>
    </row>
    <row r="28" spans="1:19" ht="15" customHeight="1" x14ac:dyDescent="0.15">
      <c r="A28" s="2" t="s">
        <v>53</v>
      </c>
      <c r="B28" s="3" t="s">
        <v>107</v>
      </c>
      <c r="C28" s="6" t="s">
        <v>109</v>
      </c>
      <c r="D28" s="9"/>
      <c r="E28" s="9"/>
      <c r="F28" s="9" t="s">
        <v>138</v>
      </c>
      <c r="G28" s="7">
        <v>28.448998312727799</v>
      </c>
      <c r="H28" s="7">
        <v>23.879533674443</v>
      </c>
      <c r="I28" s="12">
        <f t="shared" si="0"/>
        <v>4.5694646382847992</v>
      </c>
      <c r="L28" s="19" t="s">
        <v>142</v>
      </c>
      <c r="M28" s="19" t="s">
        <v>146</v>
      </c>
      <c r="N28" s="17">
        <v>4.5345007513075988</v>
      </c>
      <c r="O28" s="18">
        <f t="shared" si="2"/>
        <v>-0.70028076735376299</v>
      </c>
      <c r="P28" s="18">
        <f t="shared" si="1"/>
        <v>1.6248209733910368</v>
      </c>
      <c r="Q28" s="14"/>
      <c r="R28" s="14"/>
      <c r="S28" s="14"/>
    </row>
    <row r="29" spans="1:19" ht="15" customHeight="1" x14ac:dyDescent="0.15">
      <c r="A29" s="2" t="s">
        <v>54</v>
      </c>
      <c r="B29" s="3" t="s">
        <v>107</v>
      </c>
      <c r="C29" s="6" t="s">
        <v>109</v>
      </c>
      <c r="D29" s="9" t="s">
        <v>147</v>
      </c>
      <c r="E29" s="9" t="s">
        <v>148</v>
      </c>
      <c r="F29" s="9" t="s">
        <v>138</v>
      </c>
      <c r="G29" s="7">
        <v>27.3502767552656</v>
      </c>
      <c r="H29" s="7">
        <v>22.888960134777001</v>
      </c>
      <c r="I29" s="12">
        <f t="shared" si="0"/>
        <v>4.4613166204885992</v>
      </c>
      <c r="J29" s="21">
        <f>AVERAGE(I29:I30)</f>
        <v>5.0070871273454998</v>
      </c>
      <c r="L29" s="19" t="s">
        <v>142</v>
      </c>
      <c r="M29" s="19" t="s">
        <v>155</v>
      </c>
      <c r="N29" s="17">
        <v>8.0013017753043485</v>
      </c>
      <c r="O29" s="18">
        <f t="shared" si="2"/>
        <v>2.7665202566429867</v>
      </c>
      <c r="P29" s="18">
        <f>2^-O29</f>
        <v>0.14695840141032276</v>
      </c>
      <c r="Q29" s="15"/>
      <c r="R29" s="14"/>
      <c r="S29" s="20"/>
    </row>
    <row r="30" spans="1:19" ht="15" customHeight="1" x14ac:dyDescent="0.15">
      <c r="A30" s="2" t="s">
        <v>55</v>
      </c>
      <c r="B30" s="3" t="s">
        <v>107</v>
      </c>
      <c r="C30" s="6" t="s">
        <v>109</v>
      </c>
      <c r="D30" s="9"/>
      <c r="E30" s="9"/>
      <c r="F30" s="9" t="s">
        <v>138</v>
      </c>
      <c r="G30" s="7">
        <v>27.911074714920701</v>
      </c>
      <c r="H30" s="7">
        <v>22.358217080718301</v>
      </c>
      <c r="I30" s="12">
        <f t="shared" si="0"/>
        <v>5.5528576342024003</v>
      </c>
      <c r="L30" s="19" t="s">
        <v>142</v>
      </c>
      <c r="M30" s="14" t="s">
        <v>159</v>
      </c>
      <c r="N30" s="17">
        <v>5.8912339298248497</v>
      </c>
      <c r="O30" s="18">
        <f t="shared" si="2"/>
        <v>0.65645241116348796</v>
      </c>
      <c r="P30" s="18">
        <f t="shared" ref="P30" si="3">2^-O30</f>
        <v>0.63443646045453939</v>
      </c>
      <c r="Q30" s="15"/>
      <c r="R30" s="14"/>
      <c r="S30" s="20"/>
    </row>
    <row r="31" spans="1:19" ht="15" customHeight="1" x14ac:dyDescent="0.15">
      <c r="A31" s="2" t="s">
        <v>56</v>
      </c>
      <c r="B31" s="3" t="s">
        <v>107</v>
      </c>
      <c r="C31" s="6" t="s">
        <v>109</v>
      </c>
      <c r="D31" s="9" t="s">
        <v>144</v>
      </c>
      <c r="E31" s="9" t="s">
        <v>149</v>
      </c>
      <c r="F31" s="9" t="s">
        <v>138</v>
      </c>
      <c r="G31" s="7">
        <v>33.712652107618503</v>
      </c>
      <c r="H31" s="7">
        <v>23.3079892633173</v>
      </c>
      <c r="I31" s="12">
        <f t="shared" si="0"/>
        <v>10.404662844301203</v>
      </c>
      <c r="J31" s="21">
        <f>AVERAGE(I31:I32)</f>
        <v>10.314887040353701</v>
      </c>
    </row>
    <row r="32" spans="1:19" ht="15" customHeight="1" x14ac:dyDescent="0.15">
      <c r="A32" s="2" t="s">
        <v>57</v>
      </c>
      <c r="B32" s="3" t="s">
        <v>107</v>
      </c>
      <c r="C32" s="6" t="s">
        <v>109</v>
      </c>
      <c r="D32" s="9"/>
      <c r="E32" s="9"/>
      <c r="F32" s="9" t="s">
        <v>138</v>
      </c>
      <c r="G32" s="7">
        <v>33.809659339544901</v>
      </c>
      <c r="H32" s="7">
        <v>23.584548103138701</v>
      </c>
      <c r="I32" s="12">
        <f t="shared" si="0"/>
        <v>10.2251112364062</v>
      </c>
      <c r="M32" s="11" t="s">
        <v>171</v>
      </c>
      <c r="N32" s="11" t="s">
        <v>164</v>
      </c>
      <c r="O32" s="12">
        <f>AVERAGE(N34:N37)</f>
        <v>6.6842526905986741</v>
      </c>
    </row>
    <row r="33" spans="1:19" ht="15" customHeight="1" x14ac:dyDescent="0.15">
      <c r="A33" s="2" t="s">
        <v>83</v>
      </c>
      <c r="B33" s="3" t="s">
        <v>107</v>
      </c>
      <c r="C33" s="6" t="s">
        <v>109</v>
      </c>
      <c r="D33" s="9" t="s">
        <v>144</v>
      </c>
      <c r="E33" s="9" t="s">
        <v>156</v>
      </c>
      <c r="F33" s="9" t="s">
        <v>138</v>
      </c>
      <c r="G33" s="7">
        <v>29.144257738295899</v>
      </c>
      <c r="H33" s="7">
        <v>23.699780385243098</v>
      </c>
      <c r="I33" s="12">
        <f t="shared" si="0"/>
        <v>5.4444773530528003</v>
      </c>
      <c r="J33" s="21">
        <f>AVERAGE(I33:I34)</f>
        <v>5.2913017496475003</v>
      </c>
      <c r="M33" s="13" t="s">
        <v>109</v>
      </c>
      <c r="N33" s="14" t="s">
        <v>165</v>
      </c>
      <c r="O33" s="15" t="s">
        <v>166</v>
      </c>
      <c r="P33" s="14" t="s">
        <v>167</v>
      </c>
      <c r="Q33" s="14" t="s">
        <v>168</v>
      </c>
      <c r="R33" s="14" t="s">
        <v>169</v>
      </c>
      <c r="S33" s="14" t="s">
        <v>170</v>
      </c>
    </row>
    <row r="34" spans="1:19" ht="15" customHeight="1" x14ac:dyDescent="0.15">
      <c r="A34" s="2" t="s">
        <v>84</v>
      </c>
      <c r="B34" s="3" t="s">
        <v>107</v>
      </c>
      <c r="C34" s="6" t="s">
        <v>109</v>
      </c>
      <c r="D34" s="9"/>
      <c r="E34" s="9"/>
      <c r="F34" s="9" t="s">
        <v>138</v>
      </c>
      <c r="G34" s="7">
        <v>29.037398026844599</v>
      </c>
      <c r="H34" s="7">
        <v>23.899271880602399</v>
      </c>
      <c r="I34" s="12">
        <f t="shared" si="0"/>
        <v>5.1381261462422003</v>
      </c>
      <c r="L34" s="19" t="s">
        <v>140</v>
      </c>
      <c r="M34" s="16" t="s">
        <v>141</v>
      </c>
      <c r="N34" s="17">
        <v>8.1192581909595489</v>
      </c>
      <c r="O34" s="18">
        <f>N34-$O$32</f>
        <v>1.4350055003608748</v>
      </c>
      <c r="P34" s="18">
        <f t="shared" ref="P34:P40" si="4">2^-O34</f>
        <v>0.36984546725162271</v>
      </c>
      <c r="Q34" s="15">
        <f>AVERAGE(P34:P37)</f>
        <v>1.5698290022373214</v>
      </c>
      <c r="R34" s="14">
        <f>STDEV(P34:P37)</f>
        <v>1.6829244002068731</v>
      </c>
      <c r="S34" s="14"/>
    </row>
    <row r="35" spans="1:19" ht="15" customHeight="1" x14ac:dyDescent="0.15">
      <c r="A35" s="2" t="s">
        <v>85</v>
      </c>
      <c r="B35" s="3" t="s">
        <v>107</v>
      </c>
      <c r="C35" s="6" t="s">
        <v>109</v>
      </c>
      <c r="D35" s="9" t="s">
        <v>140</v>
      </c>
      <c r="E35" s="9" t="s">
        <v>151</v>
      </c>
      <c r="F35" s="9" t="s">
        <v>138</v>
      </c>
      <c r="G35" s="7">
        <v>29.4814515117993</v>
      </c>
      <c r="H35" s="7">
        <v>23.627406839627799</v>
      </c>
      <c r="I35" s="12">
        <f t="shared" si="0"/>
        <v>5.8540446721715007</v>
      </c>
      <c r="J35" s="21">
        <f>AVERAGE(I35:I36)</f>
        <v>6.1359494092390001</v>
      </c>
      <c r="L35" s="19" t="s">
        <v>140</v>
      </c>
      <c r="M35" s="19" t="s">
        <v>151</v>
      </c>
      <c r="N35" s="17">
        <v>6.1359494092390001</v>
      </c>
      <c r="O35" s="18">
        <f t="shared" ref="O35:O43" si="5">N35-$O$32</f>
        <v>-0.54830328135967399</v>
      </c>
      <c r="P35" s="18">
        <f t="shared" si="4"/>
        <v>1.4623648324060707</v>
      </c>
      <c r="Q35" s="14"/>
      <c r="R35" s="14"/>
      <c r="S35" s="14"/>
    </row>
    <row r="36" spans="1:19" ht="15" customHeight="1" x14ac:dyDescent="0.15">
      <c r="A36" s="2" t="s">
        <v>86</v>
      </c>
      <c r="B36" s="3" t="s">
        <v>107</v>
      </c>
      <c r="C36" s="6" t="s">
        <v>109</v>
      </c>
      <c r="D36" s="9"/>
      <c r="E36" s="9"/>
      <c r="F36" s="9" t="s">
        <v>138</v>
      </c>
      <c r="G36" s="7">
        <v>29.935743734052799</v>
      </c>
      <c r="H36" s="7">
        <v>23.5178895877463</v>
      </c>
      <c r="I36" s="12">
        <f t="shared" si="0"/>
        <v>6.4178541463064995</v>
      </c>
      <c r="L36" s="19" t="s">
        <v>140</v>
      </c>
      <c r="M36" s="19" t="s">
        <v>150</v>
      </c>
      <c r="N36" s="17">
        <v>7.7913635566699</v>
      </c>
      <c r="O36" s="18">
        <f t="shared" si="5"/>
        <v>1.1071108660712259</v>
      </c>
      <c r="P36" s="18">
        <f t="shared" si="4"/>
        <v>0.46422275088681914</v>
      </c>
      <c r="Q36" s="14"/>
      <c r="R36" s="14"/>
      <c r="S36" s="14"/>
    </row>
    <row r="37" spans="1:19" ht="15" customHeight="1" x14ac:dyDescent="0.15">
      <c r="A37" s="2" t="s">
        <v>87</v>
      </c>
      <c r="B37" s="3" t="s">
        <v>107</v>
      </c>
      <c r="C37" s="6" t="s">
        <v>109</v>
      </c>
      <c r="D37" s="9" t="s">
        <v>144</v>
      </c>
      <c r="E37" s="9" t="s">
        <v>152</v>
      </c>
      <c r="F37" s="9" t="s">
        <v>138</v>
      </c>
      <c r="G37" s="7">
        <v>29.6008567389703</v>
      </c>
      <c r="H37" s="7">
        <v>23.005121098967901</v>
      </c>
      <c r="I37" s="12">
        <f t="shared" si="0"/>
        <v>6.595735640002399</v>
      </c>
      <c r="J37" s="21">
        <f>AVERAGE(I37:I38)</f>
        <v>7.0754526780206</v>
      </c>
      <c r="L37" s="19" t="s">
        <v>140</v>
      </c>
      <c r="M37" s="19" t="s">
        <v>162</v>
      </c>
      <c r="N37" s="17">
        <v>4.6904396055262492</v>
      </c>
      <c r="O37" s="18">
        <f t="shared" si="5"/>
        <v>-1.9938130850724249</v>
      </c>
      <c r="P37" s="18">
        <f t="shared" si="4"/>
        <v>3.9828829584047725</v>
      </c>
      <c r="Q37" s="14"/>
      <c r="R37" s="14"/>
      <c r="S37" s="14"/>
    </row>
    <row r="38" spans="1:19" ht="15" customHeight="1" x14ac:dyDescent="0.15">
      <c r="A38" s="2" t="s">
        <v>88</v>
      </c>
      <c r="B38" s="3" t="s">
        <v>107</v>
      </c>
      <c r="C38" s="6" t="s">
        <v>109</v>
      </c>
      <c r="D38" s="9"/>
      <c r="E38" s="9"/>
      <c r="F38" s="9" t="s">
        <v>138</v>
      </c>
      <c r="G38" s="7">
        <v>30.6001073572961</v>
      </c>
      <c r="H38" s="7">
        <v>23.044937641257299</v>
      </c>
      <c r="I38" s="12">
        <f t="shared" si="0"/>
        <v>7.5551697160388009</v>
      </c>
      <c r="L38" s="19" t="s">
        <v>144</v>
      </c>
      <c r="M38" s="16" t="s">
        <v>145</v>
      </c>
      <c r="N38" s="17">
        <v>5.6948734674483017</v>
      </c>
      <c r="O38" s="18">
        <f t="shared" si="5"/>
        <v>-0.98937922315037241</v>
      </c>
      <c r="P38" s="18">
        <f t="shared" si="4"/>
        <v>1.9853305397283272</v>
      </c>
      <c r="Q38" s="15">
        <f>AVERAGE(P38:P43)</f>
        <v>1.7271085664183392</v>
      </c>
      <c r="R38" s="14">
        <f>STDEV(P38:P43)</f>
        <v>1.0560454069520504</v>
      </c>
      <c r="S38" s="20">
        <f>TTEST(P34:P37,P38:P43,2,2)</f>
        <v>0.8588122757679888</v>
      </c>
    </row>
    <row r="39" spans="1:19" ht="15" customHeight="1" x14ac:dyDescent="0.15">
      <c r="A39" s="2" t="s">
        <v>89</v>
      </c>
      <c r="B39" s="3" t="s">
        <v>107</v>
      </c>
      <c r="C39" s="6" t="s">
        <v>109</v>
      </c>
      <c r="D39" s="9" t="s">
        <v>147</v>
      </c>
      <c r="E39" s="9" t="s">
        <v>153</v>
      </c>
      <c r="F39" s="9" t="s">
        <v>138</v>
      </c>
      <c r="G39" s="7">
        <v>30.4697685920395</v>
      </c>
      <c r="H39" s="7">
        <v>22.6041696018337</v>
      </c>
      <c r="I39" s="12">
        <f t="shared" si="0"/>
        <v>7.8655989902058003</v>
      </c>
      <c r="J39" s="21">
        <f>AVERAGE(I39:I40)</f>
        <v>6.8258963792239999</v>
      </c>
      <c r="L39" s="19" t="s">
        <v>144</v>
      </c>
      <c r="M39" s="19" t="s">
        <v>149</v>
      </c>
      <c r="N39" s="17">
        <v>10.314887040353701</v>
      </c>
      <c r="O39" s="18">
        <f t="shared" si="5"/>
        <v>3.6306343497550273</v>
      </c>
      <c r="P39" s="18">
        <f t="shared" si="4"/>
        <v>8.0736544432675014E-2</v>
      </c>
      <c r="Q39" s="14"/>
      <c r="R39" s="14"/>
      <c r="S39" s="14"/>
    </row>
    <row r="40" spans="1:19" ht="15" customHeight="1" x14ac:dyDescent="0.15">
      <c r="A40" s="2" t="s">
        <v>90</v>
      </c>
      <c r="B40" s="3" t="s">
        <v>107</v>
      </c>
      <c r="C40" s="6" t="s">
        <v>109</v>
      </c>
      <c r="D40" s="9"/>
      <c r="E40" s="9"/>
      <c r="F40" s="9" t="s">
        <v>138</v>
      </c>
      <c r="G40" s="7">
        <v>28.776143435500298</v>
      </c>
      <c r="H40" s="7">
        <v>22.989949667258099</v>
      </c>
      <c r="I40" s="12">
        <f t="shared" si="0"/>
        <v>5.7861937682421996</v>
      </c>
      <c r="L40" s="19" t="s">
        <v>144</v>
      </c>
      <c r="M40" s="19" t="s">
        <v>156</v>
      </c>
      <c r="N40" s="17">
        <v>5.2913017496475003</v>
      </c>
      <c r="O40" s="18">
        <f t="shared" si="5"/>
        <v>-1.3929509409511738</v>
      </c>
      <c r="P40" s="18">
        <f t="shared" si="4"/>
        <v>2.6261529466276894</v>
      </c>
      <c r="Q40" s="14"/>
      <c r="R40" s="14"/>
      <c r="S40" s="14"/>
    </row>
    <row r="41" spans="1:19" ht="15" customHeight="1" x14ac:dyDescent="0.15">
      <c r="A41" s="2" t="s">
        <v>91</v>
      </c>
      <c r="B41" s="3" t="s">
        <v>107</v>
      </c>
      <c r="C41" s="6" t="s">
        <v>109</v>
      </c>
      <c r="D41" s="9" t="s">
        <v>147</v>
      </c>
      <c r="E41" s="9" t="s">
        <v>154</v>
      </c>
      <c r="F41" s="9" t="s">
        <v>138</v>
      </c>
      <c r="G41" s="7">
        <v>28.289744585253999</v>
      </c>
      <c r="H41" s="7">
        <v>24.003577105923299</v>
      </c>
      <c r="I41" s="12">
        <f t="shared" si="0"/>
        <v>4.2861674793307003</v>
      </c>
      <c r="J41" s="21">
        <f t="shared" ref="J41:J79" si="6">AVERAGE(I41:I42)</f>
        <v>4.2544249360887001</v>
      </c>
      <c r="L41" s="19" t="s">
        <v>144</v>
      </c>
      <c r="M41" s="19" t="s">
        <v>152</v>
      </c>
      <c r="N41" s="17">
        <v>7.0754526780206</v>
      </c>
      <c r="O41" s="18">
        <f t="shared" si="5"/>
        <v>0.39119998742192585</v>
      </c>
      <c r="P41" s="18">
        <f>2^-O41</f>
        <v>0.7624951216808874</v>
      </c>
      <c r="Q41" s="15"/>
      <c r="R41" s="14"/>
      <c r="S41" s="20"/>
    </row>
    <row r="42" spans="1:19" ht="15" customHeight="1" x14ac:dyDescent="0.15">
      <c r="A42" s="2" t="s">
        <v>92</v>
      </c>
      <c r="B42" s="3" t="s">
        <v>107</v>
      </c>
      <c r="C42" s="6" t="s">
        <v>109</v>
      </c>
      <c r="D42" s="9"/>
      <c r="E42" s="9"/>
      <c r="F42" s="9" t="s">
        <v>138</v>
      </c>
      <c r="G42" s="7">
        <v>28.269424551807901</v>
      </c>
      <c r="H42" s="7">
        <v>24.046742158961202</v>
      </c>
      <c r="I42" s="12">
        <f t="shared" si="0"/>
        <v>4.2226823928466999</v>
      </c>
      <c r="L42" s="14" t="s">
        <v>144</v>
      </c>
      <c r="M42" s="14" t="s">
        <v>157</v>
      </c>
      <c r="N42" s="17">
        <v>5.364644375198349</v>
      </c>
      <c r="O42" s="18">
        <f t="shared" si="5"/>
        <v>-1.3196083154003251</v>
      </c>
      <c r="P42" s="18">
        <f t="shared" ref="P42:P43" si="7">2^-O42</f>
        <v>2.4959833586144851</v>
      </c>
      <c r="Q42" s="14"/>
      <c r="R42" s="14"/>
      <c r="S42" s="14"/>
    </row>
    <row r="43" spans="1:19" ht="15" customHeight="1" x14ac:dyDescent="0.15">
      <c r="A43" s="2" t="s">
        <v>93</v>
      </c>
      <c r="B43" s="3" t="s">
        <v>107</v>
      </c>
      <c r="C43" s="6" t="s">
        <v>109</v>
      </c>
      <c r="D43" s="9" t="s">
        <v>142</v>
      </c>
      <c r="E43" s="9" t="s">
        <v>155</v>
      </c>
      <c r="F43" s="9" t="s">
        <v>138</v>
      </c>
      <c r="G43" s="7">
        <v>33.037821418043798</v>
      </c>
      <c r="H43" s="7">
        <v>24.216830655990702</v>
      </c>
      <c r="I43" s="12">
        <f t="shared" si="0"/>
        <v>8.8209907620530963</v>
      </c>
      <c r="J43" s="21">
        <f t="shared" si="6"/>
        <v>8.0013017753043485</v>
      </c>
      <c r="L43" s="14" t="s">
        <v>144</v>
      </c>
      <c r="M43" s="14" t="s">
        <v>158</v>
      </c>
      <c r="N43" s="17">
        <v>5.414050963186849</v>
      </c>
      <c r="O43" s="18">
        <f t="shared" si="5"/>
        <v>-1.2702017274118251</v>
      </c>
      <c r="P43" s="18">
        <f t="shared" si="7"/>
        <v>2.4119528874259717</v>
      </c>
      <c r="Q43" s="15"/>
      <c r="R43" s="14"/>
      <c r="S43" s="20"/>
    </row>
    <row r="44" spans="1:19" ht="15" customHeight="1" x14ac:dyDescent="0.15">
      <c r="A44" s="2" t="s">
        <v>94</v>
      </c>
      <c r="B44" s="3" t="s">
        <v>107</v>
      </c>
      <c r="C44" s="6" t="s">
        <v>109</v>
      </c>
      <c r="D44" s="9"/>
      <c r="E44" s="9"/>
      <c r="F44" s="9" t="s">
        <v>138</v>
      </c>
      <c r="G44" s="7">
        <v>31.601627169228301</v>
      </c>
      <c r="H44" s="7">
        <v>24.420014380672701</v>
      </c>
      <c r="I44" s="12">
        <f t="shared" si="0"/>
        <v>7.1816127885556007</v>
      </c>
    </row>
    <row r="45" spans="1:19" ht="15" customHeight="1" x14ac:dyDescent="0.15">
      <c r="A45" s="9" t="s">
        <v>45</v>
      </c>
      <c r="B45" s="9" t="s">
        <v>107</v>
      </c>
      <c r="C45" s="9" t="s">
        <v>109</v>
      </c>
      <c r="D45" s="9" t="s">
        <v>140</v>
      </c>
      <c r="E45" s="9" t="s">
        <v>150</v>
      </c>
      <c r="F45" s="9" t="s">
        <v>138</v>
      </c>
      <c r="G45" s="10">
        <v>30.5701900322833</v>
      </c>
      <c r="H45" s="10">
        <v>22.689533710823302</v>
      </c>
      <c r="I45" s="12">
        <f t="shared" si="0"/>
        <v>7.8806563214599983</v>
      </c>
      <c r="J45" s="21">
        <f t="shared" si="6"/>
        <v>7.7913635566699</v>
      </c>
    </row>
    <row r="46" spans="1:19" ht="15" customHeight="1" x14ac:dyDescent="0.15">
      <c r="A46" s="9" t="s">
        <v>47</v>
      </c>
      <c r="B46" s="9" t="s">
        <v>107</v>
      </c>
      <c r="C46" s="9" t="s">
        <v>109</v>
      </c>
      <c r="D46" s="9"/>
      <c r="E46" s="9"/>
      <c r="F46" s="9" t="s">
        <v>138</v>
      </c>
      <c r="G46" s="10">
        <v>30.495408261701101</v>
      </c>
      <c r="H46" s="10">
        <v>22.793337469821299</v>
      </c>
      <c r="I46" s="12">
        <f t="shared" si="0"/>
        <v>7.7020707918798017</v>
      </c>
    </row>
    <row r="47" spans="1:19" ht="15" customHeight="1" x14ac:dyDescent="0.15">
      <c r="A47" s="9" t="s">
        <v>48</v>
      </c>
      <c r="B47" s="9" t="s">
        <v>107</v>
      </c>
      <c r="C47" s="9" t="s">
        <v>109</v>
      </c>
      <c r="D47" s="9" t="s">
        <v>144</v>
      </c>
      <c r="E47" s="9" t="s">
        <v>157</v>
      </c>
      <c r="F47" s="9" t="s">
        <v>138</v>
      </c>
      <c r="G47" s="10">
        <v>28.301067951367202</v>
      </c>
      <c r="H47" s="10">
        <v>22.928572200171502</v>
      </c>
      <c r="I47" s="12">
        <f t="shared" si="0"/>
        <v>5.3724957511957001</v>
      </c>
      <c r="J47" s="21">
        <f t="shared" si="6"/>
        <v>5.364644375198349</v>
      </c>
    </row>
    <row r="48" spans="1:19" ht="15" customHeight="1" x14ac:dyDescent="0.15">
      <c r="A48" s="9" t="s">
        <v>49</v>
      </c>
      <c r="B48" s="9" t="s">
        <v>107</v>
      </c>
      <c r="C48" s="9" t="s">
        <v>109</v>
      </c>
      <c r="D48" s="9"/>
      <c r="E48" s="9"/>
      <c r="F48" s="9" t="s">
        <v>138</v>
      </c>
      <c r="G48" s="10">
        <v>28.341367467676299</v>
      </c>
      <c r="H48" s="10">
        <v>22.984574468475302</v>
      </c>
      <c r="I48" s="12">
        <f t="shared" si="0"/>
        <v>5.3567929992009979</v>
      </c>
    </row>
    <row r="49" spans="1:19" ht="15" customHeight="1" x14ac:dyDescent="0.15">
      <c r="A49" s="9" t="s">
        <v>50</v>
      </c>
      <c r="B49" s="9" t="s">
        <v>107</v>
      </c>
      <c r="C49" s="9" t="s">
        <v>109</v>
      </c>
      <c r="D49" s="9" t="s">
        <v>144</v>
      </c>
      <c r="E49" s="9" t="s">
        <v>158</v>
      </c>
      <c r="F49" s="9" t="s">
        <v>138</v>
      </c>
      <c r="G49" s="10">
        <v>28.650765409586</v>
      </c>
      <c r="H49" s="10">
        <v>23.284607988429102</v>
      </c>
      <c r="I49" s="12">
        <f t="shared" si="0"/>
        <v>5.366157421156899</v>
      </c>
      <c r="J49" s="21">
        <f t="shared" si="6"/>
        <v>5.414050963186849</v>
      </c>
    </row>
    <row r="50" spans="1:19" ht="15" customHeight="1" x14ac:dyDescent="0.15">
      <c r="A50" s="9" t="s">
        <v>51</v>
      </c>
      <c r="B50" s="9" t="s">
        <v>107</v>
      </c>
      <c r="C50" s="9" t="s">
        <v>109</v>
      </c>
      <c r="D50" s="9"/>
      <c r="E50" s="9"/>
      <c r="F50" s="9" t="s">
        <v>138</v>
      </c>
      <c r="G50" s="10">
        <v>28.7745684491601</v>
      </c>
      <c r="H50" s="10">
        <v>23.312623943943301</v>
      </c>
      <c r="I50" s="12">
        <f t="shared" si="0"/>
        <v>5.461944505216799</v>
      </c>
    </row>
    <row r="51" spans="1:19" ht="15" customHeight="1" x14ac:dyDescent="0.15">
      <c r="A51" s="9" t="s">
        <v>56</v>
      </c>
      <c r="B51" s="9" t="s">
        <v>107</v>
      </c>
      <c r="C51" s="9" t="s">
        <v>109</v>
      </c>
      <c r="D51" s="9" t="s">
        <v>147</v>
      </c>
      <c r="E51" s="9" t="s">
        <v>160</v>
      </c>
      <c r="F51" s="9" t="s">
        <v>138</v>
      </c>
      <c r="G51" s="10">
        <v>29.159608260467401</v>
      </c>
      <c r="H51" s="10">
        <v>23.9428553837846</v>
      </c>
      <c r="I51" s="12">
        <f t="shared" si="0"/>
        <v>5.2167528766828006</v>
      </c>
      <c r="J51" s="21">
        <f t="shared" si="6"/>
        <v>5.1767701535649007</v>
      </c>
    </row>
    <row r="52" spans="1:19" ht="15" customHeight="1" x14ac:dyDescent="0.15">
      <c r="A52" s="9" t="s">
        <v>57</v>
      </c>
      <c r="B52" s="9" t="s">
        <v>107</v>
      </c>
      <c r="C52" s="9" t="s">
        <v>109</v>
      </c>
      <c r="F52" s="9" t="s">
        <v>138</v>
      </c>
      <c r="G52" s="10">
        <v>29.2231049937606</v>
      </c>
      <c r="H52" s="10">
        <v>24.0863175633136</v>
      </c>
      <c r="I52" s="12">
        <f t="shared" si="0"/>
        <v>5.1367874304470007</v>
      </c>
    </row>
    <row r="53" spans="1:19" ht="15" customHeight="1" x14ac:dyDescent="0.15">
      <c r="A53" s="9" t="s">
        <v>83</v>
      </c>
      <c r="B53" s="9" t="s">
        <v>107</v>
      </c>
      <c r="C53" s="9" t="s">
        <v>109</v>
      </c>
      <c r="D53" s="9" t="s">
        <v>142</v>
      </c>
      <c r="E53" s="9" t="s">
        <v>159</v>
      </c>
      <c r="F53" s="9" t="s">
        <v>138</v>
      </c>
      <c r="G53" s="10">
        <v>28.4076897487998</v>
      </c>
      <c r="H53" s="10">
        <v>22.490499125048299</v>
      </c>
      <c r="I53" s="12">
        <f t="shared" si="0"/>
        <v>5.9171906237515017</v>
      </c>
      <c r="J53" s="21">
        <f t="shared" si="6"/>
        <v>5.8912339298248497</v>
      </c>
    </row>
    <row r="54" spans="1:19" ht="15" customHeight="1" x14ac:dyDescent="0.15">
      <c r="A54" s="9" t="s">
        <v>84</v>
      </c>
      <c r="B54" s="9" t="s">
        <v>107</v>
      </c>
      <c r="C54" s="9" t="s">
        <v>109</v>
      </c>
      <c r="D54" s="9"/>
      <c r="E54" s="9"/>
      <c r="F54" s="9" t="s">
        <v>138</v>
      </c>
      <c r="G54" s="10">
        <v>28.191856706850199</v>
      </c>
      <c r="H54" s="10">
        <v>22.326579470952002</v>
      </c>
      <c r="I54" s="12">
        <f t="shared" si="0"/>
        <v>5.8652772358981977</v>
      </c>
    </row>
    <row r="55" spans="1:19" ht="15" customHeight="1" x14ac:dyDescent="0.15">
      <c r="A55" s="9" t="s">
        <v>85</v>
      </c>
      <c r="B55" s="9" t="s">
        <v>107</v>
      </c>
      <c r="C55" s="9" t="s">
        <v>109</v>
      </c>
      <c r="D55" s="9" t="s">
        <v>147</v>
      </c>
      <c r="E55" s="9" t="s">
        <v>161</v>
      </c>
      <c r="F55" s="9" t="s">
        <v>138</v>
      </c>
      <c r="G55" s="10">
        <v>27.475829439550701</v>
      </c>
      <c r="H55" s="10">
        <v>22.518512615810199</v>
      </c>
      <c r="I55" s="12">
        <f t="shared" si="0"/>
        <v>4.9573168237405021</v>
      </c>
      <c r="J55" s="21">
        <f t="shared" si="6"/>
        <v>4.9097289970837021</v>
      </c>
    </row>
    <row r="56" spans="1:19" ht="15" customHeight="1" x14ac:dyDescent="0.15">
      <c r="A56" s="9" t="s">
        <v>86</v>
      </c>
      <c r="B56" s="9" t="s">
        <v>107</v>
      </c>
      <c r="C56" s="9" t="s">
        <v>109</v>
      </c>
      <c r="D56" s="9"/>
      <c r="E56" s="9"/>
      <c r="F56" s="9" t="s">
        <v>138</v>
      </c>
      <c r="G56" s="10">
        <v>27.489037416396901</v>
      </c>
      <c r="H56" s="10">
        <v>22.626896245969998</v>
      </c>
      <c r="I56" s="12">
        <f t="shared" si="0"/>
        <v>4.8621411704269022</v>
      </c>
    </row>
    <row r="57" spans="1:19" ht="15" customHeight="1" x14ac:dyDescent="0.15">
      <c r="A57" s="9" t="s">
        <v>87</v>
      </c>
      <c r="B57" s="9" t="s">
        <v>107</v>
      </c>
      <c r="C57" s="9" t="s">
        <v>109</v>
      </c>
      <c r="D57" s="9" t="s">
        <v>140</v>
      </c>
      <c r="E57" s="9" t="s">
        <v>162</v>
      </c>
      <c r="F57" s="9" t="s">
        <v>138</v>
      </c>
      <c r="G57" s="10">
        <v>27.281974753204601</v>
      </c>
      <c r="H57" s="10">
        <v>22.585887537623002</v>
      </c>
      <c r="I57" s="12">
        <f t="shared" si="0"/>
        <v>4.6960872155815991</v>
      </c>
      <c r="J57" s="21">
        <f t="shared" si="6"/>
        <v>4.6904396055262492</v>
      </c>
    </row>
    <row r="58" spans="1:19" ht="15" customHeight="1" x14ac:dyDescent="0.15">
      <c r="A58" s="9" t="s">
        <v>88</v>
      </c>
      <c r="B58" s="9" t="s">
        <v>107</v>
      </c>
      <c r="C58" s="9" t="s">
        <v>109</v>
      </c>
      <c r="D58" s="9"/>
      <c r="E58" s="9"/>
      <c r="F58" s="9" t="s">
        <v>138</v>
      </c>
      <c r="G58" s="10">
        <v>27.328496616354201</v>
      </c>
      <c r="H58" s="10">
        <v>22.643704620883302</v>
      </c>
      <c r="I58" s="12">
        <f t="shared" si="0"/>
        <v>4.6847919954708992</v>
      </c>
      <c r="M58" s="11" t="s">
        <v>163</v>
      </c>
      <c r="N58" s="11" t="s">
        <v>164</v>
      </c>
      <c r="O58" s="12">
        <f>AVERAGE(N60:N64)</f>
        <v>-0.79637576967335977</v>
      </c>
    </row>
    <row r="59" spans="1:19" ht="15" customHeight="1" x14ac:dyDescent="0.15">
      <c r="A59" s="2" t="s">
        <v>31</v>
      </c>
      <c r="B59" s="3" t="s">
        <v>135</v>
      </c>
      <c r="C59" s="6" t="s">
        <v>136</v>
      </c>
      <c r="D59" s="9" t="s">
        <v>140</v>
      </c>
      <c r="E59" s="9" t="s">
        <v>141</v>
      </c>
      <c r="F59" s="9" t="s">
        <v>138</v>
      </c>
      <c r="G59" s="7">
        <v>21.787249557199001</v>
      </c>
      <c r="H59" s="7">
        <v>23.7505038803993</v>
      </c>
      <c r="I59" s="12">
        <f t="shared" si="0"/>
        <v>-1.9632543232002995</v>
      </c>
      <c r="J59" s="21">
        <f t="shared" si="6"/>
        <v>-1.8999763600210002</v>
      </c>
      <c r="M59" s="13" t="s">
        <v>136</v>
      </c>
      <c r="N59" s="14" t="s">
        <v>165</v>
      </c>
      <c r="O59" s="15" t="s">
        <v>166</v>
      </c>
      <c r="P59" s="14" t="s">
        <v>167</v>
      </c>
      <c r="Q59" s="14" t="s">
        <v>168</v>
      </c>
      <c r="R59" s="14" t="s">
        <v>169</v>
      </c>
      <c r="S59" s="14" t="s">
        <v>170</v>
      </c>
    </row>
    <row r="60" spans="1:19" ht="15" customHeight="1" x14ac:dyDescent="0.15">
      <c r="A60" s="2" t="s">
        <v>34</v>
      </c>
      <c r="B60" s="3" t="s">
        <v>135</v>
      </c>
      <c r="C60" s="6" t="s">
        <v>136</v>
      </c>
      <c r="D60" s="9"/>
      <c r="E60" s="9"/>
      <c r="F60" s="9" t="s">
        <v>138</v>
      </c>
      <c r="G60" s="7">
        <v>21.915405420373499</v>
      </c>
      <c r="H60" s="7">
        <v>23.7521038172152</v>
      </c>
      <c r="I60" s="12">
        <f t="shared" si="0"/>
        <v>-1.836698396841701</v>
      </c>
      <c r="L60" s="14" t="s">
        <v>147</v>
      </c>
      <c r="M60" s="16" t="s">
        <v>148</v>
      </c>
      <c r="N60" s="17">
        <v>-2.0247490741561514</v>
      </c>
      <c r="O60" s="18">
        <f>N60-$O$58</f>
        <v>-1.2283733044827916</v>
      </c>
      <c r="P60" s="18">
        <f t="shared" ref="P60:P66" si="8">2^-O60</f>
        <v>2.343026553724882</v>
      </c>
      <c r="Q60" s="15">
        <f>AVERAGE(P60:P64)</f>
        <v>1.3938149875608428</v>
      </c>
      <c r="R60" s="14">
        <f>STDEV(P60:P64)</f>
        <v>1.0851165205730535</v>
      </c>
      <c r="S60" s="14"/>
    </row>
    <row r="61" spans="1:19" ht="15" customHeight="1" x14ac:dyDescent="0.15">
      <c r="A61" s="2" t="s">
        <v>35</v>
      </c>
      <c r="B61" s="3" t="s">
        <v>135</v>
      </c>
      <c r="C61" s="6" t="s">
        <v>136</v>
      </c>
      <c r="D61" s="9" t="s">
        <v>142</v>
      </c>
      <c r="E61" s="9" t="s">
        <v>143</v>
      </c>
      <c r="F61" s="9" t="s">
        <v>138</v>
      </c>
      <c r="G61" s="7">
        <v>25.059003493865799</v>
      </c>
      <c r="H61" s="7">
        <v>24.001866733680998</v>
      </c>
      <c r="I61" s="12">
        <f t="shared" si="0"/>
        <v>1.0571367601848003</v>
      </c>
      <c r="J61" s="21">
        <f t="shared" si="6"/>
        <v>1.2283984756299002</v>
      </c>
      <c r="L61" s="14" t="s">
        <v>147</v>
      </c>
      <c r="M61" s="19" t="s">
        <v>153</v>
      </c>
      <c r="N61" s="17">
        <v>0.45620666983430169</v>
      </c>
      <c r="O61" s="18">
        <f t="shared" ref="O61:O68" si="9">N61-$O$58</f>
        <v>1.2525824395076615</v>
      </c>
      <c r="P61" s="18">
        <f t="shared" si="8"/>
        <v>0.41969627403701776</v>
      </c>
      <c r="Q61" s="14"/>
      <c r="R61" s="14"/>
      <c r="S61" s="14"/>
    </row>
    <row r="62" spans="1:19" ht="15" customHeight="1" x14ac:dyDescent="0.15">
      <c r="A62" s="2" t="s">
        <v>36</v>
      </c>
      <c r="B62" s="3" t="s">
        <v>135</v>
      </c>
      <c r="C62" s="6" t="s">
        <v>136</v>
      </c>
      <c r="D62" s="9"/>
      <c r="E62" s="9"/>
      <c r="F62" s="9" t="s">
        <v>138</v>
      </c>
      <c r="G62" s="7">
        <v>25.038303135177099</v>
      </c>
      <c r="H62" s="7">
        <v>23.638642944102099</v>
      </c>
      <c r="I62" s="12">
        <f t="shared" si="0"/>
        <v>1.3996601910750002</v>
      </c>
      <c r="L62" s="14" t="s">
        <v>147</v>
      </c>
      <c r="M62" s="19" t="s">
        <v>154</v>
      </c>
      <c r="N62" s="17">
        <v>-2.2195093691095504</v>
      </c>
      <c r="O62" s="18">
        <f t="shared" si="9"/>
        <v>-1.4231335994361907</v>
      </c>
      <c r="P62" s="18">
        <f t="shared" si="8"/>
        <v>2.6816735055504441</v>
      </c>
      <c r="Q62" s="14"/>
      <c r="R62" s="14"/>
      <c r="S62" s="14"/>
    </row>
    <row r="63" spans="1:19" ht="15" customHeight="1" x14ac:dyDescent="0.15">
      <c r="A63" s="2" t="s">
        <v>37</v>
      </c>
      <c r="B63" s="3" t="s">
        <v>135</v>
      </c>
      <c r="C63" s="6" t="s">
        <v>136</v>
      </c>
      <c r="D63" s="9" t="s">
        <v>144</v>
      </c>
      <c r="E63" s="9" t="s">
        <v>145</v>
      </c>
      <c r="F63" s="9" t="s">
        <v>138</v>
      </c>
      <c r="G63" s="7">
        <v>22.423857743434901</v>
      </c>
      <c r="H63" s="7">
        <v>23.419135761360099</v>
      </c>
      <c r="I63" s="12">
        <f t="shared" si="0"/>
        <v>-0.9952780179251981</v>
      </c>
      <c r="J63" s="21">
        <f t="shared" si="6"/>
        <v>-0.97408966583494916</v>
      </c>
      <c r="L63" s="14" t="s">
        <v>147</v>
      </c>
      <c r="M63" s="19" t="s">
        <v>160</v>
      </c>
      <c r="N63" s="17">
        <v>-1.0734406916544508</v>
      </c>
      <c r="O63" s="18">
        <f t="shared" si="9"/>
        <v>-0.27706492198109101</v>
      </c>
      <c r="P63" s="18">
        <f t="shared" si="8"/>
        <v>1.2117271875183036</v>
      </c>
      <c r="Q63" s="14"/>
      <c r="R63" s="14"/>
      <c r="S63" s="14"/>
    </row>
    <row r="64" spans="1:19" ht="15" customHeight="1" x14ac:dyDescent="0.15">
      <c r="A64" s="2" t="s">
        <v>38</v>
      </c>
      <c r="B64" s="3" t="s">
        <v>135</v>
      </c>
      <c r="C64" s="6" t="s">
        <v>136</v>
      </c>
      <c r="D64" s="9"/>
      <c r="E64" s="9"/>
      <c r="F64" s="9" t="s">
        <v>138</v>
      </c>
      <c r="G64" s="7">
        <v>22.4376325049831</v>
      </c>
      <c r="H64" s="7">
        <v>23.3905338187278</v>
      </c>
      <c r="I64" s="12">
        <f t="shared" si="0"/>
        <v>-0.95290131374470022</v>
      </c>
      <c r="L64" s="14" t="s">
        <v>147</v>
      </c>
      <c r="M64" s="16" t="s">
        <v>161</v>
      </c>
      <c r="N64" s="17">
        <v>0.87961361671905181</v>
      </c>
      <c r="O64" s="18">
        <f t="shared" si="9"/>
        <v>1.6759893863924116</v>
      </c>
      <c r="P64" s="18">
        <f t="shared" si="8"/>
        <v>0.31295141697356543</v>
      </c>
      <c r="Q64" s="15"/>
      <c r="R64" s="14"/>
      <c r="S64" s="20"/>
    </row>
    <row r="65" spans="1:19" ht="15" customHeight="1" x14ac:dyDescent="0.15">
      <c r="A65" s="2" t="s">
        <v>39</v>
      </c>
      <c r="B65" s="3" t="s">
        <v>135</v>
      </c>
      <c r="C65" s="6" t="s">
        <v>136</v>
      </c>
      <c r="D65" s="9" t="s">
        <v>142</v>
      </c>
      <c r="E65" s="9" t="s">
        <v>146</v>
      </c>
      <c r="F65" s="9" t="s">
        <v>138</v>
      </c>
      <c r="G65" s="7">
        <v>22.024146170343599</v>
      </c>
      <c r="H65" s="7">
        <v>23.9146363458349</v>
      </c>
      <c r="I65" s="12">
        <f t="shared" si="0"/>
        <v>-1.8904901754913013</v>
      </c>
      <c r="J65" s="21">
        <f t="shared" si="6"/>
        <v>-1.7931287646592011</v>
      </c>
      <c r="L65" s="19" t="s">
        <v>142</v>
      </c>
      <c r="M65" s="19" t="s">
        <v>143</v>
      </c>
      <c r="N65" s="17">
        <v>1.2283984756299002</v>
      </c>
      <c r="O65" s="18">
        <f t="shared" si="9"/>
        <v>2.0247742453032602</v>
      </c>
      <c r="P65" s="18">
        <f t="shared" si="8"/>
        <v>0.24574360088909566</v>
      </c>
      <c r="Q65" s="15">
        <f>AVERAGE(P65:P68)</f>
        <v>0.79659213614219326</v>
      </c>
      <c r="R65" s="14">
        <f>STDEV(P65:P68)</f>
        <v>0.80657941878563166</v>
      </c>
      <c r="S65" s="20">
        <f>TTEST(P60:P64,P65:P68,2,2)</f>
        <v>0.3917899491758538</v>
      </c>
    </row>
    <row r="66" spans="1:19" ht="15" customHeight="1" x14ac:dyDescent="0.15">
      <c r="A66" s="2" t="s">
        <v>40</v>
      </c>
      <c r="B66" s="3" t="s">
        <v>135</v>
      </c>
      <c r="C66" s="6" t="s">
        <v>136</v>
      </c>
      <c r="D66" s="9"/>
      <c r="E66" s="9"/>
      <c r="F66" s="9" t="s">
        <v>138</v>
      </c>
      <c r="G66" s="7">
        <v>22.183766320615899</v>
      </c>
      <c r="H66" s="7">
        <v>23.879533674443</v>
      </c>
      <c r="I66" s="12">
        <f t="shared" si="0"/>
        <v>-1.695767353827101</v>
      </c>
      <c r="L66" s="19" t="s">
        <v>142</v>
      </c>
      <c r="M66" s="19" t="s">
        <v>146</v>
      </c>
      <c r="N66" s="17">
        <v>-1.7931287646592011</v>
      </c>
      <c r="O66" s="18">
        <f t="shared" si="9"/>
        <v>-0.99675299498584136</v>
      </c>
      <c r="P66" s="18">
        <f t="shared" si="8"/>
        <v>1.9955037568963967</v>
      </c>
      <c r="Q66" s="14"/>
      <c r="R66" s="14"/>
      <c r="S66" s="14"/>
    </row>
    <row r="67" spans="1:19" ht="15" customHeight="1" x14ac:dyDescent="0.15">
      <c r="A67" s="2" t="s">
        <v>41</v>
      </c>
      <c r="B67" s="3" t="s">
        <v>135</v>
      </c>
      <c r="C67" s="6" t="s">
        <v>136</v>
      </c>
      <c r="D67" s="9" t="s">
        <v>147</v>
      </c>
      <c r="E67" s="9" t="s">
        <v>148</v>
      </c>
      <c r="F67" s="9" t="s">
        <v>138</v>
      </c>
      <c r="G67" s="7">
        <v>20.620347751575999</v>
      </c>
      <c r="H67" s="7">
        <v>22.888960134777001</v>
      </c>
      <c r="I67" s="12">
        <f t="shared" si="0"/>
        <v>-2.2686123832010026</v>
      </c>
      <c r="J67" s="21">
        <f t="shared" si="6"/>
        <v>-2.0247490741561514</v>
      </c>
      <c r="L67" s="19" t="s">
        <v>142</v>
      </c>
      <c r="M67" s="19" t="s">
        <v>155</v>
      </c>
      <c r="N67" s="17">
        <v>0.22187405404929805</v>
      </c>
      <c r="O67" s="18">
        <f t="shared" si="9"/>
        <v>1.0182498237226578</v>
      </c>
      <c r="P67" s="18">
        <f>2^-O67</f>
        <v>0.49371492936729555</v>
      </c>
      <c r="Q67" s="15"/>
      <c r="R67" s="14"/>
      <c r="S67" s="20"/>
    </row>
    <row r="68" spans="1:19" ht="15" customHeight="1" x14ac:dyDescent="0.15">
      <c r="A68" s="2" t="s">
        <v>42</v>
      </c>
      <c r="B68" s="3" t="s">
        <v>135</v>
      </c>
      <c r="C68" s="6" t="s">
        <v>136</v>
      </c>
      <c r="D68" s="9"/>
      <c r="E68" s="9"/>
      <c r="F68" s="9" t="s">
        <v>138</v>
      </c>
      <c r="G68" s="7">
        <v>20.577331315607001</v>
      </c>
      <c r="H68" s="7">
        <v>22.358217080718301</v>
      </c>
      <c r="I68" s="12">
        <f t="shared" si="0"/>
        <v>-1.7808857651113001</v>
      </c>
      <c r="L68" s="19" t="s">
        <v>142</v>
      </c>
      <c r="M68" s="14" t="s">
        <v>159</v>
      </c>
      <c r="N68" s="17">
        <v>0.35112590783525022</v>
      </c>
      <c r="O68" s="18">
        <f t="shared" si="9"/>
        <v>1.14750167750861</v>
      </c>
      <c r="P68" s="18">
        <f t="shared" ref="P68" si="10">2^-O68</f>
        <v>0.45140625741598511</v>
      </c>
      <c r="Q68" s="15"/>
      <c r="R68" s="14"/>
      <c r="S68" s="20"/>
    </row>
    <row r="69" spans="1:19" ht="15" customHeight="1" x14ac:dyDescent="0.15">
      <c r="A69" s="2" t="s">
        <v>43</v>
      </c>
      <c r="B69" s="3" t="s">
        <v>135</v>
      </c>
      <c r="C69" s="6" t="s">
        <v>136</v>
      </c>
      <c r="D69" s="9" t="s">
        <v>144</v>
      </c>
      <c r="E69" s="9" t="s">
        <v>149</v>
      </c>
      <c r="F69" s="9" t="s">
        <v>138</v>
      </c>
      <c r="G69" s="7">
        <v>24.626577442332501</v>
      </c>
      <c r="H69" s="7">
        <v>23.3079892633173</v>
      </c>
      <c r="I69" s="12">
        <f t="shared" si="0"/>
        <v>1.318588179015201</v>
      </c>
      <c r="J69" s="21">
        <f t="shared" si="6"/>
        <v>1.3371526198008006</v>
      </c>
    </row>
    <row r="70" spans="1:19" ht="15" customHeight="1" x14ac:dyDescent="0.15">
      <c r="A70" s="2" t="s">
        <v>44</v>
      </c>
      <c r="B70" s="3" t="s">
        <v>135</v>
      </c>
      <c r="C70" s="6" t="s">
        <v>136</v>
      </c>
      <c r="D70" s="9"/>
      <c r="E70" s="9"/>
      <c r="F70" s="9" t="s">
        <v>138</v>
      </c>
      <c r="G70" s="7">
        <v>24.940265163725101</v>
      </c>
      <c r="H70" s="7">
        <v>23.584548103138701</v>
      </c>
      <c r="I70" s="12">
        <f t="shared" si="0"/>
        <v>1.3557170605864002</v>
      </c>
      <c r="M70" s="11" t="s">
        <v>171</v>
      </c>
      <c r="N70" s="11" t="s">
        <v>164</v>
      </c>
      <c r="O70" s="12">
        <f>AVERAGE(N72:N75)</f>
        <v>-4.6408637497519223E-4</v>
      </c>
    </row>
    <row r="71" spans="1:19" ht="15" customHeight="1" x14ac:dyDescent="0.15">
      <c r="A71" s="2" t="s">
        <v>71</v>
      </c>
      <c r="B71" s="3" t="s">
        <v>135</v>
      </c>
      <c r="C71" s="6" t="s">
        <v>136</v>
      </c>
      <c r="D71" s="9" t="s">
        <v>144</v>
      </c>
      <c r="E71" s="9" t="s">
        <v>156</v>
      </c>
      <c r="F71" s="9" t="s">
        <v>138</v>
      </c>
      <c r="G71" s="7">
        <v>22.972180924969798</v>
      </c>
      <c r="H71" s="7">
        <v>23.699780385243098</v>
      </c>
      <c r="I71" s="12">
        <f t="shared" si="0"/>
        <v>-0.72759946027330002</v>
      </c>
      <c r="J71" s="21">
        <f t="shared" si="6"/>
        <v>-0.88596702394844939</v>
      </c>
      <c r="M71" s="13" t="s">
        <v>136</v>
      </c>
      <c r="N71" s="14" t="s">
        <v>165</v>
      </c>
      <c r="O71" s="15" t="s">
        <v>166</v>
      </c>
      <c r="P71" s="14" t="s">
        <v>167</v>
      </c>
      <c r="Q71" s="14" t="s">
        <v>168</v>
      </c>
      <c r="R71" s="14" t="s">
        <v>169</v>
      </c>
      <c r="S71" s="14" t="s">
        <v>170</v>
      </c>
    </row>
    <row r="72" spans="1:19" ht="15" customHeight="1" x14ac:dyDescent="0.15">
      <c r="A72" s="2" t="s">
        <v>72</v>
      </c>
      <c r="B72" s="3" t="s">
        <v>135</v>
      </c>
      <c r="C72" s="6" t="s">
        <v>136</v>
      </c>
      <c r="D72" s="9"/>
      <c r="E72" s="9"/>
      <c r="F72" s="9" t="s">
        <v>138</v>
      </c>
      <c r="G72" s="7">
        <v>22.8549372929788</v>
      </c>
      <c r="H72" s="7">
        <v>23.899271880602399</v>
      </c>
      <c r="I72" s="12">
        <f t="shared" si="0"/>
        <v>-1.0443345876235988</v>
      </c>
      <c r="L72" s="19" t="s">
        <v>140</v>
      </c>
      <c r="M72" s="16" t="s">
        <v>141</v>
      </c>
      <c r="N72" s="17">
        <v>-1.8999763600210002</v>
      </c>
      <c r="O72" s="18">
        <f>N72-$O$70</f>
        <v>-1.899512273646025</v>
      </c>
      <c r="P72" s="18">
        <f t="shared" ref="P72:P78" si="11">2^-O72</f>
        <v>3.7308704719190677</v>
      </c>
      <c r="Q72" s="15">
        <f>AVERAGE(P72:P75)</f>
        <v>1.727210107920063</v>
      </c>
      <c r="R72" s="14">
        <f>STDEV(P72:P75)</f>
        <v>1.5965899488148771</v>
      </c>
      <c r="S72" s="14"/>
    </row>
    <row r="73" spans="1:19" ht="15" customHeight="1" x14ac:dyDescent="0.15">
      <c r="A73" s="2" t="s">
        <v>73</v>
      </c>
      <c r="B73" s="3" t="s">
        <v>135</v>
      </c>
      <c r="C73" s="6" t="s">
        <v>136</v>
      </c>
      <c r="D73" s="9" t="s">
        <v>140</v>
      </c>
      <c r="E73" s="9" t="s">
        <v>151</v>
      </c>
      <c r="F73" s="9" t="s">
        <v>138</v>
      </c>
      <c r="G73" s="7">
        <v>23.9492602073108</v>
      </c>
      <c r="H73" s="7">
        <v>23.627406839627799</v>
      </c>
      <c r="I73" s="12">
        <f t="shared" si="0"/>
        <v>0.32185336768300132</v>
      </c>
      <c r="J73" s="21">
        <f t="shared" si="6"/>
        <v>0.34977563018040136</v>
      </c>
      <c r="L73" s="19" t="s">
        <v>140</v>
      </c>
      <c r="M73" s="19" t="s">
        <v>151</v>
      </c>
      <c r="N73" s="17">
        <v>0.34977563018040136</v>
      </c>
      <c r="O73" s="18">
        <f t="shared" ref="O73:O81" si="12">N73-$O$70</f>
        <v>0.35023971655537656</v>
      </c>
      <c r="P73" s="18">
        <f t="shared" si="11"/>
        <v>0.78445374313189009</v>
      </c>
      <c r="Q73" s="14"/>
      <c r="R73" s="14"/>
      <c r="S73" s="14"/>
    </row>
    <row r="74" spans="1:19" ht="15" customHeight="1" x14ac:dyDescent="0.15">
      <c r="A74" s="2" t="s">
        <v>74</v>
      </c>
      <c r="B74" s="3" t="s">
        <v>135</v>
      </c>
      <c r="C74" s="6" t="s">
        <v>136</v>
      </c>
      <c r="D74" s="9"/>
      <c r="E74" s="9"/>
      <c r="F74" s="9" t="s">
        <v>138</v>
      </c>
      <c r="G74" s="7">
        <v>23.895587480424101</v>
      </c>
      <c r="H74" s="7">
        <v>23.5178895877463</v>
      </c>
      <c r="I74" s="12">
        <f t="shared" si="0"/>
        <v>0.37769789267780141</v>
      </c>
      <c r="L74" s="19" t="s">
        <v>140</v>
      </c>
      <c r="M74" s="19" t="s">
        <v>150</v>
      </c>
      <c r="N74" s="17">
        <v>2.7129839579788495</v>
      </c>
      <c r="O74" s="18">
        <f t="shared" si="12"/>
        <v>2.7134480443538247</v>
      </c>
      <c r="P74" s="18">
        <f t="shared" si="11"/>
        <v>0.15246520673241584</v>
      </c>
      <c r="Q74" s="14"/>
      <c r="R74" s="14"/>
      <c r="S74" s="14"/>
    </row>
    <row r="75" spans="1:19" ht="15" customHeight="1" x14ac:dyDescent="0.15">
      <c r="A75" s="2" t="s">
        <v>75</v>
      </c>
      <c r="B75" s="3" t="s">
        <v>135</v>
      </c>
      <c r="C75" s="6" t="s">
        <v>136</v>
      </c>
      <c r="D75" s="9" t="s">
        <v>144</v>
      </c>
      <c r="E75" s="9" t="s">
        <v>152</v>
      </c>
      <c r="F75" s="9" t="s">
        <v>138</v>
      </c>
      <c r="G75" s="7">
        <v>24.263860042733501</v>
      </c>
      <c r="H75" s="7">
        <v>23.005121098967901</v>
      </c>
      <c r="I75" s="12">
        <f t="shared" si="0"/>
        <v>1.2587389437656</v>
      </c>
      <c r="J75" s="21">
        <f t="shared" si="6"/>
        <v>1.1205319860187508</v>
      </c>
      <c r="L75" s="19" t="s">
        <v>140</v>
      </c>
      <c r="M75" s="19" t="s">
        <v>162</v>
      </c>
      <c r="N75" s="17">
        <v>-1.1646395736381514</v>
      </c>
      <c r="O75" s="18">
        <f t="shared" si="12"/>
        <v>-1.1641754872631762</v>
      </c>
      <c r="P75" s="18">
        <f t="shared" si="11"/>
        <v>2.2410510098968781</v>
      </c>
      <c r="Q75" s="14"/>
      <c r="R75" s="14"/>
      <c r="S75" s="14"/>
    </row>
    <row r="76" spans="1:19" ht="15" customHeight="1" x14ac:dyDescent="0.15">
      <c r="A76" s="2" t="s">
        <v>76</v>
      </c>
      <c r="B76" s="3" t="s">
        <v>135</v>
      </c>
      <c r="C76" s="6" t="s">
        <v>136</v>
      </c>
      <c r="D76" s="9"/>
      <c r="E76" s="9"/>
      <c r="F76" s="9" t="s">
        <v>138</v>
      </c>
      <c r="G76" s="7">
        <v>24.0272626695292</v>
      </c>
      <c r="H76" s="7">
        <v>23.044937641257299</v>
      </c>
      <c r="I76" s="12">
        <f t="shared" si="0"/>
        <v>0.9823250282719016</v>
      </c>
      <c r="L76" s="19" t="s">
        <v>144</v>
      </c>
      <c r="M76" s="16" t="s">
        <v>145</v>
      </c>
      <c r="N76" s="17">
        <v>-0.97408966583494916</v>
      </c>
      <c r="O76" s="18">
        <f t="shared" si="12"/>
        <v>-0.97362557945997397</v>
      </c>
      <c r="P76" s="18">
        <f t="shared" si="11"/>
        <v>1.9637694701593997</v>
      </c>
      <c r="Q76" s="15">
        <f>AVERAGE(P76:P81)</f>
        <v>1.0833636187016991</v>
      </c>
      <c r="R76" s="14">
        <f>STDEV(P76:P81)</f>
        <v>0.6759067983877256</v>
      </c>
      <c r="S76" s="20">
        <f>TTEST(P72:P75,P76:P81,2,2)</f>
        <v>0.39681019112670879</v>
      </c>
    </row>
    <row r="77" spans="1:19" ht="15" customHeight="1" x14ac:dyDescent="0.15">
      <c r="A77" s="2" t="s">
        <v>77</v>
      </c>
      <c r="B77" s="3" t="s">
        <v>135</v>
      </c>
      <c r="C77" s="6" t="s">
        <v>136</v>
      </c>
      <c r="D77" s="9" t="s">
        <v>147</v>
      </c>
      <c r="E77" s="9" t="s">
        <v>153</v>
      </c>
      <c r="F77" s="9" t="s">
        <v>138</v>
      </c>
      <c r="G77" s="7">
        <v>23.309036501055001</v>
      </c>
      <c r="H77" s="7">
        <v>22.6041696018337</v>
      </c>
      <c r="I77" s="12">
        <f>G77-H77</f>
        <v>0.70486689922130097</v>
      </c>
      <c r="J77" s="21">
        <f t="shared" si="6"/>
        <v>0.45620666983430169</v>
      </c>
      <c r="L77" s="19" t="s">
        <v>144</v>
      </c>
      <c r="M77" s="19" t="s">
        <v>149</v>
      </c>
      <c r="N77" s="17">
        <v>1.3371526198008006</v>
      </c>
      <c r="O77" s="18">
        <f t="shared" si="12"/>
        <v>1.3376167061757758</v>
      </c>
      <c r="P77" s="18">
        <f t="shared" si="11"/>
        <v>0.39567375885144379</v>
      </c>
      <c r="Q77" s="14"/>
      <c r="R77" s="14"/>
      <c r="S77" s="14"/>
    </row>
    <row r="78" spans="1:19" ht="15" customHeight="1" x14ac:dyDescent="0.15">
      <c r="A78" s="2" t="s">
        <v>78</v>
      </c>
      <c r="B78" s="3" t="s">
        <v>135</v>
      </c>
      <c r="C78" s="6" t="s">
        <v>136</v>
      </c>
      <c r="D78" s="9"/>
      <c r="E78" s="9"/>
      <c r="F78" s="9" t="s">
        <v>138</v>
      </c>
      <c r="G78" s="7">
        <v>23.197496107705401</v>
      </c>
      <c r="H78" s="7">
        <v>22.989949667258099</v>
      </c>
      <c r="I78" s="12">
        <f>G78-H78</f>
        <v>0.20754644044730242</v>
      </c>
      <c r="L78" s="19" t="s">
        <v>144</v>
      </c>
      <c r="M78" s="19" t="s">
        <v>156</v>
      </c>
      <c r="N78" s="17">
        <v>-0.88596702394844939</v>
      </c>
      <c r="O78" s="18">
        <f t="shared" si="12"/>
        <v>-0.8855029375734742</v>
      </c>
      <c r="P78" s="18">
        <f t="shared" si="11"/>
        <v>1.8474085338627477</v>
      </c>
      <c r="Q78" s="14"/>
      <c r="R78" s="14"/>
      <c r="S78" s="14"/>
    </row>
    <row r="79" spans="1:19" ht="15" customHeight="1" x14ac:dyDescent="0.15">
      <c r="A79" s="2" t="s">
        <v>79</v>
      </c>
      <c r="B79" s="3" t="s">
        <v>135</v>
      </c>
      <c r="C79" s="6" t="s">
        <v>136</v>
      </c>
      <c r="D79" s="9" t="s">
        <v>147</v>
      </c>
      <c r="E79" s="9" t="s">
        <v>154</v>
      </c>
      <c r="F79" s="9" t="s">
        <v>138</v>
      </c>
      <c r="G79" s="7">
        <v>21.7585701261861</v>
      </c>
      <c r="H79" s="7">
        <v>24.003577105923299</v>
      </c>
      <c r="I79" s="12">
        <f t="shared" si="0"/>
        <v>-2.2450069797371981</v>
      </c>
      <c r="J79" s="21">
        <f t="shared" si="6"/>
        <v>-2.2195093691095504</v>
      </c>
      <c r="L79" s="19" t="s">
        <v>144</v>
      </c>
      <c r="M79" s="19" t="s">
        <v>152</v>
      </c>
      <c r="N79" s="17">
        <v>1.1205319860187508</v>
      </c>
      <c r="O79" s="18">
        <f t="shared" si="12"/>
        <v>1.120996072393726</v>
      </c>
      <c r="P79" s="18">
        <f>2^-O79</f>
        <v>0.45977627477329264</v>
      </c>
      <c r="Q79" s="15"/>
      <c r="R79" s="14"/>
      <c r="S79" s="20"/>
    </row>
    <row r="80" spans="1:19" ht="15" customHeight="1" x14ac:dyDescent="0.15">
      <c r="A80" s="2" t="s">
        <v>80</v>
      </c>
      <c r="B80" s="3" t="s">
        <v>135</v>
      </c>
      <c r="C80" s="6" t="s">
        <v>136</v>
      </c>
      <c r="D80" s="9"/>
      <c r="E80" s="9"/>
      <c r="F80" s="9" t="s">
        <v>138</v>
      </c>
      <c r="G80" s="7">
        <v>21.852730400479299</v>
      </c>
      <c r="H80" s="7">
        <v>24.046742158961202</v>
      </c>
      <c r="I80" s="12">
        <f t="shared" si="0"/>
        <v>-2.1940117584819028</v>
      </c>
      <c r="L80" s="14" t="s">
        <v>144</v>
      </c>
      <c r="M80" s="14" t="s">
        <v>157</v>
      </c>
      <c r="N80" s="17">
        <v>0.2286202368851491</v>
      </c>
      <c r="O80" s="18">
        <f t="shared" si="12"/>
        <v>0.22908432326012429</v>
      </c>
      <c r="P80" s="18">
        <f t="shared" ref="P80:P81" si="13">2^-O80</f>
        <v>0.85317622984356378</v>
      </c>
      <c r="Q80" s="14"/>
      <c r="R80" s="14"/>
      <c r="S80" s="14"/>
    </row>
    <row r="81" spans="1:19" ht="15" customHeight="1" x14ac:dyDescent="0.15">
      <c r="A81" s="2" t="s">
        <v>81</v>
      </c>
      <c r="B81" s="3" t="s">
        <v>135</v>
      </c>
      <c r="C81" s="6" t="s">
        <v>136</v>
      </c>
      <c r="D81" s="9" t="s">
        <v>142</v>
      </c>
      <c r="E81" s="9" t="s">
        <v>155</v>
      </c>
      <c r="F81" s="9" t="s">
        <v>138</v>
      </c>
      <c r="G81" s="7">
        <v>24.515705398269098</v>
      </c>
      <c r="H81" s="7">
        <v>24.216830655990702</v>
      </c>
      <c r="I81" s="12">
        <f t="shared" si="0"/>
        <v>0.29887474227839661</v>
      </c>
      <c r="J81" s="21">
        <f>AVERAGE(I81:I82)</f>
        <v>0.22187405404929805</v>
      </c>
      <c r="L81" s="14" t="s">
        <v>144</v>
      </c>
      <c r="M81" s="14" t="s">
        <v>158</v>
      </c>
      <c r="N81" s="17">
        <v>2.8126715622699194E-2</v>
      </c>
      <c r="O81" s="18">
        <f t="shared" si="12"/>
        <v>2.8590801997674387E-2</v>
      </c>
      <c r="P81" s="18">
        <f t="shared" si="13"/>
        <v>0.98037744471974608</v>
      </c>
      <c r="Q81" s="15"/>
      <c r="R81" s="14"/>
      <c r="S81" s="20"/>
    </row>
    <row r="82" spans="1:19" ht="15" customHeight="1" x14ac:dyDescent="0.15">
      <c r="A82" s="2" t="s">
        <v>82</v>
      </c>
      <c r="B82" s="3" t="s">
        <v>135</v>
      </c>
      <c r="C82" s="6" t="s">
        <v>136</v>
      </c>
      <c r="D82" s="9"/>
      <c r="E82" s="9"/>
      <c r="F82" s="9" t="s">
        <v>138</v>
      </c>
      <c r="G82" s="7">
        <v>24.5648877464929</v>
      </c>
      <c r="H82" s="7">
        <v>24.420014380672701</v>
      </c>
      <c r="I82" s="12">
        <f t="shared" si="0"/>
        <v>0.1448733658201995</v>
      </c>
    </row>
    <row r="83" spans="1:19" ht="15" customHeight="1" x14ac:dyDescent="0.15">
      <c r="A83" s="9" t="s">
        <v>31</v>
      </c>
      <c r="B83" s="9" t="s">
        <v>135</v>
      </c>
      <c r="C83" s="9" t="s">
        <v>136</v>
      </c>
      <c r="D83" s="9" t="s">
        <v>140</v>
      </c>
      <c r="E83" s="9" t="s">
        <v>150</v>
      </c>
      <c r="F83" s="9" t="s">
        <v>138</v>
      </c>
      <c r="G83" s="10">
        <v>25.411041300728499</v>
      </c>
      <c r="H83" s="10">
        <v>22.689533710823302</v>
      </c>
      <c r="I83" s="12">
        <f t="shared" si="0"/>
        <v>2.7215075899051975</v>
      </c>
      <c r="J83" s="21">
        <f>AVERAGE(I83:I84)</f>
        <v>2.7129839579788495</v>
      </c>
    </row>
    <row r="84" spans="1:19" ht="15" customHeight="1" x14ac:dyDescent="0.15">
      <c r="A84" s="9" t="s">
        <v>34</v>
      </c>
      <c r="B84" s="9" t="s">
        <v>135</v>
      </c>
      <c r="C84" s="9" t="s">
        <v>136</v>
      </c>
      <c r="D84" s="9"/>
      <c r="E84" s="9"/>
      <c r="F84" s="9" t="s">
        <v>138</v>
      </c>
      <c r="G84" s="10">
        <v>25.497797795873801</v>
      </c>
      <c r="H84" s="10">
        <v>22.793337469821299</v>
      </c>
      <c r="I84" s="12">
        <f t="shared" si="0"/>
        <v>2.7044603260525015</v>
      </c>
    </row>
    <row r="85" spans="1:19" ht="15" customHeight="1" x14ac:dyDescent="0.15">
      <c r="A85" s="9" t="s">
        <v>35</v>
      </c>
      <c r="B85" s="9" t="s">
        <v>135</v>
      </c>
      <c r="C85" s="9" t="s">
        <v>136</v>
      </c>
      <c r="D85" s="9" t="s">
        <v>144</v>
      </c>
      <c r="E85" s="9" t="s">
        <v>157</v>
      </c>
      <c r="F85" s="9" t="s">
        <v>138</v>
      </c>
      <c r="G85" s="10">
        <v>23.221988096768801</v>
      </c>
      <c r="H85" s="10">
        <v>22.928572200171502</v>
      </c>
      <c r="I85" s="12">
        <f t="shared" ref="I85:I148" si="14">G85-H85</f>
        <v>0.29341589659729905</v>
      </c>
      <c r="J85" s="21">
        <f>AVERAGE(I85:I86)</f>
        <v>0.2286202368851491</v>
      </c>
    </row>
    <row r="86" spans="1:19" ht="15" customHeight="1" x14ac:dyDescent="0.15">
      <c r="A86" s="9" t="s">
        <v>36</v>
      </c>
      <c r="B86" s="9" t="s">
        <v>135</v>
      </c>
      <c r="C86" s="9" t="s">
        <v>136</v>
      </c>
      <c r="D86" s="9"/>
      <c r="E86" s="9"/>
      <c r="F86" s="9" t="s">
        <v>138</v>
      </c>
      <c r="G86" s="10">
        <v>23.148399045648301</v>
      </c>
      <c r="H86" s="10">
        <v>22.984574468475302</v>
      </c>
      <c r="I86" s="12">
        <f t="shared" si="14"/>
        <v>0.16382457717299914</v>
      </c>
    </row>
    <row r="87" spans="1:19" ht="15" customHeight="1" x14ac:dyDescent="0.15">
      <c r="A87" s="9" t="s">
        <v>37</v>
      </c>
      <c r="B87" s="9" t="s">
        <v>135</v>
      </c>
      <c r="C87" s="9" t="s">
        <v>136</v>
      </c>
      <c r="D87" s="9" t="s">
        <v>144</v>
      </c>
      <c r="E87" s="9" t="s">
        <v>158</v>
      </c>
      <c r="F87" s="9" t="s">
        <v>138</v>
      </c>
      <c r="G87" s="10">
        <v>23.396872645270999</v>
      </c>
      <c r="H87" s="10">
        <v>23.284607988429102</v>
      </c>
      <c r="I87" s="12">
        <f t="shared" si="14"/>
        <v>0.1122646568418979</v>
      </c>
      <c r="J87" s="21">
        <f>AVERAGE(I87:I88)</f>
        <v>2.8126715622699194E-2</v>
      </c>
    </row>
    <row r="88" spans="1:19" ht="15" customHeight="1" x14ac:dyDescent="0.15">
      <c r="A88" s="9" t="s">
        <v>38</v>
      </c>
      <c r="B88" s="9" t="s">
        <v>135</v>
      </c>
      <c r="C88" s="9" t="s">
        <v>136</v>
      </c>
      <c r="D88" s="9"/>
      <c r="E88" s="9"/>
      <c r="F88" s="9" t="s">
        <v>138</v>
      </c>
      <c r="G88" s="10">
        <v>23.256612718346801</v>
      </c>
      <c r="H88" s="10">
        <v>23.312623943943301</v>
      </c>
      <c r="I88" s="12">
        <f t="shared" si="14"/>
        <v>-5.6011225596499514E-2</v>
      </c>
    </row>
    <row r="89" spans="1:19" ht="15" customHeight="1" x14ac:dyDescent="0.15">
      <c r="A89" s="9" t="s">
        <v>43</v>
      </c>
      <c r="B89" s="9" t="s">
        <v>135</v>
      </c>
      <c r="C89" s="9" t="s">
        <v>136</v>
      </c>
      <c r="D89" s="9" t="s">
        <v>147</v>
      </c>
      <c r="E89" s="9" t="s">
        <v>160</v>
      </c>
      <c r="F89" s="9" t="s">
        <v>138</v>
      </c>
      <c r="G89" s="10">
        <v>23.008211313714298</v>
      </c>
      <c r="H89" s="10">
        <v>23.9428553837846</v>
      </c>
      <c r="I89" s="12">
        <f t="shared" si="14"/>
        <v>-0.93464407007030204</v>
      </c>
      <c r="J89" s="21">
        <f>AVERAGE(I89:I90)</f>
        <v>-1.0734406916544508</v>
      </c>
    </row>
    <row r="90" spans="1:19" ht="15" customHeight="1" x14ac:dyDescent="0.15">
      <c r="A90" s="9" t="s">
        <v>44</v>
      </c>
      <c r="B90" s="9" t="s">
        <v>135</v>
      </c>
      <c r="C90" s="9" t="s">
        <v>136</v>
      </c>
      <c r="F90" s="9" t="s">
        <v>138</v>
      </c>
      <c r="G90" s="10">
        <v>22.874080250075</v>
      </c>
      <c r="H90" s="10">
        <v>24.0863175633136</v>
      </c>
      <c r="I90" s="12">
        <f t="shared" si="14"/>
        <v>-1.2122373132385995</v>
      </c>
    </row>
    <row r="91" spans="1:19" ht="15" customHeight="1" x14ac:dyDescent="0.15">
      <c r="A91" s="9" t="s">
        <v>71</v>
      </c>
      <c r="B91" s="9" t="s">
        <v>135</v>
      </c>
      <c r="C91" s="9" t="s">
        <v>136</v>
      </c>
      <c r="D91" s="9" t="s">
        <v>142</v>
      </c>
      <c r="E91" s="9" t="s">
        <v>159</v>
      </c>
      <c r="F91" s="9" t="s">
        <v>138</v>
      </c>
      <c r="G91" s="10">
        <v>22.836042560681602</v>
      </c>
      <c r="H91" s="10">
        <v>22.490499125048299</v>
      </c>
      <c r="I91" s="12">
        <f t="shared" si="14"/>
        <v>0.34554343563330292</v>
      </c>
      <c r="J91" s="21">
        <f>AVERAGE(I91:I92)</f>
        <v>0.35112590783525022</v>
      </c>
    </row>
    <row r="92" spans="1:19" ht="15" customHeight="1" x14ac:dyDescent="0.15">
      <c r="A92" s="9" t="s">
        <v>72</v>
      </c>
      <c r="B92" s="9" t="s">
        <v>135</v>
      </c>
      <c r="C92" s="9" t="s">
        <v>136</v>
      </c>
      <c r="D92" s="9"/>
      <c r="E92" s="9"/>
      <c r="F92" s="9" t="s">
        <v>138</v>
      </c>
      <c r="G92" s="10">
        <v>22.683287850989199</v>
      </c>
      <c r="H92" s="10">
        <v>22.326579470952002</v>
      </c>
      <c r="I92" s="12">
        <f t="shared" si="14"/>
        <v>0.35670838003719751</v>
      </c>
    </row>
    <row r="93" spans="1:19" ht="15" customHeight="1" x14ac:dyDescent="0.15">
      <c r="A93" s="9" t="s">
        <v>73</v>
      </c>
      <c r="B93" s="9" t="s">
        <v>135</v>
      </c>
      <c r="C93" s="9" t="s">
        <v>136</v>
      </c>
      <c r="D93" s="9" t="s">
        <v>147</v>
      </c>
      <c r="E93" s="9" t="s">
        <v>161</v>
      </c>
      <c r="F93" s="9" t="s">
        <v>138</v>
      </c>
      <c r="G93" s="10">
        <v>23.5173839145485</v>
      </c>
      <c r="H93" s="10">
        <v>22.518512615810199</v>
      </c>
      <c r="I93" s="12">
        <f t="shared" si="14"/>
        <v>0.99887129873830105</v>
      </c>
      <c r="J93" s="21">
        <f>AVERAGE(I93:I94)</f>
        <v>0.87961361671905181</v>
      </c>
    </row>
    <row r="94" spans="1:19" ht="15" customHeight="1" x14ac:dyDescent="0.15">
      <c r="A94" s="9" t="s">
        <v>74</v>
      </c>
      <c r="B94" s="9" t="s">
        <v>135</v>
      </c>
      <c r="C94" s="9" t="s">
        <v>136</v>
      </c>
      <c r="D94" s="9"/>
      <c r="E94" s="9"/>
      <c r="F94" s="9" t="s">
        <v>138</v>
      </c>
      <c r="G94" s="10">
        <v>23.387252180669801</v>
      </c>
      <c r="H94" s="10">
        <v>22.626896245969998</v>
      </c>
      <c r="I94" s="12">
        <f t="shared" si="14"/>
        <v>0.76035593469980256</v>
      </c>
    </row>
    <row r="95" spans="1:19" ht="15" customHeight="1" x14ac:dyDescent="0.15">
      <c r="A95" s="9" t="s">
        <v>75</v>
      </c>
      <c r="B95" s="9" t="s">
        <v>135</v>
      </c>
      <c r="C95" s="9" t="s">
        <v>136</v>
      </c>
      <c r="D95" s="9" t="s">
        <v>140</v>
      </c>
      <c r="E95" s="9" t="s">
        <v>162</v>
      </c>
      <c r="F95" s="9" t="s">
        <v>138</v>
      </c>
      <c r="G95" s="10">
        <v>21.4473362190353</v>
      </c>
      <c r="H95" s="10">
        <v>22.585887537623002</v>
      </c>
      <c r="I95" s="12">
        <f t="shared" si="14"/>
        <v>-1.1385513185877016</v>
      </c>
      <c r="J95" s="21">
        <f>AVERAGE(I95:I96)</f>
        <v>-1.1646395736381514</v>
      </c>
    </row>
    <row r="96" spans="1:19" ht="15" customHeight="1" x14ac:dyDescent="0.15">
      <c r="A96" s="9" t="s">
        <v>76</v>
      </c>
      <c r="B96" s="9" t="s">
        <v>135</v>
      </c>
      <c r="C96" s="9" t="s">
        <v>136</v>
      </c>
      <c r="D96" s="9"/>
      <c r="E96" s="9"/>
      <c r="F96" s="9" t="s">
        <v>138</v>
      </c>
      <c r="G96" s="10">
        <v>21.452976792194701</v>
      </c>
      <c r="H96" s="10">
        <v>22.643704620883302</v>
      </c>
      <c r="I96" s="12">
        <f t="shared" si="14"/>
        <v>-1.1907278286886012</v>
      </c>
    </row>
    <row r="97" spans="1:19" ht="15" customHeight="1" x14ac:dyDescent="0.15">
      <c r="A97" s="2" t="s">
        <v>110</v>
      </c>
      <c r="B97" s="3" t="s">
        <v>107</v>
      </c>
      <c r="C97" s="6" t="s">
        <v>111</v>
      </c>
      <c r="D97" s="9" t="s">
        <v>140</v>
      </c>
      <c r="E97" s="9" t="s">
        <v>141</v>
      </c>
      <c r="F97" s="9" t="s">
        <v>138</v>
      </c>
      <c r="G97" s="7">
        <v>29.687677894847901</v>
      </c>
      <c r="H97" s="7">
        <v>23.936791337982701</v>
      </c>
      <c r="I97" s="12">
        <f t="shared" si="14"/>
        <v>5.7508865568652006</v>
      </c>
      <c r="J97" s="21">
        <f>AVERAGE(I97:I98)</f>
        <v>5.7182084849260004</v>
      </c>
      <c r="M97" s="11" t="s">
        <v>163</v>
      </c>
      <c r="N97" s="11" t="s">
        <v>164</v>
      </c>
      <c r="O97" s="12">
        <f>AVERAGE(N99:N103)</f>
        <v>5.5693870158625796</v>
      </c>
    </row>
    <row r="98" spans="1:19" ht="15" customHeight="1" x14ac:dyDescent="0.15">
      <c r="A98" s="2" t="s">
        <v>112</v>
      </c>
      <c r="B98" s="3" t="s">
        <v>107</v>
      </c>
      <c r="C98" s="6" t="s">
        <v>111</v>
      </c>
      <c r="D98" s="9"/>
      <c r="E98" s="9"/>
      <c r="F98" s="9" t="s">
        <v>138</v>
      </c>
      <c r="G98" s="7">
        <v>29.672535680598401</v>
      </c>
      <c r="H98" s="7">
        <v>23.9870052676116</v>
      </c>
      <c r="I98" s="12">
        <f t="shared" si="14"/>
        <v>5.6855304129868003</v>
      </c>
      <c r="M98" s="13" t="s">
        <v>111</v>
      </c>
      <c r="N98" s="14" t="s">
        <v>165</v>
      </c>
      <c r="O98" s="15" t="s">
        <v>166</v>
      </c>
      <c r="P98" s="14" t="s">
        <v>167</v>
      </c>
      <c r="Q98" s="14" t="s">
        <v>168</v>
      </c>
      <c r="R98" s="14" t="s">
        <v>169</v>
      </c>
      <c r="S98" s="14" t="s">
        <v>170</v>
      </c>
    </row>
    <row r="99" spans="1:19" ht="15" customHeight="1" x14ac:dyDescent="0.15">
      <c r="A99" s="2" t="s">
        <v>113</v>
      </c>
      <c r="B99" s="3" t="s">
        <v>107</v>
      </c>
      <c r="C99" s="6" t="s">
        <v>111</v>
      </c>
      <c r="D99" s="9" t="s">
        <v>142</v>
      </c>
      <c r="E99" s="9" t="s">
        <v>143</v>
      </c>
      <c r="F99" s="9" t="s">
        <v>138</v>
      </c>
      <c r="G99" s="7">
        <v>35.8524745916177</v>
      </c>
      <c r="H99" s="7">
        <v>23.776982061616099</v>
      </c>
      <c r="I99" s="12">
        <f t="shared" si="14"/>
        <v>12.0754925300016</v>
      </c>
      <c r="J99" s="21">
        <f>AVERAGE(I99:I100)</f>
        <v>12.360049027487101</v>
      </c>
      <c r="L99" s="14" t="s">
        <v>147</v>
      </c>
      <c r="M99" s="16" t="s">
        <v>148</v>
      </c>
      <c r="N99" s="17">
        <v>5.11852215887785</v>
      </c>
      <c r="O99" s="18">
        <f>N99-$O$97</f>
        <v>-0.45086485698472956</v>
      </c>
      <c r="P99" s="18">
        <f t="shared" ref="P99:P105" si="15">2^-O99</f>
        <v>1.3668594067565725</v>
      </c>
      <c r="Q99" s="15">
        <f>AVERAGE(P99:P103)</f>
        <v>1.1498411807746489</v>
      </c>
      <c r="R99" s="14">
        <f>STDEV(P99:P103)</f>
        <v>0.72966874197748355</v>
      </c>
      <c r="S99" s="14"/>
    </row>
    <row r="100" spans="1:19" ht="15" customHeight="1" x14ac:dyDescent="0.15">
      <c r="A100" s="2" t="s">
        <v>114</v>
      </c>
      <c r="B100" s="3" t="s">
        <v>107</v>
      </c>
      <c r="C100" s="6" t="s">
        <v>111</v>
      </c>
      <c r="D100" s="9"/>
      <c r="E100" s="9"/>
      <c r="F100" s="9" t="s">
        <v>138</v>
      </c>
      <c r="G100" s="7">
        <v>36.402950963470502</v>
      </c>
      <c r="H100" s="7">
        <v>23.758345438497901</v>
      </c>
      <c r="I100" s="12">
        <f t="shared" si="14"/>
        <v>12.644605524972601</v>
      </c>
      <c r="L100" s="14" t="s">
        <v>147</v>
      </c>
      <c r="M100" s="19" t="s">
        <v>153</v>
      </c>
      <c r="N100" s="17">
        <v>6.2469944332104994</v>
      </c>
      <c r="O100" s="18">
        <f>N100-$O$97</f>
        <v>0.67760741734791985</v>
      </c>
      <c r="P100" s="18">
        <f t="shared" si="15"/>
        <v>0.62520125638667623</v>
      </c>
      <c r="Q100" s="14"/>
      <c r="R100" s="14"/>
      <c r="S100" s="14"/>
    </row>
    <row r="101" spans="1:19" ht="15" customHeight="1" x14ac:dyDescent="0.15">
      <c r="A101" s="2" t="s">
        <v>115</v>
      </c>
      <c r="B101" s="3" t="s">
        <v>107</v>
      </c>
      <c r="C101" s="6" t="s">
        <v>111</v>
      </c>
      <c r="D101" s="9" t="s">
        <v>144</v>
      </c>
      <c r="E101" s="9" t="s">
        <v>145</v>
      </c>
      <c r="F101" s="9" t="s">
        <v>138</v>
      </c>
      <c r="G101" s="7">
        <v>44.072340100940401</v>
      </c>
      <c r="H101" s="7">
        <v>23.5414330378606</v>
      </c>
      <c r="I101" s="12">
        <f t="shared" si="14"/>
        <v>20.530907063079802</v>
      </c>
      <c r="J101" s="21">
        <f t="shared" ref="J101:J139" si="16">AVERAGE(I101:I102)</f>
        <v>18.961266599404603</v>
      </c>
      <c r="L101" s="14" t="s">
        <v>147</v>
      </c>
      <c r="M101" s="19" t="s">
        <v>154</v>
      </c>
      <c r="N101" s="17">
        <v>4.3435790752672006</v>
      </c>
      <c r="O101" s="18">
        <f>N101-$O$97</f>
        <v>-1.225807940595379</v>
      </c>
      <c r="P101" s="18">
        <f t="shared" si="15"/>
        <v>2.3388639450981956</v>
      </c>
      <c r="Q101" s="14"/>
      <c r="R101" s="14"/>
      <c r="S101" s="14"/>
    </row>
    <row r="102" spans="1:19" ht="15" customHeight="1" x14ac:dyDescent="0.15">
      <c r="A102" s="2" t="s">
        <v>116</v>
      </c>
      <c r="B102" s="3" t="s">
        <v>107</v>
      </c>
      <c r="C102" s="6" t="s">
        <v>111</v>
      </c>
      <c r="D102" s="9"/>
      <c r="E102" s="9"/>
      <c r="F102" s="9" t="s">
        <v>138</v>
      </c>
      <c r="G102" s="7">
        <v>40.860449175360799</v>
      </c>
      <c r="H102" s="7">
        <v>23.468823039631399</v>
      </c>
      <c r="I102" s="12">
        <f t="shared" si="14"/>
        <v>17.3916261357294</v>
      </c>
      <c r="L102" s="14" t="s">
        <v>147</v>
      </c>
      <c r="M102" s="19" t="s">
        <v>160</v>
      </c>
      <c r="N102" s="17">
        <v>6.1719577060181496</v>
      </c>
      <c r="O102" s="18">
        <f>N102-$O$97</f>
        <v>0.60257069015557008</v>
      </c>
      <c r="P102" s="18">
        <f t="shared" si="15"/>
        <v>0.65857940858072439</v>
      </c>
      <c r="Q102" s="14"/>
      <c r="R102" s="14"/>
      <c r="S102" s="14"/>
    </row>
    <row r="103" spans="1:19" ht="15" customHeight="1" x14ac:dyDescent="0.15">
      <c r="A103" s="2" t="s">
        <v>117</v>
      </c>
      <c r="B103" s="3" t="s">
        <v>107</v>
      </c>
      <c r="C103" s="6" t="s">
        <v>111</v>
      </c>
      <c r="D103" s="9" t="s">
        <v>142</v>
      </c>
      <c r="E103" s="9" t="s">
        <v>146</v>
      </c>
      <c r="F103" s="9" t="s">
        <v>138</v>
      </c>
      <c r="G103" s="7">
        <v>36.803264763060298</v>
      </c>
      <c r="H103" s="7">
        <v>23.699852038121499</v>
      </c>
      <c r="I103" s="12">
        <f t="shared" si="14"/>
        <v>13.103412724938799</v>
      </c>
      <c r="J103" s="21">
        <f t="shared" si="16"/>
        <v>13.325347039549749</v>
      </c>
      <c r="L103" s="14" t="s">
        <v>147</v>
      </c>
      <c r="M103" s="16" t="s">
        <v>161</v>
      </c>
      <c r="N103" s="17">
        <v>5.9658817059392018</v>
      </c>
      <c r="O103" s="18">
        <f>N103-$O$97</f>
        <v>0.39649469007662219</v>
      </c>
      <c r="P103" s="18">
        <f t="shared" si="15"/>
        <v>0.75970188705107633</v>
      </c>
      <c r="Q103" s="15"/>
      <c r="R103" s="14"/>
      <c r="S103" s="20"/>
    </row>
    <row r="104" spans="1:19" ht="15" customHeight="1" x14ac:dyDescent="0.15">
      <c r="A104" s="2" t="s">
        <v>118</v>
      </c>
      <c r="B104" s="3" t="s">
        <v>107</v>
      </c>
      <c r="C104" s="6" t="s">
        <v>111</v>
      </c>
      <c r="D104" s="9"/>
      <c r="E104" s="9"/>
      <c r="F104" s="9" t="s">
        <v>138</v>
      </c>
      <c r="G104" s="7">
        <v>37.6368014570414</v>
      </c>
      <c r="H104" s="7">
        <v>24.089520102880702</v>
      </c>
      <c r="I104" s="12">
        <f t="shared" si="14"/>
        <v>13.547281354160699</v>
      </c>
      <c r="L104" s="19" t="s">
        <v>142</v>
      </c>
      <c r="M104" s="19" t="s">
        <v>143</v>
      </c>
      <c r="N104" s="17">
        <v>12.360049027487101</v>
      </c>
      <c r="O104" s="18">
        <f>N104-$O$97</f>
        <v>6.7906620116245211</v>
      </c>
      <c r="P104" s="18">
        <f t="shared" si="15"/>
        <v>9.0324807377573871E-3</v>
      </c>
      <c r="Q104" s="15">
        <f>AVERAGE(P104:P107)</f>
        <v>3.484901096730119E-3</v>
      </c>
      <c r="R104" s="14">
        <f>STDEV(P104:P107)</f>
        <v>4.2602668683814696E-3</v>
      </c>
      <c r="S104" s="20">
        <f>TTEST(P99:P103,P104:P107,2,2)</f>
        <v>1.7367519683435521E-2</v>
      </c>
    </row>
    <row r="105" spans="1:19" ht="15" customHeight="1" x14ac:dyDescent="0.15">
      <c r="A105" s="2" t="s">
        <v>119</v>
      </c>
      <c r="B105" s="3" t="s">
        <v>107</v>
      </c>
      <c r="C105" s="6" t="s">
        <v>111</v>
      </c>
      <c r="D105" s="9" t="s">
        <v>147</v>
      </c>
      <c r="E105" s="9" t="s">
        <v>148</v>
      </c>
      <c r="F105" s="9" t="s">
        <v>138</v>
      </c>
      <c r="G105" s="7">
        <v>27.901090622542199</v>
      </c>
      <c r="H105" s="7">
        <v>22.763415084622601</v>
      </c>
      <c r="I105" s="12">
        <f t="shared" si="14"/>
        <v>5.1376755379195984</v>
      </c>
      <c r="J105" s="21">
        <f t="shared" si="16"/>
        <v>5.11852215887785</v>
      </c>
      <c r="L105" s="19" t="s">
        <v>142</v>
      </c>
      <c r="M105" s="19" t="s">
        <v>146</v>
      </c>
      <c r="N105" s="17">
        <v>13.325347039549749</v>
      </c>
      <c r="O105" s="18">
        <f>N105-$O$97</f>
        <v>7.7559600236871695</v>
      </c>
      <c r="P105" s="18">
        <f t="shared" si="15"/>
        <v>4.6261891712704841E-3</v>
      </c>
      <c r="Q105" s="14"/>
      <c r="R105" s="14"/>
      <c r="S105" s="14"/>
    </row>
    <row r="106" spans="1:19" ht="15" customHeight="1" x14ac:dyDescent="0.15">
      <c r="A106" s="2" t="s">
        <v>120</v>
      </c>
      <c r="B106" s="3" t="s">
        <v>107</v>
      </c>
      <c r="C106" s="6" t="s">
        <v>111</v>
      </c>
      <c r="D106" s="9"/>
      <c r="E106" s="9"/>
      <c r="F106" s="9" t="s">
        <v>138</v>
      </c>
      <c r="G106" s="7">
        <v>27.5484516303984</v>
      </c>
      <c r="H106" s="7">
        <v>22.449082850562299</v>
      </c>
      <c r="I106" s="12">
        <f t="shared" si="14"/>
        <v>5.0993687798361016</v>
      </c>
      <c r="L106" s="19" t="s">
        <v>142</v>
      </c>
      <c r="M106" s="19" t="s">
        <v>155</v>
      </c>
      <c r="N106" s="17">
        <v>18.612523867337451</v>
      </c>
      <c r="O106" s="18">
        <f>N106-$O$97</f>
        <v>13.043136851474872</v>
      </c>
      <c r="P106" s="18">
        <f>2^-O106</f>
        <v>1.1847441424366683E-4</v>
      </c>
      <c r="Q106" s="15"/>
      <c r="R106" s="14"/>
      <c r="S106" s="20"/>
    </row>
    <row r="107" spans="1:19" ht="15" customHeight="1" x14ac:dyDescent="0.15">
      <c r="A107" s="2" t="s">
        <v>121</v>
      </c>
      <c r="B107" s="3" t="s">
        <v>107</v>
      </c>
      <c r="C107" s="6" t="s">
        <v>111</v>
      </c>
      <c r="D107" s="9" t="s">
        <v>144</v>
      </c>
      <c r="E107" s="9" t="s">
        <v>149</v>
      </c>
      <c r="F107" s="9" t="s">
        <v>138</v>
      </c>
      <c r="G107" s="7">
        <v>42.561772445304399</v>
      </c>
      <c r="H107" s="7">
        <v>23.563340347506799</v>
      </c>
      <c r="I107" s="12">
        <f t="shared" si="14"/>
        <v>18.9984320977976</v>
      </c>
      <c r="J107" s="21">
        <f t="shared" si="16"/>
        <v>18.863039849780751</v>
      </c>
      <c r="L107" s="19" t="s">
        <v>142</v>
      </c>
      <c r="M107" s="14" t="s">
        <v>159</v>
      </c>
      <c r="N107" s="17">
        <v>18.157014280696799</v>
      </c>
      <c r="O107" s="18">
        <f>N107-$O$97</f>
        <v>12.58762726483422</v>
      </c>
      <c r="P107" s="18">
        <f t="shared" ref="P107" si="17">2^-O107</f>
        <v>1.6246006364893737E-4</v>
      </c>
      <c r="Q107" s="15"/>
      <c r="R107" s="14"/>
      <c r="S107" s="20"/>
    </row>
    <row r="108" spans="1:19" ht="15" customHeight="1" x14ac:dyDescent="0.15">
      <c r="A108" s="2" t="s">
        <v>122</v>
      </c>
      <c r="B108" s="3" t="s">
        <v>107</v>
      </c>
      <c r="C108" s="6" t="s">
        <v>111</v>
      </c>
      <c r="D108" s="9"/>
      <c r="E108" s="9"/>
      <c r="F108" s="9" t="s">
        <v>138</v>
      </c>
      <c r="G108" s="7">
        <v>42.236498451218203</v>
      </c>
      <c r="H108" s="7">
        <v>23.508850849454301</v>
      </c>
      <c r="I108" s="12">
        <f t="shared" si="14"/>
        <v>18.727647601763902</v>
      </c>
    </row>
    <row r="109" spans="1:19" ht="15" customHeight="1" x14ac:dyDescent="0.15">
      <c r="A109" s="2" t="s">
        <v>123</v>
      </c>
      <c r="B109" s="3" t="s">
        <v>107</v>
      </c>
      <c r="C109" s="6" t="s">
        <v>111</v>
      </c>
      <c r="D109" s="9" t="s">
        <v>144</v>
      </c>
      <c r="E109" s="9" t="s">
        <v>156</v>
      </c>
      <c r="F109" s="9" t="s">
        <v>138</v>
      </c>
      <c r="G109" s="7">
        <v>39.273102461597901</v>
      </c>
      <c r="H109" s="7">
        <v>23.930790346535002</v>
      </c>
      <c r="I109" s="12">
        <f t="shared" si="14"/>
        <v>15.342312115062899</v>
      </c>
      <c r="J109" s="21">
        <f t="shared" si="16"/>
        <v>16.299871243964851</v>
      </c>
      <c r="M109" s="11" t="s">
        <v>171</v>
      </c>
      <c r="N109" s="11" t="s">
        <v>164</v>
      </c>
      <c r="O109" s="12">
        <f>AVERAGE(N111:N114)</f>
        <v>5.161775135068126</v>
      </c>
    </row>
    <row r="110" spans="1:19" ht="15" customHeight="1" x14ac:dyDescent="0.15">
      <c r="A110" s="2" t="s">
        <v>124</v>
      </c>
      <c r="B110" s="3" t="s">
        <v>107</v>
      </c>
      <c r="C110" s="6" t="s">
        <v>111</v>
      </c>
      <c r="D110" s="9"/>
      <c r="E110" s="9"/>
      <c r="F110" s="9" t="s">
        <v>138</v>
      </c>
      <c r="G110" s="7">
        <v>41.001489058937501</v>
      </c>
      <c r="H110" s="7">
        <v>23.744058686070701</v>
      </c>
      <c r="I110" s="12">
        <f t="shared" si="14"/>
        <v>17.2574303728668</v>
      </c>
      <c r="M110" s="13" t="s">
        <v>111</v>
      </c>
      <c r="N110" s="14" t="s">
        <v>165</v>
      </c>
      <c r="O110" s="15" t="s">
        <v>166</v>
      </c>
      <c r="P110" s="14" t="s">
        <v>167</v>
      </c>
      <c r="Q110" s="14" t="s">
        <v>168</v>
      </c>
      <c r="R110" s="14" t="s">
        <v>169</v>
      </c>
      <c r="S110" s="14" t="s">
        <v>170</v>
      </c>
    </row>
    <row r="111" spans="1:19" ht="15" customHeight="1" x14ac:dyDescent="0.15">
      <c r="A111" s="2" t="s">
        <v>125</v>
      </c>
      <c r="B111" s="3" t="s">
        <v>107</v>
      </c>
      <c r="C111" s="6" t="s">
        <v>111</v>
      </c>
      <c r="D111" s="9" t="s">
        <v>140</v>
      </c>
      <c r="E111" s="9" t="s">
        <v>151</v>
      </c>
      <c r="F111" s="9" t="s">
        <v>138</v>
      </c>
      <c r="G111" s="7">
        <v>29.767349625059801</v>
      </c>
      <c r="H111" s="7">
        <v>23.5121047130277</v>
      </c>
      <c r="I111" s="12">
        <f t="shared" si="14"/>
        <v>6.2552449120321008</v>
      </c>
      <c r="J111" s="21">
        <f t="shared" si="16"/>
        <v>6.3080114004772003</v>
      </c>
      <c r="L111" s="19" t="s">
        <v>140</v>
      </c>
      <c r="M111" s="16" t="s">
        <v>141</v>
      </c>
      <c r="N111" s="17">
        <v>5.7182084849260004</v>
      </c>
      <c r="O111" s="18">
        <f>N111-$O$109</f>
        <v>0.5564333498578744</v>
      </c>
      <c r="P111" s="18">
        <f t="shared" ref="P111:P117" si="18">2^-O111</f>
        <v>0.6799811460295434</v>
      </c>
      <c r="Q111" s="15">
        <f>AVERAGE(P111:P114)</f>
        <v>1.1968193079688869</v>
      </c>
      <c r="R111" s="14">
        <f>STDEV(P111:P114)</f>
        <v>0.7723500433798165</v>
      </c>
      <c r="S111" s="14"/>
    </row>
    <row r="112" spans="1:19" ht="15" customHeight="1" x14ac:dyDescent="0.15">
      <c r="A112" s="2" t="s">
        <v>126</v>
      </c>
      <c r="B112" s="3" t="s">
        <v>107</v>
      </c>
      <c r="C112" s="6" t="s">
        <v>111</v>
      </c>
      <c r="D112" s="9"/>
      <c r="E112" s="9"/>
      <c r="F112" s="9" t="s">
        <v>138</v>
      </c>
      <c r="G112" s="7">
        <v>29.8488708312257</v>
      </c>
      <c r="H112" s="7">
        <v>23.4880929423034</v>
      </c>
      <c r="I112" s="12">
        <f t="shared" si="14"/>
        <v>6.3607778889222999</v>
      </c>
      <c r="L112" s="19" t="s">
        <v>140</v>
      </c>
      <c r="M112" s="19" t="s">
        <v>151</v>
      </c>
      <c r="N112" s="17">
        <v>6.3080114004772003</v>
      </c>
      <c r="O112" s="18">
        <f>N112-$O$109</f>
        <v>1.1462362654090743</v>
      </c>
      <c r="P112" s="18">
        <f t="shared" si="18"/>
        <v>0.45180236713295285</v>
      </c>
      <c r="Q112" s="14"/>
      <c r="R112" s="14"/>
      <c r="S112" s="14"/>
    </row>
    <row r="113" spans="1:19" ht="15" customHeight="1" x14ac:dyDescent="0.15">
      <c r="A113" s="2" t="s">
        <v>127</v>
      </c>
      <c r="B113" s="3" t="s">
        <v>107</v>
      </c>
      <c r="C113" s="6" t="s">
        <v>111</v>
      </c>
      <c r="D113" s="9" t="s">
        <v>144</v>
      </c>
      <c r="E113" s="9" t="s">
        <v>152</v>
      </c>
      <c r="F113" s="9" t="s">
        <v>138</v>
      </c>
      <c r="G113" s="7">
        <v>39.095937743883503</v>
      </c>
      <c r="H113" s="7">
        <v>23.633403623642799</v>
      </c>
      <c r="I113" s="12">
        <f t="shared" si="14"/>
        <v>15.462534120240704</v>
      </c>
      <c r="J113" s="21">
        <f t="shared" si="16"/>
        <v>16.123322595534702</v>
      </c>
      <c r="L113" s="19" t="s">
        <v>140</v>
      </c>
      <c r="M113" s="19" t="s">
        <v>150</v>
      </c>
      <c r="N113" s="17">
        <v>4.0774555636152012</v>
      </c>
      <c r="O113" s="18">
        <f>N113-$O$109</f>
        <v>-1.0843195714529248</v>
      </c>
      <c r="P113" s="18">
        <f t="shared" si="18"/>
        <v>2.1203751991982425</v>
      </c>
      <c r="Q113" s="14"/>
      <c r="R113" s="14"/>
      <c r="S113" s="14"/>
    </row>
    <row r="114" spans="1:19" ht="15" customHeight="1" x14ac:dyDescent="0.15">
      <c r="A114" s="2" t="s">
        <v>128</v>
      </c>
      <c r="B114" s="3" t="s">
        <v>107</v>
      </c>
      <c r="C114" s="6" t="s">
        <v>111</v>
      </c>
      <c r="D114" s="9"/>
      <c r="E114" s="9"/>
      <c r="F114" s="9" t="s">
        <v>138</v>
      </c>
      <c r="G114" s="7">
        <v>40.200570863372299</v>
      </c>
      <c r="H114" s="7">
        <v>23.416459792543598</v>
      </c>
      <c r="I114" s="12">
        <f t="shared" si="14"/>
        <v>16.7841110708287</v>
      </c>
      <c r="L114" s="19" t="s">
        <v>140</v>
      </c>
      <c r="M114" s="19" t="s">
        <v>162</v>
      </c>
      <c r="N114" s="17">
        <v>4.5434250912540985</v>
      </c>
      <c r="O114" s="18">
        <f>N114-$O$109</f>
        <v>-0.61835004381402747</v>
      </c>
      <c r="P114" s="18">
        <f t="shared" si="18"/>
        <v>1.5351185195148087</v>
      </c>
      <c r="Q114" s="14"/>
      <c r="R114" s="14"/>
      <c r="S114" s="14"/>
    </row>
    <row r="115" spans="1:19" ht="15" customHeight="1" x14ac:dyDescent="0.15">
      <c r="A115" s="2" t="s">
        <v>129</v>
      </c>
      <c r="B115" s="3" t="s">
        <v>107</v>
      </c>
      <c r="C115" s="6" t="s">
        <v>111</v>
      </c>
      <c r="D115" s="9" t="s">
        <v>147</v>
      </c>
      <c r="E115" s="9" t="s">
        <v>153</v>
      </c>
      <c r="F115" s="9" t="s">
        <v>138</v>
      </c>
      <c r="G115" s="7">
        <v>29.229677130429199</v>
      </c>
      <c r="H115" s="7">
        <v>23.0315854829622</v>
      </c>
      <c r="I115" s="12">
        <f t="shared" si="14"/>
        <v>6.1980916474669989</v>
      </c>
      <c r="J115" s="21">
        <f t="shared" si="16"/>
        <v>6.2469944332104994</v>
      </c>
      <c r="L115" s="19" t="s">
        <v>144</v>
      </c>
      <c r="M115" s="16" t="s">
        <v>145</v>
      </c>
      <c r="N115" s="17">
        <v>18.961266599404603</v>
      </c>
      <c r="O115" s="18">
        <f>N115-$O$109</f>
        <v>13.799491464336477</v>
      </c>
      <c r="P115" s="18">
        <f t="shared" si="18"/>
        <v>7.013570136239853E-5</v>
      </c>
      <c r="Q115" s="15">
        <f>AVERAGE(P115:P120)</f>
        <v>2.4777985787595875E-4</v>
      </c>
      <c r="R115" s="14">
        <f>STDEV(P115:P120)</f>
        <v>2.0377315811263657E-4</v>
      </c>
      <c r="S115" s="20">
        <f>TTEST(P111:P114,P115:P120,2,2)</f>
        <v>4.4224181403241768E-3</v>
      </c>
    </row>
    <row r="116" spans="1:19" ht="15" customHeight="1" x14ac:dyDescent="0.15">
      <c r="A116" s="2" t="s">
        <v>130</v>
      </c>
      <c r="B116" s="3" t="s">
        <v>107</v>
      </c>
      <c r="C116" s="6" t="s">
        <v>111</v>
      </c>
      <c r="D116" s="9"/>
      <c r="E116" s="9"/>
      <c r="F116" s="9" t="s">
        <v>138</v>
      </c>
      <c r="G116" s="7">
        <v>29.352841915465401</v>
      </c>
      <c r="H116" s="7">
        <v>23.056944696511401</v>
      </c>
      <c r="I116" s="12">
        <f t="shared" si="14"/>
        <v>6.2958972189539999</v>
      </c>
      <c r="L116" s="19" t="s">
        <v>144</v>
      </c>
      <c r="M116" s="19" t="s">
        <v>149</v>
      </c>
      <c r="N116" s="17">
        <v>18.863039849780751</v>
      </c>
      <c r="O116" s="18">
        <f>N116-$O$109</f>
        <v>13.701264714712625</v>
      </c>
      <c r="P116" s="18">
        <f t="shared" si="18"/>
        <v>7.5077247552893318E-5</v>
      </c>
      <c r="Q116" s="14"/>
      <c r="R116" s="14"/>
      <c r="S116" s="14"/>
    </row>
    <row r="117" spans="1:19" ht="15" customHeight="1" x14ac:dyDescent="0.15">
      <c r="A117" s="2" t="s">
        <v>131</v>
      </c>
      <c r="B117" s="3" t="s">
        <v>107</v>
      </c>
      <c r="C117" s="6" t="s">
        <v>111</v>
      </c>
      <c r="D117" s="9" t="s">
        <v>147</v>
      </c>
      <c r="E117" s="9" t="s">
        <v>154</v>
      </c>
      <c r="F117" s="9" t="s">
        <v>138</v>
      </c>
      <c r="G117" s="7">
        <v>28.367096790880002</v>
      </c>
      <c r="H117" s="7">
        <v>24.005349769873</v>
      </c>
      <c r="I117" s="12">
        <f t="shared" si="14"/>
        <v>4.3617470210070017</v>
      </c>
      <c r="J117" s="21">
        <f t="shared" si="16"/>
        <v>4.3435790752672006</v>
      </c>
      <c r="L117" s="19" t="s">
        <v>144</v>
      </c>
      <c r="M117" s="19" t="s">
        <v>156</v>
      </c>
      <c r="N117" s="17">
        <v>16.299871243964851</v>
      </c>
      <c r="O117" s="18">
        <f>N117-$O$109</f>
        <v>11.138096108896725</v>
      </c>
      <c r="P117" s="18">
        <f t="shared" si="18"/>
        <v>4.4370975480378591E-4</v>
      </c>
      <c r="Q117" s="14"/>
      <c r="R117" s="14"/>
      <c r="S117" s="14"/>
    </row>
    <row r="118" spans="1:19" ht="15" customHeight="1" x14ac:dyDescent="0.15">
      <c r="A118" s="2" t="s">
        <v>132</v>
      </c>
      <c r="B118" s="3" t="s">
        <v>107</v>
      </c>
      <c r="C118" s="6" t="s">
        <v>111</v>
      </c>
      <c r="D118" s="9"/>
      <c r="E118" s="9"/>
      <c r="F118" s="9" t="s">
        <v>138</v>
      </c>
      <c r="G118" s="7">
        <v>28.442264802294499</v>
      </c>
      <c r="H118" s="7">
        <v>24.1168536727671</v>
      </c>
      <c r="I118" s="12">
        <f t="shared" si="14"/>
        <v>4.3254111295273994</v>
      </c>
      <c r="L118" s="19" t="s">
        <v>144</v>
      </c>
      <c r="M118" s="19" t="s">
        <v>152</v>
      </c>
      <c r="N118" s="17">
        <v>16.123322595534702</v>
      </c>
      <c r="O118" s="18">
        <f>N118-$O$109</f>
        <v>10.961547460466576</v>
      </c>
      <c r="P118" s="18">
        <f>2^-O118</f>
        <v>5.014705295995135E-4</v>
      </c>
      <c r="Q118" s="15"/>
      <c r="R118" s="14"/>
      <c r="S118" s="20"/>
    </row>
    <row r="119" spans="1:19" ht="15" customHeight="1" x14ac:dyDescent="0.15">
      <c r="A119" s="2" t="s">
        <v>133</v>
      </c>
      <c r="B119" s="3" t="s">
        <v>107</v>
      </c>
      <c r="C119" s="6" t="s">
        <v>111</v>
      </c>
      <c r="D119" s="9" t="s">
        <v>142</v>
      </c>
      <c r="E119" s="9" t="s">
        <v>155</v>
      </c>
      <c r="F119" s="9" t="s">
        <v>138</v>
      </c>
      <c r="G119" s="7">
        <v>42.848628735643899</v>
      </c>
      <c r="H119" s="7">
        <v>24.6065215031619</v>
      </c>
      <c r="I119" s="12">
        <f t="shared" si="14"/>
        <v>18.242107232481999</v>
      </c>
      <c r="J119" s="21">
        <f t="shared" si="16"/>
        <v>18.612523867337451</v>
      </c>
      <c r="L119" s="14" t="s">
        <v>144</v>
      </c>
      <c r="M119" s="14" t="s">
        <v>157</v>
      </c>
      <c r="N119" s="17">
        <v>19.203558875443104</v>
      </c>
      <c r="O119" s="18">
        <f>N119-$O$109</f>
        <v>14.041783740374978</v>
      </c>
      <c r="P119" s="18">
        <f t="shared" ref="P119:P120" si="19">2^-O119</f>
        <v>5.9292792065729588E-5</v>
      </c>
      <c r="Q119" s="14"/>
      <c r="R119" s="14"/>
      <c r="S119" s="14"/>
    </row>
    <row r="120" spans="1:19" ht="15" customHeight="1" x14ac:dyDescent="0.15">
      <c r="A120" s="2" t="s">
        <v>134</v>
      </c>
      <c r="B120" s="3" t="s">
        <v>107</v>
      </c>
      <c r="C120" s="6" t="s">
        <v>111</v>
      </c>
      <c r="D120" s="9"/>
      <c r="E120" s="9"/>
      <c r="F120" s="9" t="s">
        <v>138</v>
      </c>
      <c r="G120" s="7">
        <v>43.5958295906022</v>
      </c>
      <c r="H120" s="7">
        <v>24.6128890884093</v>
      </c>
      <c r="I120" s="12">
        <f t="shared" si="14"/>
        <v>18.9829405021929</v>
      </c>
      <c r="L120" s="14" t="s">
        <v>144</v>
      </c>
      <c r="M120" s="14" t="s">
        <v>158</v>
      </c>
      <c r="N120" s="17">
        <v>16.696768368739349</v>
      </c>
      <c r="O120" s="18">
        <f>N120-$O$109</f>
        <v>11.534993233671223</v>
      </c>
      <c r="P120" s="18">
        <f t="shared" si="19"/>
        <v>3.3699312187143173E-4</v>
      </c>
      <c r="Q120" s="15"/>
      <c r="R120" s="14"/>
      <c r="S120" s="20"/>
    </row>
    <row r="121" spans="1:19" ht="15" customHeight="1" x14ac:dyDescent="0.15">
      <c r="A121" s="9" t="s">
        <v>110</v>
      </c>
      <c r="B121" s="9" t="s">
        <v>107</v>
      </c>
      <c r="C121" s="9" t="s">
        <v>111</v>
      </c>
      <c r="D121" s="9" t="s">
        <v>140</v>
      </c>
      <c r="E121" s="9" t="s">
        <v>150</v>
      </c>
      <c r="F121" s="9" t="s">
        <v>138</v>
      </c>
      <c r="G121" s="10">
        <v>26.9606636752235</v>
      </c>
      <c r="H121" s="10">
        <v>22.9990694256444</v>
      </c>
      <c r="I121" s="12">
        <f t="shared" si="14"/>
        <v>3.9615942495791003</v>
      </c>
      <c r="J121" s="21">
        <f t="shared" si="16"/>
        <v>4.0774555636152012</v>
      </c>
    </row>
    <row r="122" spans="1:19" ht="15" customHeight="1" x14ac:dyDescent="0.15">
      <c r="A122" s="9" t="s">
        <v>112</v>
      </c>
      <c r="B122" s="9" t="s">
        <v>107</v>
      </c>
      <c r="C122" s="9" t="s">
        <v>111</v>
      </c>
      <c r="D122" s="9"/>
      <c r="E122" s="9"/>
      <c r="F122" s="9" t="s">
        <v>138</v>
      </c>
      <c r="G122" s="10">
        <v>27.002172892547001</v>
      </c>
      <c r="H122" s="10">
        <v>22.808856014895699</v>
      </c>
      <c r="I122" s="12">
        <f t="shared" si="14"/>
        <v>4.1933168776513021</v>
      </c>
    </row>
    <row r="123" spans="1:19" ht="15" customHeight="1" x14ac:dyDescent="0.15">
      <c r="A123" s="9" t="s">
        <v>113</v>
      </c>
      <c r="B123" s="9" t="s">
        <v>107</v>
      </c>
      <c r="C123" s="9" t="s">
        <v>111</v>
      </c>
      <c r="D123" s="9" t="s">
        <v>144</v>
      </c>
      <c r="E123" s="9" t="s">
        <v>157</v>
      </c>
      <c r="F123" s="9" t="s">
        <v>138</v>
      </c>
      <c r="G123" s="10">
        <v>42.063171713389103</v>
      </c>
      <c r="H123" s="10">
        <v>22.961309395458599</v>
      </c>
      <c r="I123" s="12">
        <f t="shared" si="14"/>
        <v>19.101862317930504</v>
      </c>
      <c r="J123" s="21">
        <f t="shared" si="16"/>
        <v>19.203558875443104</v>
      </c>
    </row>
    <row r="124" spans="1:19" ht="15" customHeight="1" x14ac:dyDescent="0.15">
      <c r="A124" s="9" t="s">
        <v>114</v>
      </c>
      <c r="B124" s="9" t="s">
        <v>107</v>
      </c>
      <c r="C124" s="9" t="s">
        <v>111</v>
      </c>
      <c r="D124" s="9"/>
      <c r="E124" s="9"/>
      <c r="F124" s="9" t="s">
        <v>138</v>
      </c>
      <c r="G124" s="10">
        <v>42.327983802867102</v>
      </c>
      <c r="H124" s="10">
        <v>23.022728369911398</v>
      </c>
      <c r="I124" s="12">
        <f t="shared" si="14"/>
        <v>19.305255432955704</v>
      </c>
    </row>
    <row r="125" spans="1:19" ht="15" customHeight="1" x14ac:dyDescent="0.15">
      <c r="A125" s="9" t="s">
        <v>115</v>
      </c>
      <c r="B125" s="9" t="s">
        <v>107</v>
      </c>
      <c r="C125" s="9" t="s">
        <v>111</v>
      </c>
      <c r="D125" s="9" t="s">
        <v>144</v>
      </c>
      <c r="E125" s="9" t="s">
        <v>158</v>
      </c>
      <c r="F125" s="9" t="s">
        <v>138</v>
      </c>
      <c r="G125" s="10">
        <v>42.132365021351902</v>
      </c>
      <c r="H125" s="10">
        <v>23.248048187735399</v>
      </c>
      <c r="I125" s="12">
        <f t="shared" si="14"/>
        <v>18.884316833616502</v>
      </c>
      <c r="J125" s="21">
        <f t="shared" si="16"/>
        <v>16.696768368739349</v>
      </c>
    </row>
    <row r="126" spans="1:19" ht="15" customHeight="1" x14ac:dyDescent="0.15">
      <c r="A126" s="9" t="s">
        <v>116</v>
      </c>
      <c r="B126" s="9" t="s">
        <v>107</v>
      </c>
      <c r="C126" s="9" t="s">
        <v>111</v>
      </c>
      <c r="D126" s="9"/>
      <c r="E126" s="9"/>
      <c r="F126" s="9" t="s">
        <v>138</v>
      </c>
      <c r="G126" s="10">
        <v>37.806797523457497</v>
      </c>
      <c r="H126" s="10">
        <v>23.297577619595302</v>
      </c>
      <c r="I126" s="12">
        <f t="shared" si="14"/>
        <v>14.509219903862196</v>
      </c>
    </row>
    <row r="127" spans="1:19" ht="15" customHeight="1" x14ac:dyDescent="0.15">
      <c r="A127" s="9" t="s">
        <v>121</v>
      </c>
      <c r="B127" s="9" t="s">
        <v>107</v>
      </c>
      <c r="C127" s="9" t="s">
        <v>111</v>
      </c>
      <c r="D127" s="9" t="s">
        <v>147</v>
      </c>
      <c r="E127" s="9" t="s">
        <v>160</v>
      </c>
      <c r="F127" s="9" t="s">
        <v>138</v>
      </c>
      <c r="G127" s="10">
        <v>30.1226347735597</v>
      </c>
      <c r="H127" s="10">
        <v>23.843560476616499</v>
      </c>
      <c r="I127" s="12">
        <f t="shared" si="14"/>
        <v>6.2790742969432003</v>
      </c>
      <c r="J127" s="21">
        <f t="shared" si="16"/>
        <v>6.1719577060181496</v>
      </c>
    </row>
    <row r="128" spans="1:19" ht="15" customHeight="1" x14ac:dyDescent="0.15">
      <c r="A128" s="9" t="s">
        <v>122</v>
      </c>
      <c r="B128" s="9" t="s">
        <v>107</v>
      </c>
      <c r="C128" s="9" t="s">
        <v>111</v>
      </c>
      <c r="F128" s="9" t="s">
        <v>138</v>
      </c>
      <c r="G128" s="10">
        <v>30.2172712489571</v>
      </c>
      <c r="H128" s="10">
        <v>24.152430133864002</v>
      </c>
      <c r="I128" s="12">
        <f t="shared" si="14"/>
        <v>6.064841115093099</v>
      </c>
    </row>
    <row r="129" spans="1:19" ht="15" customHeight="1" x14ac:dyDescent="0.15">
      <c r="A129" s="9" t="s">
        <v>123</v>
      </c>
      <c r="B129" s="9" t="s">
        <v>107</v>
      </c>
      <c r="C129" s="9" t="s">
        <v>111</v>
      </c>
      <c r="D129" s="9" t="s">
        <v>142</v>
      </c>
      <c r="E129" s="9" t="s">
        <v>159</v>
      </c>
      <c r="F129" s="9" t="s">
        <v>138</v>
      </c>
      <c r="G129" s="10">
        <v>39.874256589626</v>
      </c>
      <c r="H129" s="10">
        <v>22.907326480404599</v>
      </c>
      <c r="I129" s="12">
        <f t="shared" si="14"/>
        <v>16.966930109221401</v>
      </c>
      <c r="J129" s="21">
        <f t="shared" si="16"/>
        <v>18.157014280696799</v>
      </c>
    </row>
    <row r="130" spans="1:19" ht="15" customHeight="1" x14ac:dyDescent="0.15">
      <c r="A130" s="9" t="s">
        <v>124</v>
      </c>
      <c r="B130" s="9" t="s">
        <v>107</v>
      </c>
      <c r="C130" s="9" t="s">
        <v>111</v>
      </c>
      <c r="D130" s="9"/>
      <c r="E130" s="9"/>
      <c r="F130" s="9" t="s">
        <v>138</v>
      </c>
      <c r="G130" s="10">
        <v>41.912897699929196</v>
      </c>
      <c r="H130" s="10">
        <v>22.565799247756999</v>
      </c>
      <c r="I130" s="12">
        <f t="shared" si="14"/>
        <v>19.347098452172197</v>
      </c>
    </row>
    <row r="131" spans="1:19" ht="15" customHeight="1" x14ac:dyDescent="0.15">
      <c r="A131" s="9" t="s">
        <v>125</v>
      </c>
      <c r="B131" s="9" t="s">
        <v>107</v>
      </c>
      <c r="C131" s="9" t="s">
        <v>111</v>
      </c>
      <c r="D131" s="9" t="s">
        <v>147</v>
      </c>
      <c r="E131" s="9" t="s">
        <v>161</v>
      </c>
      <c r="F131" s="9" t="s">
        <v>138</v>
      </c>
      <c r="G131" s="10">
        <v>28.7863862806275</v>
      </c>
      <c r="H131" s="10">
        <v>22.758247906806599</v>
      </c>
      <c r="I131" s="12">
        <f t="shared" si="14"/>
        <v>6.0281383738209016</v>
      </c>
      <c r="J131" s="21">
        <f t="shared" si="16"/>
        <v>5.9658817059392018</v>
      </c>
    </row>
    <row r="132" spans="1:19" ht="15" customHeight="1" x14ac:dyDescent="0.15">
      <c r="A132" s="9" t="s">
        <v>126</v>
      </c>
      <c r="B132" s="9" t="s">
        <v>107</v>
      </c>
      <c r="C132" s="9" t="s">
        <v>111</v>
      </c>
      <c r="D132" s="9"/>
      <c r="E132" s="9"/>
      <c r="F132" s="9" t="s">
        <v>138</v>
      </c>
      <c r="G132" s="10">
        <v>28.7022660002572</v>
      </c>
      <c r="H132" s="10">
        <v>22.798640962199698</v>
      </c>
      <c r="I132" s="12">
        <f t="shared" si="14"/>
        <v>5.9036250380575019</v>
      </c>
    </row>
    <row r="133" spans="1:19" ht="15" customHeight="1" x14ac:dyDescent="0.15">
      <c r="A133" s="9" t="s">
        <v>127</v>
      </c>
      <c r="B133" s="9" t="s">
        <v>107</v>
      </c>
      <c r="C133" s="9" t="s">
        <v>111</v>
      </c>
      <c r="D133" s="9" t="s">
        <v>140</v>
      </c>
      <c r="E133" s="9" t="s">
        <v>162</v>
      </c>
      <c r="F133" s="9" t="s">
        <v>138</v>
      </c>
      <c r="G133" s="10">
        <v>27.548338399978899</v>
      </c>
      <c r="H133" s="10">
        <v>22.972201957040401</v>
      </c>
      <c r="I133" s="12">
        <f t="shared" si="14"/>
        <v>4.5761364429384983</v>
      </c>
      <c r="J133" s="21">
        <f t="shared" si="16"/>
        <v>4.5434250912540985</v>
      </c>
    </row>
    <row r="134" spans="1:19" ht="15" customHeight="1" x14ac:dyDescent="0.15">
      <c r="A134" s="9" t="s">
        <v>128</v>
      </c>
      <c r="B134" s="9" t="s">
        <v>107</v>
      </c>
      <c r="C134" s="9" t="s">
        <v>111</v>
      </c>
      <c r="D134" s="9"/>
      <c r="E134" s="9"/>
      <c r="F134" s="9" t="s">
        <v>138</v>
      </c>
      <c r="G134" s="10">
        <v>27.557536834227498</v>
      </c>
      <c r="H134" s="10">
        <v>23.0468230946578</v>
      </c>
      <c r="I134" s="12">
        <f t="shared" si="14"/>
        <v>4.5107137395696988</v>
      </c>
    </row>
    <row r="135" spans="1:19" ht="15" customHeight="1" x14ac:dyDescent="0.15">
      <c r="A135" s="2" t="s">
        <v>58</v>
      </c>
      <c r="B135" s="3" t="s">
        <v>32</v>
      </c>
      <c r="C135" s="6" t="s">
        <v>59</v>
      </c>
      <c r="D135" s="9" t="s">
        <v>140</v>
      </c>
      <c r="E135" s="9" t="s">
        <v>141</v>
      </c>
      <c r="F135" s="9" t="s">
        <v>138</v>
      </c>
      <c r="G135" s="7">
        <v>23.3438193022298</v>
      </c>
      <c r="H135" s="7">
        <v>22.6299849431174</v>
      </c>
      <c r="I135" s="12">
        <f t="shared" si="14"/>
        <v>0.71383435911240056</v>
      </c>
      <c r="J135" s="21">
        <f t="shared" si="16"/>
        <v>0.79064580399655071</v>
      </c>
      <c r="M135" s="11" t="s">
        <v>163</v>
      </c>
      <c r="N135" s="11" t="s">
        <v>164</v>
      </c>
      <c r="O135" s="12">
        <f>AVERAGE(N137:N141)</f>
        <v>0.39444022739300022</v>
      </c>
    </row>
    <row r="136" spans="1:19" ht="15" customHeight="1" x14ac:dyDescent="0.15">
      <c r="A136" s="2" t="s">
        <v>60</v>
      </c>
      <c r="B136" s="3" t="s">
        <v>32</v>
      </c>
      <c r="C136" s="6" t="s">
        <v>59</v>
      </c>
      <c r="D136" s="9"/>
      <c r="E136" s="9"/>
      <c r="F136" s="9" t="s">
        <v>138</v>
      </c>
      <c r="G136" s="7">
        <v>23.3176136720435</v>
      </c>
      <c r="H136" s="7">
        <v>22.450156423162799</v>
      </c>
      <c r="I136" s="12">
        <f t="shared" si="14"/>
        <v>0.86745724888070086</v>
      </c>
      <c r="M136" s="13" t="s">
        <v>59</v>
      </c>
      <c r="N136" s="14" t="s">
        <v>165</v>
      </c>
      <c r="O136" s="15" t="s">
        <v>166</v>
      </c>
      <c r="P136" s="14" t="s">
        <v>167</v>
      </c>
      <c r="Q136" s="14" t="s">
        <v>168</v>
      </c>
      <c r="R136" s="14" t="s">
        <v>169</v>
      </c>
      <c r="S136" s="14" t="s">
        <v>170</v>
      </c>
    </row>
    <row r="137" spans="1:19" ht="15" customHeight="1" x14ac:dyDescent="0.15">
      <c r="A137" s="2" t="s">
        <v>61</v>
      </c>
      <c r="B137" s="3" t="s">
        <v>32</v>
      </c>
      <c r="C137" s="6" t="s">
        <v>59</v>
      </c>
      <c r="D137" s="9" t="s">
        <v>142</v>
      </c>
      <c r="E137" s="9" t="s">
        <v>143</v>
      </c>
      <c r="F137" s="9" t="s">
        <v>138</v>
      </c>
      <c r="G137" s="7">
        <v>24.2197993204278</v>
      </c>
      <c r="H137" s="7">
        <v>22.3894802670156</v>
      </c>
      <c r="I137" s="12">
        <f>G137-H137</f>
        <v>1.8303190534122002</v>
      </c>
      <c r="J137" s="21">
        <f t="shared" si="16"/>
        <v>1.7914383373170999</v>
      </c>
      <c r="L137" s="14" t="s">
        <v>147</v>
      </c>
      <c r="M137" s="16" t="s">
        <v>148</v>
      </c>
      <c r="N137" s="17">
        <v>0.45317473476564984</v>
      </c>
      <c r="O137" s="18">
        <f>N137-$O$135</f>
        <v>5.8734507372649625E-2</v>
      </c>
      <c r="P137" s="18">
        <f t="shared" ref="P137:P143" si="20">2^-O137</f>
        <v>0.96010592872377865</v>
      </c>
      <c r="Q137" s="15">
        <f>AVERAGE(P137:P141)</f>
        <v>1.1468020721032948</v>
      </c>
      <c r="R137" s="14">
        <f>STDEV(P137:P141)</f>
        <v>0.64659478485143929</v>
      </c>
      <c r="S137" s="14"/>
    </row>
    <row r="138" spans="1:19" ht="15" customHeight="1" x14ac:dyDescent="0.15">
      <c r="A138" s="2" t="s">
        <v>62</v>
      </c>
      <c r="B138" s="3" t="s">
        <v>32</v>
      </c>
      <c r="C138" s="6" t="s">
        <v>59</v>
      </c>
      <c r="D138" s="9"/>
      <c r="E138" s="9"/>
      <c r="F138" s="9" t="s">
        <v>138</v>
      </c>
      <c r="G138" s="7">
        <v>24.134732931479199</v>
      </c>
      <c r="H138" s="7">
        <v>22.3821753102572</v>
      </c>
      <c r="I138" s="12">
        <f>G138-H138</f>
        <v>1.7525576212219995</v>
      </c>
      <c r="L138" s="14" t="s">
        <v>147</v>
      </c>
      <c r="M138" s="19" t="s">
        <v>153</v>
      </c>
      <c r="N138" s="17">
        <v>0.69681841289894919</v>
      </c>
      <c r="O138" s="18">
        <f>N138-$O$135</f>
        <v>0.30237818550594897</v>
      </c>
      <c r="P138" s="18">
        <f t="shared" si="20"/>
        <v>0.81091455601702811</v>
      </c>
      <c r="Q138" s="14"/>
      <c r="R138" s="14"/>
      <c r="S138" s="14"/>
    </row>
    <row r="139" spans="1:19" ht="15" customHeight="1" x14ac:dyDescent="0.15">
      <c r="A139" s="2" t="s">
        <v>63</v>
      </c>
      <c r="B139" s="3" t="s">
        <v>32</v>
      </c>
      <c r="C139" s="6" t="s">
        <v>59</v>
      </c>
      <c r="D139" s="9" t="s">
        <v>144</v>
      </c>
      <c r="E139" s="9" t="s">
        <v>145</v>
      </c>
      <c r="F139" s="9" t="s">
        <v>138</v>
      </c>
      <c r="G139" s="7">
        <v>23.751383005461999</v>
      </c>
      <c r="H139" s="7">
        <v>22.235622269566701</v>
      </c>
      <c r="I139" s="12">
        <f t="shared" si="14"/>
        <v>1.5157607358952987</v>
      </c>
      <c r="J139" s="21">
        <f t="shared" si="16"/>
        <v>1.569596482182849</v>
      </c>
      <c r="L139" s="14" t="s">
        <v>147</v>
      </c>
      <c r="M139" s="19" t="s">
        <v>154</v>
      </c>
      <c r="N139" s="17">
        <v>-0.68312398708809852</v>
      </c>
      <c r="O139" s="18">
        <f>N139-$O$135</f>
        <v>-1.0775642144810988</v>
      </c>
      <c r="P139" s="18">
        <f t="shared" si="20"/>
        <v>2.1104698430687465</v>
      </c>
      <c r="Q139" s="14"/>
      <c r="R139" s="14"/>
      <c r="S139" s="14"/>
    </row>
    <row r="140" spans="1:19" ht="15" customHeight="1" x14ac:dyDescent="0.15">
      <c r="A140" s="2" t="s">
        <v>64</v>
      </c>
      <c r="B140" s="3" t="s">
        <v>32</v>
      </c>
      <c r="C140" s="6" t="s">
        <v>59</v>
      </c>
      <c r="D140" s="9"/>
      <c r="E140" s="9"/>
      <c r="F140" s="9" t="s">
        <v>138</v>
      </c>
      <c r="G140" s="7">
        <v>23.806250479046799</v>
      </c>
      <c r="H140" s="7">
        <v>22.1828182505764</v>
      </c>
      <c r="I140" s="12">
        <f t="shared" si="14"/>
        <v>1.6234322284703993</v>
      </c>
      <c r="L140" s="14" t="s">
        <v>147</v>
      </c>
      <c r="M140" s="19" t="s">
        <v>160</v>
      </c>
      <c r="N140" s="17">
        <v>-0.11715403371534983</v>
      </c>
      <c r="O140" s="18">
        <f>N140-$O$135</f>
        <v>-0.51159426110835005</v>
      </c>
      <c r="P140" s="18">
        <f t="shared" si="20"/>
        <v>1.4256247228890151</v>
      </c>
      <c r="Q140" s="14"/>
      <c r="R140" s="14"/>
      <c r="S140" s="14"/>
    </row>
    <row r="141" spans="1:19" ht="15" customHeight="1" x14ac:dyDescent="0.15">
      <c r="A141" s="2" t="s">
        <v>65</v>
      </c>
      <c r="B141" s="3" t="s">
        <v>32</v>
      </c>
      <c r="C141" s="6" t="s">
        <v>59</v>
      </c>
      <c r="D141" s="9" t="s">
        <v>142</v>
      </c>
      <c r="E141" s="9" t="s">
        <v>146</v>
      </c>
      <c r="F141" s="9" t="s">
        <v>138</v>
      </c>
      <c r="G141" s="7">
        <v>22.954735000842199</v>
      </c>
      <c r="H141" s="7">
        <v>22.551848712167001</v>
      </c>
      <c r="I141" s="12">
        <f t="shared" si="14"/>
        <v>0.40288628867519805</v>
      </c>
      <c r="J141" s="21">
        <f>AVERAGE(I141:I142)</f>
        <v>0.4646886931918992</v>
      </c>
      <c r="L141" s="14" t="s">
        <v>147</v>
      </c>
      <c r="M141" s="16" t="s">
        <v>161</v>
      </c>
      <c r="N141" s="17">
        <v>1.6224860101038505</v>
      </c>
      <c r="O141" s="18">
        <f>N141-$O$135</f>
        <v>1.2280457827108502</v>
      </c>
      <c r="P141" s="18">
        <f t="shared" si="20"/>
        <v>0.42689530981790585</v>
      </c>
      <c r="Q141" s="15"/>
      <c r="R141" s="14"/>
      <c r="S141" s="20"/>
    </row>
    <row r="142" spans="1:19" ht="15" customHeight="1" x14ac:dyDescent="0.15">
      <c r="A142" s="2" t="s">
        <v>66</v>
      </c>
      <c r="B142" s="3" t="s">
        <v>32</v>
      </c>
      <c r="C142" s="6" t="s">
        <v>59</v>
      </c>
      <c r="D142" s="9"/>
      <c r="E142" s="9"/>
      <c r="F142" s="9" t="s">
        <v>138</v>
      </c>
      <c r="G142" s="7">
        <v>23.147879940209702</v>
      </c>
      <c r="H142" s="7">
        <v>22.621388842501101</v>
      </c>
      <c r="I142" s="12">
        <f t="shared" si="14"/>
        <v>0.52649109770860036</v>
      </c>
      <c r="L142" s="19" t="s">
        <v>142</v>
      </c>
      <c r="M142" s="19" t="s">
        <v>143</v>
      </c>
      <c r="N142" s="17">
        <v>1.7914383373170999</v>
      </c>
      <c r="O142" s="18">
        <f>N142-$O$135</f>
        <v>1.3969981099240996</v>
      </c>
      <c r="P142" s="18">
        <f t="shared" si="20"/>
        <v>0.37971841992270527</v>
      </c>
      <c r="Q142" s="15">
        <f>AVERAGE(P142:P145)</f>
        <v>0.74912245353240126</v>
      </c>
      <c r="R142" s="14">
        <f>STDEV(P142:P145)</f>
        <v>0.26894270177220431</v>
      </c>
      <c r="S142" s="20">
        <f>TTEST(P137:P141,P142:P145,2,2)</f>
        <v>0.29135982467568644</v>
      </c>
    </row>
    <row r="143" spans="1:19" ht="15" customHeight="1" x14ac:dyDescent="0.15">
      <c r="A143" s="2" t="s">
        <v>67</v>
      </c>
      <c r="B143" s="3" t="s">
        <v>32</v>
      </c>
      <c r="C143" s="6" t="s">
        <v>59</v>
      </c>
      <c r="D143" s="9" t="s">
        <v>147</v>
      </c>
      <c r="E143" s="9" t="s">
        <v>148</v>
      </c>
      <c r="F143" s="9" t="s">
        <v>138</v>
      </c>
      <c r="G143" s="7">
        <v>21.701746473788202</v>
      </c>
      <c r="H143" s="7">
        <v>21.239706445085101</v>
      </c>
      <c r="I143" s="12">
        <f t="shared" si="14"/>
        <v>0.46204002870310035</v>
      </c>
      <c r="J143" s="21">
        <f>AVERAGE(I143:I144)</f>
        <v>0.45317473476564984</v>
      </c>
      <c r="L143" s="19" t="s">
        <v>142</v>
      </c>
      <c r="M143" s="19" t="s">
        <v>146</v>
      </c>
      <c r="N143" s="17">
        <v>0.4646886931918992</v>
      </c>
      <c r="O143" s="18">
        <f>N143-$O$135</f>
        <v>7.0248465798898985E-2</v>
      </c>
      <c r="P143" s="18">
        <f t="shared" si="20"/>
        <v>0.95247394564668952</v>
      </c>
      <c r="Q143" s="14"/>
      <c r="R143" s="14"/>
      <c r="S143" s="14"/>
    </row>
    <row r="144" spans="1:19" ht="15" customHeight="1" x14ac:dyDescent="0.15">
      <c r="A144" s="2" t="s">
        <v>68</v>
      </c>
      <c r="B144" s="3" t="s">
        <v>32</v>
      </c>
      <c r="C144" s="6" t="s">
        <v>59</v>
      </c>
      <c r="D144" s="9"/>
      <c r="E144" s="9"/>
      <c r="F144" s="9" t="s">
        <v>138</v>
      </c>
      <c r="G144" s="7">
        <v>21.866424832046</v>
      </c>
      <c r="H144" s="7">
        <v>21.422115391217801</v>
      </c>
      <c r="I144" s="12">
        <f t="shared" si="14"/>
        <v>0.44430944082819934</v>
      </c>
      <c r="L144" s="19" t="s">
        <v>142</v>
      </c>
      <c r="M144" s="19" t="s">
        <v>155</v>
      </c>
      <c r="N144" s="17">
        <v>0.86943222476155135</v>
      </c>
      <c r="O144" s="18">
        <f>N144-$O$135</f>
        <v>0.47499199736855113</v>
      </c>
      <c r="P144" s="18">
        <f>2^-O144</f>
        <v>0.71947078089978878</v>
      </c>
      <c r="Q144" s="15"/>
      <c r="R144" s="14"/>
      <c r="S144" s="20"/>
    </row>
    <row r="145" spans="1:19" ht="15" customHeight="1" x14ac:dyDescent="0.15">
      <c r="A145" s="2" t="s">
        <v>69</v>
      </c>
      <c r="B145" s="3" t="s">
        <v>32</v>
      </c>
      <c r="C145" s="6" t="s">
        <v>59</v>
      </c>
      <c r="D145" s="9" t="s">
        <v>144</v>
      </c>
      <c r="E145" s="9" t="s">
        <v>149</v>
      </c>
      <c r="F145" s="9" t="s">
        <v>138</v>
      </c>
      <c r="G145" s="7">
        <v>25.285350009732898</v>
      </c>
      <c r="H145" s="7">
        <v>22.229683554342799</v>
      </c>
      <c r="I145" s="12">
        <f t="shared" si="14"/>
        <v>3.0556664553900994</v>
      </c>
      <c r="J145" s="21">
        <f>AVERAGE(I145:I146)</f>
        <v>3.0410787323018997</v>
      </c>
      <c r="L145" s="19" t="s">
        <v>142</v>
      </c>
      <c r="M145" s="14" t="s">
        <v>159</v>
      </c>
      <c r="N145" s="17">
        <v>0.4763186370134509</v>
      </c>
      <c r="O145" s="18">
        <f>N145-$O$135</f>
        <v>8.1878409620450676E-2</v>
      </c>
      <c r="P145" s="18">
        <f t="shared" ref="P145" si="21">2^-O145</f>
        <v>0.94482666766042134</v>
      </c>
      <c r="Q145" s="15"/>
      <c r="R145" s="14"/>
      <c r="S145" s="20"/>
    </row>
    <row r="146" spans="1:19" ht="15" customHeight="1" x14ac:dyDescent="0.15">
      <c r="A146" s="2" t="s">
        <v>70</v>
      </c>
      <c r="B146" s="3" t="s">
        <v>32</v>
      </c>
      <c r="C146" s="6" t="s">
        <v>59</v>
      </c>
      <c r="D146" s="9"/>
      <c r="E146" s="9"/>
      <c r="F146" s="9" t="s">
        <v>138</v>
      </c>
      <c r="G146" s="7">
        <v>25.257721339987601</v>
      </c>
      <c r="H146" s="7">
        <v>22.231230330773901</v>
      </c>
      <c r="I146" s="12">
        <f t="shared" si="14"/>
        <v>3.0264910092137001</v>
      </c>
    </row>
    <row r="147" spans="1:19" ht="15" customHeight="1" x14ac:dyDescent="0.15">
      <c r="A147" s="2" t="s">
        <v>95</v>
      </c>
      <c r="B147" s="3" t="s">
        <v>32</v>
      </c>
      <c r="C147" s="6" t="s">
        <v>59</v>
      </c>
      <c r="D147" s="9" t="s">
        <v>144</v>
      </c>
      <c r="E147" s="9" t="s">
        <v>156</v>
      </c>
      <c r="F147" s="9" t="s">
        <v>138</v>
      </c>
      <c r="G147" s="7">
        <v>22.8689228780033</v>
      </c>
      <c r="H147" s="7">
        <v>22.591776108415999</v>
      </c>
      <c r="I147" s="12">
        <f t="shared" si="14"/>
        <v>0.27714676958730067</v>
      </c>
      <c r="J147" s="21">
        <f>AVERAGE(I147:I148)</f>
        <v>0.21890697370330159</v>
      </c>
      <c r="M147" s="11" t="s">
        <v>171</v>
      </c>
      <c r="N147" s="11" t="s">
        <v>164</v>
      </c>
      <c r="O147" s="12">
        <f>AVERAGE(N149:N152)</f>
        <v>1.4795741506541495</v>
      </c>
    </row>
    <row r="148" spans="1:19" ht="15" customHeight="1" x14ac:dyDescent="0.15">
      <c r="A148" s="2" t="s">
        <v>96</v>
      </c>
      <c r="B148" s="3" t="s">
        <v>32</v>
      </c>
      <c r="C148" s="6" t="s">
        <v>59</v>
      </c>
      <c r="D148" s="9"/>
      <c r="E148" s="9"/>
      <c r="F148" s="9" t="s">
        <v>138</v>
      </c>
      <c r="G148" s="7">
        <v>22.841453296320001</v>
      </c>
      <c r="H148" s="7">
        <v>22.680786118500698</v>
      </c>
      <c r="I148" s="12">
        <f t="shared" si="14"/>
        <v>0.16066717781930251</v>
      </c>
      <c r="M148" s="13" t="s">
        <v>59</v>
      </c>
      <c r="N148" s="14" t="s">
        <v>165</v>
      </c>
      <c r="O148" s="15" t="s">
        <v>166</v>
      </c>
      <c r="P148" s="14" t="s">
        <v>167</v>
      </c>
      <c r="Q148" s="14" t="s">
        <v>168</v>
      </c>
      <c r="R148" s="14" t="s">
        <v>169</v>
      </c>
      <c r="S148" s="14" t="s">
        <v>170</v>
      </c>
    </row>
    <row r="149" spans="1:19" ht="15" customHeight="1" x14ac:dyDescent="0.15">
      <c r="A149" s="2" t="s">
        <v>97</v>
      </c>
      <c r="B149" s="3" t="s">
        <v>32</v>
      </c>
      <c r="C149" s="6" t="s">
        <v>59</v>
      </c>
      <c r="D149" s="9" t="s">
        <v>140</v>
      </c>
      <c r="E149" s="9" t="s">
        <v>151</v>
      </c>
      <c r="F149" s="9" t="s">
        <v>138</v>
      </c>
      <c r="G149" s="7">
        <v>25.679342332693299</v>
      </c>
      <c r="H149" s="7">
        <v>22.325707085522701</v>
      </c>
      <c r="I149" s="12">
        <f t="shared" ref="I149:I186" si="22">G149-H149</f>
        <v>3.3536352471705975</v>
      </c>
      <c r="J149" s="21">
        <f>AVERAGE(I149:I150)</f>
        <v>3.3311437434248994</v>
      </c>
      <c r="L149" s="19" t="s">
        <v>140</v>
      </c>
      <c r="M149" s="16" t="s">
        <v>141</v>
      </c>
      <c r="N149" s="17">
        <v>0.79064580399655071</v>
      </c>
      <c r="O149" s="18">
        <f>N149-$O$147</f>
        <v>-0.68892834665759883</v>
      </c>
      <c r="P149" s="18">
        <f t="shared" ref="P149:P155" si="23">2^-O149</f>
        <v>1.6120855946510633</v>
      </c>
      <c r="Q149" s="15">
        <f>AVERAGE(P149:P152)</f>
        <v>1.5959987588438391</v>
      </c>
      <c r="R149" s="14">
        <f>STDEV(P149:P152)</f>
        <v>1.6545702560571243</v>
      </c>
      <c r="S149" s="14"/>
    </row>
    <row r="150" spans="1:19" ht="15" customHeight="1" x14ac:dyDescent="0.15">
      <c r="A150" s="2" t="s">
        <v>98</v>
      </c>
      <c r="B150" s="3" t="s">
        <v>32</v>
      </c>
      <c r="C150" s="6" t="s">
        <v>59</v>
      </c>
      <c r="D150" s="9"/>
      <c r="E150" s="9"/>
      <c r="F150" s="9" t="s">
        <v>138</v>
      </c>
      <c r="G150" s="7">
        <v>25.8064099464825</v>
      </c>
      <c r="H150" s="7">
        <v>22.497757706803299</v>
      </c>
      <c r="I150" s="12">
        <f t="shared" si="22"/>
        <v>3.3086522396792013</v>
      </c>
      <c r="L150" s="19" t="s">
        <v>140</v>
      </c>
      <c r="M150" s="19" t="s">
        <v>151</v>
      </c>
      <c r="N150" s="17">
        <v>3.3311437434248994</v>
      </c>
      <c r="O150" s="18">
        <f>N150-$O$147</f>
        <v>1.8515695927707498</v>
      </c>
      <c r="P150" s="18">
        <f t="shared" si="23"/>
        <v>0.2770907406569284</v>
      </c>
      <c r="Q150" s="14"/>
      <c r="R150" s="14"/>
      <c r="S150" s="14"/>
    </row>
    <row r="151" spans="1:19" ht="15" customHeight="1" x14ac:dyDescent="0.15">
      <c r="A151" s="2" t="s">
        <v>99</v>
      </c>
      <c r="B151" s="3" t="s">
        <v>32</v>
      </c>
      <c r="C151" s="6" t="s">
        <v>59</v>
      </c>
      <c r="D151" s="9" t="s">
        <v>144</v>
      </c>
      <c r="E151" s="9" t="s">
        <v>152</v>
      </c>
      <c r="F151" s="9" t="s">
        <v>138</v>
      </c>
      <c r="G151" s="7">
        <v>25.2330332958383</v>
      </c>
      <c r="H151" s="7">
        <v>22.611410155475699</v>
      </c>
      <c r="I151" s="12">
        <f t="shared" si="22"/>
        <v>2.6216231403626011</v>
      </c>
      <c r="J151" s="21">
        <f>AVERAGE(I151:I152)</f>
        <v>2.7026774083271015</v>
      </c>
      <c r="L151" s="19" t="s">
        <v>140</v>
      </c>
      <c r="M151" s="19" t="s">
        <v>150</v>
      </c>
      <c r="N151" s="17">
        <v>2.2893920823042002</v>
      </c>
      <c r="O151" s="18">
        <f>N151-$O$147</f>
        <v>0.80981793165005067</v>
      </c>
      <c r="P151" s="18">
        <f t="shared" si="23"/>
        <v>0.57045384476018335</v>
      </c>
      <c r="Q151" s="14"/>
      <c r="R151" s="14"/>
      <c r="S151" s="14"/>
    </row>
    <row r="152" spans="1:19" ht="15" customHeight="1" x14ac:dyDescent="0.15">
      <c r="A152" s="2" t="s">
        <v>100</v>
      </c>
      <c r="B152" s="3" t="s">
        <v>32</v>
      </c>
      <c r="C152" s="6" t="s">
        <v>59</v>
      </c>
      <c r="D152" s="9"/>
      <c r="E152" s="9"/>
      <c r="F152" s="9" t="s">
        <v>138</v>
      </c>
      <c r="G152" s="7">
        <v>25.134303956407201</v>
      </c>
      <c r="H152" s="7">
        <v>22.3505722801156</v>
      </c>
      <c r="I152" s="12">
        <f t="shared" si="22"/>
        <v>2.7837316762916018</v>
      </c>
      <c r="L152" s="19" t="s">
        <v>140</v>
      </c>
      <c r="M152" s="19" t="s">
        <v>162</v>
      </c>
      <c r="N152" s="17">
        <v>-0.49288502710905213</v>
      </c>
      <c r="O152" s="18">
        <f>N152-$O$147</f>
        <v>-1.9724591777632017</v>
      </c>
      <c r="P152" s="18">
        <f t="shared" si="23"/>
        <v>3.9243648553071822</v>
      </c>
      <c r="Q152" s="14"/>
      <c r="R152" s="14"/>
      <c r="S152" s="14"/>
    </row>
    <row r="153" spans="1:19" ht="15" customHeight="1" x14ac:dyDescent="0.15">
      <c r="A153" s="2" t="s">
        <v>101</v>
      </c>
      <c r="B153" s="3" t="s">
        <v>32</v>
      </c>
      <c r="C153" s="6" t="s">
        <v>59</v>
      </c>
      <c r="D153" s="9" t="s">
        <v>147</v>
      </c>
      <c r="E153" s="9" t="s">
        <v>153</v>
      </c>
      <c r="F153" s="9" t="s">
        <v>138</v>
      </c>
      <c r="G153" s="7">
        <v>22.610844965397298</v>
      </c>
      <c r="H153" s="7">
        <v>21.746555159279701</v>
      </c>
      <c r="I153" s="12">
        <f t="shared" si="22"/>
        <v>0.86428980611759698</v>
      </c>
      <c r="J153" s="21">
        <f>AVERAGE(I153:I154)</f>
        <v>0.69681841289894919</v>
      </c>
      <c r="L153" s="19" t="s">
        <v>144</v>
      </c>
      <c r="M153" s="16" t="s">
        <v>145</v>
      </c>
      <c r="N153" s="17">
        <v>1.569596482182849</v>
      </c>
      <c r="O153" s="18">
        <f>N153-$O$147</f>
        <v>9.0022331528699429E-2</v>
      </c>
      <c r="P153" s="18">
        <f t="shared" si="23"/>
        <v>0.93950820641996213</v>
      </c>
      <c r="Q153" s="15">
        <f>AVERAGE(P153:P158)</f>
        <v>1.1628278311718845</v>
      </c>
      <c r="R153" s="14">
        <f>STDEV(P153:P158)</f>
        <v>0.77177654457985245</v>
      </c>
      <c r="S153" s="20">
        <f>TTEST(P149:P152,P153:P158,2,2)</f>
        <v>0.58601969214457994</v>
      </c>
    </row>
    <row r="154" spans="1:19" ht="15" customHeight="1" x14ac:dyDescent="0.15">
      <c r="A154" s="2" t="s">
        <v>102</v>
      </c>
      <c r="B154" s="3" t="s">
        <v>32</v>
      </c>
      <c r="C154" s="6" t="s">
        <v>59</v>
      </c>
      <c r="D154" s="9"/>
      <c r="E154" s="9"/>
      <c r="F154" s="9" t="s">
        <v>138</v>
      </c>
      <c r="G154" s="7">
        <v>22.508450124244</v>
      </c>
      <c r="H154" s="7">
        <v>21.979103104563698</v>
      </c>
      <c r="I154" s="12">
        <f t="shared" si="22"/>
        <v>0.5293470196803014</v>
      </c>
      <c r="L154" s="19" t="s">
        <v>144</v>
      </c>
      <c r="M154" s="19" t="s">
        <v>149</v>
      </c>
      <c r="N154" s="17">
        <v>3.0410787323018997</v>
      </c>
      <c r="O154" s="18">
        <f>N154-$O$147</f>
        <v>1.5615045816477502</v>
      </c>
      <c r="P154" s="18">
        <f t="shared" si="23"/>
        <v>0.33879756674837874</v>
      </c>
      <c r="Q154" s="14"/>
      <c r="R154" s="14"/>
      <c r="S154" s="14"/>
    </row>
    <row r="155" spans="1:19" ht="15" customHeight="1" x14ac:dyDescent="0.15">
      <c r="A155" s="2" t="s">
        <v>103</v>
      </c>
      <c r="B155" s="3" t="s">
        <v>32</v>
      </c>
      <c r="C155" s="6" t="s">
        <v>59</v>
      </c>
      <c r="D155" s="9" t="s">
        <v>147</v>
      </c>
      <c r="E155" s="9" t="s">
        <v>154</v>
      </c>
      <c r="F155" s="9" t="s">
        <v>138</v>
      </c>
      <c r="G155" s="7">
        <v>22.1523188782113</v>
      </c>
      <c r="H155" s="7">
        <v>22.873589831824798</v>
      </c>
      <c r="I155" s="12">
        <f t="shared" si="22"/>
        <v>-0.72127095361349802</v>
      </c>
      <c r="J155" s="21">
        <f>AVERAGE(I155:I156)</f>
        <v>-0.68312398708809852</v>
      </c>
      <c r="L155" s="19" t="s">
        <v>144</v>
      </c>
      <c r="M155" s="19" t="s">
        <v>156</v>
      </c>
      <c r="N155" s="17">
        <v>0.21890697370330159</v>
      </c>
      <c r="O155" s="18">
        <f>N155-$O$147</f>
        <v>-1.260667176950848</v>
      </c>
      <c r="P155" s="18">
        <f t="shared" si="23"/>
        <v>2.3960652177906643</v>
      </c>
      <c r="Q155" s="14"/>
      <c r="R155" s="14"/>
      <c r="S155" s="14"/>
    </row>
    <row r="156" spans="1:19" ht="15" customHeight="1" x14ac:dyDescent="0.15">
      <c r="A156" s="2" t="s">
        <v>104</v>
      </c>
      <c r="B156" s="3" t="s">
        <v>32</v>
      </c>
      <c r="C156" s="6" t="s">
        <v>59</v>
      </c>
      <c r="D156" s="9"/>
      <c r="E156" s="9"/>
      <c r="F156" s="9" t="s">
        <v>138</v>
      </c>
      <c r="G156" s="7">
        <v>22.1637839880478</v>
      </c>
      <c r="H156" s="7">
        <v>22.808761008610499</v>
      </c>
      <c r="I156" s="12">
        <f t="shared" si="22"/>
        <v>-0.64497702056269901</v>
      </c>
      <c r="L156" s="19" t="s">
        <v>144</v>
      </c>
      <c r="M156" s="19" t="s">
        <v>152</v>
      </c>
      <c r="N156" s="17">
        <v>2.7026774083271015</v>
      </c>
      <c r="O156" s="18">
        <f>N156-$O$147</f>
        <v>1.2231032576729519</v>
      </c>
      <c r="P156" s="18">
        <f>2^-O156</f>
        <v>0.42836031735480939</v>
      </c>
      <c r="Q156" s="15"/>
      <c r="R156" s="14"/>
      <c r="S156" s="20"/>
    </row>
    <row r="157" spans="1:19" ht="15" customHeight="1" x14ac:dyDescent="0.15">
      <c r="A157" s="2" t="s">
        <v>105</v>
      </c>
      <c r="B157" s="3" t="s">
        <v>32</v>
      </c>
      <c r="C157" s="6" t="s">
        <v>59</v>
      </c>
      <c r="D157" s="9" t="s">
        <v>142</v>
      </c>
      <c r="E157" s="9" t="s">
        <v>155</v>
      </c>
      <c r="F157" s="9" t="s">
        <v>138</v>
      </c>
      <c r="G157" s="7">
        <v>24.0585228322063</v>
      </c>
      <c r="H157" s="7">
        <v>23.1683629529855</v>
      </c>
      <c r="I157" s="12">
        <f t="shared" si="22"/>
        <v>0.89015987922079987</v>
      </c>
      <c r="J157" s="21">
        <f>AVERAGE(I157:I158)</f>
        <v>0.86943222476155135</v>
      </c>
      <c r="L157" s="14" t="s">
        <v>144</v>
      </c>
      <c r="M157" s="14" t="s">
        <v>157</v>
      </c>
      <c r="N157" s="17">
        <v>1.1028900350007991</v>
      </c>
      <c r="O157" s="18">
        <f>N157-$O$147</f>
        <v>-0.37668411565335047</v>
      </c>
      <c r="P157" s="18">
        <f t="shared" ref="P157:P158" si="24">2^-O157</f>
        <v>1.2983542912929362</v>
      </c>
      <c r="Q157" s="14"/>
      <c r="R157" s="14"/>
      <c r="S157" s="14"/>
    </row>
    <row r="158" spans="1:19" ht="15" customHeight="1" x14ac:dyDescent="0.15">
      <c r="A158" s="2" t="s">
        <v>106</v>
      </c>
      <c r="B158" s="3" t="s">
        <v>32</v>
      </c>
      <c r="C158" s="6" t="s">
        <v>59</v>
      </c>
      <c r="D158" s="9"/>
      <c r="E158" s="9"/>
      <c r="F158" s="9" t="s">
        <v>138</v>
      </c>
      <c r="G158" s="7">
        <v>24.181081697841702</v>
      </c>
      <c r="H158" s="7">
        <v>23.332377127539399</v>
      </c>
      <c r="I158" s="12">
        <f t="shared" si="22"/>
        <v>0.84870457030230284</v>
      </c>
      <c r="L158" s="14" t="s">
        <v>144</v>
      </c>
      <c r="M158" s="14" t="s">
        <v>158</v>
      </c>
      <c r="N158" s="17">
        <v>0.82341519975209998</v>
      </c>
      <c r="O158" s="18">
        <f>N158-$O$147</f>
        <v>-0.65615895090204956</v>
      </c>
      <c r="P158" s="18">
        <f t="shared" si="24"/>
        <v>1.5758813874245552</v>
      </c>
      <c r="Q158" s="15"/>
      <c r="R158" s="14"/>
      <c r="S158" s="20"/>
    </row>
    <row r="159" spans="1:19" ht="15" customHeight="1" x14ac:dyDescent="0.15">
      <c r="A159" s="9" t="s">
        <v>58</v>
      </c>
      <c r="B159" s="9" t="s">
        <v>32</v>
      </c>
      <c r="C159" s="9" t="s">
        <v>59</v>
      </c>
      <c r="D159" s="9" t="s">
        <v>140</v>
      </c>
      <c r="E159" s="9" t="s">
        <v>150</v>
      </c>
      <c r="F159" s="9" t="s">
        <v>138</v>
      </c>
      <c r="G159" s="10">
        <v>25.1671161499787</v>
      </c>
      <c r="H159" s="10">
        <v>22.966219274851898</v>
      </c>
      <c r="I159" s="12">
        <f t="shared" si="22"/>
        <v>2.2008968751268014</v>
      </c>
      <c r="J159" s="21">
        <f>AVERAGE(I159:I160)</f>
        <v>2.2893920823042002</v>
      </c>
    </row>
    <row r="160" spans="1:19" ht="15" customHeight="1" x14ac:dyDescent="0.15">
      <c r="A160" s="9" t="s">
        <v>60</v>
      </c>
      <c r="B160" s="9" t="s">
        <v>32</v>
      </c>
      <c r="C160" s="9" t="s">
        <v>59</v>
      </c>
      <c r="D160" s="9"/>
      <c r="E160" s="9"/>
      <c r="F160" s="9" t="s">
        <v>138</v>
      </c>
      <c r="G160" s="10">
        <v>25.104005215686399</v>
      </c>
      <c r="H160" s="10">
        <v>22.7261179262048</v>
      </c>
      <c r="I160" s="12">
        <f t="shared" si="22"/>
        <v>2.377887289481599</v>
      </c>
    </row>
    <row r="161" spans="1:19" ht="15" customHeight="1" x14ac:dyDescent="0.15">
      <c r="A161" s="9" t="s">
        <v>61</v>
      </c>
      <c r="B161" s="9" t="s">
        <v>32</v>
      </c>
      <c r="C161" s="9" t="s">
        <v>59</v>
      </c>
      <c r="D161" s="9" t="s">
        <v>144</v>
      </c>
      <c r="E161" s="9" t="s">
        <v>157</v>
      </c>
      <c r="F161" s="9" t="s">
        <v>138</v>
      </c>
      <c r="G161" s="10">
        <v>24.165343121608998</v>
      </c>
      <c r="H161" s="10">
        <v>23.005685657879599</v>
      </c>
      <c r="I161" s="12">
        <f t="shared" si="22"/>
        <v>1.159657463729399</v>
      </c>
      <c r="J161" s="21">
        <f t="shared" ref="J161:J199" si="25">AVERAGE(I161:I162)</f>
        <v>1.1028900350007991</v>
      </c>
    </row>
    <row r="162" spans="1:19" ht="15" customHeight="1" x14ac:dyDescent="0.15">
      <c r="A162" s="9" t="s">
        <v>62</v>
      </c>
      <c r="B162" s="9" t="s">
        <v>32</v>
      </c>
      <c r="C162" s="9" t="s">
        <v>59</v>
      </c>
      <c r="D162" s="9"/>
      <c r="E162" s="9"/>
      <c r="F162" s="9" t="s">
        <v>138</v>
      </c>
      <c r="G162" s="10">
        <v>24.097788398403999</v>
      </c>
      <c r="H162" s="10">
        <v>23.0516657921318</v>
      </c>
      <c r="I162" s="12">
        <f t="shared" si="22"/>
        <v>1.0461226062721991</v>
      </c>
    </row>
    <row r="163" spans="1:19" ht="15" customHeight="1" x14ac:dyDescent="0.15">
      <c r="A163" s="9" t="s">
        <v>63</v>
      </c>
      <c r="B163" s="9" t="s">
        <v>32</v>
      </c>
      <c r="C163" s="9" t="s">
        <v>59</v>
      </c>
      <c r="D163" s="9" t="s">
        <v>144</v>
      </c>
      <c r="E163" s="9" t="s">
        <v>158</v>
      </c>
      <c r="F163" s="9" t="s">
        <v>138</v>
      </c>
      <c r="G163" s="10">
        <v>24.192105875593601</v>
      </c>
      <c r="H163" s="10">
        <v>23.3357435461559</v>
      </c>
      <c r="I163" s="12">
        <f t="shared" si="22"/>
        <v>0.85636232943770096</v>
      </c>
      <c r="J163" s="21">
        <f t="shared" si="25"/>
        <v>0.82341519975209998</v>
      </c>
    </row>
    <row r="164" spans="1:19" ht="15" customHeight="1" x14ac:dyDescent="0.15">
      <c r="A164" s="9" t="s">
        <v>64</v>
      </c>
      <c r="B164" s="9" t="s">
        <v>32</v>
      </c>
      <c r="C164" s="9" t="s">
        <v>59</v>
      </c>
      <c r="D164" s="9"/>
      <c r="E164" s="9"/>
      <c r="F164" s="9" t="s">
        <v>138</v>
      </c>
      <c r="G164" s="10">
        <v>24.164785842572201</v>
      </c>
      <c r="H164" s="10">
        <v>23.374317772505702</v>
      </c>
      <c r="I164" s="12">
        <f t="shared" si="22"/>
        <v>0.790468070066499</v>
      </c>
    </row>
    <row r="165" spans="1:19" ht="15" customHeight="1" x14ac:dyDescent="0.15">
      <c r="A165" s="9" t="s">
        <v>69</v>
      </c>
      <c r="B165" s="9" t="s">
        <v>32</v>
      </c>
      <c r="C165" s="9" t="s">
        <v>59</v>
      </c>
      <c r="D165" s="9" t="s">
        <v>147</v>
      </c>
      <c r="E165" s="9" t="s">
        <v>160</v>
      </c>
      <c r="F165" s="9" t="s">
        <v>138</v>
      </c>
      <c r="G165" s="10">
        <v>24.024102647787199</v>
      </c>
      <c r="H165" s="10">
        <v>24.0666419235198</v>
      </c>
      <c r="I165" s="12">
        <f t="shared" si="22"/>
        <v>-4.2539275732600856E-2</v>
      </c>
      <c r="J165" s="21">
        <f t="shared" si="25"/>
        <v>-0.11715403371534983</v>
      </c>
    </row>
    <row r="166" spans="1:19" ht="15" customHeight="1" x14ac:dyDescent="0.15">
      <c r="A166" s="9" t="s">
        <v>70</v>
      </c>
      <c r="B166" s="9" t="s">
        <v>32</v>
      </c>
      <c r="C166" s="9" t="s">
        <v>59</v>
      </c>
      <c r="F166" s="9" t="s">
        <v>138</v>
      </c>
      <c r="G166" s="10">
        <v>23.969307965548101</v>
      </c>
      <c r="H166" s="10">
        <v>24.1610767572462</v>
      </c>
      <c r="I166" s="12">
        <f t="shared" si="22"/>
        <v>-0.19176879169809879</v>
      </c>
    </row>
    <row r="167" spans="1:19" ht="15" customHeight="1" x14ac:dyDescent="0.15">
      <c r="A167" s="9" t="s">
        <v>95</v>
      </c>
      <c r="B167" s="9" t="s">
        <v>32</v>
      </c>
      <c r="C167" s="9" t="s">
        <v>59</v>
      </c>
      <c r="D167" s="9" t="s">
        <v>142</v>
      </c>
      <c r="E167" s="9" t="s">
        <v>159</v>
      </c>
      <c r="F167" s="9" t="s">
        <v>138</v>
      </c>
      <c r="G167" s="10">
        <v>23.2151333012626</v>
      </c>
      <c r="H167" s="10">
        <v>22.8317950800182</v>
      </c>
      <c r="I167" s="12">
        <f t="shared" si="22"/>
        <v>0.38333822124440076</v>
      </c>
      <c r="J167" s="21">
        <f t="shared" si="25"/>
        <v>0.4763186370134509</v>
      </c>
    </row>
    <row r="168" spans="1:19" ht="15" customHeight="1" x14ac:dyDescent="0.15">
      <c r="A168" s="9" t="s">
        <v>96</v>
      </c>
      <c r="B168" s="9" t="s">
        <v>32</v>
      </c>
      <c r="C168" s="9" t="s">
        <v>59</v>
      </c>
      <c r="D168" s="9"/>
      <c r="E168" s="9"/>
      <c r="F168" s="9" t="s">
        <v>138</v>
      </c>
      <c r="G168" s="10">
        <v>23.1583078183486</v>
      </c>
      <c r="H168" s="10">
        <v>22.589008765566099</v>
      </c>
      <c r="I168" s="12">
        <f t="shared" si="22"/>
        <v>0.56929905278250104</v>
      </c>
    </row>
    <row r="169" spans="1:19" ht="15" customHeight="1" x14ac:dyDescent="0.15">
      <c r="A169" s="9" t="s">
        <v>97</v>
      </c>
      <c r="B169" s="9" t="s">
        <v>32</v>
      </c>
      <c r="C169" s="9" t="s">
        <v>59</v>
      </c>
      <c r="D169" s="9" t="s">
        <v>147</v>
      </c>
      <c r="E169" s="9" t="s">
        <v>161</v>
      </c>
      <c r="F169" s="9" t="s">
        <v>138</v>
      </c>
      <c r="G169" s="10">
        <v>24.652653224693999</v>
      </c>
      <c r="H169" s="10">
        <v>23.0620967347289</v>
      </c>
      <c r="I169" s="12">
        <f t="shared" si="22"/>
        <v>1.590556489965099</v>
      </c>
      <c r="J169" s="21">
        <f t="shared" si="25"/>
        <v>1.6224860101038505</v>
      </c>
    </row>
    <row r="170" spans="1:19" ht="15" customHeight="1" x14ac:dyDescent="0.15">
      <c r="A170" s="9" t="s">
        <v>98</v>
      </c>
      <c r="B170" s="9" t="s">
        <v>32</v>
      </c>
      <c r="C170" s="9" t="s">
        <v>59</v>
      </c>
      <c r="D170" s="9"/>
      <c r="E170" s="9"/>
      <c r="F170" s="9" t="s">
        <v>138</v>
      </c>
      <c r="G170" s="10">
        <v>24.611142666309402</v>
      </c>
      <c r="H170" s="10">
        <v>22.956727136066799</v>
      </c>
      <c r="I170" s="12">
        <f t="shared" si="22"/>
        <v>1.654415530242602</v>
      </c>
    </row>
    <row r="171" spans="1:19" ht="15" customHeight="1" x14ac:dyDescent="0.15">
      <c r="A171" s="9" t="s">
        <v>99</v>
      </c>
      <c r="B171" s="9" t="s">
        <v>32</v>
      </c>
      <c r="C171" s="9" t="s">
        <v>59</v>
      </c>
      <c r="D171" s="9" t="s">
        <v>140</v>
      </c>
      <c r="E171" s="9" t="s">
        <v>162</v>
      </c>
      <c r="F171" s="9" t="s">
        <v>138</v>
      </c>
      <c r="G171" s="10">
        <v>22.730968232276599</v>
      </c>
      <c r="H171" s="10">
        <v>23.163772566306701</v>
      </c>
      <c r="I171" s="12">
        <f>G171-H171</f>
        <v>-0.43280433403010221</v>
      </c>
      <c r="J171" s="21">
        <f t="shared" si="25"/>
        <v>-0.49288502710905213</v>
      </c>
    </row>
    <row r="172" spans="1:19" ht="15" customHeight="1" x14ac:dyDescent="0.15">
      <c r="A172" s="9" t="s">
        <v>100</v>
      </c>
      <c r="B172" s="9" t="s">
        <v>32</v>
      </c>
      <c r="C172" s="9" t="s">
        <v>59</v>
      </c>
      <c r="D172" s="9"/>
      <c r="E172" s="9"/>
      <c r="F172" s="9" t="s">
        <v>138</v>
      </c>
      <c r="G172" s="10">
        <v>22.600785531910599</v>
      </c>
      <c r="H172" s="10">
        <v>23.153751252098601</v>
      </c>
      <c r="I172" s="12">
        <f>G172-H172</f>
        <v>-0.55296572018800205</v>
      </c>
    </row>
    <row r="173" spans="1:19" ht="15" customHeight="1" x14ac:dyDescent="0.15">
      <c r="A173" s="2" t="s">
        <v>31</v>
      </c>
      <c r="B173" s="3" t="s">
        <v>32</v>
      </c>
      <c r="C173" s="6" t="s">
        <v>33</v>
      </c>
      <c r="D173" s="9" t="s">
        <v>140</v>
      </c>
      <c r="E173" s="9" t="s">
        <v>141</v>
      </c>
      <c r="F173" s="9" t="s">
        <v>138</v>
      </c>
      <c r="G173" s="7">
        <v>24.738829717079199</v>
      </c>
      <c r="H173" s="7">
        <v>23.7505038803993</v>
      </c>
      <c r="I173" s="12">
        <f>G173-H173</f>
        <v>0.98832583667989837</v>
      </c>
      <c r="J173" s="21">
        <f t="shared" si="25"/>
        <v>0.95810972393019966</v>
      </c>
      <c r="M173" s="11" t="s">
        <v>163</v>
      </c>
      <c r="N173" s="11" t="s">
        <v>164</v>
      </c>
      <c r="O173" s="12">
        <f>AVERAGE(N175:N179)</f>
        <v>3.2807822968933706</v>
      </c>
    </row>
    <row r="174" spans="1:19" ht="15" customHeight="1" x14ac:dyDescent="0.15">
      <c r="A174" s="2" t="s">
        <v>34</v>
      </c>
      <c r="B174" s="3" t="s">
        <v>32</v>
      </c>
      <c r="C174" s="6" t="s">
        <v>33</v>
      </c>
      <c r="D174" s="9"/>
      <c r="E174" s="9"/>
      <c r="F174" s="9" t="s">
        <v>138</v>
      </c>
      <c r="G174" s="7">
        <v>24.679997428395701</v>
      </c>
      <c r="H174" s="7">
        <v>23.7521038172152</v>
      </c>
      <c r="I174" s="12">
        <f>G174-H174</f>
        <v>0.92789361118050095</v>
      </c>
      <c r="M174" s="13" t="s">
        <v>33</v>
      </c>
      <c r="N174" s="14" t="s">
        <v>165</v>
      </c>
      <c r="O174" s="15" t="s">
        <v>166</v>
      </c>
      <c r="P174" s="14" t="s">
        <v>167</v>
      </c>
      <c r="Q174" s="14" t="s">
        <v>168</v>
      </c>
      <c r="R174" s="14" t="s">
        <v>169</v>
      </c>
      <c r="S174" s="14" t="s">
        <v>170</v>
      </c>
    </row>
    <row r="175" spans="1:19" ht="15" customHeight="1" x14ac:dyDescent="0.15">
      <c r="A175" s="2" t="s">
        <v>35</v>
      </c>
      <c r="B175" s="3" t="s">
        <v>32</v>
      </c>
      <c r="C175" s="6" t="s">
        <v>33</v>
      </c>
      <c r="D175" s="9" t="s">
        <v>142</v>
      </c>
      <c r="E175" s="9" t="s">
        <v>143</v>
      </c>
      <c r="F175" s="9" t="s">
        <v>138</v>
      </c>
      <c r="G175" s="7">
        <v>28.114686670873201</v>
      </c>
      <c r="H175" s="7">
        <v>24.001866733680998</v>
      </c>
      <c r="I175" s="12">
        <f t="shared" si="22"/>
        <v>4.112819937192203</v>
      </c>
      <c r="J175" s="21">
        <f t="shared" si="25"/>
        <v>4.238672181097753</v>
      </c>
      <c r="L175" s="14" t="s">
        <v>147</v>
      </c>
      <c r="M175" s="16" t="s">
        <v>148</v>
      </c>
      <c r="N175" s="17">
        <v>1.8847120754020974</v>
      </c>
      <c r="O175" s="18">
        <f>N175-$O$173</f>
        <v>-1.3960702214912732</v>
      </c>
      <c r="P175" s="18">
        <f t="shared" ref="P175:P181" si="26">2^-O175</f>
        <v>2.6318371485309791</v>
      </c>
      <c r="Q175" s="15">
        <f>AVERAGE(P175:P179)</f>
        <v>1.4377132650428197</v>
      </c>
      <c r="R175" s="14">
        <f>STDEV(P175:P179)</f>
        <v>1.1275344490601937</v>
      </c>
      <c r="S175" s="14"/>
    </row>
    <row r="176" spans="1:19" ht="15" customHeight="1" x14ac:dyDescent="0.15">
      <c r="A176" s="2" t="s">
        <v>36</v>
      </c>
      <c r="B176" s="3" t="s">
        <v>32</v>
      </c>
      <c r="C176" s="6" t="s">
        <v>33</v>
      </c>
      <c r="D176" s="9"/>
      <c r="E176" s="9"/>
      <c r="F176" s="9" t="s">
        <v>138</v>
      </c>
      <c r="G176" s="7">
        <v>28.003167369105402</v>
      </c>
      <c r="H176" s="7">
        <v>23.638642944102099</v>
      </c>
      <c r="I176" s="12">
        <f t="shared" si="22"/>
        <v>4.3645244250033031</v>
      </c>
      <c r="L176" s="14" t="s">
        <v>147</v>
      </c>
      <c r="M176" s="19" t="s">
        <v>153</v>
      </c>
      <c r="N176" s="17">
        <v>4.024226917129301</v>
      </c>
      <c r="O176" s="18">
        <f>N176-$O$173</f>
        <v>0.74344462023593039</v>
      </c>
      <c r="P176" s="18">
        <f t="shared" si="26"/>
        <v>0.59731149026602004</v>
      </c>
      <c r="Q176" s="14"/>
      <c r="R176" s="14"/>
      <c r="S176" s="14"/>
    </row>
    <row r="177" spans="1:19" ht="15" customHeight="1" x14ac:dyDescent="0.15">
      <c r="A177" s="2" t="s">
        <v>37</v>
      </c>
      <c r="B177" s="3" t="s">
        <v>32</v>
      </c>
      <c r="C177" s="6" t="s">
        <v>33</v>
      </c>
      <c r="D177" s="9" t="s">
        <v>144</v>
      </c>
      <c r="E177" s="9" t="s">
        <v>145</v>
      </c>
      <c r="F177" s="9" t="s">
        <v>138</v>
      </c>
      <c r="G177" s="7">
        <v>25.289696829544098</v>
      </c>
      <c r="H177" s="7">
        <v>23.419135761360099</v>
      </c>
      <c r="I177" s="12">
        <f t="shared" si="22"/>
        <v>1.8705610681839993</v>
      </c>
      <c r="J177" s="21">
        <f t="shared" si="25"/>
        <v>1.8705265838174494</v>
      </c>
      <c r="L177" s="14" t="s">
        <v>147</v>
      </c>
      <c r="M177" s="19" t="s">
        <v>154</v>
      </c>
      <c r="N177" s="17">
        <v>1.8984711691870508</v>
      </c>
      <c r="O177" s="18">
        <f>N177-$O$173</f>
        <v>-1.3823111277063198</v>
      </c>
      <c r="P177" s="18">
        <f t="shared" si="26"/>
        <v>2.6068564257095392</v>
      </c>
      <c r="Q177" s="14"/>
      <c r="R177" s="14"/>
      <c r="S177" s="14"/>
    </row>
    <row r="178" spans="1:19" ht="15" customHeight="1" x14ac:dyDescent="0.15">
      <c r="A178" s="2" t="s">
        <v>38</v>
      </c>
      <c r="B178" s="3" t="s">
        <v>32</v>
      </c>
      <c r="C178" s="6" t="s">
        <v>33</v>
      </c>
      <c r="D178" s="9"/>
      <c r="E178" s="9"/>
      <c r="F178" s="9" t="s">
        <v>138</v>
      </c>
      <c r="G178" s="7">
        <v>25.261025918178699</v>
      </c>
      <c r="H178" s="7">
        <v>23.3905338187278</v>
      </c>
      <c r="I178" s="12">
        <f t="shared" si="22"/>
        <v>1.8704920994508996</v>
      </c>
      <c r="L178" s="14" t="s">
        <v>147</v>
      </c>
      <c r="M178" s="19" t="s">
        <v>160</v>
      </c>
      <c r="N178" s="17">
        <v>3.0940730176067017</v>
      </c>
      <c r="O178" s="18">
        <f>N178-$O$173</f>
        <v>-0.18670927928666892</v>
      </c>
      <c r="P178" s="18">
        <f t="shared" si="26"/>
        <v>1.1381646518528516</v>
      </c>
      <c r="Q178" s="14"/>
      <c r="R178" s="14"/>
      <c r="S178" s="14"/>
    </row>
    <row r="179" spans="1:19" ht="15" customHeight="1" x14ac:dyDescent="0.15">
      <c r="A179" s="2" t="s">
        <v>39</v>
      </c>
      <c r="B179" s="3" t="s">
        <v>32</v>
      </c>
      <c r="C179" s="6" t="s">
        <v>33</v>
      </c>
      <c r="D179" s="9" t="s">
        <v>142</v>
      </c>
      <c r="E179" s="9" t="s">
        <v>146</v>
      </c>
      <c r="F179" s="9" t="s">
        <v>138</v>
      </c>
      <c r="G179" s="7">
        <v>25.393709387034999</v>
      </c>
      <c r="H179" s="7">
        <v>23.9146363458349</v>
      </c>
      <c r="I179" s="12">
        <f t="shared" si="22"/>
        <v>1.479073041200099</v>
      </c>
      <c r="J179" s="21">
        <f t="shared" si="25"/>
        <v>1.5136284866457999</v>
      </c>
      <c r="L179" s="14" t="s">
        <v>147</v>
      </c>
      <c r="M179" s="16" t="s">
        <v>161</v>
      </c>
      <c r="N179" s="17">
        <v>5.5024283051417004</v>
      </c>
      <c r="O179" s="18">
        <f>N179-$O$173</f>
        <v>2.2216460082483298</v>
      </c>
      <c r="P179" s="18">
        <f t="shared" si="26"/>
        <v>0.21439660885470871</v>
      </c>
      <c r="Q179" s="15"/>
      <c r="R179" s="14"/>
      <c r="S179" s="20"/>
    </row>
    <row r="180" spans="1:19" ht="15" customHeight="1" x14ac:dyDescent="0.15">
      <c r="A180" s="2" t="s">
        <v>40</v>
      </c>
      <c r="B180" s="3" t="s">
        <v>32</v>
      </c>
      <c r="C180" s="6" t="s">
        <v>33</v>
      </c>
      <c r="D180" s="9"/>
      <c r="E180" s="9"/>
      <c r="F180" s="9" t="s">
        <v>138</v>
      </c>
      <c r="G180" s="7">
        <v>25.4277176065345</v>
      </c>
      <c r="H180" s="7">
        <v>23.879533674443</v>
      </c>
      <c r="I180" s="12">
        <f t="shared" si="22"/>
        <v>1.5481839320915007</v>
      </c>
      <c r="L180" s="19" t="s">
        <v>142</v>
      </c>
      <c r="M180" s="19" t="s">
        <v>143</v>
      </c>
      <c r="N180" s="17">
        <v>4.238672181097753</v>
      </c>
      <c r="O180" s="18">
        <f>N180-$O$173</f>
        <v>0.95788988420438237</v>
      </c>
      <c r="P180" s="18">
        <f t="shared" si="26"/>
        <v>0.51480933378802429</v>
      </c>
      <c r="Q180" s="15">
        <f>AVERAGE(P180:P183)</f>
        <v>1.4807755441071344</v>
      </c>
      <c r="R180" s="14">
        <f>STDEV(P180:P183)</f>
        <v>1.3611208771892138</v>
      </c>
      <c r="S180" s="20">
        <f>TTEST(P175:P179,P180:P183,2,2)</f>
        <v>0.95993557927087614</v>
      </c>
    </row>
    <row r="181" spans="1:19" ht="15" customHeight="1" x14ac:dyDescent="0.15">
      <c r="A181" s="2" t="s">
        <v>41</v>
      </c>
      <c r="B181" s="3" t="s">
        <v>32</v>
      </c>
      <c r="C181" s="6" t="s">
        <v>33</v>
      </c>
      <c r="D181" s="9" t="s">
        <v>147</v>
      </c>
      <c r="E181" s="9" t="s">
        <v>148</v>
      </c>
      <c r="F181" s="9" t="s">
        <v>138</v>
      </c>
      <c r="G181" s="7">
        <v>24.510346105937199</v>
      </c>
      <c r="H181" s="7">
        <v>22.888960134777001</v>
      </c>
      <c r="I181" s="12">
        <f t="shared" si="22"/>
        <v>1.6213859711601977</v>
      </c>
      <c r="J181" s="21">
        <f t="shared" si="25"/>
        <v>1.8847120754020974</v>
      </c>
      <c r="L181" s="19" t="s">
        <v>142</v>
      </c>
      <c r="M181" s="19" t="s">
        <v>146</v>
      </c>
      <c r="N181" s="17">
        <v>1.5136284866457999</v>
      </c>
      <c r="O181" s="18">
        <f>N181-$O$173</f>
        <v>-1.7671538102475708</v>
      </c>
      <c r="P181" s="18">
        <f t="shared" si="26"/>
        <v>3.4038177903830693</v>
      </c>
      <c r="Q181" s="14"/>
      <c r="R181" s="14"/>
      <c r="S181" s="14"/>
    </row>
    <row r="182" spans="1:19" ht="15" customHeight="1" x14ac:dyDescent="0.15">
      <c r="A182" s="2" t="s">
        <v>42</v>
      </c>
      <c r="B182" s="3" t="s">
        <v>32</v>
      </c>
      <c r="C182" s="6" t="s">
        <v>33</v>
      </c>
      <c r="D182" s="9"/>
      <c r="E182" s="9"/>
      <c r="F182" s="9" t="s">
        <v>138</v>
      </c>
      <c r="G182" s="7">
        <v>24.506255260362298</v>
      </c>
      <c r="H182" s="7">
        <v>22.358217080718301</v>
      </c>
      <c r="I182" s="12">
        <f t="shared" si="22"/>
        <v>2.1480381796439971</v>
      </c>
      <c r="L182" s="19" t="s">
        <v>142</v>
      </c>
      <c r="M182" s="19" t="s">
        <v>155</v>
      </c>
      <c r="N182" s="17">
        <v>2.7089879292919505</v>
      </c>
      <c r="O182" s="18">
        <f>N182-$O$173</f>
        <v>-0.57179436760142011</v>
      </c>
      <c r="P182" s="18">
        <f>2^-O182</f>
        <v>1.4863711116293212</v>
      </c>
      <c r="Q182" s="15"/>
      <c r="R182" s="14"/>
      <c r="S182" s="20"/>
    </row>
    <row r="183" spans="1:19" ht="15" customHeight="1" x14ac:dyDescent="0.15">
      <c r="A183" s="2" t="s">
        <v>43</v>
      </c>
      <c r="B183" s="3" t="s">
        <v>32</v>
      </c>
      <c r="C183" s="6" t="s">
        <v>33</v>
      </c>
      <c r="D183" s="9" t="s">
        <v>144</v>
      </c>
      <c r="E183" s="9" t="s">
        <v>149</v>
      </c>
      <c r="F183" s="9" t="s">
        <v>138</v>
      </c>
      <c r="G183" s="7">
        <v>27.180638000602499</v>
      </c>
      <c r="H183" s="7">
        <v>23.3079892633173</v>
      </c>
      <c r="I183" s="12">
        <f t="shared" si="22"/>
        <v>3.8726487372851999</v>
      </c>
      <c r="J183" s="21">
        <f t="shared" si="25"/>
        <v>3.7533525762436994</v>
      </c>
      <c r="L183" s="19" t="s">
        <v>142</v>
      </c>
      <c r="M183" s="14" t="s">
        <v>159</v>
      </c>
      <c r="N183" s="17">
        <v>4.2294688352086993</v>
      </c>
      <c r="O183" s="18">
        <f>N183-$O$173</f>
        <v>0.94868653831532868</v>
      </c>
      <c r="P183" s="18">
        <f t="shared" ref="P183" si="27">2^-O183</f>
        <v>0.51810394062812337</v>
      </c>
      <c r="Q183" s="15"/>
      <c r="R183" s="14"/>
      <c r="S183" s="20"/>
    </row>
    <row r="184" spans="1:19" ht="15" customHeight="1" x14ac:dyDescent="0.15">
      <c r="A184" s="2" t="s">
        <v>44</v>
      </c>
      <c r="B184" s="3" t="s">
        <v>32</v>
      </c>
      <c r="C184" s="6" t="s">
        <v>33</v>
      </c>
      <c r="D184" s="9"/>
      <c r="E184" s="9"/>
      <c r="F184" s="9" t="s">
        <v>138</v>
      </c>
      <c r="G184" s="7">
        <v>27.2186045183409</v>
      </c>
      <c r="H184" s="7">
        <v>23.584548103138701</v>
      </c>
      <c r="I184" s="12">
        <f t="shared" si="22"/>
        <v>3.634056415202199</v>
      </c>
    </row>
    <row r="185" spans="1:19" ht="15" customHeight="1" x14ac:dyDescent="0.15">
      <c r="A185" s="2" t="s">
        <v>71</v>
      </c>
      <c r="B185" s="3" t="s">
        <v>32</v>
      </c>
      <c r="C185" s="6" t="s">
        <v>33</v>
      </c>
      <c r="D185" s="9" t="s">
        <v>144</v>
      </c>
      <c r="E185" s="9" t="s">
        <v>156</v>
      </c>
      <c r="F185" s="9" t="s">
        <v>138</v>
      </c>
      <c r="G185" s="7">
        <v>25.554111420631401</v>
      </c>
      <c r="H185" s="7">
        <v>23.699780385243098</v>
      </c>
      <c r="I185" s="12">
        <f t="shared" si="22"/>
        <v>1.8543310353883022</v>
      </c>
      <c r="J185" s="21">
        <f t="shared" si="25"/>
        <v>1.6779438555615016</v>
      </c>
      <c r="M185" s="11" t="s">
        <v>171</v>
      </c>
      <c r="N185" s="11" t="s">
        <v>164</v>
      </c>
      <c r="O185" s="12">
        <f>AVERAGE(N187:N190)</f>
        <v>3.7647663493101247</v>
      </c>
    </row>
    <row r="186" spans="1:19" ht="15" customHeight="1" x14ac:dyDescent="0.15">
      <c r="A186" s="2" t="s">
        <v>72</v>
      </c>
      <c r="B186" s="3" t="s">
        <v>32</v>
      </c>
      <c r="C186" s="6" t="s">
        <v>33</v>
      </c>
      <c r="D186" s="9"/>
      <c r="E186" s="9"/>
      <c r="F186" s="9" t="s">
        <v>138</v>
      </c>
      <c r="G186" s="7">
        <v>25.4008285563371</v>
      </c>
      <c r="H186" s="7">
        <v>23.899271880602399</v>
      </c>
      <c r="I186" s="12">
        <f t="shared" si="22"/>
        <v>1.501556675734701</v>
      </c>
      <c r="M186" s="13" t="s">
        <v>33</v>
      </c>
      <c r="N186" s="14" t="s">
        <v>165</v>
      </c>
      <c r="O186" s="15" t="s">
        <v>166</v>
      </c>
      <c r="P186" s="14" t="s">
        <v>167</v>
      </c>
      <c r="Q186" s="14" t="s">
        <v>168</v>
      </c>
      <c r="R186" s="14" t="s">
        <v>169</v>
      </c>
      <c r="S186" s="14" t="s">
        <v>170</v>
      </c>
    </row>
    <row r="187" spans="1:19" ht="15" customHeight="1" x14ac:dyDescent="0.15">
      <c r="A187" s="2" t="s">
        <v>73</v>
      </c>
      <c r="B187" s="3" t="s">
        <v>32</v>
      </c>
      <c r="C187" s="6" t="s">
        <v>33</v>
      </c>
      <c r="D187" s="9" t="s">
        <v>140</v>
      </c>
      <c r="E187" s="9" t="s">
        <v>151</v>
      </c>
      <c r="F187" s="9" t="s">
        <v>138</v>
      </c>
      <c r="G187" s="7">
        <v>28.4343289823201</v>
      </c>
      <c r="H187" s="7">
        <v>23.627406839627799</v>
      </c>
      <c r="I187" s="12">
        <f>G187-H187</f>
        <v>4.8069221426923008</v>
      </c>
      <c r="J187" s="21">
        <f t="shared" si="25"/>
        <v>4.8474367268957508</v>
      </c>
      <c r="L187" s="19" t="s">
        <v>140</v>
      </c>
      <c r="M187" s="16" t="s">
        <v>141</v>
      </c>
      <c r="N187" s="17">
        <v>0.95810972393019966</v>
      </c>
      <c r="O187" s="18">
        <f>N187-$O$185</f>
        <v>-2.806656625379925</v>
      </c>
      <c r="P187" s="18">
        <f t="shared" ref="P187:P193" si="28">2^-O187</f>
        <v>6.9966126632262302</v>
      </c>
      <c r="Q187" s="15">
        <f>AVERAGE(P187:P190)</f>
        <v>2.4397172548444512</v>
      </c>
      <c r="R187" s="14">
        <f>STDEV(P187:P190)</f>
        <v>3.1625824493015342</v>
      </c>
      <c r="S187" s="14"/>
    </row>
    <row r="188" spans="1:19" ht="15" customHeight="1" x14ac:dyDescent="0.15">
      <c r="A188" s="2" t="s">
        <v>74</v>
      </c>
      <c r="B188" s="3" t="s">
        <v>32</v>
      </c>
      <c r="C188" s="6" t="s">
        <v>33</v>
      </c>
      <c r="D188" s="9"/>
      <c r="E188" s="9"/>
      <c r="F188" s="9" t="s">
        <v>138</v>
      </c>
      <c r="G188" s="7">
        <v>28.405840898845501</v>
      </c>
      <c r="H188" s="7">
        <v>23.5178895877463</v>
      </c>
      <c r="I188" s="12">
        <f>G188-H188</f>
        <v>4.8879513110992008</v>
      </c>
      <c r="L188" s="19" t="s">
        <v>140</v>
      </c>
      <c r="M188" s="19" t="s">
        <v>151</v>
      </c>
      <c r="N188" s="17">
        <v>4.8474367268957508</v>
      </c>
      <c r="O188" s="18">
        <f>N188-$O$185</f>
        <v>1.0826703775856261</v>
      </c>
      <c r="P188" s="18">
        <f t="shared" si="28"/>
        <v>0.47215407352654704</v>
      </c>
      <c r="Q188" s="14"/>
      <c r="R188" s="14"/>
      <c r="S188" s="14"/>
    </row>
    <row r="189" spans="1:19" ht="15" customHeight="1" x14ac:dyDescent="0.15">
      <c r="A189" s="2" t="s">
        <v>75</v>
      </c>
      <c r="B189" s="3" t="s">
        <v>32</v>
      </c>
      <c r="C189" s="6" t="s">
        <v>33</v>
      </c>
      <c r="D189" s="9" t="s">
        <v>144</v>
      </c>
      <c r="E189" s="9" t="s">
        <v>152</v>
      </c>
      <c r="F189" s="9" t="s">
        <v>138</v>
      </c>
      <c r="G189" s="7">
        <v>27.460508797873</v>
      </c>
      <c r="H189" s="7">
        <v>23.005121098967901</v>
      </c>
      <c r="I189" s="12">
        <f>G189-H189</f>
        <v>4.4553876989050991</v>
      </c>
      <c r="J189" s="21">
        <f t="shared" si="25"/>
        <v>4.4082621471184495</v>
      </c>
      <c r="L189" s="19" t="s">
        <v>140</v>
      </c>
      <c r="M189" s="19" t="s">
        <v>150</v>
      </c>
      <c r="N189" s="17">
        <v>6.5925911212608508</v>
      </c>
      <c r="O189" s="18">
        <f>N189-$O$185</f>
        <v>2.8278247719507261</v>
      </c>
      <c r="P189" s="18">
        <f t="shared" si="28"/>
        <v>0.14084450933239279</v>
      </c>
      <c r="Q189" s="14"/>
      <c r="R189" s="14"/>
      <c r="S189" s="14"/>
    </row>
    <row r="190" spans="1:19" ht="15" customHeight="1" x14ac:dyDescent="0.15">
      <c r="A190" s="2" t="s">
        <v>76</v>
      </c>
      <c r="B190" s="3" t="s">
        <v>32</v>
      </c>
      <c r="C190" s="6" t="s">
        <v>33</v>
      </c>
      <c r="D190" s="9"/>
      <c r="E190" s="9"/>
      <c r="F190" s="9" t="s">
        <v>138</v>
      </c>
      <c r="G190" s="7">
        <v>27.406074236589099</v>
      </c>
      <c r="H190" s="7">
        <v>23.044937641257299</v>
      </c>
      <c r="I190" s="12">
        <f>G190-H190</f>
        <v>4.3611365953318</v>
      </c>
      <c r="L190" s="19" t="s">
        <v>140</v>
      </c>
      <c r="M190" s="19" t="s">
        <v>162</v>
      </c>
      <c r="N190" s="17">
        <v>2.6609278251536974</v>
      </c>
      <c r="O190" s="18">
        <f>N190-$O$185</f>
        <v>-1.1038385241564272</v>
      </c>
      <c r="P190" s="18">
        <f t="shared" si="28"/>
        <v>2.1492577732926357</v>
      </c>
      <c r="Q190" s="14"/>
      <c r="R190" s="14"/>
      <c r="S190" s="14"/>
    </row>
    <row r="191" spans="1:19" ht="15" customHeight="1" x14ac:dyDescent="0.15">
      <c r="A191" s="2" t="s">
        <v>77</v>
      </c>
      <c r="B191" s="3" t="s">
        <v>32</v>
      </c>
      <c r="C191" s="6" t="s">
        <v>33</v>
      </c>
      <c r="D191" s="9" t="s">
        <v>147</v>
      </c>
      <c r="E191" s="9" t="s">
        <v>153</v>
      </c>
      <c r="F191" s="9" t="s">
        <v>138</v>
      </c>
      <c r="G191" s="7">
        <v>26.7742720540204</v>
      </c>
      <c r="H191" s="7">
        <v>22.6041696018337</v>
      </c>
      <c r="I191" s="12">
        <f t="shared" ref="I191:I254" si="29">G191-H191</f>
        <v>4.1701024521867005</v>
      </c>
      <c r="J191" s="21">
        <f t="shared" si="25"/>
        <v>4.024226917129301</v>
      </c>
      <c r="L191" s="19" t="s">
        <v>144</v>
      </c>
      <c r="M191" s="16" t="s">
        <v>145</v>
      </c>
      <c r="N191" s="17">
        <v>1.8705265838174494</v>
      </c>
      <c r="O191" s="18">
        <f>N191-$O$185</f>
        <v>-1.8942397654926753</v>
      </c>
      <c r="P191" s="18">
        <f t="shared" si="28"/>
        <v>3.7172604274978069</v>
      </c>
      <c r="Q191" s="15">
        <f>AVERAGE(P191:P196)</f>
        <v>1.8393727750001583</v>
      </c>
      <c r="R191" s="14">
        <f>STDEV(P191:P196)</f>
        <v>1.6749985455228737</v>
      </c>
      <c r="S191" s="20">
        <f>TTEST(P187:P190,P191:P196,2,2)</f>
        <v>0.70215786248221002</v>
      </c>
    </row>
    <row r="192" spans="1:19" ht="15" customHeight="1" x14ac:dyDescent="0.15">
      <c r="A192" s="2" t="s">
        <v>78</v>
      </c>
      <c r="B192" s="3" t="s">
        <v>32</v>
      </c>
      <c r="C192" s="6" t="s">
        <v>33</v>
      </c>
      <c r="D192" s="9"/>
      <c r="E192" s="9"/>
      <c r="F192" s="9" t="s">
        <v>138</v>
      </c>
      <c r="G192" s="7">
        <v>26.86830104933</v>
      </c>
      <c r="H192" s="7">
        <v>22.989949667258099</v>
      </c>
      <c r="I192" s="12">
        <f t="shared" si="29"/>
        <v>3.8783513820719016</v>
      </c>
      <c r="L192" s="19" t="s">
        <v>144</v>
      </c>
      <c r="M192" s="19" t="s">
        <v>149</v>
      </c>
      <c r="N192" s="17">
        <v>3.7533525762436994</v>
      </c>
      <c r="O192" s="18">
        <f>N192-$O$185</f>
        <v>-1.1413773066425215E-2</v>
      </c>
      <c r="P192" s="18">
        <f t="shared" si="28"/>
        <v>1.0079428026339863</v>
      </c>
      <c r="Q192" s="14"/>
      <c r="R192" s="14"/>
      <c r="S192" s="14"/>
    </row>
    <row r="193" spans="1:19" ht="15" customHeight="1" x14ac:dyDescent="0.15">
      <c r="A193" s="2" t="s">
        <v>79</v>
      </c>
      <c r="B193" s="3" t="s">
        <v>32</v>
      </c>
      <c r="C193" s="6" t="s">
        <v>33</v>
      </c>
      <c r="D193" s="9" t="s">
        <v>147</v>
      </c>
      <c r="E193" s="9" t="s">
        <v>154</v>
      </c>
      <c r="F193" s="9" t="s">
        <v>138</v>
      </c>
      <c r="G193" s="7">
        <v>25.920080709380802</v>
      </c>
      <c r="H193" s="7">
        <v>24.003577105923299</v>
      </c>
      <c r="I193" s="12">
        <f t="shared" si="29"/>
        <v>1.9165036034575031</v>
      </c>
      <c r="J193" s="21">
        <f t="shared" si="25"/>
        <v>1.8984711691870508</v>
      </c>
      <c r="L193" s="19" t="s">
        <v>144</v>
      </c>
      <c r="M193" s="19" t="s">
        <v>156</v>
      </c>
      <c r="N193" s="17">
        <v>1.6779438555615016</v>
      </c>
      <c r="O193" s="18">
        <f>N193-$O$185</f>
        <v>-2.0868224937486231</v>
      </c>
      <c r="P193" s="18">
        <f t="shared" si="28"/>
        <v>4.2481140345506994</v>
      </c>
      <c r="Q193" s="14"/>
      <c r="R193" s="14"/>
      <c r="S193" s="14"/>
    </row>
    <row r="194" spans="1:19" ht="15" customHeight="1" x14ac:dyDescent="0.15">
      <c r="A194" s="2" t="s">
        <v>80</v>
      </c>
      <c r="B194" s="3" t="s">
        <v>32</v>
      </c>
      <c r="C194" s="6" t="s">
        <v>33</v>
      </c>
      <c r="D194" s="9"/>
      <c r="E194" s="9"/>
      <c r="F194" s="9" t="s">
        <v>138</v>
      </c>
      <c r="G194" s="7">
        <v>25.9271808938778</v>
      </c>
      <c r="H194" s="7">
        <v>24.046742158961202</v>
      </c>
      <c r="I194" s="12">
        <f t="shared" si="29"/>
        <v>1.8804387349165985</v>
      </c>
      <c r="L194" s="19" t="s">
        <v>144</v>
      </c>
      <c r="M194" s="19" t="s">
        <v>152</v>
      </c>
      <c r="N194" s="17">
        <v>4.4082621471184495</v>
      </c>
      <c r="O194" s="18">
        <f>N194-$O$185</f>
        <v>0.64349579780832489</v>
      </c>
      <c r="P194" s="18">
        <f>2^-O194</f>
        <v>0.64015989496268333</v>
      </c>
      <c r="Q194" s="15"/>
      <c r="R194" s="14"/>
      <c r="S194" s="20"/>
    </row>
    <row r="195" spans="1:19" ht="15" customHeight="1" x14ac:dyDescent="0.15">
      <c r="A195" s="2" t="s">
        <v>81</v>
      </c>
      <c r="B195" s="3" t="s">
        <v>32</v>
      </c>
      <c r="C195" s="6" t="s">
        <v>33</v>
      </c>
      <c r="D195" s="9" t="s">
        <v>142</v>
      </c>
      <c r="E195" s="9" t="s">
        <v>155</v>
      </c>
      <c r="F195" s="9" t="s">
        <v>138</v>
      </c>
      <c r="G195" s="7">
        <v>26.947477086191402</v>
      </c>
      <c r="H195" s="7">
        <v>24.216830655990702</v>
      </c>
      <c r="I195" s="12">
        <f t="shared" si="29"/>
        <v>2.7306464302007001</v>
      </c>
      <c r="J195" s="21">
        <f t="shared" si="25"/>
        <v>2.7089879292919505</v>
      </c>
      <c r="L195" s="14" t="s">
        <v>144</v>
      </c>
      <c r="M195" s="14" t="s">
        <v>157</v>
      </c>
      <c r="N195" s="17">
        <v>4.5053250004769492</v>
      </c>
      <c r="O195" s="18">
        <f>N195-$O$185</f>
        <v>0.74055865116682451</v>
      </c>
      <c r="P195" s="18">
        <f t="shared" ref="P195:P196" si="30">2^-O195</f>
        <v>0.59850754886140278</v>
      </c>
      <c r="Q195" s="14"/>
      <c r="R195" s="14"/>
      <c r="S195" s="14"/>
    </row>
    <row r="196" spans="1:19" ht="15" customHeight="1" x14ac:dyDescent="0.15">
      <c r="A196" s="2" t="s">
        <v>82</v>
      </c>
      <c r="B196" s="3" t="s">
        <v>32</v>
      </c>
      <c r="C196" s="6" t="s">
        <v>33</v>
      </c>
      <c r="D196" s="9"/>
      <c r="E196" s="9"/>
      <c r="F196" s="9" t="s">
        <v>138</v>
      </c>
      <c r="G196" s="7">
        <v>27.107343809055902</v>
      </c>
      <c r="H196" s="7">
        <v>24.420014380672701</v>
      </c>
      <c r="I196" s="12">
        <f t="shared" si="29"/>
        <v>2.687329428383201</v>
      </c>
      <c r="L196" s="14" t="s">
        <v>144</v>
      </c>
      <c r="M196" s="14" t="s">
        <v>158</v>
      </c>
      <c r="N196" s="17">
        <v>4.0436090640840483</v>
      </c>
      <c r="O196" s="18">
        <f>N196-$O$185</f>
        <v>0.27884271477392364</v>
      </c>
      <c r="P196" s="18">
        <f t="shared" si="30"/>
        <v>0.82425194149437098</v>
      </c>
      <c r="Q196" s="15"/>
      <c r="R196" s="14"/>
      <c r="S196" s="20"/>
    </row>
    <row r="197" spans="1:19" ht="15" customHeight="1" x14ac:dyDescent="0.15">
      <c r="A197" s="9" t="s">
        <v>31</v>
      </c>
      <c r="B197" s="9" t="s">
        <v>32</v>
      </c>
      <c r="C197" s="9" t="s">
        <v>33</v>
      </c>
      <c r="D197" s="9" t="s">
        <v>140</v>
      </c>
      <c r="E197" s="9" t="s">
        <v>150</v>
      </c>
      <c r="F197" s="9" t="s">
        <v>138</v>
      </c>
      <c r="G197" s="10">
        <v>29.272483396377702</v>
      </c>
      <c r="H197" s="10">
        <v>22.689533710823302</v>
      </c>
      <c r="I197" s="12">
        <f>G197-H197</f>
        <v>6.5829496855544001</v>
      </c>
      <c r="J197" s="21">
        <f t="shared" si="25"/>
        <v>6.5925911212608508</v>
      </c>
    </row>
    <row r="198" spans="1:19" ht="15" customHeight="1" x14ac:dyDescent="0.15">
      <c r="A198" s="9" t="s">
        <v>34</v>
      </c>
      <c r="B198" s="9" t="s">
        <v>32</v>
      </c>
      <c r="C198" s="9" t="s">
        <v>33</v>
      </c>
      <c r="D198" s="9"/>
      <c r="E198" s="9"/>
      <c r="F198" s="9" t="s">
        <v>138</v>
      </c>
      <c r="G198" s="10">
        <v>29.395570026788601</v>
      </c>
      <c r="H198" s="10">
        <v>22.793337469821299</v>
      </c>
      <c r="I198" s="12">
        <f>G198-H198</f>
        <v>6.6022325569673015</v>
      </c>
    </row>
    <row r="199" spans="1:19" ht="15" customHeight="1" x14ac:dyDescent="0.15">
      <c r="A199" s="9" t="s">
        <v>35</v>
      </c>
      <c r="B199" s="9" t="s">
        <v>32</v>
      </c>
      <c r="C199" s="9" t="s">
        <v>33</v>
      </c>
      <c r="D199" s="9" t="s">
        <v>144</v>
      </c>
      <c r="E199" s="9" t="s">
        <v>157</v>
      </c>
      <c r="F199" s="9" t="s">
        <v>138</v>
      </c>
      <c r="G199" s="10">
        <v>27.4506369088718</v>
      </c>
      <c r="H199" s="10">
        <v>22.928572200171502</v>
      </c>
      <c r="I199" s="12">
        <f t="shared" si="29"/>
        <v>4.5220647087002988</v>
      </c>
      <c r="J199" s="21">
        <f t="shared" si="25"/>
        <v>4.5053250004769492</v>
      </c>
    </row>
    <row r="200" spans="1:19" ht="15" customHeight="1" x14ac:dyDescent="0.15">
      <c r="A200" s="9" t="s">
        <v>36</v>
      </c>
      <c r="B200" s="9" t="s">
        <v>32</v>
      </c>
      <c r="C200" s="9" t="s">
        <v>33</v>
      </c>
      <c r="D200" s="9"/>
      <c r="E200" s="9"/>
      <c r="F200" s="9" t="s">
        <v>138</v>
      </c>
      <c r="G200" s="10">
        <v>27.473159760728901</v>
      </c>
      <c r="H200" s="10">
        <v>22.984574468475302</v>
      </c>
      <c r="I200" s="12">
        <f t="shared" si="29"/>
        <v>4.4885852922535996</v>
      </c>
    </row>
    <row r="201" spans="1:19" ht="15" customHeight="1" x14ac:dyDescent="0.15">
      <c r="A201" s="9" t="s">
        <v>37</v>
      </c>
      <c r="B201" s="9" t="s">
        <v>32</v>
      </c>
      <c r="C201" s="9" t="s">
        <v>33</v>
      </c>
      <c r="D201" s="9" t="s">
        <v>144</v>
      </c>
      <c r="E201" s="9" t="s">
        <v>158</v>
      </c>
      <c r="F201" s="9" t="s">
        <v>138</v>
      </c>
      <c r="G201" s="10">
        <v>27.3707542740534</v>
      </c>
      <c r="H201" s="10">
        <v>23.284607988429102</v>
      </c>
      <c r="I201" s="12">
        <f t="shared" si="29"/>
        <v>4.0861462856242987</v>
      </c>
      <c r="J201" s="21">
        <f>AVERAGE(I201:I202)</f>
        <v>4.0436090640840483</v>
      </c>
    </row>
    <row r="202" spans="1:19" ht="15" customHeight="1" x14ac:dyDescent="0.15">
      <c r="A202" s="9" t="s">
        <v>38</v>
      </c>
      <c r="B202" s="9" t="s">
        <v>32</v>
      </c>
      <c r="C202" s="9" t="s">
        <v>33</v>
      </c>
      <c r="D202" s="9"/>
      <c r="E202" s="9"/>
      <c r="F202" s="9" t="s">
        <v>138</v>
      </c>
      <c r="G202" s="10">
        <v>27.313695786487099</v>
      </c>
      <c r="H202" s="10">
        <v>23.312623943943301</v>
      </c>
      <c r="I202" s="12">
        <f t="shared" si="29"/>
        <v>4.0010718425437979</v>
      </c>
    </row>
    <row r="203" spans="1:19" ht="15" customHeight="1" x14ac:dyDescent="0.15">
      <c r="A203" s="9" t="s">
        <v>43</v>
      </c>
      <c r="B203" s="9" t="s">
        <v>32</v>
      </c>
      <c r="C203" s="9" t="s">
        <v>33</v>
      </c>
      <c r="D203" s="9" t="s">
        <v>147</v>
      </c>
      <c r="E203" s="9" t="s">
        <v>160</v>
      </c>
      <c r="F203" s="9" t="s">
        <v>138</v>
      </c>
      <c r="G203" s="10">
        <v>27.128233240870902</v>
      </c>
      <c r="H203" s="10">
        <v>23.9428553837846</v>
      </c>
      <c r="I203" s="12">
        <f t="shared" si="29"/>
        <v>3.1853778570863014</v>
      </c>
      <c r="J203" s="21">
        <f>AVERAGE(I203:I204)</f>
        <v>3.0940730176067017</v>
      </c>
    </row>
    <row r="204" spans="1:19" ht="15" customHeight="1" x14ac:dyDescent="0.15">
      <c r="A204" s="9" t="s">
        <v>44</v>
      </c>
      <c r="B204" s="9" t="s">
        <v>32</v>
      </c>
      <c r="C204" s="9" t="s">
        <v>33</v>
      </c>
      <c r="F204" s="9" t="s">
        <v>138</v>
      </c>
      <c r="G204" s="10">
        <v>27.089085741440702</v>
      </c>
      <c r="H204" s="10">
        <v>24.0863175633136</v>
      </c>
      <c r="I204" s="12">
        <f t="shared" si="29"/>
        <v>3.0027681781271021</v>
      </c>
    </row>
    <row r="205" spans="1:19" ht="15" customHeight="1" x14ac:dyDescent="0.15">
      <c r="A205" s="9" t="s">
        <v>71</v>
      </c>
      <c r="B205" s="9" t="s">
        <v>32</v>
      </c>
      <c r="C205" s="9" t="s">
        <v>33</v>
      </c>
      <c r="D205" s="9" t="s">
        <v>142</v>
      </c>
      <c r="E205" s="9" t="s">
        <v>159</v>
      </c>
      <c r="F205" s="9" t="s">
        <v>138</v>
      </c>
      <c r="G205" s="10">
        <v>26.743254474579299</v>
      </c>
      <c r="H205" s="10">
        <v>22.490499125048299</v>
      </c>
      <c r="I205" s="12">
        <f t="shared" si="29"/>
        <v>4.2527553495310002</v>
      </c>
      <c r="J205" s="21">
        <f>AVERAGE(I205:I206)</f>
        <v>4.2294688352086993</v>
      </c>
    </row>
    <row r="206" spans="1:19" ht="15" customHeight="1" x14ac:dyDescent="0.15">
      <c r="A206" s="9" t="s">
        <v>72</v>
      </c>
      <c r="B206" s="9" t="s">
        <v>32</v>
      </c>
      <c r="C206" s="9" t="s">
        <v>33</v>
      </c>
      <c r="D206" s="9"/>
      <c r="E206" s="9"/>
      <c r="F206" s="9" t="s">
        <v>138</v>
      </c>
      <c r="G206" s="10">
        <v>26.5327617918384</v>
      </c>
      <c r="H206" s="10">
        <v>22.326579470952002</v>
      </c>
      <c r="I206" s="12">
        <f t="shared" si="29"/>
        <v>4.2061823208863984</v>
      </c>
    </row>
    <row r="207" spans="1:19" ht="15" customHeight="1" x14ac:dyDescent="0.15">
      <c r="A207" s="9" t="s">
        <v>73</v>
      </c>
      <c r="B207" s="9" t="s">
        <v>32</v>
      </c>
      <c r="C207" s="9" t="s">
        <v>33</v>
      </c>
      <c r="D207" s="9" t="s">
        <v>147</v>
      </c>
      <c r="E207" s="9" t="s">
        <v>161</v>
      </c>
      <c r="F207" s="9" t="s">
        <v>138</v>
      </c>
      <c r="G207" s="10">
        <v>28.036397888244899</v>
      </c>
      <c r="H207" s="10">
        <v>22.518512615810199</v>
      </c>
      <c r="I207" s="12">
        <f t="shared" si="29"/>
        <v>5.5178852724347003</v>
      </c>
      <c r="J207" s="21">
        <f>AVERAGE(I207:I208)</f>
        <v>5.5024283051417004</v>
      </c>
    </row>
    <row r="208" spans="1:19" ht="15" customHeight="1" x14ac:dyDescent="0.15">
      <c r="A208" s="9" t="s">
        <v>74</v>
      </c>
      <c r="B208" s="9" t="s">
        <v>32</v>
      </c>
      <c r="C208" s="9" t="s">
        <v>33</v>
      </c>
      <c r="D208" s="9"/>
      <c r="E208" s="9"/>
      <c r="F208" s="9" t="s">
        <v>138</v>
      </c>
      <c r="G208" s="10">
        <v>28.113867583818699</v>
      </c>
      <c r="H208" s="10">
        <v>22.626896245969998</v>
      </c>
      <c r="I208" s="12">
        <f t="shared" si="29"/>
        <v>5.4869713378487006</v>
      </c>
    </row>
    <row r="209" spans="1:19" ht="15" customHeight="1" x14ac:dyDescent="0.15">
      <c r="A209" s="9" t="s">
        <v>75</v>
      </c>
      <c r="B209" s="9" t="s">
        <v>32</v>
      </c>
      <c r="C209" s="9" t="s">
        <v>33</v>
      </c>
      <c r="D209" s="9" t="s">
        <v>140</v>
      </c>
      <c r="E209" s="9" t="s">
        <v>162</v>
      </c>
      <c r="F209" s="9" t="s">
        <v>138</v>
      </c>
      <c r="G209" s="10">
        <v>25.291435502436499</v>
      </c>
      <c r="H209" s="10">
        <v>22.585887537623002</v>
      </c>
      <c r="I209" s="12">
        <f t="shared" si="29"/>
        <v>2.7055479648134977</v>
      </c>
      <c r="J209" s="21">
        <f>AVERAGE(I209:I210)</f>
        <v>2.6609278251536974</v>
      </c>
    </row>
    <row r="210" spans="1:19" ht="15" customHeight="1" x14ac:dyDescent="0.15">
      <c r="A210" s="9" t="s">
        <v>76</v>
      </c>
      <c r="B210" s="9" t="s">
        <v>32</v>
      </c>
      <c r="C210" s="9" t="s">
        <v>33</v>
      </c>
      <c r="D210" s="9"/>
      <c r="E210" s="9"/>
      <c r="F210" s="9" t="s">
        <v>138</v>
      </c>
      <c r="G210" s="10">
        <v>25.260012306377199</v>
      </c>
      <c r="H210" s="10">
        <v>22.643704620883302</v>
      </c>
      <c r="I210" s="12">
        <f t="shared" si="29"/>
        <v>2.6163076854938971</v>
      </c>
    </row>
    <row r="211" spans="1:19" ht="15" customHeight="1" x14ac:dyDescent="0.15">
      <c r="A211" s="2" t="s">
        <v>31</v>
      </c>
      <c r="B211" s="3" t="s">
        <v>107</v>
      </c>
      <c r="C211" s="6" t="s">
        <v>108</v>
      </c>
      <c r="D211" s="9" t="s">
        <v>140</v>
      </c>
      <c r="E211" s="9" t="s">
        <v>141</v>
      </c>
      <c r="F211" s="9" t="s">
        <v>138</v>
      </c>
      <c r="G211" s="7">
        <v>23.183795620529999</v>
      </c>
      <c r="H211" s="7">
        <v>23.7505038803993</v>
      </c>
      <c r="I211" s="12">
        <f t="shared" si="29"/>
        <v>-0.5667082598693014</v>
      </c>
      <c r="J211" s="21">
        <f>AVERAGE(I211:I212)</f>
        <v>-0.54238790070690079</v>
      </c>
      <c r="M211" s="11" t="s">
        <v>163</v>
      </c>
      <c r="N211" s="11" t="s">
        <v>164</v>
      </c>
      <c r="O211" s="12">
        <f>AVERAGE(N213:N217)</f>
        <v>4.1156680340479923E-2</v>
      </c>
    </row>
    <row r="212" spans="1:19" ht="15" customHeight="1" x14ac:dyDescent="0.15">
      <c r="A212" s="2" t="s">
        <v>34</v>
      </c>
      <c r="B212" s="3" t="s">
        <v>107</v>
      </c>
      <c r="C212" s="6" t="s">
        <v>108</v>
      </c>
      <c r="D212" s="9"/>
      <c r="E212" s="9"/>
      <c r="F212" s="9" t="s">
        <v>138</v>
      </c>
      <c r="G212" s="7">
        <v>23.2340362756707</v>
      </c>
      <c r="H212" s="7">
        <v>23.7521038172152</v>
      </c>
      <c r="I212" s="12">
        <f t="shared" si="29"/>
        <v>-0.51806754154450019</v>
      </c>
      <c r="M212" s="13" t="s">
        <v>108</v>
      </c>
      <c r="N212" s="14" t="s">
        <v>165</v>
      </c>
      <c r="O212" s="15" t="s">
        <v>166</v>
      </c>
      <c r="P212" s="14" t="s">
        <v>167</v>
      </c>
      <c r="Q212" s="14" t="s">
        <v>168</v>
      </c>
      <c r="R212" s="14" t="s">
        <v>169</v>
      </c>
      <c r="S212" s="14" t="s">
        <v>170</v>
      </c>
    </row>
    <row r="213" spans="1:19" ht="15" customHeight="1" x14ac:dyDescent="0.15">
      <c r="A213" s="2" t="s">
        <v>35</v>
      </c>
      <c r="B213" s="3" t="s">
        <v>107</v>
      </c>
      <c r="C213" s="6" t="s">
        <v>108</v>
      </c>
      <c r="D213" s="9" t="s">
        <v>142</v>
      </c>
      <c r="E213" s="9" t="s">
        <v>143</v>
      </c>
      <c r="F213" s="9" t="s">
        <v>138</v>
      </c>
      <c r="G213" s="7">
        <v>24.8659718684602</v>
      </c>
      <c r="H213" s="7">
        <v>24.001866733680998</v>
      </c>
      <c r="I213" s="12">
        <f t="shared" si="29"/>
        <v>0.86410513477920148</v>
      </c>
      <c r="J213" s="21">
        <f>AVERAGE(I213:I214)</f>
        <v>1.0393093751856508</v>
      </c>
      <c r="L213" s="14" t="s">
        <v>147</v>
      </c>
      <c r="M213" s="16" t="s">
        <v>148</v>
      </c>
      <c r="N213" s="17">
        <v>-0.59799226701600183</v>
      </c>
      <c r="O213" s="18">
        <f>N213-$O$211</f>
        <v>-0.63914894735648176</v>
      </c>
      <c r="P213" s="18">
        <f t="shared" ref="P213:P219" si="31">2^-O213</f>
        <v>1.5574101646491771</v>
      </c>
      <c r="Q213" s="15">
        <f>AVERAGE(P213:P217)</f>
        <v>1.0549993321744329</v>
      </c>
      <c r="R213" s="14">
        <f>STDEV(P213:P217)</f>
        <v>0.37239164926089113</v>
      </c>
      <c r="S213" s="14"/>
    </row>
    <row r="214" spans="1:19" ht="15" customHeight="1" x14ac:dyDescent="0.15">
      <c r="A214" s="2" t="s">
        <v>36</v>
      </c>
      <c r="B214" s="3" t="s">
        <v>107</v>
      </c>
      <c r="C214" s="6" t="s">
        <v>108</v>
      </c>
      <c r="D214" s="9"/>
      <c r="E214" s="9"/>
      <c r="F214" s="9" t="s">
        <v>138</v>
      </c>
      <c r="G214" s="7">
        <v>24.853156559694199</v>
      </c>
      <c r="H214" s="7">
        <v>23.638642944102099</v>
      </c>
      <c r="I214" s="12">
        <f t="shared" si="29"/>
        <v>1.2145136155921001</v>
      </c>
      <c r="L214" s="14" t="s">
        <v>147</v>
      </c>
      <c r="M214" s="19" t="s">
        <v>153</v>
      </c>
      <c r="N214" s="17">
        <v>-0.28054353103604868</v>
      </c>
      <c r="O214" s="18">
        <f>N214-$O$211</f>
        <v>-0.3217002113765286</v>
      </c>
      <c r="P214" s="18">
        <f t="shared" si="31"/>
        <v>1.2498025695768626</v>
      </c>
      <c r="Q214" s="14"/>
      <c r="R214" s="14"/>
      <c r="S214" s="14"/>
    </row>
    <row r="215" spans="1:19" ht="15" customHeight="1" x14ac:dyDescent="0.15">
      <c r="A215" s="2" t="s">
        <v>37</v>
      </c>
      <c r="B215" s="3" t="s">
        <v>107</v>
      </c>
      <c r="C215" s="6" t="s">
        <v>108</v>
      </c>
      <c r="D215" s="9" t="s">
        <v>144</v>
      </c>
      <c r="E215" s="9" t="s">
        <v>145</v>
      </c>
      <c r="F215" s="9" t="s">
        <v>138</v>
      </c>
      <c r="G215" s="7">
        <v>24.006842452723799</v>
      </c>
      <c r="H215" s="7">
        <v>23.419135761360099</v>
      </c>
      <c r="I215" s="12">
        <f t="shared" si="29"/>
        <v>0.58770669136369946</v>
      </c>
      <c r="J215" s="21">
        <f>AVERAGE(I215:I216)</f>
        <v>0.39693019663335072</v>
      </c>
      <c r="L215" s="14" t="s">
        <v>147</v>
      </c>
      <c r="M215" s="19" t="s">
        <v>154</v>
      </c>
      <c r="N215" s="17">
        <v>-1.6294745318001347E-2</v>
      </c>
      <c r="O215" s="18">
        <f>N215-$O$211</f>
        <v>-5.745142565848127E-2</v>
      </c>
      <c r="P215" s="18">
        <f t="shared" si="31"/>
        <v>1.0406258320087975</v>
      </c>
      <c r="Q215" s="14"/>
      <c r="R215" s="14"/>
      <c r="S215" s="14"/>
    </row>
    <row r="216" spans="1:19" ht="15" customHeight="1" x14ac:dyDescent="0.15">
      <c r="A216" s="2" t="s">
        <v>38</v>
      </c>
      <c r="B216" s="3" t="s">
        <v>107</v>
      </c>
      <c r="C216" s="6" t="s">
        <v>108</v>
      </c>
      <c r="D216" s="9"/>
      <c r="E216" s="9"/>
      <c r="F216" s="9" t="s">
        <v>138</v>
      </c>
      <c r="G216" s="7">
        <v>23.596687520630802</v>
      </c>
      <c r="H216" s="7">
        <v>23.3905338187278</v>
      </c>
      <c r="I216" s="12">
        <f t="shared" si="29"/>
        <v>0.20615370190300197</v>
      </c>
      <c r="L216" s="14" t="s">
        <v>147</v>
      </c>
      <c r="M216" s="19" t="s">
        <v>160</v>
      </c>
      <c r="N216" s="17">
        <v>0.80459646994794909</v>
      </c>
      <c r="O216" s="18">
        <f>N216-$O$211</f>
        <v>0.76343978960746917</v>
      </c>
      <c r="P216" s="18">
        <f t="shared" si="31"/>
        <v>0.58909009893859243</v>
      </c>
      <c r="Q216" s="14"/>
      <c r="R216" s="14"/>
      <c r="S216" s="14"/>
    </row>
    <row r="217" spans="1:19" ht="15" customHeight="1" x14ac:dyDescent="0.15">
      <c r="A217" s="2" t="s">
        <v>39</v>
      </c>
      <c r="B217" s="3" t="s">
        <v>107</v>
      </c>
      <c r="C217" s="6" t="s">
        <v>108</v>
      </c>
      <c r="D217" s="9" t="s">
        <v>142</v>
      </c>
      <c r="E217" s="9" t="s">
        <v>146</v>
      </c>
      <c r="F217" s="9" t="s">
        <v>138</v>
      </c>
      <c r="G217" s="7">
        <v>24.672165327592399</v>
      </c>
      <c r="H217" s="7">
        <v>23.9146363458349</v>
      </c>
      <c r="I217" s="12">
        <f t="shared" si="29"/>
        <v>0.75752898175749905</v>
      </c>
      <c r="J217" s="21">
        <f>AVERAGE(I217:I218)</f>
        <v>0.73799697929485042</v>
      </c>
      <c r="L217" s="14" t="s">
        <v>147</v>
      </c>
      <c r="M217" s="16" t="s">
        <v>161</v>
      </c>
      <c r="N217" s="17">
        <v>0.29601747512450238</v>
      </c>
      <c r="O217" s="18">
        <f>N217-$O$211</f>
        <v>0.25486079478402246</v>
      </c>
      <c r="P217" s="18">
        <f t="shared" si="31"/>
        <v>0.83806799569873447</v>
      </c>
      <c r="Q217" s="15"/>
      <c r="R217" s="14"/>
      <c r="S217" s="20"/>
    </row>
    <row r="218" spans="1:19" ht="15" customHeight="1" x14ac:dyDescent="0.15">
      <c r="A218" s="2" t="s">
        <v>40</v>
      </c>
      <c r="B218" s="3" t="s">
        <v>107</v>
      </c>
      <c r="C218" s="6" t="s">
        <v>108</v>
      </c>
      <c r="D218" s="9"/>
      <c r="E218" s="9"/>
      <c r="F218" s="9" t="s">
        <v>138</v>
      </c>
      <c r="G218" s="7">
        <v>24.597998651275201</v>
      </c>
      <c r="H218" s="7">
        <v>23.879533674443</v>
      </c>
      <c r="I218" s="12">
        <f t="shared" si="29"/>
        <v>0.71846497683220178</v>
      </c>
      <c r="L218" s="19" t="s">
        <v>142</v>
      </c>
      <c r="M218" s="19" t="s">
        <v>143</v>
      </c>
      <c r="N218" s="17">
        <v>1.0393093751856508</v>
      </c>
      <c r="O218" s="18">
        <f>N218-$O$211</f>
        <v>0.99815269484517088</v>
      </c>
      <c r="P218" s="18">
        <f t="shared" si="31"/>
        <v>0.50064063724569852</v>
      </c>
      <c r="Q218" s="15">
        <f>AVERAGE(P218:P221)</f>
        <v>0.50758274083524668</v>
      </c>
      <c r="R218" s="14">
        <f>STDEV(P218:P221)</f>
        <v>7.8423174540782251E-2</v>
      </c>
      <c r="S218" s="20">
        <f>TTEST(P213:P217,P218:P221,2,2)</f>
        <v>2.4623400588057818E-2</v>
      </c>
    </row>
    <row r="219" spans="1:19" ht="15" customHeight="1" x14ac:dyDescent="0.15">
      <c r="A219" s="2" t="s">
        <v>41</v>
      </c>
      <c r="B219" s="3" t="s">
        <v>107</v>
      </c>
      <c r="C219" s="6" t="s">
        <v>108</v>
      </c>
      <c r="D219" s="9" t="s">
        <v>147</v>
      </c>
      <c r="E219" s="9" t="s">
        <v>148</v>
      </c>
      <c r="F219" s="9" t="s">
        <v>138</v>
      </c>
      <c r="G219" s="7">
        <v>22.079505518579399</v>
      </c>
      <c r="H219" s="7">
        <v>22.888960134777001</v>
      </c>
      <c r="I219" s="12">
        <f t="shared" si="29"/>
        <v>-0.80945461619760195</v>
      </c>
      <c r="J219" s="21">
        <f>AVERAGE(I219:I220)</f>
        <v>-0.59799226701600183</v>
      </c>
      <c r="L219" s="19" t="s">
        <v>142</v>
      </c>
      <c r="M219" s="19" t="s">
        <v>146</v>
      </c>
      <c r="N219" s="17">
        <v>0.73799697929485042</v>
      </c>
      <c r="O219" s="18">
        <f>N219-$O$211</f>
        <v>0.6968402989543705</v>
      </c>
      <c r="P219" s="18">
        <f t="shared" si="31"/>
        <v>0.6169218721119446</v>
      </c>
      <c r="Q219" s="14"/>
      <c r="R219" s="14"/>
      <c r="S219" s="14"/>
    </row>
    <row r="220" spans="1:19" ht="15" customHeight="1" x14ac:dyDescent="0.15">
      <c r="A220" s="2" t="s">
        <v>42</v>
      </c>
      <c r="B220" s="3" t="s">
        <v>107</v>
      </c>
      <c r="C220" s="6" t="s">
        <v>108</v>
      </c>
      <c r="D220" s="9"/>
      <c r="E220" s="9"/>
      <c r="F220" s="9" t="s">
        <v>138</v>
      </c>
      <c r="G220" s="7">
        <v>21.971687162883899</v>
      </c>
      <c r="H220" s="7">
        <v>22.358217080718301</v>
      </c>
      <c r="I220" s="12">
        <f t="shared" si="29"/>
        <v>-0.38652991783440172</v>
      </c>
      <c r="L220" s="19" t="s">
        <v>142</v>
      </c>
      <c r="M220" s="19" t="s">
        <v>155</v>
      </c>
      <c r="N220" s="17">
        <v>1.0972646077624493</v>
      </c>
      <c r="O220" s="18">
        <f>N220-$O$211</f>
        <v>1.0561079274219694</v>
      </c>
      <c r="P220" s="18">
        <f>2^-O220</f>
        <v>0.48092774797980287</v>
      </c>
      <c r="Q220" s="15"/>
      <c r="R220" s="14"/>
      <c r="S220" s="20"/>
    </row>
    <row r="221" spans="1:19" ht="15" customHeight="1" x14ac:dyDescent="0.15">
      <c r="A221" s="2" t="s">
        <v>43</v>
      </c>
      <c r="B221" s="3" t="s">
        <v>107</v>
      </c>
      <c r="C221" s="6" t="s">
        <v>108</v>
      </c>
      <c r="D221" s="9" t="s">
        <v>144</v>
      </c>
      <c r="E221" s="9" t="s">
        <v>149</v>
      </c>
      <c r="F221" s="9" t="s">
        <v>138</v>
      </c>
      <c r="G221" s="7">
        <v>24.512712855343199</v>
      </c>
      <c r="H221" s="7">
        <v>23.3079892633173</v>
      </c>
      <c r="I221" s="12">
        <f t="shared" si="29"/>
        <v>1.2047235920258998</v>
      </c>
      <c r="J221" s="21">
        <f t="shared" ref="J221:J259" si="32">AVERAGE(I221:I222)</f>
        <v>1.1528173727927999</v>
      </c>
      <c r="L221" s="19" t="s">
        <v>142</v>
      </c>
      <c r="M221" s="14" t="s">
        <v>159</v>
      </c>
      <c r="N221" s="17">
        <v>1.2525855346892509</v>
      </c>
      <c r="O221" s="18">
        <f>N221-$O$211</f>
        <v>1.211428854348771</v>
      </c>
      <c r="P221" s="18">
        <f t="shared" ref="P221" si="33">2^-O221</f>
        <v>0.43184070600354063</v>
      </c>
      <c r="Q221" s="15"/>
      <c r="R221" s="14"/>
      <c r="S221" s="20"/>
    </row>
    <row r="222" spans="1:19" ht="15" customHeight="1" x14ac:dyDescent="0.15">
      <c r="A222" s="2" t="s">
        <v>44</v>
      </c>
      <c r="B222" s="3" t="s">
        <v>107</v>
      </c>
      <c r="C222" s="6" t="s">
        <v>108</v>
      </c>
      <c r="D222" s="9"/>
      <c r="E222" s="9"/>
      <c r="F222" s="9" t="s">
        <v>138</v>
      </c>
      <c r="G222" s="7">
        <v>24.685459256698401</v>
      </c>
      <c r="H222" s="7">
        <v>23.584548103138701</v>
      </c>
      <c r="I222" s="12">
        <f t="shared" si="29"/>
        <v>1.1009111535597</v>
      </c>
    </row>
    <row r="223" spans="1:19" ht="15" customHeight="1" x14ac:dyDescent="0.15">
      <c r="A223" s="2" t="s">
        <v>71</v>
      </c>
      <c r="B223" s="3" t="s">
        <v>107</v>
      </c>
      <c r="C223" s="6" t="s">
        <v>108</v>
      </c>
      <c r="D223" s="9" t="s">
        <v>144</v>
      </c>
      <c r="E223" s="9" t="s">
        <v>156</v>
      </c>
      <c r="F223" s="9" t="s">
        <v>138</v>
      </c>
      <c r="G223" s="7">
        <v>23.946762569641798</v>
      </c>
      <c r="H223" s="7">
        <v>23.699780385243098</v>
      </c>
      <c r="I223" s="12">
        <f t="shared" si="29"/>
        <v>0.2469821843986999</v>
      </c>
      <c r="J223" s="21">
        <f t="shared" si="32"/>
        <v>0.11250906347235023</v>
      </c>
      <c r="M223" s="11" t="s">
        <v>171</v>
      </c>
      <c r="N223" s="11" t="s">
        <v>164</v>
      </c>
      <c r="O223" s="12">
        <f>AVERAGE(N225:N228)</f>
        <v>9.7726562634186553E-2</v>
      </c>
    </row>
    <row r="224" spans="1:19" ht="15" customHeight="1" x14ac:dyDescent="0.15">
      <c r="A224" s="2" t="s">
        <v>72</v>
      </c>
      <c r="B224" s="3" t="s">
        <v>107</v>
      </c>
      <c r="C224" s="6" t="s">
        <v>108</v>
      </c>
      <c r="D224" s="9"/>
      <c r="E224" s="9"/>
      <c r="F224" s="9" t="s">
        <v>138</v>
      </c>
      <c r="G224" s="7">
        <v>23.877307823148399</v>
      </c>
      <c r="H224" s="7">
        <v>23.899271880602399</v>
      </c>
      <c r="I224" s="12">
        <f t="shared" si="29"/>
        <v>-2.196405745399943E-2</v>
      </c>
      <c r="M224" s="13" t="s">
        <v>108</v>
      </c>
      <c r="N224" s="14" t="s">
        <v>165</v>
      </c>
      <c r="O224" s="15" t="s">
        <v>166</v>
      </c>
      <c r="P224" s="14" t="s">
        <v>167</v>
      </c>
      <c r="Q224" s="14" t="s">
        <v>168</v>
      </c>
      <c r="R224" s="14" t="s">
        <v>169</v>
      </c>
      <c r="S224" s="14" t="s">
        <v>170</v>
      </c>
    </row>
    <row r="225" spans="1:19" ht="15" customHeight="1" x14ac:dyDescent="0.15">
      <c r="A225" s="2" t="s">
        <v>73</v>
      </c>
      <c r="B225" s="3" t="s">
        <v>107</v>
      </c>
      <c r="C225" s="6" t="s">
        <v>108</v>
      </c>
      <c r="D225" s="9" t="s">
        <v>140</v>
      </c>
      <c r="E225" s="9" t="s">
        <v>151</v>
      </c>
      <c r="F225" s="9" t="s">
        <v>138</v>
      </c>
      <c r="G225" s="7">
        <v>23.040681975318499</v>
      </c>
      <c r="H225" s="7">
        <v>23.627406839627799</v>
      </c>
      <c r="I225" s="12">
        <f t="shared" si="29"/>
        <v>-0.58672486430929993</v>
      </c>
      <c r="J225" s="21">
        <f t="shared" si="32"/>
        <v>-0.51541014560589993</v>
      </c>
      <c r="L225" s="19" t="s">
        <v>140</v>
      </c>
      <c r="M225" s="16" t="s">
        <v>141</v>
      </c>
      <c r="N225" s="17">
        <v>-0.54238790070690079</v>
      </c>
      <c r="O225" s="18">
        <f>N225-$O$223</f>
        <v>-0.64011446334108735</v>
      </c>
      <c r="P225" s="18">
        <f t="shared" ref="P225:P231" si="34">2^-O225</f>
        <v>1.5584528019711898</v>
      </c>
      <c r="Q225" s="15">
        <f>AVERAGE(P225:P228)</f>
        <v>1.096180983034732</v>
      </c>
      <c r="R225" s="14">
        <f>STDEV(P225:P228)</f>
        <v>0.51779790752104238</v>
      </c>
      <c r="S225" s="14"/>
    </row>
    <row r="226" spans="1:19" ht="15" customHeight="1" x14ac:dyDescent="0.15">
      <c r="A226" s="2" t="s">
        <v>74</v>
      </c>
      <c r="B226" s="3" t="s">
        <v>107</v>
      </c>
      <c r="C226" s="6" t="s">
        <v>108</v>
      </c>
      <c r="D226" s="9"/>
      <c r="E226" s="9"/>
      <c r="F226" s="9" t="s">
        <v>138</v>
      </c>
      <c r="G226" s="7">
        <v>23.0737941608438</v>
      </c>
      <c r="H226" s="7">
        <v>23.5178895877463</v>
      </c>
      <c r="I226" s="12">
        <f t="shared" si="29"/>
        <v>-0.44409542690249992</v>
      </c>
      <c r="L226" s="19" t="s">
        <v>140</v>
      </c>
      <c r="M226" s="19" t="s">
        <v>151</v>
      </c>
      <c r="N226" s="17">
        <v>-0.51541014560589993</v>
      </c>
      <c r="O226" s="18">
        <f>N226-$O$223</f>
        <v>-0.61313670824008648</v>
      </c>
      <c r="P226" s="18">
        <f t="shared" si="34"/>
        <v>1.5295812124965766</v>
      </c>
      <c r="Q226" s="14"/>
      <c r="R226" s="14"/>
      <c r="S226" s="14"/>
    </row>
    <row r="227" spans="1:19" ht="15" customHeight="1" x14ac:dyDescent="0.15">
      <c r="A227" s="2" t="s">
        <v>75</v>
      </c>
      <c r="B227" s="3" t="s">
        <v>107</v>
      </c>
      <c r="C227" s="6" t="s">
        <v>108</v>
      </c>
      <c r="D227" s="9" t="s">
        <v>144</v>
      </c>
      <c r="E227" s="9" t="s">
        <v>152</v>
      </c>
      <c r="F227" s="9" t="s">
        <v>138</v>
      </c>
      <c r="G227" s="7">
        <v>24.164388791856499</v>
      </c>
      <c r="H227" s="7">
        <v>23.005121098967901</v>
      </c>
      <c r="I227" s="12">
        <f t="shared" si="29"/>
        <v>1.1592676928885979</v>
      </c>
      <c r="J227" s="21">
        <f t="shared" si="32"/>
        <v>1.0634556964987496</v>
      </c>
      <c r="L227" s="19" t="s">
        <v>140</v>
      </c>
      <c r="M227" s="19" t="s">
        <v>150</v>
      </c>
      <c r="N227" s="17">
        <v>0.78924837115710034</v>
      </c>
      <c r="O227" s="18">
        <f>N227-$O$223</f>
        <v>0.69152180852291378</v>
      </c>
      <c r="P227" s="18">
        <f t="shared" si="34"/>
        <v>0.61920034974484572</v>
      </c>
      <c r="Q227" s="14"/>
      <c r="R227" s="14"/>
      <c r="S227" s="14"/>
    </row>
    <row r="228" spans="1:19" ht="15" customHeight="1" x14ac:dyDescent="0.15">
      <c r="A228" s="2" t="s">
        <v>76</v>
      </c>
      <c r="B228" s="3" t="s">
        <v>107</v>
      </c>
      <c r="C228" s="6" t="s">
        <v>108</v>
      </c>
      <c r="D228" s="9"/>
      <c r="E228" s="9"/>
      <c r="F228" s="9" t="s">
        <v>138</v>
      </c>
      <c r="G228" s="7">
        <v>24.0125813413662</v>
      </c>
      <c r="H228" s="7">
        <v>23.044937641257299</v>
      </c>
      <c r="I228" s="12">
        <f t="shared" si="29"/>
        <v>0.96764370010890133</v>
      </c>
      <c r="L228" s="19" t="s">
        <v>140</v>
      </c>
      <c r="M228" s="19" t="s">
        <v>162</v>
      </c>
      <c r="N228" s="17">
        <v>0.6594559256924466</v>
      </c>
      <c r="O228" s="18">
        <f>N228-$O$223</f>
        <v>0.56172936305826004</v>
      </c>
      <c r="P228" s="18">
        <f t="shared" si="34"/>
        <v>0.67748956792631565</v>
      </c>
      <c r="Q228" s="14"/>
      <c r="R228" s="14"/>
      <c r="S228" s="14"/>
    </row>
    <row r="229" spans="1:19" ht="15" customHeight="1" x14ac:dyDescent="0.15">
      <c r="A229" s="2" t="s">
        <v>77</v>
      </c>
      <c r="B229" s="3" t="s">
        <v>107</v>
      </c>
      <c r="C229" s="6" t="s">
        <v>108</v>
      </c>
      <c r="D229" s="9" t="s">
        <v>147</v>
      </c>
      <c r="E229" s="9" t="s">
        <v>153</v>
      </c>
      <c r="F229" s="9" t="s">
        <v>138</v>
      </c>
      <c r="G229" s="7">
        <v>22.407298468302201</v>
      </c>
      <c r="H229" s="7">
        <v>22.6041696018337</v>
      </c>
      <c r="I229" s="12">
        <f t="shared" si="29"/>
        <v>-0.19687113353149854</v>
      </c>
      <c r="J229" s="21">
        <f t="shared" si="32"/>
        <v>-0.28054353103604868</v>
      </c>
      <c r="L229" s="19" t="s">
        <v>144</v>
      </c>
      <c r="M229" s="16" t="s">
        <v>145</v>
      </c>
      <c r="N229" s="17">
        <v>0.39693019663335072</v>
      </c>
      <c r="O229" s="18">
        <f>N229-$O$223</f>
        <v>0.29920363399916416</v>
      </c>
      <c r="P229" s="18">
        <f t="shared" si="34"/>
        <v>0.81270088251398331</v>
      </c>
      <c r="Q229" s="15">
        <f>AVERAGE(P229:P234)</f>
        <v>0.58847941385743374</v>
      </c>
      <c r="R229" s="14">
        <f>STDEV(P229:P234)</f>
        <v>0.25550819641980549</v>
      </c>
      <c r="S229" s="20">
        <f>TTEST(P225:P228,P229:P234,2,2)</f>
        <v>6.9794880222365324E-2</v>
      </c>
    </row>
    <row r="230" spans="1:19" ht="15" customHeight="1" x14ac:dyDescent="0.15">
      <c r="A230" s="2" t="s">
        <v>78</v>
      </c>
      <c r="B230" s="3" t="s">
        <v>107</v>
      </c>
      <c r="C230" s="6" t="s">
        <v>108</v>
      </c>
      <c r="D230" s="9"/>
      <c r="E230" s="9"/>
      <c r="F230" s="9" t="s">
        <v>138</v>
      </c>
      <c r="G230" s="7">
        <v>22.6257337387175</v>
      </c>
      <c r="H230" s="7">
        <v>22.989949667258099</v>
      </c>
      <c r="I230" s="12">
        <f t="shared" si="29"/>
        <v>-0.36421592854059881</v>
      </c>
      <c r="L230" s="19" t="s">
        <v>144</v>
      </c>
      <c r="M230" s="19" t="s">
        <v>149</v>
      </c>
      <c r="N230" s="17">
        <v>1.1528173727927999</v>
      </c>
      <c r="O230" s="18">
        <f>N230-$O$223</f>
        <v>1.0550908101586134</v>
      </c>
      <c r="P230" s="18">
        <f t="shared" si="34"/>
        <v>0.48126692734436277</v>
      </c>
      <c r="Q230" s="14"/>
      <c r="R230" s="14"/>
      <c r="S230" s="14"/>
    </row>
    <row r="231" spans="1:19" ht="15" customHeight="1" x14ac:dyDescent="0.15">
      <c r="A231" s="2" t="s">
        <v>79</v>
      </c>
      <c r="B231" s="3" t="s">
        <v>107</v>
      </c>
      <c r="C231" s="6" t="s">
        <v>108</v>
      </c>
      <c r="D231" s="9" t="s">
        <v>147</v>
      </c>
      <c r="E231" s="9" t="s">
        <v>154</v>
      </c>
      <c r="F231" s="9" t="s">
        <v>138</v>
      </c>
      <c r="G231" s="7">
        <v>23.976613726665398</v>
      </c>
      <c r="H231" s="7">
        <v>24.003577105923299</v>
      </c>
      <c r="I231" s="12">
        <f t="shared" si="29"/>
        <v>-2.6963379257900044E-2</v>
      </c>
      <c r="J231" s="21">
        <f t="shared" si="32"/>
        <v>-1.6294745318001347E-2</v>
      </c>
      <c r="L231" s="19" t="s">
        <v>144</v>
      </c>
      <c r="M231" s="19" t="s">
        <v>156</v>
      </c>
      <c r="N231" s="17">
        <v>0.11250906347235023</v>
      </c>
      <c r="O231" s="18">
        <f>N231-$O$223</f>
        <v>1.4782500838163681E-2</v>
      </c>
      <c r="P231" s="18">
        <f t="shared" si="34"/>
        <v>0.98980586724173791</v>
      </c>
      <c r="Q231" s="14"/>
      <c r="R231" s="14"/>
      <c r="S231" s="14"/>
    </row>
    <row r="232" spans="1:19" ht="15" customHeight="1" x14ac:dyDescent="0.15">
      <c r="A232" s="2" t="s">
        <v>80</v>
      </c>
      <c r="B232" s="3" t="s">
        <v>107</v>
      </c>
      <c r="C232" s="6" t="s">
        <v>108</v>
      </c>
      <c r="D232" s="9"/>
      <c r="E232" s="9"/>
      <c r="F232" s="9" t="s">
        <v>138</v>
      </c>
      <c r="G232" s="7">
        <v>24.041116047583099</v>
      </c>
      <c r="H232" s="7">
        <v>24.046742158961202</v>
      </c>
      <c r="I232" s="12">
        <f t="shared" si="29"/>
        <v>-5.6261113781026495E-3</v>
      </c>
      <c r="L232" s="19" t="s">
        <v>144</v>
      </c>
      <c r="M232" s="19" t="s">
        <v>152</v>
      </c>
      <c r="N232" s="17">
        <v>1.0634556964987496</v>
      </c>
      <c r="O232" s="18">
        <f>N232-$O$223</f>
        <v>0.96572913386456305</v>
      </c>
      <c r="P232" s="18">
        <f>2^-O232</f>
        <v>0.51201957291545308</v>
      </c>
      <c r="Q232" s="15"/>
      <c r="R232" s="14"/>
      <c r="S232" s="20"/>
    </row>
    <row r="233" spans="1:19" ht="15" customHeight="1" x14ac:dyDescent="0.15">
      <c r="A233" s="2" t="s">
        <v>81</v>
      </c>
      <c r="B233" s="3" t="s">
        <v>107</v>
      </c>
      <c r="C233" s="6" t="s">
        <v>108</v>
      </c>
      <c r="D233" s="9" t="s">
        <v>142</v>
      </c>
      <c r="E233" s="9" t="s">
        <v>155</v>
      </c>
      <c r="F233" s="9" t="s">
        <v>138</v>
      </c>
      <c r="G233" s="7">
        <v>25.422047696574399</v>
      </c>
      <c r="H233" s="7">
        <v>24.216830655990702</v>
      </c>
      <c r="I233" s="12">
        <f t="shared" si="29"/>
        <v>1.2052170405836975</v>
      </c>
      <c r="J233" s="21">
        <f t="shared" si="32"/>
        <v>1.0972646077624493</v>
      </c>
      <c r="L233" s="14" t="s">
        <v>144</v>
      </c>
      <c r="M233" s="14" t="s">
        <v>157</v>
      </c>
      <c r="N233" s="17">
        <v>1.5720020208727998</v>
      </c>
      <c r="O233" s="18">
        <f>N233-$O$223</f>
        <v>1.4742754582386133</v>
      </c>
      <c r="P233" s="18">
        <f t="shared" ref="P233:P234" si="35">2^-O233</f>
        <v>0.35991410355178954</v>
      </c>
      <c r="Q233" s="14"/>
      <c r="R233" s="14"/>
      <c r="S233" s="14"/>
    </row>
    <row r="234" spans="1:19" ht="15" customHeight="1" x14ac:dyDescent="0.15">
      <c r="A234" s="2" t="s">
        <v>82</v>
      </c>
      <c r="B234" s="3" t="s">
        <v>107</v>
      </c>
      <c r="C234" s="6" t="s">
        <v>108</v>
      </c>
      <c r="D234" s="9"/>
      <c r="E234" s="9"/>
      <c r="F234" s="9" t="s">
        <v>138</v>
      </c>
      <c r="G234" s="7">
        <v>25.409326555613902</v>
      </c>
      <c r="H234" s="7">
        <v>24.420014380672701</v>
      </c>
      <c r="I234" s="12">
        <f t="shared" si="29"/>
        <v>0.98931217494120105</v>
      </c>
      <c r="L234" s="14" t="s">
        <v>144</v>
      </c>
      <c r="M234" s="14" t="s">
        <v>158</v>
      </c>
      <c r="N234" s="17">
        <v>1.5121135355265984</v>
      </c>
      <c r="O234" s="18">
        <f>N234-$O$223</f>
        <v>1.4143869728924119</v>
      </c>
      <c r="P234" s="18">
        <f t="shared" si="35"/>
        <v>0.37516912957727627</v>
      </c>
      <c r="Q234" s="15"/>
      <c r="R234" s="14"/>
      <c r="S234" s="20"/>
    </row>
    <row r="235" spans="1:19" ht="15" customHeight="1" x14ac:dyDescent="0.15">
      <c r="A235" s="9" t="s">
        <v>31</v>
      </c>
      <c r="B235" s="9" t="s">
        <v>107</v>
      </c>
      <c r="C235" s="9" t="s">
        <v>108</v>
      </c>
      <c r="D235" s="9" t="s">
        <v>140</v>
      </c>
      <c r="E235" s="9" t="s">
        <v>150</v>
      </c>
      <c r="F235" s="9" t="s">
        <v>138</v>
      </c>
      <c r="G235" s="10">
        <v>23.541180826396001</v>
      </c>
      <c r="H235" s="10">
        <v>22.689533710823302</v>
      </c>
      <c r="I235" s="12">
        <f t="shared" si="29"/>
        <v>0.85164711557269968</v>
      </c>
      <c r="J235" s="21">
        <f t="shared" si="32"/>
        <v>0.78924837115710034</v>
      </c>
    </row>
    <row r="236" spans="1:19" ht="15" customHeight="1" x14ac:dyDescent="0.15">
      <c r="A236" s="9" t="s">
        <v>34</v>
      </c>
      <c r="B236" s="9" t="s">
        <v>107</v>
      </c>
      <c r="C236" s="9" t="s">
        <v>108</v>
      </c>
      <c r="D236" s="9"/>
      <c r="E236" s="9"/>
      <c r="F236" s="9" t="s">
        <v>138</v>
      </c>
      <c r="G236" s="10">
        <v>23.5201870965628</v>
      </c>
      <c r="H236" s="10">
        <v>22.793337469821299</v>
      </c>
      <c r="I236" s="12">
        <f t="shared" si="29"/>
        <v>0.726849626741501</v>
      </c>
    </row>
    <row r="237" spans="1:19" ht="15" customHeight="1" x14ac:dyDescent="0.15">
      <c r="A237" s="9" t="s">
        <v>35</v>
      </c>
      <c r="B237" s="9" t="s">
        <v>107</v>
      </c>
      <c r="C237" s="9" t="s">
        <v>108</v>
      </c>
      <c r="D237" s="9" t="s">
        <v>144</v>
      </c>
      <c r="E237" s="9" t="s">
        <v>157</v>
      </c>
      <c r="F237" s="9" t="s">
        <v>138</v>
      </c>
      <c r="G237" s="10">
        <v>24.520658865143101</v>
      </c>
      <c r="H237" s="10">
        <v>22.928572200171502</v>
      </c>
      <c r="I237" s="12">
        <f t="shared" si="29"/>
        <v>1.5920866649715997</v>
      </c>
      <c r="J237" s="21">
        <f t="shared" si="32"/>
        <v>1.5720020208727998</v>
      </c>
    </row>
    <row r="238" spans="1:19" ht="15" customHeight="1" x14ac:dyDescent="0.15">
      <c r="A238" s="9" t="s">
        <v>36</v>
      </c>
      <c r="B238" s="9" t="s">
        <v>107</v>
      </c>
      <c r="C238" s="9" t="s">
        <v>108</v>
      </c>
      <c r="D238" s="9"/>
      <c r="E238" s="9"/>
      <c r="F238" s="9" t="s">
        <v>138</v>
      </c>
      <c r="G238" s="10">
        <v>24.536491845249301</v>
      </c>
      <c r="H238" s="10">
        <v>22.984574468475302</v>
      </c>
      <c r="I238" s="12">
        <f t="shared" si="29"/>
        <v>1.551917376774</v>
      </c>
    </row>
    <row r="239" spans="1:19" ht="15" customHeight="1" x14ac:dyDescent="0.15">
      <c r="A239" s="9" t="s">
        <v>37</v>
      </c>
      <c r="B239" s="9" t="s">
        <v>107</v>
      </c>
      <c r="C239" s="9" t="s">
        <v>108</v>
      </c>
      <c r="D239" s="9" t="s">
        <v>144</v>
      </c>
      <c r="E239" s="9" t="s">
        <v>158</v>
      </c>
      <c r="F239" s="9" t="s">
        <v>138</v>
      </c>
      <c r="G239" s="10">
        <v>24.8104161056199</v>
      </c>
      <c r="H239" s="10">
        <v>23.284607988429102</v>
      </c>
      <c r="I239" s="12">
        <f t="shared" si="29"/>
        <v>1.5258081171907989</v>
      </c>
      <c r="J239" s="21">
        <f t="shared" si="32"/>
        <v>1.5121135355265984</v>
      </c>
    </row>
    <row r="240" spans="1:19" ht="15" customHeight="1" x14ac:dyDescent="0.15">
      <c r="A240" s="9" t="s">
        <v>38</v>
      </c>
      <c r="B240" s="9" t="s">
        <v>107</v>
      </c>
      <c r="C240" s="9" t="s">
        <v>108</v>
      </c>
      <c r="D240" s="9"/>
      <c r="E240" s="9"/>
      <c r="F240" s="9" t="s">
        <v>138</v>
      </c>
      <c r="G240" s="10">
        <v>24.811042897805699</v>
      </c>
      <c r="H240" s="10">
        <v>23.312623943943301</v>
      </c>
      <c r="I240" s="12">
        <f t="shared" si="29"/>
        <v>1.498418953862398</v>
      </c>
    </row>
    <row r="241" spans="1:19" ht="15" customHeight="1" x14ac:dyDescent="0.15">
      <c r="A241" s="9" t="s">
        <v>43</v>
      </c>
      <c r="B241" s="9" t="s">
        <v>107</v>
      </c>
      <c r="C241" s="9" t="s">
        <v>108</v>
      </c>
      <c r="D241" s="9" t="s">
        <v>147</v>
      </c>
      <c r="E241" s="9" t="s">
        <v>160</v>
      </c>
      <c r="F241" s="9" t="s">
        <v>138</v>
      </c>
      <c r="G241" s="10">
        <v>24.8828874972534</v>
      </c>
      <c r="H241" s="10">
        <v>23.9428553837846</v>
      </c>
      <c r="I241" s="12">
        <f t="shared" si="29"/>
        <v>0.94003211346879922</v>
      </c>
      <c r="J241" s="21">
        <f t="shared" si="32"/>
        <v>0.80459646994794909</v>
      </c>
    </row>
    <row r="242" spans="1:19" ht="15" customHeight="1" x14ac:dyDescent="0.15">
      <c r="A242" s="9" t="s">
        <v>44</v>
      </c>
      <c r="B242" s="9" t="s">
        <v>107</v>
      </c>
      <c r="C242" s="9" t="s">
        <v>108</v>
      </c>
      <c r="F242" s="9" t="s">
        <v>138</v>
      </c>
      <c r="G242" s="10">
        <v>24.755478389740698</v>
      </c>
      <c r="H242" s="10">
        <v>24.0863175633136</v>
      </c>
      <c r="I242" s="12">
        <f t="shared" si="29"/>
        <v>0.66916082642709895</v>
      </c>
    </row>
    <row r="243" spans="1:19" ht="15" customHeight="1" x14ac:dyDescent="0.15">
      <c r="A243" s="9" t="s">
        <v>71</v>
      </c>
      <c r="B243" s="9" t="s">
        <v>107</v>
      </c>
      <c r="C243" s="9" t="s">
        <v>108</v>
      </c>
      <c r="D243" s="9" t="s">
        <v>142</v>
      </c>
      <c r="E243" s="9" t="s">
        <v>159</v>
      </c>
      <c r="F243" s="9" t="s">
        <v>138</v>
      </c>
      <c r="G243" s="10">
        <v>23.847867085161202</v>
      </c>
      <c r="H243" s="10">
        <v>22.490499125048299</v>
      </c>
      <c r="I243" s="12">
        <f t="shared" si="29"/>
        <v>1.3573679601129029</v>
      </c>
      <c r="J243" s="21">
        <f t="shared" si="32"/>
        <v>1.2525855346892509</v>
      </c>
    </row>
    <row r="244" spans="1:19" ht="15" customHeight="1" x14ac:dyDescent="0.15">
      <c r="A244" s="9" t="s">
        <v>72</v>
      </c>
      <c r="B244" s="9" t="s">
        <v>107</v>
      </c>
      <c r="C244" s="9" t="s">
        <v>108</v>
      </c>
      <c r="D244" s="9"/>
      <c r="E244" s="9"/>
      <c r="F244" s="9" t="s">
        <v>138</v>
      </c>
      <c r="G244" s="10">
        <v>23.4743825802176</v>
      </c>
      <c r="H244" s="10">
        <v>22.326579470952002</v>
      </c>
      <c r="I244" s="12">
        <f t="shared" si="29"/>
        <v>1.1478031092655989</v>
      </c>
    </row>
    <row r="245" spans="1:19" ht="15" customHeight="1" x14ac:dyDescent="0.15">
      <c r="A245" s="9" t="s">
        <v>73</v>
      </c>
      <c r="B245" s="9" t="s">
        <v>107</v>
      </c>
      <c r="C245" s="9" t="s">
        <v>108</v>
      </c>
      <c r="D245" s="9" t="s">
        <v>147</v>
      </c>
      <c r="E245" s="9" t="s">
        <v>161</v>
      </c>
      <c r="F245" s="9" t="s">
        <v>138</v>
      </c>
      <c r="G245" s="10">
        <v>22.8607421003673</v>
      </c>
      <c r="H245" s="10">
        <v>22.518512615810199</v>
      </c>
      <c r="I245" s="12">
        <f t="shared" si="29"/>
        <v>0.34222948455710167</v>
      </c>
      <c r="J245" s="21">
        <f t="shared" si="32"/>
        <v>0.29601747512450238</v>
      </c>
    </row>
    <row r="246" spans="1:19" ht="15" customHeight="1" x14ac:dyDescent="0.15">
      <c r="A246" s="9" t="s">
        <v>74</v>
      </c>
      <c r="B246" s="9" t="s">
        <v>107</v>
      </c>
      <c r="C246" s="9" t="s">
        <v>108</v>
      </c>
      <c r="D246" s="9"/>
      <c r="E246" s="9"/>
      <c r="F246" s="9" t="s">
        <v>138</v>
      </c>
      <c r="G246" s="10">
        <v>22.876701711661902</v>
      </c>
      <c r="H246" s="10">
        <v>22.626896245969998</v>
      </c>
      <c r="I246" s="12">
        <f t="shared" si="29"/>
        <v>0.24980546569190309</v>
      </c>
    </row>
    <row r="247" spans="1:19" ht="15" customHeight="1" x14ac:dyDescent="0.15">
      <c r="A247" s="9" t="s">
        <v>75</v>
      </c>
      <c r="B247" s="9" t="s">
        <v>107</v>
      </c>
      <c r="C247" s="9" t="s">
        <v>108</v>
      </c>
      <c r="D247" s="9" t="s">
        <v>140</v>
      </c>
      <c r="E247" s="9" t="s">
        <v>162</v>
      </c>
      <c r="F247" s="9" t="s">
        <v>138</v>
      </c>
      <c r="G247" s="10">
        <v>23.229428886224898</v>
      </c>
      <c r="H247" s="10">
        <v>22.585887537623002</v>
      </c>
      <c r="I247" s="12">
        <f t="shared" si="29"/>
        <v>0.6435413486018966</v>
      </c>
      <c r="J247" s="21">
        <f t="shared" si="32"/>
        <v>0.6594559256924466</v>
      </c>
    </row>
    <row r="248" spans="1:19" ht="15" customHeight="1" x14ac:dyDescent="0.15">
      <c r="A248" s="9" t="s">
        <v>76</v>
      </c>
      <c r="B248" s="9" t="s">
        <v>107</v>
      </c>
      <c r="C248" s="9" t="s">
        <v>108</v>
      </c>
      <c r="D248" s="9"/>
      <c r="E248" s="9"/>
      <c r="F248" s="9" t="s">
        <v>138</v>
      </c>
      <c r="G248" s="10">
        <v>23.319075123666298</v>
      </c>
      <c r="H248" s="10">
        <v>22.643704620883302</v>
      </c>
      <c r="I248" s="12">
        <f t="shared" si="29"/>
        <v>0.6753705027829966</v>
      </c>
    </row>
    <row r="249" spans="1:19" ht="15" customHeight="1" x14ac:dyDescent="0.15">
      <c r="A249" s="2" t="s">
        <v>45</v>
      </c>
      <c r="B249" s="3" t="s">
        <v>32</v>
      </c>
      <c r="C249" s="6" t="s">
        <v>46</v>
      </c>
      <c r="D249" s="9" t="s">
        <v>140</v>
      </c>
      <c r="E249" s="9" t="s">
        <v>141</v>
      </c>
      <c r="F249" s="9" t="s">
        <v>138</v>
      </c>
      <c r="G249" s="7">
        <v>24.0161603344059</v>
      </c>
      <c r="H249" s="7">
        <v>23.7505038803993</v>
      </c>
      <c r="I249" s="12">
        <f t="shared" si="29"/>
        <v>0.26565645400659932</v>
      </c>
      <c r="J249" s="21">
        <f t="shared" si="32"/>
        <v>0.31923657763539914</v>
      </c>
      <c r="M249" s="11" t="s">
        <v>163</v>
      </c>
      <c r="N249" s="11" t="s">
        <v>164</v>
      </c>
      <c r="O249" s="12">
        <f>AVERAGE(N251:N255)</f>
        <v>1.1715710451724199</v>
      </c>
    </row>
    <row r="250" spans="1:19" ht="15" customHeight="1" x14ac:dyDescent="0.15">
      <c r="A250" s="2" t="s">
        <v>47</v>
      </c>
      <c r="B250" s="3" t="s">
        <v>32</v>
      </c>
      <c r="C250" s="6" t="s">
        <v>46</v>
      </c>
      <c r="D250" s="9"/>
      <c r="E250" s="9"/>
      <c r="F250" s="9" t="s">
        <v>138</v>
      </c>
      <c r="G250" s="7">
        <v>24.124920518479399</v>
      </c>
      <c r="H250" s="7">
        <v>23.7521038172152</v>
      </c>
      <c r="I250" s="12">
        <f t="shared" si="29"/>
        <v>0.37281670126419897</v>
      </c>
      <c r="M250" s="13" t="s">
        <v>46</v>
      </c>
      <c r="N250" s="14" t="s">
        <v>165</v>
      </c>
      <c r="O250" s="15" t="s">
        <v>166</v>
      </c>
      <c r="P250" s="14" t="s">
        <v>167</v>
      </c>
      <c r="Q250" s="14" t="s">
        <v>168</v>
      </c>
      <c r="R250" s="14" t="s">
        <v>169</v>
      </c>
      <c r="S250" s="14" t="s">
        <v>170</v>
      </c>
    </row>
    <row r="251" spans="1:19" ht="15" customHeight="1" x14ac:dyDescent="0.15">
      <c r="A251" s="2" t="s">
        <v>48</v>
      </c>
      <c r="B251" s="3" t="s">
        <v>32</v>
      </c>
      <c r="C251" s="6" t="s">
        <v>46</v>
      </c>
      <c r="D251" s="9" t="s">
        <v>142</v>
      </c>
      <c r="E251" s="9" t="s">
        <v>143</v>
      </c>
      <c r="F251" s="9" t="s">
        <v>138</v>
      </c>
      <c r="G251" s="7">
        <v>25.412478297781298</v>
      </c>
      <c r="H251" s="7">
        <v>24.001866733680998</v>
      </c>
      <c r="I251" s="12">
        <f t="shared" si="29"/>
        <v>1.4106115641003001</v>
      </c>
      <c r="J251" s="21">
        <f t="shared" si="32"/>
        <v>1.6457280196909512</v>
      </c>
      <c r="L251" s="14" t="s">
        <v>147</v>
      </c>
      <c r="M251" s="16" t="s">
        <v>148</v>
      </c>
      <c r="N251" s="17">
        <v>0.24504388959689827</v>
      </c>
      <c r="O251" s="18">
        <f>N251-$O$249</f>
        <v>-0.92652715557552168</v>
      </c>
      <c r="P251" s="18">
        <f t="shared" ref="P251:P257" si="36">2^-O251</f>
        <v>1.9006951460455686</v>
      </c>
      <c r="Q251" s="15">
        <f>AVERAGE(P251:P255)</f>
        <v>1.1097056809193007</v>
      </c>
      <c r="R251" s="14">
        <f>STDEV(P251:P255)</f>
        <v>0.55594900393638669</v>
      </c>
      <c r="S251" s="14"/>
    </row>
    <row r="252" spans="1:19" ht="15" customHeight="1" x14ac:dyDescent="0.15">
      <c r="A252" s="2" t="s">
        <v>49</v>
      </c>
      <c r="B252" s="3" t="s">
        <v>32</v>
      </c>
      <c r="C252" s="6" t="s">
        <v>46</v>
      </c>
      <c r="D252" s="9"/>
      <c r="E252" s="9"/>
      <c r="F252" s="9" t="s">
        <v>138</v>
      </c>
      <c r="G252" s="7">
        <v>25.519487419383701</v>
      </c>
      <c r="H252" s="7">
        <v>23.638642944102099</v>
      </c>
      <c r="I252" s="12">
        <f t="shared" si="29"/>
        <v>1.8808444752816023</v>
      </c>
      <c r="L252" s="14" t="s">
        <v>147</v>
      </c>
      <c r="M252" s="19" t="s">
        <v>153</v>
      </c>
      <c r="N252" s="17">
        <v>0.67575109360079999</v>
      </c>
      <c r="O252" s="18">
        <f>N252-$O$249</f>
        <v>-0.49581995157161995</v>
      </c>
      <c r="P252" s="18">
        <f t="shared" si="36"/>
        <v>1.4101219661958813</v>
      </c>
      <c r="Q252" s="14"/>
      <c r="R252" s="14"/>
      <c r="S252" s="14"/>
    </row>
    <row r="253" spans="1:19" ht="15" customHeight="1" x14ac:dyDescent="0.15">
      <c r="A253" s="2" t="s">
        <v>50</v>
      </c>
      <c r="B253" s="3" t="s">
        <v>32</v>
      </c>
      <c r="C253" s="6" t="s">
        <v>46</v>
      </c>
      <c r="D253" s="9" t="s">
        <v>144</v>
      </c>
      <c r="E253" s="9" t="s">
        <v>145</v>
      </c>
      <c r="F253" s="9" t="s">
        <v>138</v>
      </c>
      <c r="G253" s="7">
        <v>24.531159585866799</v>
      </c>
      <c r="H253" s="7">
        <v>23.419135761360099</v>
      </c>
      <c r="I253" s="12">
        <f t="shared" si="29"/>
        <v>1.1120238245067</v>
      </c>
      <c r="J253" s="21">
        <f t="shared" si="32"/>
        <v>1.1654421808382001</v>
      </c>
      <c r="L253" s="14" t="s">
        <v>147</v>
      </c>
      <c r="M253" s="19" t="s">
        <v>154</v>
      </c>
      <c r="N253" s="17">
        <v>1.13943018637835</v>
      </c>
      <c r="O253" s="18">
        <f>N253-$O$249</f>
        <v>-3.2140858794069915E-2</v>
      </c>
      <c r="P253" s="18">
        <f t="shared" si="36"/>
        <v>1.0225283611885654</v>
      </c>
      <c r="Q253" s="14"/>
      <c r="R253" s="14"/>
      <c r="S253" s="14"/>
    </row>
    <row r="254" spans="1:19" ht="15" customHeight="1" x14ac:dyDescent="0.15">
      <c r="A254" s="2" t="s">
        <v>51</v>
      </c>
      <c r="B254" s="3" t="s">
        <v>32</v>
      </c>
      <c r="C254" s="6" t="s">
        <v>46</v>
      </c>
      <c r="D254" s="9"/>
      <c r="E254" s="9"/>
      <c r="F254" s="9" t="s">
        <v>138</v>
      </c>
      <c r="G254" s="7">
        <v>24.6093943558975</v>
      </c>
      <c r="H254" s="7">
        <v>23.3905338187278</v>
      </c>
      <c r="I254" s="12">
        <f t="shared" si="29"/>
        <v>1.2188605371697001</v>
      </c>
      <c r="L254" s="14" t="s">
        <v>147</v>
      </c>
      <c r="M254" s="19" t="s">
        <v>160</v>
      </c>
      <c r="N254" s="17">
        <v>2.0548119037499504</v>
      </c>
      <c r="O254" s="18">
        <f>N254-$O$249</f>
        <v>0.88324085857753043</v>
      </c>
      <c r="P254" s="18">
        <f t="shared" si="36"/>
        <v>0.54214818498545336</v>
      </c>
      <c r="Q254" s="14"/>
      <c r="R254" s="14"/>
      <c r="S254" s="14"/>
    </row>
    <row r="255" spans="1:19" ht="15" customHeight="1" x14ac:dyDescent="0.15">
      <c r="A255" s="2" t="s">
        <v>52</v>
      </c>
      <c r="B255" s="3" t="s">
        <v>32</v>
      </c>
      <c r="C255" s="6" t="s">
        <v>46</v>
      </c>
      <c r="D255" s="9" t="s">
        <v>142</v>
      </c>
      <c r="E255" s="9" t="s">
        <v>146</v>
      </c>
      <c r="F255" s="9" t="s">
        <v>138</v>
      </c>
      <c r="G255" s="7">
        <v>25.268188003383599</v>
      </c>
      <c r="H255" s="7">
        <v>23.9146363458349</v>
      </c>
      <c r="I255" s="12">
        <f t="shared" ref="I255:I286" si="37">G255-H255</f>
        <v>1.3535516575486994</v>
      </c>
      <c r="J255" s="21">
        <f t="shared" si="32"/>
        <v>1.3915137952807495</v>
      </c>
      <c r="L255" s="14" t="s">
        <v>147</v>
      </c>
      <c r="M255" s="16" t="s">
        <v>161</v>
      </c>
      <c r="N255" s="17">
        <v>1.7428181525361008</v>
      </c>
      <c r="O255" s="18">
        <f>N255-$O$249</f>
        <v>0.57124710736368089</v>
      </c>
      <c r="P255" s="18">
        <f t="shared" si="36"/>
        <v>0.67303474618103376</v>
      </c>
      <c r="Q255" s="15"/>
      <c r="R255" s="14"/>
      <c r="S255" s="20"/>
    </row>
    <row r="256" spans="1:19" ht="15" customHeight="1" x14ac:dyDescent="0.15">
      <c r="A256" s="2" t="s">
        <v>53</v>
      </c>
      <c r="B256" s="3" t="s">
        <v>32</v>
      </c>
      <c r="C256" s="6" t="s">
        <v>46</v>
      </c>
      <c r="D256" s="9"/>
      <c r="E256" s="9"/>
      <c r="F256" s="9" t="s">
        <v>138</v>
      </c>
      <c r="G256" s="7">
        <v>25.309009607455799</v>
      </c>
      <c r="H256" s="7">
        <v>23.879533674443</v>
      </c>
      <c r="I256" s="12">
        <f t="shared" si="37"/>
        <v>1.4294759330127995</v>
      </c>
      <c r="L256" s="19" t="s">
        <v>142</v>
      </c>
      <c r="M256" s="19" t="s">
        <v>143</v>
      </c>
      <c r="N256" s="17">
        <v>1.6457280196909512</v>
      </c>
      <c r="O256" s="18">
        <f>N256-$O$249</f>
        <v>0.47415697451853123</v>
      </c>
      <c r="P256" s="18">
        <f t="shared" si="36"/>
        <v>0.7198873266151059</v>
      </c>
      <c r="Q256" s="15">
        <f>AVERAGE(P256:P259)</f>
        <v>0.6101928328287971</v>
      </c>
      <c r="R256" s="14">
        <f>STDEV(P256:P259)</f>
        <v>0.22402081083074568</v>
      </c>
      <c r="S256" s="20">
        <f>TTEST(P251:P255,P256:P259,2,2)</f>
        <v>0.13826333714294026</v>
      </c>
    </row>
    <row r="257" spans="1:19" ht="15" customHeight="1" x14ac:dyDescent="0.15">
      <c r="A257" s="2" t="s">
        <v>54</v>
      </c>
      <c r="B257" s="3" t="s">
        <v>32</v>
      </c>
      <c r="C257" s="6" t="s">
        <v>46</v>
      </c>
      <c r="D257" s="9" t="s">
        <v>147</v>
      </c>
      <c r="E257" s="9" t="s">
        <v>148</v>
      </c>
      <c r="F257" s="9" t="s">
        <v>138</v>
      </c>
      <c r="G257" s="7">
        <v>22.837410838775799</v>
      </c>
      <c r="H257" s="7">
        <v>22.888960134777001</v>
      </c>
      <c r="I257" s="12">
        <f>G257-H257</f>
        <v>-5.1549296001201839E-2</v>
      </c>
      <c r="J257" s="21">
        <f t="shared" si="32"/>
        <v>0.24504388959689827</v>
      </c>
      <c r="L257" s="19" t="s">
        <v>142</v>
      </c>
      <c r="M257" s="19" t="s">
        <v>146</v>
      </c>
      <c r="N257" s="17">
        <v>1.3915137952807495</v>
      </c>
      <c r="O257" s="18">
        <f>N257-$O$249</f>
        <v>0.21994275010832953</v>
      </c>
      <c r="P257" s="18">
        <f t="shared" si="36"/>
        <v>0.8585995072234035</v>
      </c>
      <c r="Q257" s="14"/>
      <c r="R257" s="14"/>
      <c r="S257" s="14"/>
    </row>
    <row r="258" spans="1:19" ht="15" customHeight="1" x14ac:dyDescent="0.15">
      <c r="A258" s="2" t="s">
        <v>55</v>
      </c>
      <c r="B258" s="3" t="s">
        <v>32</v>
      </c>
      <c r="C258" s="6" t="s">
        <v>46</v>
      </c>
      <c r="D258" s="9"/>
      <c r="E258" s="9"/>
      <c r="F258" s="9" t="s">
        <v>138</v>
      </c>
      <c r="G258" s="7">
        <v>22.8998541559133</v>
      </c>
      <c r="H258" s="7">
        <v>22.358217080718301</v>
      </c>
      <c r="I258" s="12">
        <f>G258-H258</f>
        <v>0.54163707519499837</v>
      </c>
      <c r="L258" s="19" t="s">
        <v>142</v>
      </c>
      <c r="M258" s="19" t="s">
        <v>155</v>
      </c>
      <c r="N258" s="17">
        <v>2.1406672764145984</v>
      </c>
      <c r="O258" s="18">
        <f>N258-$O$249</f>
        <v>0.96909623124217847</v>
      </c>
      <c r="P258" s="18">
        <f>2^-O258</f>
        <v>0.51082596689551207</v>
      </c>
      <c r="Q258" s="15"/>
      <c r="R258" s="14"/>
      <c r="S258" s="20"/>
    </row>
    <row r="259" spans="1:19" ht="15" customHeight="1" x14ac:dyDescent="0.15">
      <c r="A259" s="2" t="s">
        <v>56</v>
      </c>
      <c r="B259" s="3" t="s">
        <v>32</v>
      </c>
      <c r="C259" s="6" t="s">
        <v>46</v>
      </c>
      <c r="D259" s="9" t="s">
        <v>144</v>
      </c>
      <c r="E259" s="9" t="s">
        <v>149</v>
      </c>
      <c r="F259" s="9" t="s">
        <v>138</v>
      </c>
      <c r="G259" s="7">
        <v>25.368689804021201</v>
      </c>
      <c r="H259" s="7">
        <v>23.3079892633173</v>
      </c>
      <c r="I259" s="12">
        <f t="shared" si="37"/>
        <v>2.0607005407039019</v>
      </c>
      <c r="J259" s="21">
        <f t="shared" si="32"/>
        <v>1.9174732240619008</v>
      </c>
      <c r="L259" s="19" t="s">
        <v>142</v>
      </c>
      <c r="M259" s="14" t="s">
        <v>159</v>
      </c>
      <c r="N259" s="17">
        <v>2.6801446677018497</v>
      </c>
      <c r="O259" s="18">
        <f>N259-$O$249</f>
        <v>1.5085736225294297</v>
      </c>
      <c r="P259" s="18">
        <f t="shared" ref="P259" si="38">2^-O259</f>
        <v>0.35145853058116705</v>
      </c>
      <c r="Q259" s="15"/>
      <c r="R259" s="14"/>
      <c r="S259" s="20"/>
    </row>
    <row r="260" spans="1:19" ht="15" customHeight="1" x14ac:dyDescent="0.15">
      <c r="A260" s="2" t="s">
        <v>57</v>
      </c>
      <c r="B260" s="3" t="s">
        <v>32</v>
      </c>
      <c r="C260" s="6" t="s">
        <v>46</v>
      </c>
      <c r="D260" s="9"/>
      <c r="E260" s="9"/>
      <c r="F260" s="9" t="s">
        <v>138</v>
      </c>
      <c r="G260" s="7">
        <v>25.358794010558601</v>
      </c>
      <c r="H260" s="7">
        <v>23.584548103138701</v>
      </c>
      <c r="I260" s="12">
        <f t="shared" si="37"/>
        <v>1.7742459074198997</v>
      </c>
    </row>
    <row r="261" spans="1:19" ht="15" customHeight="1" x14ac:dyDescent="0.15">
      <c r="A261" s="2" t="s">
        <v>83</v>
      </c>
      <c r="B261" s="3" t="s">
        <v>32</v>
      </c>
      <c r="C261" s="6" t="s">
        <v>46</v>
      </c>
      <c r="D261" s="9" t="s">
        <v>144</v>
      </c>
      <c r="E261" s="9" t="s">
        <v>156</v>
      </c>
      <c r="F261" s="9" t="s">
        <v>138</v>
      </c>
      <c r="G261" s="7">
        <v>25.295072593067001</v>
      </c>
      <c r="H261" s="7">
        <v>23.699780385243098</v>
      </c>
      <c r="I261" s="12">
        <f t="shared" si="37"/>
        <v>1.5952922078239027</v>
      </c>
      <c r="J261" s="21">
        <f>AVERAGE(I261:I262)</f>
        <v>1.4128215099925026</v>
      </c>
      <c r="M261" s="11" t="s">
        <v>171</v>
      </c>
      <c r="N261" s="11" t="s">
        <v>164</v>
      </c>
      <c r="O261" s="12">
        <f>AVERAGE(N263:N266)</f>
        <v>1.1687172971433117</v>
      </c>
    </row>
    <row r="262" spans="1:19" ht="15" customHeight="1" x14ac:dyDescent="0.15">
      <c r="A262" s="2" t="s">
        <v>84</v>
      </c>
      <c r="B262" s="3" t="s">
        <v>32</v>
      </c>
      <c r="C262" s="6" t="s">
        <v>46</v>
      </c>
      <c r="D262" s="9"/>
      <c r="E262" s="9"/>
      <c r="F262" s="9" t="s">
        <v>138</v>
      </c>
      <c r="G262" s="7">
        <v>25.129622692763501</v>
      </c>
      <c r="H262" s="7">
        <v>23.899271880602399</v>
      </c>
      <c r="I262" s="12">
        <f t="shared" si="37"/>
        <v>1.2303508121611024</v>
      </c>
      <c r="M262" s="13" t="s">
        <v>46</v>
      </c>
      <c r="N262" s="14" t="s">
        <v>165</v>
      </c>
      <c r="O262" s="15" t="s">
        <v>166</v>
      </c>
      <c r="P262" s="14" t="s">
        <v>167</v>
      </c>
      <c r="Q262" s="14" t="s">
        <v>168</v>
      </c>
      <c r="R262" s="14" t="s">
        <v>169</v>
      </c>
      <c r="S262" s="14" t="s">
        <v>170</v>
      </c>
    </row>
    <row r="263" spans="1:19" ht="15" customHeight="1" x14ac:dyDescent="0.15">
      <c r="A263" s="2" t="s">
        <v>85</v>
      </c>
      <c r="B263" s="3" t="s">
        <v>32</v>
      </c>
      <c r="C263" s="6" t="s">
        <v>46</v>
      </c>
      <c r="D263" s="9" t="s">
        <v>140</v>
      </c>
      <c r="E263" s="9" t="s">
        <v>151</v>
      </c>
      <c r="F263" s="9" t="s">
        <v>138</v>
      </c>
      <c r="G263" s="7">
        <v>24.119202325671399</v>
      </c>
      <c r="H263" s="7">
        <v>23.627406839627799</v>
      </c>
      <c r="I263" s="12">
        <f t="shared" si="37"/>
        <v>0.49179548604359979</v>
      </c>
      <c r="J263" s="21">
        <f>AVERAGE(I263:I264)</f>
        <v>0.50874735788769954</v>
      </c>
      <c r="L263" s="19" t="s">
        <v>140</v>
      </c>
      <c r="M263" s="16" t="s">
        <v>141</v>
      </c>
      <c r="N263" s="17">
        <v>0.31923657763539914</v>
      </c>
      <c r="O263" s="18">
        <f>N263-$O$261</f>
        <v>-0.8494807195079126</v>
      </c>
      <c r="P263" s="18">
        <f t="shared" ref="P263:P269" si="39">2^-O263</f>
        <v>1.8018522537355974</v>
      </c>
      <c r="Q263" s="15">
        <f>AVERAGE(P263:P266)</f>
        <v>1.1423972635000939</v>
      </c>
      <c r="R263" s="14">
        <f>STDEV(P263:P266)</f>
        <v>0.64058653845104763</v>
      </c>
      <c r="S263" s="14"/>
    </row>
    <row r="264" spans="1:19" ht="15" customHeight="1" x14ac:dyDescent="0.15">
      <c r="A264" s="2" t="s">
        <v>86</v>
      </c>
      <c r="B264" s="3" t="s">
        <v>32</v>
      </c>
      <c r="C264" s="6" t="s">
        <v>46</v>
      </c>
      <c r="D264" s="9"/>
      <c r="E264" s="9"/>
      <c r="F264" s="9" t="s">
        <v>138</v>
      </c>
      <c r="G264" s="7">
        <v>24.043588817478099</v>
      </c>
      <c r="H264" s="7">
        <v>23.5178895877463</v>
      </c>
      <c r="I264" s="12">
        <f t="shared" si="37"/>
        <v>0.52569922973179928</v>
      </c>
      <c r="L264" s="19" t="s">
        <v>140</v>
      </c>
      <c r="M264" s="19" t="s">
        <v>151</v>
      </c>
      <c r="N264" s="17">
        <v>0.50874735788769954</v>
      </c>
      <c r="O264" s="18">
        <f>N264-$O$261</f>
        <v>-0.6599699392556122</v>
      </c>
      <c r="P264" s="18">
        <f t="shared" si="39"/>
        <v>1.5800497006462213</v>
      </c>
      <c r="Q264" s="14"/>
      <c r="R264" s="14"/>
      <c r="S264" s="14"/>
    </row>
    <row r="265" spans="1:19" ht="15" customHeight="1" x14ac:dyDescent="0.15">
      <c r="A265" s="2" t="s">
        <v>87</v>
      </c>
      <c r="B265" s="3" t="s">
        <v>32</v>
      </c>
      <c r="C265" s="6" t="s">
        <v>46</v>
      </c>
      <c r="D265" s="9" t="s">
        <v>144</v>
      </c>
      <c r="E265" s="9" t="s">
        <v>152</v>
      </c>
      <c r="F265" s="9" t="s">
        <v>138</v>
      </c>
      <c r="G265" s="7">
        <v>25.0394871780661</v>
      </c>
      <c r="H265" s="7">
        <v>23.005121098967901</v>
      </c>
      <c r="I265" s="12">
        <f t="shared" si="37"/>
        <v>2.0343660790981986</v>
      </c>
      <c r="J265" s="21">
        <f>AVERAGE(I265:I266)</f>
        <v>2.0354767653888999</v>
      </c>
      <c r="L265" s="19" t="s">
        <v>140</v>
      </c>
      <c r="M265" s="19" t="s">
        <v>150</v>
      </c>
      <c r="N265" s="17">
        <v>1.8322514143037001</v>
      </c>
      <c r="O265" s="18">
        <f>N265-$O$261</f>
        <v>0.66353411716038835</v>
      </c>
      <c r="P265" s="18">
        <f t="shared" si="39"/>
        <v>0.63132985557327326</v>
      </c>
      <c r="Q265" s="14"/>
      <c r="R265" s="14"/>
      <c r="S265" s="14"/>
    </row>
    <row r="266" spans="1:19" ht="15" customHeight="1" x14ac:dyDescent="0.15">
      <c r="A266" s="2" t="s">
        <v>88</v>
      </c>
      <c r="B266" s="3" t="s">
        <v>32</v>
      </c>
      <c r="C266" s="6" t="s">
        <v>46</v>
      </c>
      <c r="D266" s="9"/>
      <c r="E266" s="9"/>
      <c r="F266" s="9" t="s">
        <v>138</v>
      </c>
      <c r="G266" s="7">
        <v>25.0815250929369</v>
      </c>
      <c r="H266" s="7">
        <v>23.044937641257299</v>
      </c>
      <c r="I266" s="12">
        <f t="shared" si="37"/>
        <v>2.0365874516796012</v>
      </c>
      <c r="L266" s="19" t="s">
        <v>140</v>
      </c>
      <c r="M266" s="19" t="s">
        <v>162</v>
      </c>
      <c r="N266" s="17">
        <v>2.0146338387464482</v>
      </c>
      <c r="O266" s="18">
        <f>N266-$O$261</f>
        <v>0.84591654160313645</v>
      </c>
      <c r="P266" s="18">
        <f t="shared" si="39"/>
        <v>0.55635724404528253</v>
      </c>
      <c r="Q266" s="14"/>
      <c r="R266" s="14"/>
      <c r="S266" s="14"/>
    </row>
    <row r="267" spans="1:19" ht="15" customHeight="1" x14ac:dyDescent="0.15">
      <c r="A267" s="2" t="s">
        <v>89</v>
      </c>
      <c r="B267" s="3" t="s">
        <v>32</v>
      </c>
      <c r="C267" s="6" t="s">
        <v>46</v>
      </c>
      <c r="D267" s="9" t="s">
        <v>147</v>
      </c>
      <c r="E267" s="9" t="s">
        <v>153</v>
      </c>
      <c r="F267" s="9" t="s">
        <v>138</v>
      </c>
      <c r="G267" s="7">
        <v>23.449179758019199</v>
      </c>
      <c r="H267" s="7">
        <v>22.6041696018337</v>
      </c>
      <c r="I267" s="12">
        <f t="shared" si="37"/>
        <v>0.84501015618549857</v>
      </c>
      <c r="J267" s="21">
        <f>AVERAGE(I267:I268)</f>
        <v>0.67575109360079999</v>
      </c>
      <c r="L267" s="19" t="s">
        <v>144</v>
      </c>
      <c r="M267" s="16" t="s">
        <v>145</v>
      </c>
      <c r="N267" s="17">
        <v>1.1654421808382001</v>
      </c>
      <c r="O267" s="18">
        <f>N267-$O$261</f>
        <v>-3.2751163051116805E-3</v>
      </c>
      <c r="P267" s="18">
        <f t="shared" si="39"/>
        <v>1.0022727163463059</v>
      </c>
      <c r="Q267" s="15">
        <f>AVERAGE(P267:P272)</f>
        <v>0.6270988368344762</v>
      </c>
      <c r="R267" s="14">
        <f>STDEV(P267:P272)</f>
        <v>0.2500878285278435</v>
      </c>
      <c r="S267" s="20">
        <f>TTEST(P263:P266,P267:P272,2,2)</f>
        <v>0.10669824542186412</v>
      </c>
    </row>
    <row r="268" spans="1:19" ht="15" customHeight="1" x14ac:dyDescent="0.15">
      <c r="A268" s="2" t="s">
        <v>90</v>
      </c>
      <c r="B268" s="3" t="s">
        <v>32</v>
      </c>
      <c r="C268" s="6" t="s">
        <v>46</v>
      </c>
      <c r="D268" s="9"/>
      <c r="E268" s="9"/>
      <c r="F268" s="9" t="s">
        <v>138</v>
      </c>
      <c r="G268" s="7">
        <v>23.4964416982742</v>
      </c>
      <c r="H268" s="7">
        <v>22.989949667258099</v>
      </c>
      <c r="I268" s="12">
        <f t="shared" si="37"/>
        <v>0.50649203101610141</v>
      </c>
      <c r="L268" s="19" t="s">
        <v>144</v>
      </c>
      <c r="M268" s="19" t="s">
        <v>149</v>
      </c>
      <c r="N268" s="17">
        <v>1.9174732240619008</v>
      </c>
      <c r="O268" s="18">
        <f>N268-$O$261</f>
        <v>0.74875592691858905</v>
      </c>
      <c r="P268" s="18">
        <f t="shared" si="39"/>
        <v>0.59511652059817288</v>
      </c>
      <c r="Q268" s="14"/>
      <c r="R268" s="14"/>
      <c r="S268" s="14"/>
    </row>
    <row r="269" spans="1:19" ht="15" customHeight="1" x14ac:dyDescent="0.15">
      <c r="A269" s="2" t="s">
        <v>91</v>
      </c>
      <c r="B269" s="3" t="s">
        <v>32</v>
      </c>
      <c r="C269" s="6" t="s">
        <v>46</v>
      </c>
      <c r="D269" s="9" t="s">
        <v>147</v>
      </c>
      <c r="E269" s="9" t="s">
        <v>154</v>
      </c>
      <c r="F269" s="9" t="s">
        <v>138</v>
      </c>
      <c r="G269" s="7">
        <v>25.142139889066801</v>
      </c>
      <c r="H269" s="7">
        <v>24.003577105923299</v>
      </c>
      <c r="I269" s="12">
        <f t="shared" si="37"/>
        <v>1.1385627831435023</v>
      </c>
      <c r="J269" s="21">
        <f>AVERAGE(I269:I270)</f>
        <v>1.13943018637835</v>
      </c>
      <c r="L269" s="19" t="s">
        <v>144</v>
      </c>
      <c r="M269" s="19" t="s">
        <v>156</v>
      </c>
      <c r="N269" s="17">
        <v>1.4128215099925026</v>
      </c>
      <c r="O269" s="18">
        <f>N269-$O$261</f>
        <v>0.24410421284919082</v>
      </c>
      <c r="P269" s="18">
        <f t="shared" si="39"/>
        <v>0.84433989446152702</v>
      </c>
      <c r="Q269" s="14"/>
      <c r="R269" s="14"/>
      <c r="S269" s="14"/>
    </row>
    <row r="270" spans="1:19" ht="15" customHeight="1" x14ac:dyDescent="0.15">
      <c r="A270" s="2" t="s">
        <v>92</v>
      </c>
      <c r="B270" s="3" t="s">
        <v>32</v>
      </c>
      <c r="C270" s="6" t="s">
        <v>46</v>
      </c>
      <c r="D270" s="9"/>
      <c r="E270" s="9"/>
      <c r="F270" s="9" t="s">
        <v>138</v>
      </c>
      <c r="G270" s="7">
        <v>25.187039748574399</v>
      </c>
      <c r="H270" s="7">
        <v>24.046742158961202</v>
      </c>
      <c r="I270" s="12">
        <f t="shared" si="37"/>
        <v>1.1402975896131977</v>
      </c>
      <c r="L270" s="19" t="s">
        <v>144</v>
      </c>
      <c r="M270" s="19" t="s">
        <v>152</v>
      </c>
      <c r="N270" s="17">
        <v>2.0354767653888999</v>
      </c>
      <c r="O270" s="18">
        <f>N270-$O$261</f>
        <v>0.86675946824558814</v>
      </c>
      <c r="P270" s="18">
        <f>2^-O270</f>
        <v>0.54837721426468233</v>
      </c>
      <c r="Q270" s="15"/>
      <c r="R270" s="14"/>
      <c r="S270" s="20"/>
    </row>
    <row r="271" spans="1:19" ht="15" customHeight="1" x14ac:dyDescent="0.15">
      <c r="A271" s="2" t="s">
        <v>93</v>
      </c>
      <c r="B271" s="3" t="s">
        <v>32</v>
      </c>
      <c r="C271" s="6" t="s">
        <v>46</v>
      </c>
      <c r="D271" s="9" t="s">
        <v>142</v>
      </c>
      <c r="E271" s="9" t="s">
        <v>155</v>
      </c>
      <c r="F271" s="9" t="s">
        <v>138</v>
      </c>
      <c r="G271" s="7">
        <v>26.365911873336501</v>
      </c>
      <c r="H271" s="7">
        <v>24.216830655990702</v>
      </c>
      <c r="I271" s="12">
        <f t="shared" si="37"/>
        <v>2.1490812173457989</v>
      </c>
      <c r="J271" s="21">
        <f>AVERAGE(I271:I272)</f>
        <v>2.1406672764145984</v>
      </c>
      <c r="L271" s="14" t="s">
        <v>144</v>
      </c>
      <c r="M271" s="14" t="s">
        <v>157</v>
      </c>
      <c r="N271" s="17">
        <v>2.4414260049805989</v>
      </c>
      <c r="O271" s="18">
        <f>N271-$O$261</f>
        <v>1.2727087078372872</v>
      </c>
      <c r="P271" s="18">
        <f t="shared" ref="P271:P272" si="40">2^-O271</f>
        <v>0.41388196582452702</v>
      </c>
      <c r="Q271" s="14"/>
      <c r="R271" s="14"/>
      <c r="S271" s="14"/>
    </row>
    <row r="272" spans="1:19" ht="15" customHeight="1" x14ac:dyDescent="0.15">
      <c r="A272" s="2" t="s">
        <v>94</v>
      </c>
      <c r="B272" s="3" t="s">
        <v>32</v>
      </c>
      <c r="C272" s="6" t="s">
        <v>46</v>
      </c>
      <c r="D272" s="9"/>
      <c r="E272" s="9"/>
      <c r="F272" s="9" t="s">
        <v>138</v>
      </c>
      <c r="G272" s="7">
        <v>26.552267716156098</v>
      </c>
      <c r="H272" s="7">
        <v>24.420014380672701</v>
      </c>
      <c r="I272" s="12">
        <f t="shared" si="37"/>
        <v>2.1322533354833979</v>
      </c>
      <c r="L272" s="14" t="s">
        <v>144</v>
      </c>
      <c r="M272" s="14" t="s">
        <v>158</v>
      </c>
      <c r="N272" s="17">
        <v>2.6482509569630484</v>
      </c>
      <c r="O272" s="18">
        <f>N272-$O$261</f>
        <v>1.4795336598197366</v>
      </c>
      <c r="P272" s="18">
        <f t="shared" si="40"/>
        <v>0.35860470951164203</v>
      </c>
      <c r="Q272" s="15"/>
      <c r="R272" s="14"/>
      <c r="S272" s="20"/>
    </row>
    <row r="273" spans="1:10" ht="15" customHeight="1" x14ac:dyDescent="0.15">
      <c r="A273" s="9" t="s">
        <v>45</v>
      </c>
      <c r="B273" s="9" t="s">
        <v>32</v>
      </c>
      <c r="C273" s="9" t="s">
        <v>46</v>
      </c>
      <c r="D273" s="9" t="s">
        <v>140</v>
      </c>
      <c r="E273" s="9" t="s">
        <v>150</v>
      </c>
      <c r="F273" s="9" t="s">
        <v>138</v>
      </c>
      <c r="G273" s="10">
        <v>24.618477561394801</v>
      </c>
      <c r="H273" s="10">
        <v>22.689533710823302</v>
      </c>
      <c r="I273" s="12">
        <f t="shared" si="37"/>
        <v>1.9289438505714998</v>
      </c>
      <c r="J273" s="21">
        <f>AVERAGE(I273:I274)</f>
        <v>1.8322514143037001</v>
      </c>
    </row>
    <row r="274" spans="1:10" ht="15" customHeight="1" x14ac:dyDescent="0.15">
      <c r="A274" s="9" t="s">
        <v>47</v>
      </c>
      <c r="B274" s="9" t="s">
        <v>32</v>
      </c>
      <c r="C274" s="9" t="s">
        <v>46</v>
      </c>
      <c r="D274" s="9"/>
      <c r="E274" s="9"/>
      <c r="F274" s="9" t="s">
        <v>138</v>
      </c>
      <c r="G274" s="10">
        <v>24.5288964478572</v>
      </c>
      <c r="H274" s="10">
        <v>22.793337469821299</v>
      </c>
      <c r="I274" s="12">
        <f t="shared" si="37"/>
        <v>1.7355589780359004</v>
      </c>
    </row>
    <row r="275" spans="1:10" ht="15" customHeight="1" x14ac:dyDescent="0.15">
      <c r="A275" s="9" t="s">
        <v>48</v>
      </c>
      <c r="B275" s="9" t="s">
        <v>32</v>
      </c>
      <c r="C275" s="9" t="s">
        <v>46</v>
      </c>
      <c r="D275" s="9" t="s">
        <v>144</v>
      </c>
      <c r="E275" s="9" t="s">
        <v>157</v>
      </c>
      <c r="F275" s="9" t="s">
        <v>138</v>
      </c>
      <c r="G275" s="10">
        <v>25.321171223661501</v>
      </c>
      <c r="H275" s="10">
        <v>22.928572200171502</v>
      </c>
      <c r="I275" s="12">
        <f t="shared" si="37"/>
        <v>2.3925990234899999</v>
      </c>
      <c r="J275" s="21">
        <f>AVERAGE(I275:I276)</f>
        <v>2.4414260049805989</v>
      </c>
    </row>
    <row r="276" spans="1:10" ht="15" customHeight="1" x14ac:dyDescent="0.15">
      <c r="A276" s="9" t="s">
        <v>49</v>
      </c>
      <c r="B276" s="9" t="s">
        <v>32</v>
      </c>
      <c r="C276" s="9" t="s">
        <v>46</v>
      </c>
      <c r="D276" s="9"/>
      <c r="E276" s="9"/>
      <c r="F276" s="9" t="s">
        <v>138</v>
      </c>
      <c r="G276" s="10">
        <v>25.474827454946499</v>
      </c>
      <c r="H276" s="10">
        <v>22.984574468475302</v>
      </c>
      <c r="I276" s="12">
        <f t="shared" si="37"/>
        <v>2.490252986471198</v>
      </c>
    </row>
    <row r="277" spans="1:10" ht="15" customHeight="1" x14ac:dyDescent="0.15">
      <c r="A277" s="9" t="s">
        <v>50</v>
      </c>
      <c r="B277" s="9" t="s">
        <v>32</v>
      </c>
      <c r="C277" s="9" t="s">
        <v>46</v>
      </c>
      <c r="D277" s="9" t="s">
        <v>144</v>
      </c>
      <c r="E277" s="9" t="s">
        <v>158</v>
      </c>
      <c r="F277" s="9" t="s">
        <v>138</v>
      </c>
      <c r="G277" s="10">
        <v>25.867474051748999</v>
      </c>
      <c r="H277" s="10">
        <v>23.284607988429102</v>
      </c>
      <c r="I277" s="12">
        <f t="shared" si="37"/>
        <v>2.5828660633198979</v>
      </c>
      <c r="J277" s="21">
        <f>AVERAGE(I277:I278)</f>
        <v>2.6482509569630484</v>
      </c>
    </row>
    <row r="278" spans="1:10" ht="15" customHeight="1" x14ac:dyDescent="0.15">
      <c r="A278" s="9" t="s">
        <v>51</v>
      </c>
      <c r="B278" s="9" t="s">
        <v>32</v>
      </c>
      <c r="C278" s="9" t="s">
        <v>46</v>
      </c>
      <c r="D278" s="9"/>
      <c r="E278" s="9"/>
      <c r="F278" s="9" t="s">
        <v>138</v>
      </c>
      <c r="G278" s="10">
        <v>26.0262597945495</v>
      </c>
      <c r="H278" s="10">
        <v>23.312623943943301</v>
      </c>
      <c r="I278" s="12">
        <f t="shared" si="37"/>
        <v>2.7136358506061988</v>
      </c>
    </row>
    <row r="279" spans="1:10" ht="15" customHeight="1" x14ac:dyDescent="0.15">
      <c r="A279" s="9" t="s">
        <v>56</v>
      </c>
      <c r="B279" s="9" t="s">
        <v>32</v>
      </c>
      <c r="C279" s="9" t="s">
        <v>46</v>
      </c>
      <c r="D279" s="9" t="s">
        <v>147</v>
      </c>
      <c r="E279" s="9" t="s">
        <v>160</v>
      </c>
      <c r="F279" s="9" t="s">
        <v>138</v>
      </c>
      <c r="G279" s="10">
        <v>26.046233638761901</v>
      </c>
      <c r="H279" s="10">
        <v>23.9428553837846</v>
      </c>
      <c r="I279" s="12">
        <f t="shared" si="37"/>
        <v>2.1033782549773008</v>
      </c>
      <c r="J279" s="21">
        <f>AVERAGE(I279:I280)</f>
        <v>2.0548119037499504</v>
      </c>
    </row>
    <row r="280" spans="1:10" ht="15" customHeight="1" x14ac:dyDescent="0.15">
      <c r="A280" s="9" t="s">
        <v>57</v>
      </c>
      <c r="B280" s="9" t="s">
        <v>32</v>
      </c>
      <c r="C280" s="9" t="s">
        <v>46</v>
      </c>
      <c r="F280" s="9" t="s">
        <v>138</v>
      </c>
      <c r="G280" s="10">
        <v>26.092563115836199</v>
      </c>
      <c r="H280" s="10">
        <v>24.0863175633136</v>
      </c>
      <c r="I280" s="12">
        <f t="shared" si="37"/>
        <v>2.0062455525226</v>
      </c>
    </row>
    <row r="281" spans="1:10" ht="15" customHeight="1" x14ac:dyDescent="0.15">
      <c r="A281" s="9" t="s">
        <v>83</v>
      </c>
      <c r="B281" s="9" t="s">
        <v>32</v>
      </c>
      <c r="C281" s="9" t="s">
        <v>46</v>
      </c>
      <c r="D281" s="9" t="s">
        <v>142</v>
      </c>
      <c r="E281" s="9" t="s">
        <v>159</v>
      </c>
      <c r="F281" s="9" t="s">
        <v>138</v>
      </c>
      <c r="G281" s="10">
        <v>25.168632020804299</v>
      </c>
      <c r="H281" s="10">
        <v>22.490499125048299</v>
      </c>
      <c r="I281" s="12">
        <f t="shared" si="37"/>
        <v>2.6781328957560007</v>
      </c>
      <c r="J281" s="21">
        <f t="shared" ref="J281:J285" si="41">AVERAGE(I281:I282)</f>
        <v>2.6801446677018497</v>
      </c>
    </row>
    <row r="282" spans="1:10" ht="15" customHeight="1" x14ac:dyDescent="0.15">
      <c r="A282" s="9" t="s">
        <v>84</v>
      </c>
      <c r="B282" s="9" t="s">
        <v>32</v>
      </c>
      <c r="C282" s="9" t="s">
        <v>46</v>
      </c>
      <c r="D282" s="9"/>
      <c r="E282" s="9"/>
      <c r="F282" s="9" t="s">
        <v>138</v>
      </c>
      <c r="G282" s="10">
        <v>25.0087359105997</v>
      </c>
      <c r="H282" s="10">
        <v>22.326579470952002</v>
      </c>
      <c r="I282" s="12">
        <f t="shared" si="37"/>
        <v>2.6821564396476987</v>
      </c>
    </row>
    <row r="283" spans="1:10" ht="15" customHeight="1" x14ac:dyDescent="0.15">
      <c r="A283" s="9" t="s">
        <v>85</v>
      </c>
      <c r="B283" s="9" t="s">
        <v>32</v>
      </c>
      <c r="C283" s="9" t="s">
        <v>46</v>
      </c>
      <c r="D283" s="9" t="s">
        <v>147</v>
      </c>
      <c r="E283" s="9" t="s">
        <v>161</v>
      </c>
      <c r="F283" s="9" t="s">
        <v>138</v>
      </c>
      <c r="G283" s="10">
        <v>24.283066342848699</v>
      </c>
      <c r="H283" s="10">
        <v>22.518512615810199</v>
      </c>
      <c r="I283" s="12">
        <f t="shared" si="37"/>
        <v>1.7645537270384999</v>
      </c>
      <c r="J283" s="21">
        <f t="shared" si="41"/>
        <v>1.7428181525361008</v>
      </c>
    </row>
    <row r="284" spans="1:10" ht="15" customHeight="1" x14ac:dyDescent="0.15">
      <c r="A284" s="9" t="s">
        <v>86</v>
      </c>
      <c r="B284" s="9" t="s">
        <v>32</v>
      </c>
      <c r="C284" s="9" t="s">
        <v>46</v>
      </c>
      <c r="D284" s="9"/>
      <c r="E284" s="9"/>
      <c r="F284" s="9" t="s">
        <v>138</v>
      </c>
      <c r="G284" s="10">
        <v>24.3479788240037</v>
      </c>
      <c r="H284" s="10">
        <v>22.626896245969998</v>
      </c>
      <c r="I284" s="12">
        <f t="shared" si="37"/>
        <v>1.7210825780337018</v>
      </c>
    </row>
    <row r="285" spans="1:10" ht="15" customHeight="1" x14ac:dyDescent="0.15">
      <c r="A285" s="9" t="s">
        <v>87</v>
      </c>
      <c r="B285" s="9" t="s">
        <v>32</v>
      </c>
      <c r="C285" s="9" t="s">
        <v>46</v>
      </c>
      <c r="D285" s="9" t="s">
        <v>140</v>
      </c>
      <c r="E285" s="9" t="s">
        <v>162</v>
      </c>
      <c r="F285" s="9" t="s">
        <v>138</v>
      </c>
      <c r="G285" s="10">
        <v>24.679533267911602</v>
      </c>
      <c r="H285" s="10">
        <v>22.585887537623002</v>
      </c>
      <c r="I285" s="12">
        <f t="shared" si="37"/>
        <v>2.0936457302885998</v>
      </c>
      <c r="J285" s="21">
        <f t="shared" si="41"/>
        <v>2.0146338387464482</v>
      </c>
    </row>
    <row r="286" spans="1:10" ht="15" customHeight="1" x14ac:dyDescent="0.15">
      <c r="A286" s="9" t="s">
        <v>88</v>
      </c>
      <c r="B286" s="9" t="s">
        <v>32</v>
      </c>
      <c r="C286" s="9" t="s">
        <v>46</v>
      </c>
      <c r="D286" s="9"/>
      <c r="E286" s="9"/>
      <c r="F286" s="9" t="s">
        <v>138</v>
      </c>
      <c r="G286" s="10">
        <v>24.579326568087598</v>
      </c>
      <c r="H286" s="10">
        <v>22.643704620883302</v>
      </c>
      <c r="I286" s="12">
        <f t="shared" si="37"/>
        <v>1.9356219472042966</v>
      </c>
    </row>
    <row r="287" spans="1:10" ht="15" customHeight="1" x14ac:dyDescent="0.15">
      <c r="A287" s="2" t="s">
        <v>45</v>
      </c>
      <c r="B287" s="3" t="s">
        <v>135</v>
      </c>
      <c r="C287" s="6" t="s">
        <v>137</v>
      </c>
      <c r="F287" s="9" t="s">
        <v>138</v>
      </c>
      <c r="G287" s="7">
        <v>23.7505038803993</v>
      </c>
    </row>
    <row r="288" spans="1:10" ht="15" customHeight="1" x14ac:dyDescent="0.15">
      <c r="A288" s="2" t="s">
        <v>47</v>
      </c>
      <c r="B288" s="3" t="s">
        <v>135</v>
      </c>
      <c r="C288" s="6" t="s">
        <v>137</v>
      </c>
      <c r="F288" s="9" t="s">
        <v>138</v>
      </c>
      <c r="G288" s="7">
        <v>23.7521038172152</v>
      </c>
    </row>
    <row r="289" spans="1:7" ht="15" customHeight="1" x14ac:dyDescent="0.15">
      <c r="A289" s="2" t="s">
        <v>48</v>
      </c>
      <c r="B289" s="3" t="s">
        <v>135</v>
      </c>
      <c r="C289" s="6" t="s">
        <v>137</v>
      </c>
      <c r="F289" s="9" t="s">
        <v>138</v>
      </c>
      <c r="G289" s="7">
        <v>24.001866733680998</v>
      </c>
    </row>
    <row r="290" spans="1:7" ht="15" customHeight="1" x14ac:dyDescent="0.15">
      <c r="A290" s="2" t="s">
        <v>49</v>
      </c>
      <c r="B290" s="3" t="s">
        <v>135</v>
      </c>
      <c r="C290" s="6" t="s">
        <v>137</v>
      </c>
      <c r="F290" s="9" t="s">
        <v>138</v>
      </c>
      <c r="G290" s="7">
        <v>23.638642944102099</v>
      </c>
    </row>
    <row r="291" spans="1:7" ht="15" customHeight="1" x14ac:dyDescent="0.15">
      <c r="A291" s="2" t="s">
        <v>50</v>
      </c>
      <c r="B291" s="3" t="s">
        <v>135</v>
      </c>
      <c r="C291" s="6" t="s">
        <v>137</v>
      </c>
      <c r="F291" s="9" t="s">
        <v>138</v>
      </c>
      <c r="G291" s="7">
        <v>23.419135761360099</v>
      </c>
    </row>
    <row r="292" spans="1:7" ht="15" customHeight="1" x14ac:dyDescent="0.15">
      <c r="A292" s="2" t="s">
        <v>51</v>
      </c>
      <c r="B292" s="3" t="s">
        <v>135</v>
      </c>
      <c r="C292" s="6" t="s">
        <v>137</v>
      </c>
      <c r="F292" s="9" t="s">
        <v>138</v>
      </c>
      <c r="G292" s="7">
        <v>23.3905338187278</v>
      </c>
    </row>
    <row r="293" spans="1:7" ht="15" customHeight="1" x14ac:dyDescent="0.15">
      <c r="A293" s="2" t="s">
        <v>52</v>
      </c>
      <c r="B293" s="3" t="s">
        <v>135</v>
      </c>
      <c r="C293" s="6" t="s">
        <v>137</v>
      </c>
      <c r="F293" s="9" t="s">
        <v>138</v>
      </c>
      <c r="G293" s="7">
        <v>23.9146363458349</v>
      </c>
    </row>
    <row r="294" spans="1:7" ht="15" customHeight="1" x14ac:dyDescent="0.15">
      <c r="A294" s="2" t="s">
        <v>53</v>
      </c>
      <c r="B294" s="3" t="s">
        <v>135</v>
      </c>
      <c r="C294" s="6" t="s">
        <v>137</v>
      </c>
      <c r="F294" s="9" t="s">
        <v>138</v>
      </c>
      <c r="G294" s="7">
        <v>23.879533674443</v>
      </c>
    </row>
    <row r="295" spans="1:7" ht="15" customHeight="1" x14ac:dyDescent="0.15">
      <c r="A295" s="2" t="s">
        <v>54</v>
      </c>
      <c r="B295" s="3" t="s">
        <v>135</v>
      </c>
      <c r="C295" s="6" t="s">
        <v>137</v>
      </c>
      <c r="F295" s="9" t="s">
        <v>138</v>
      </c>
      <c r="G295" s="7">
        <v>22.888960134777001</v>
      </c>
    </row>
    <row r="296" spans="1:7" ht="15" customHeight="1" x14ac:dyDescent="0.15">
      <c r="A296" s="2" t="s">
        <v>55</v>
      </c>
      <c r="B296" s="3" t="s">
        <v>135</v>
      </c>
      <c r="C296" s="6" t="s">
        <v>137</v>
      </c>
      <c r="F296" s="9" t="s">
        <v>138</v>
      </c>
      <c r="G296" s="7">
        <v>22.358217080718301</v>
      </c>
    </row>
    <row r="297" spans="1:7" ht="15" customHeight="1" x14ac:dyDescent="0.15">
      <c r="A297" s="2" t="s">
        <v>56</v>
      </c>
      <c r="B297" s="3" t="s">
        <v>135</v>
      </c>
      <c r="C297" s="6" t="s">
        <v>137</v>
      </c>
      <c r="F297" s="9" t="s">
        <v>138</v>
      </c>
      <c r="G297" s="7">
        <v>23.3079892633173</v>
      </c>
    </row>
    <row r="298" spans="1:7" ht="15" customHeight="1" x14ac:dyDescent="0.15">
      <c r="A298" s="2" t="s">
        <v>57</v>
      </c>
      <c r="B298" s="3" t="s">
        <v>135</v>
      </c>
      <c r="C298" s="6" t="s">
        <v>137</v>
      </c>
      <c r="F298" s="9" t="s">
        <v>138</v>
      </c>
      <c r="G298" s="7">
        <v>23.584548103138701</v>
      </c>
    </row>
    <row r="299" spans="1:7" ht="15" customHeight="1" x14ac:dyDescent="0.15">
      <c r="A299" s="2" t="s">
        <v>110</v>
      </c>
      <c r="B299" s="3" t="s">
        <v>135</v>
      </c>
      <c r="C299" s="6" t="s">
        <v>137</v>
      </c>
      <c r="F299" s="9" t="s">
        <v>138</v>
      </c>
      <c r="G299" s="7">
        <v>23.936791337982701</v>
      </c>
    </row>
    <row r="300" spans="1:7" ht="15" customHeight="1" x14ac:dyDescent="0.15">
      <c r="A300" s="2" t="s">
        <v>112</v>
      </c>
      <c r="B300" s="3" t="s">
        <v>135</v>
      </c>
      <c r="C300" s="6" t="s">
        <v>137</v>
      </c>
      <c r="F300" s="9" t="s">
        <v>138</v>
      </c>
      <c r="G300" s="7">
        <v>23.9870052676116</v>
      </c>
    </row>
    <row r="301" spans="1:7" ht="15" customHeight="1" x14ac:dyDescent="0.15">
      <c r="A301" s="2" t="s">
        <v>113</v>
      </c>
      <c r="B301" s="3" t="s">
        <v>135</v>
      </c>
      <c r="C301" s="6" t="s">
        <v>137</v>
      </c>
      <c r="F301" s="9" t="s">
        <v>138</v>
      </c>
      <c r="G301" s="7">
        <v>23.776982061616099</v>
      </c>
    </row>
    <row r="302" spans="1:7" ht="15" customHeight="1" x14ac:dyDescent="0.15">
      <c r="A302" s="2" t="s">
        <v>114</v>
      </c>
      <c r="B302" s="3" t="s">
        <v>135</v>
      </c>
      <c r="C302" s="6" t="s">
        <v>137</v>
      </c>
      <c r="F302" s="9" t="s">
        <v>138</v>
      </c>
      <c r="G302" s="7">
        <v>23.758345438497901</v>
      </c>
    </row>
    <row r="303" spans="1:7" ht="15" customHeight="1" x14ac:dyDescent="0.15">
      <c r="A303" s="2" t="s">
        <v>115</v>
      </c>
      <c r="B303" s="3" t="s">
        <v>135</v>
      </c>
      <c r="C303" s="6" t="s">
        <v>137</v>
      </c>
      <c r="F303" s="9" t="s">
        <v>138</v>
      </c>
      <c r="G303" s="7">
        <v>23.5414330378606</v>
      </c>
    </row>
    <row r="304" spans="1:7" ht="15" customHeight="1" x14ac:dyDescent="0.15">
      <c r="A304" s="2" t="s">
        <v>116</v>
      </c>
      <c r="B304" s="3" t="s">
        <v>135</v>
      </c>
      <c r="C304" s="6" t="s">
        <v>137</v>
      </c>
      <c r="F304" s="9" t="s">
        <v>138</v>
      </c>
      <c r="G304" s="7">
        <v>23.468823039631399</v>
      </c>
    </row>
    <row r="305" spans="1:7" ht="15" customHeight="1" x14ac:dyDescent="0.15">
      <c r="A305" s="2" t="s">
        <v>117</v>
      </c>
      <c r="B305" s="3" t="s">
        <v>135</v>
      </c>
      <c r="C305" s="6" t="s">
        <v>137</v>
      </c>
      <c r="F305" s="9" t="s">
        <v>138</v>
      </c>
      <c r="G305" s="7">
        <v>23.699852038121499</v>
      </c>
    </row>
    <row r="306" spans="1:7" ht="15" customHeight="1" x14ac:dyDescent="0.15">
      <c r="A306" s="2" t="s">
        <v>118</v>
      </c>
      <c r="B306" s="3" t="s">
        <v>135</v>
      </c>
      <c r="C306" s="6" t="s">
        <v>137</v>
      </c>
      <c r="F306" s="9" t="s">
        <v>138</v>
      </c>
      <c r="G306" s="7">
        <v>24.089520102880702</v>
      </c>
    </row>
    <row r="307" spans="1:7" ht="15" customHeight="1" x14ac:dyDescent="0.15">
      <c r="A307" s="2" t="s">
        <v>119</v>
      </c>
      <c r="B307" s="3" t="s">
        <v>135</v>
      </c>
      <c r="C307" s="6" t="s">
        <v>137</v>
      </c>
      <c r="F307" s="9" t="s">
        <v>138</v>
      </c>
      <c r="G307" s="7">
        <v>22.763415084622601</v>
      </c>
    </row>
    <row r="308" spans="1:7" ht="15" customHeight="1" x14ac:dyDescent="0.15">
      <c r="A308" s="2" t="s">
        <v>120</v>
      </c>
      <c r="B308" s="3" t="s">
        <v>135</v>
      </c>
      <c r="C308" s="6" t="s">
        <v>137</v>
      </c>
      <c r="F308" s="9" t="s">
        <v>138</v>
      </c>
      <c r="G308" s="7">
        <v>22.449082850562299</v>
      </c>
    </row>
    <row r="309" spans="1:7" ht="15" customHeight="1" x14ac:dyDescent="0.15">
      <c r="A309" s="2" t="s">
        <v>121</v>
      </c>
      <c r="B309" s="3" t="s">
        <v>135</v>
      </c>
      <c r="C309" s="6" t="s">
        <v>137</v>
      </c>
      <c r="F309" s="9" t="s">
        <v>138</v>
      </c>
      <c r="G309" s="7">
        <v>23.563340347506799</v>
      </c>
    </row>
    <row r="310" spans="1:7" ht="15" customHeight="1" x14ac:dyDescent="0.15">
      <c r="A310" s="2" t="s">
        <v>122</v>
      </c>
      <c r="B310" s="3" t="s">
        <v>135</v>
      </c>
      <c r="C310" s="6" t="s">
        <v>137</v>
      </c>
      <c r="F310" s="9" t="s">
        <v>138</v>
      </c>
      <c r="G310" s="7">
        <v>23.508850849454301</v>
      </c>
    </row>
    <row r="311" spans="1:7" ht="15" customHeight="1" x14ac:dyDescent="0.15">
      <c r="A311" s="2" t="s">
        <v>58</v>
      </c>
      <c r="B311" s="3" t="s">
        <v>135</v>
      </c>
      <c r="C311" s="6" t="s">
        <v>137</v>
      </c>
      <c r="F311" s="9" t="s">
        <v>138</v>
      </c>
      <c r="G311" s="7">
        <v>22.6299849431174</v>
      </c>
    </row>
    <row r="312" spans="1:7" ht="15" customHeight="1" x14ac:dyDescent="0.15">
      <c r="A312" s="2" t="s">
        <v>60</v>
      </c>
      <c r="B312" s="3" t="s">
        <v>135</v>
      </c>
      <c r="C312" s="6" t="s">
        <v>137</v>
      </c>
      <c r="F312" s="9" t="s">
        <v>138</v>
      </c>
      <c r="G312" s="7">
        <v>22.450156423162799</v>
      </c>
    </row>
    <row r="313" spans="1:7" ht="15" customHeight="1" x14ac:dyDescent="0.15">
      <c r="A313" s="2" t="s">
        <v>61</v>
      </c>
      <c r="B313" s="3" t="s">
        <v>135</v>
      </c>
      <c r="C313" s="6" t="s">
        <v>137</v>
      </c>
      <c r="F313" s="9" t="s">
        <v>138</v>
      </c>
      <c r="G313" s="7">
        <v>22.3894802670156</v>
      </c>
    </row>
    <row r="314" spans="1:7" ht="15" customHeight="1" x14ac:dyDescent="0.15">
      <c r="A314" s="2" t="s">
        <v>62</v>
      </c>
      <c r="B314" s="3" t="s">
        <v>135</v>
      </c>
      <c r="C314" s="6" t="s">
        <v>137</v>
      </c>
      <c r="F314" s="9" t="s">
        <v>138</v>
      </c>
      <c r="G314" s="7">
        <v>22.3821753102572</v>
      </c>
    </row>
    <row r="315" spans="1:7" ht="15" customHeight="1" x14ac:dyDescent="0.15">
      <c r="A315" s="2" t="s">
        <v>63</v>
      </c>
      <c r="B315" s="3" t="s">
        <v>135</v>
      </c>
      <c r="C315" s="6" t="s">
        <v>137</v>
      </c>
      <c r="F315" s="9" t="s">
        <v>138</v>
      </c>
      <c r="G315" s="7">
        <v>22.235622269566701</v>
      </c>
    </row>
    <row r="316" spans="1:7" ht="15" customHeight="1" x14ac:dyDescent="0.15">
      <c r="A316" s="2" t="s">
        <v>64</v>
      </c>
      <c r="B316" s="3" t="s">
        <v>135</v>
      </c>
      <c r="C316" s="6" t="s">
        <v>137</v>
      </c>
      <c r="F316" s="9" t="s">
        <v>138</v>
      </c>
      <c r="G316" s="7">
        <v>22.1828182505764</v>
      </c>
    </row>
    <row r="317" spans="1:7" ht="15" customHeight="1" x14ac:dyDescent="0.15">
      <c r="A317" s="2" t="s">
        <v>65</v>
      </c>
      <c r="B317" s="3" t="s">
        <v>135</v>
      </c>
      <c r="C317" s="6" t="s">
        <v>137</v>
      </c>
      <c r="F317" s="9" t="s">
        <v>138</v>
      </c>
      <c r="G317" s="7">
        <v>22.551848712167001</v>
      </c>
    </row>
    <row r="318" spans="1:7" ht="15" customHeight="1" x14ac:dyDescent="0.15">
      <c r="A318" s="2" t="s">
        <v>66</v>
      </c>
      <c r="B318" s="3" t="s">
        <v>135</v>
      </c>
      <c r="C318" s="6" t="s">
        <v>137</v>
      </c>
      <c r="F318" s="9" t="s">
        <v>138</v>
      </c>
      <c r="G318" s="7">
        <v>22.621388842501101</v>
      </c>
    </row>
    <row r="319" spans="1:7" ht="15" customHeight="1" x14ac:dyDescent="0.15">
      <c r="A319" s="2" t="s">
        <v>67</v>
      </c>
      <c r="B319" s="3" t="s">
        <v>135</v>
      </c>
      <c r="C319" s="6" t="s">
        <v>137</v>
      </c>
      <c r="F319" s="9" t="s">
        <v>138</v>
      </c>
      <c r="G319" s="7">
        <v>21.239706445085101</v>
      </c>
    </row>
    <row r="320" spans="1:7" ht="15" customHeight="1" x14ac:dyDescent="0.15">
      <c r="A320" s="2" t="s">
        <v>68</v>
      </c>
      <c r="B320" s="3" t="s">
        <v>135</v>
      </c>
      <c r="C320" s="6" t="s">
        <v>137</v>
      </c>
      <c r="F320" s="9" t="s">
        <v>138</v>
      </c>
      <c r="G320" s="7">
        <v>21.422115391217801</v>
      </c>
    </row>
    <row r="321" spans="1:7" ht="15" customHeight="1" x14ac:dyDescent="0.15">
      <c r="A321" s="2" t="s">
        <v>69</v>
      </c>
      <c r="B321" s="3" t="s">
        <v>135</v>
      </c>
      <c r="C321" s="6" t="s">
        <v>137</v>
      </c>
      <c r="F321" s="9" t="s">
        <v>138</v>
      </c>
      <c r="G321" s="7">
        <v>22.229683554342799</v>
      </c>
    </row>
    <row r="322" spans="1:7" ht="15" customHeight="1" x14ac:dyDescent="0.15">
      <c r="A322" s="2" t="s">
        <v>70</v>
      </c>
      <c r="B322" s="3" t="s">
        <v>135</v>
      </c>
      <c r="C322" s="6" t="s">
        <v>137</v>
      </c>
      <c r="F322" s="9" t="s">
        <v>138</v>
      </c>
      <c r="G322" s="7">
        <v>22.231230330773901</v>
      </c>
    </row>
    <row r="323" spans="1:7" ht="15" customHeight="1" x14ac:dyDescent="0.15">
      <c r="A323" s="2" t="s">
        <v>83</v>
      </c>
      <c r="B323" s="3" t="s">
        <v>135</v>
      </c>
      <c r="C323" s="6" t="s">
        <v>137</v>
      </c>
      <c r="F323" s="9" t="s">
        <v>138</v>
      </c>
      <c r="G323" s="7">
        <v>23.699780385243098</v>
      </c>
    </row>
    <row r="324" spans="1:7" ht="15" customHeight="1" x14ac:dyDescent="0.15">
      <c r="A324" s="2" t="s">
        <v>84</v>
      </c>
      <c r="B324" s="3" t="s">
        <v>135</v>
      </c>
      <c r="C324" s="6" t="s">
        <v>137</v>
      </c>
      <c r="F324" s="9" t="s">
        <v>138</v>
      </c>
      <c r="G324" s="7">
        <v>23.899271880602399</v>
      </c>
    </row>
    <row r="325" spans="1:7" ht="15" customHeight="1" x14ac:dyDescent="0.15">
      <c r="A325" s="2" t="s">
        <v>85</v>
      </c>
      <c r="B325" s="3" t="s">
        <v>135</v>
      </c>
      <c r="C325" s="6" t="s">
        <v>137</v>
      </c>
      <c r="F325" s="9" t="s">
        <v>138</v>
      </c>
      <c r="G325" s="7">
        <v>23.627406839627799</v>
      </c>
    </row>
    <row r="326" spans="1:7" ht="15" customHeight="1" x14ac:dyDescent="0.15">
      <c r="A326" s="2" t="s">
        <v>86</v>
      </c>
      <c r="B326" s="3" t="s">
        <v>135</v>
      </c>
      <c r="C326" s="6" t="s">
        <v>137</v>
      </c>
      <c r="F326" s="9" t="s">
        <v>138</v>
      </c>
      <c r="G326" s="7">
        <v>23.5178895877463</v>
      </c>
    </row>
    <row r="327" spans="1:7" ht="15" customHeight="1" x14ac:dyDescent="0.15">
      <c r="A327" s="2" t="s">
        <v>87</v>
      </c>
      <c r="B327" s="3" t="s">
        <v>135</v>
      </c>
      <c r="C327" s="6" t="s">
        <v>137</v>
      </c>
      <c r="F327" s="9" t="s">
        <v>138</v>
      </c>
      <c r="G327" s="7">
        <v>23.005121098967901</v>
      </c>
    </row>
    <row r="328" spans="1:7" ht="15" customHeight="1" x14ac:dyDescent="0.15">
      <c r="A328" s="2" t="s">
        <v>88</v>
      </c>
      <c r="B328" s="3" t="s">
        <v>135</v>
      </c>
      <c r="C328" s="6" t="s">
        <v>137</v>
      </c>
      <c r="F328" s="9" t="s">
        <v>138</v>
      </c>
      <c r="G328" s="7">
        <v>23.044937641257299</v>
      </c>
    </row>
    <row r="329" spans="1:7" ht="15" customHeight="1" x14ac:dyDescent="0.15">
      <c r="A329" s="2" t="s">
        <v>89</v>
      </c>
      <c r="B329" s="3" t="s">
        <v>135</v>
      </c>
      <c r="C329" s="6" t="s">
        <v>137</v>
      </c>
      <c r="F329" s="9" t="s">
        <v>138</v>
      </c>
      <c r="G329" s="7">
        <v>22.6041696018337</v>
      </c>
    </row>
    <row r="330" spans="1:7" ht="15" customHeight="1" x14ac:dyDescent="0.15">
      <c r="A330" s="2" t="s">
        <v>90</v>
      </c>
      <c r="B330" s="3" t="s">
        <v>135</v>
      </c>
      <c r="C330" s="6" t="s">
        <v>137</v>
      </c>
      <c r="F330" s="9" t="s">
        <v>138</v>
      </c>
      <c r="G330" s="7">
        <v>22.989949667258099</v>
      </c>
    </row>
    <row r="331" spans="1:7" ht="15" customHeight="1" x14ac:dyDescent="0.15">
      <c r="A331" s="2" t="s">
        <v>91</v>
      </c>
      <c r="B331" s="3" t="s">
        <v>135</v>
      </c>
      <c r="C331" s="6" t="s">
        <v>137</v>
      </c>
      <c r="F331" s="9" t="s">
        <v>138</v>
      </c>
      <c r="G331" s="7">
        <v>24.003577105923299</v>
      </c>
    </row>
    <row r="332" spans="1:7" ht="15" customHeight="1" x14ac:dyDescent="0.15">
      <c r="A332" s="2" t="s">
        <v>92</v>
      </c>
      <c r="B332" s="3" t="s">
        <v>135</v>
      </c>
      <c r="C332" s="6" t="s">
        <v>137</v>
      </c>
      <c r="F332" s="9" t="s">
        <v>138</v>
      </c>
      <c r="G332" s="7">
        <v>24.046742158961202</v>
      </c>
    </row>
    <row r="333" spans="1:7" ht="15" customHeight="1" x14ac:dyDescent="0.15">
      <c r="A333" s="2" t="s">
        <v>93</v>
      </c>
      <c r="B333" s="3" t="s">
        <v>135</v>
      </c>
      <c r="C333" s="6" t="s">
        <v>137</v>
      </c>
      <c r="F333" s="9" t="s">
        <v>138</v>
      </c>
      <c r="G333" s="7">
        <v>24.216830655990702</v>
      </c>
    </row>
    <row r="334" spans="1:7" ht="15" customHeight="1" x14ac:dyDescent="0.15">
      <c r="A334" s="2" t="s">
        <v>94</v>
      </c>
      <c r="B334" s="3" t="s">
        <v>135</v>
      </c>
      <c r="C334" s="6" t="s">
        <v>137</v>
      </c>
      <c r="F334" s="9" t="s">
        <v>138</v>
      </c>
      <c r="G334" s="7">
        <v>24.420014380672701</v>
      </c>
    </row>
    <row r="335" spans="1:7" ht="15" customHeight="1" x14ac:dyDescent="0.15">
      <c r="A335" s="2" t="s">
        <v>123</v>
      </c>
      <c r="B335" s="3" t="s">
        <v>135</v>
      </c>
      <c r="C335" s="6" t="s">
        <v>137</v>
      </c>
      <c r="F335" s="9" t="s">
        <v>138</v>
      </c>
      <c r="G335" s="7">
        <v>23.930790346535002</v>
      </c>
    </row>
    <row r="336" spans="1:7" ht="15" customHeight="1" x14ac:dyDescent="0.15">
      <c r="A336" s="2" t="s">
        <v>124</v>
      </c>
      <c r="B336" s="3" t="s">
        <v>135</v>
      </c>
      <c r="C336" s="6" t="s">
        <v>137</v>
      </c>
      <c r="F336" s="9" t="s">
        <v>138</v>
      </c>
      <c r="G336" s="7">
        <v>23.744058686070701</v>
      </c>
    </row>
    <row r="337" spans="1:7" ht="15" customHeight="1" x14ac:dyDescent="0.15">
      <c r="A337" s="2" t="s">
        <v>125</v>
      </c>
      <c r="B337" s="3" t="s">
        <v>135</v>
      </c>
      <c r="C337" s="6" t="s">
        <v>137</v>
      </c>
      <c r="F337" s="9" t="s">
        <v>138</v>
      </c>
      <c r="G337" s="7">
        <v>23.5121047130277</v>
      </c>
    </row>
    <row r="338" spans="1:7" ht="15" customHeight="1" x14ac:dyDescent="0.15">
      <c r="A338" s="2" t="s">
        <v>126</v>
      </c>
      <c r="B338" s="3" t="s">
        <v>135</v>
      </c>
      <c r="C338" s="6" t="s">
        <v>137</v>
      </c>
      <c r="F338" s="9" t="s">
        <v>138</v>
      </c>
      <c r="G338" s="7">
        <v>23.4880929423034</v>
      </c>
    </row>
    <row r="339" spans="1:7" ht="15" customHeight="1" x14ac:dyDescent="0.15">
      <c r="A339" s="2" t="s">
        <v>127</v>
      </c>
      <c r="B339" s="3" t="s">
        <v>135</v>
      </c>
      <c r="C339" s="6" t="s">
        <v>137</v>
      </c>
      <c r="F339" s="9" t="s">
        <v>138</v>
      </c>
      <c r="G339" s="7">
        <v>23.633403623642799</v>
      </c>
    </row>
    <row r="340" spans="1:7" ht="15" customHeight="1" x14ac:dyDescent="0.15">
      <c r="A340" s="2" t="s">
        <v>128</v>
      </c>
      <c r="B340" s="3" t="s">
        <v>135</v>
      </c>
      <c r="C340" s="6" t="s">
        <v>137</v>
      </c>
      <c r="F340" s="9" t="s">
        <v>138</v>
      </c>
      <c r="G340" s="7">
        <v>23.416459792543598</v>
      </c>
    </row>
    <row r="341" spans="1:7" ht="15" customHeight="1" x14ac:dyDescent="0.15">
      <c r="A341" s="2" t="s">
        <v>129</v>
      </c>
      <c r="B341" s="3" t="s">
        <v>135</v>
      </c>
      <c r="C341" s="6" t="s">
        <v>137</v>
      </c>
      <c r="F341" s="9" t="s">
        <v>138</v>
      </c>
      <c r="G341" s="7">
        <v>23.0315854829622</v>
      </c>
    </row>
    <row r="342" spans="1:7" ht="15" customHeight="1" x14ac:dyDescent="0.15">
      <c r="A342" s="2" t="s">
        <v>130</v>
      </c>
      <c r="B342" s="3" t="s">
        <v>135</v>
      </c>
      <c r="C342" s="6" t="s">
        <v>137</v>
      </c>
      <c r="F342" s="9" t="s">
        <v>138</v>
      </c>
      <c r="G342" s="7">
        <v>23.056944696511401</v>
      </c>
    </row>
    <row r="343" spans="1:7" ht="15" customHeight="1" x14ac:dyDescent="0.15">
      <c r="A343" s="2" t="s">
        <v>131</v>
      </c>
      <c r="B343" s="3" t="s">
        <v>135</v>
      </c>
      <c r="C343" s="6" t="s">
        <v>137</v>
      </c>
      <c r="F343" s="9" t="s">
        <v>138</v>
      </c>
      <c r="G343" s="7">
        <v>24.005349769873</v>
      </c>
    </row>
    <row r="344" spans="1:7" ht="15" customHeight="1" x14ac:dyDescent="0.15">
      <c r="A344" s="2" t="s">
        <v>132</v>
      </c>
      <c r="B344" s="3" t="s">
        <v>135</v>
      </c>
      <c r="C344" s="6" t="s">
        <v>137</v>
      </c>
      <c r="F344" s="9" t="s">
        <v>138</v>
      </c>
      <c r="G344" s="7">
        <v>24.1168536727671</v>
      </c>
    </row>
    <row r="345" spans="1:7" ht="15" customHeight="1" x14ac:dyDescent="0.15">
      <c r="A345" s="2" t="s">
        <v>133</v>
      </c>
      <c r="B345" s="3" t="s">
        <v>135</v>
      </c>
      <c r="C345" s="6" t="s">
        <v>137</v>
      </c>
      <c r="F345" s="9" t="s">
        <v>138</v>
      </c>
      <c r="G345" s="7">
        <v>24.6065215031619</v>
      </c>
    </row>
    <row r="346" spans="1:7" ht="15" customHeight="1" x14ac:dyDescent="0.15">
      <c r="A346" s="2" t="s">
        <v>134</v>
      </c>
      <c r="B346" s="3" t="s">
        <v>135</v>
      </c>
      <c r="C346" s="6" t="s">
        <v>137</v>
      </c>
      <c r="F346" s="9" t="s">
        <v>138</v>
      </c>
      <c r="G346" s="7">
        <v>24.6128890884093</v>
      </c>
    </row>
    <row r="347" spans="1:7" ht="15" customHeight="1" x14ac:dyDescent="0.15">
      <c r="A347" s="2" t="s">
        <v>95</v>
      </c>
      <c r="B347" s="3" t="s">
        <v>135</v>
      </c>
      <c r="C347" s="6" t="s">
        <v>137</v>
      </c>
      <c r="F347" s="9" t="s">
        <v>138</v>
      </c>
      <c r="G347" s="7">
        <v>22.591776108415999</v>
      </c>
    </row>
    <row r="348" spans="1:7" ht="15" customHeight="1" x14ac:dyDescent="0.15">
      <c r="A348" s="2" t="s">
        <v>96</v>
      </c>
      <c r="B348" s="3" t="s">
        <v>135</v>
      </c>
      <c r="C348" s="6" t="s">
        <v>137</v>
      </c>
      <c r="F348" s="9" t="s">
        <v>138</v>
      </c>
      <c r="G348" s="7">
        <v>22.680786118500698</v>
      </c>
    </row>
    <row r="349" spans="1:7" ht="15" customHeight="1" x14ac:dyDescent="0.15">
      <c r="A349" s="2" t="s">
        <v>97</v>
      </c>
      <c r="B349" s="3" t="s">
        <v>135</v>
      </c>
      <c r="C349" s="6" t="s">
        <v>137</v>
      </c>
      <c r="F349" s="9" t="s">
        <v>138</v>
      </c>
      <c r="G349" s="7">
        <v>22.325707085522701</v>
      </c>
    </row>
    <row r="350" spans="1:7" ht="15" customHeight="1" x14ac:dyDescent="0.15">
      <c r="A350" s="2" t="s">
        <v>98</v>
      </c>
      <c r="B350" s="3" t="s">
        <v>135</v>
      </c>
      <c r="C350" s="6" t="s">
        <v>137</v>
      </c>
      <c r="F350" s="9" t="s">
        <v>138</v>
      </c>
      <c r="G350" s="7">
        <v>22.497757706803299</v>
      </c>
    </row>
    <row r="351" spans="1:7" ht="15" customHeight="1" x14ac:dyDescent="0.15">
      <c r="A351" s="2" t="s">
        <v>99</v>
      </c>
      <c r="B351" s="3" t="s">
        <v>135</v>
      </c>
      <c r="C351" s="6" t="s">
        <v>137</v>
      </c>
      <c r="F351" s="9" t="s">
        <v>138</v>
      </c>
      <c r="G351" s="7">
        <v>22.611410155475699</v>
      </c>
    </row>
    <row r="352" spans="1:7" ht="15" customHeight="1" x14ac:dyDescent="0.15">
      <c r="A352" s="2" t="s">
        <v>100</v>
      </c>
      <c r="B352" s="3" t="s">
        <v>135</v>
      </c>
      <c r="C352" s="6" t="s">
        <v>137</v>
      </c>
      <c r="F352" s="9" t="s">
        <v>138</v>
      </c>
      <c r="G352" s="7">
        <v>22.3505722801156</v>
      </c>
    </row>
    <row r="353" spans="1:7" ht="15" customHeight="1" x14ac:dyDescent="0.15">
      <c r="A353" s="2" t="s">
        <v>101</v>
      </c>
      <c r="B353" s="3" t="s">
        <v>135</v>
      </c>
      <c r="C353" s="6" t="s">
        <v>137</v>
      </c>
      <c r="F353" s="9" t="s">
        <v>138</v>
      </c>
      <c r="G353" s="7">
        <v>21.746555159279701</v>
      </c>
    </row>
    <row r="354" spans="1:7" ht="15" customHeight="1" x14ac:dyDescent="0.15">
      <c r="A354" s="2" t="s">
        <v>102</v>
      </c>
      <c r="B354" s="3" t="s">
        <v>135</v>
      </c>
      <c r="C354" s="6" t="s">
        <v>137</v>
      </c>
      <c r="F354" s="9" t="s">
        <v>138</v>
      </c>
      <c r="G354" s="7">
        <v>21.979103104563698</v>
      </c>
    </row>
    <row r="355" spans="1:7" ht="15" customHeight="1" x14ac:dyDescent="0.15">
      <c r="A355" s="2" t="s">
        <v>103</v>
      </c>
      <c r="B355" s="3" t="s">
        <v>135</v>
      </c>
      <c r="C355" s="6" t="s">
        <v>137</v>
      </c>
      <c r="F355" s="9" t="s">
        <v>138</v>
      </c>
      <c r="G355" s="7">
        <v>22.873589831824798</v>
      </c>
    </row>
    <row r="356" spans="1:7" ht="15" customHeight="1" x14ac:dyDescent="0.15">
      <c r="A356" s="2" t="s">
        <v>104</v>
      </c>
      <c r="B356" s="3" t="s">
        <v>135</v>
      </c>
      <c r="C356" s="6" t="s">
        <v>137</v>
      </c>
      <c r="F356" s="9" t="s">
        <v>138</v>
      </c>
      <c r="G356" s="7">
        <v>22.808761008610499</v>
      </c>
    </row>
    <row r="357" spans="1:7" ht="15" customHeight="1" x14ac:dyDescent="0.15">
      <c r="A357" s="2" t="s">
        <v>105</v>
      </c>
      <c r="B357" s="3" t="s">
        <v>135</v>
      </c>
      <c r="C357" s="6" t="s">
        <v>137</v>
      </c>
      <c r="F357" s="9" t="s">
        <v>138</v>
      </c>
      <c r="G357" s="7">
        <v>23.1683629529855</v>
      </c>
    </row>
    <row r="358" spans="1:7" ht="15" customHeight="1" x14ac:dyDescent="0.15">
      <c r="A358" s="2" t="s">
        <v>106</v>
      </c>
      <c r="B358" s="3" t="s">
        <v>135</v>
      </c>
      <c r="C358" s="6" t="s">
        <v>137</v>
      </c>
      <c r="F358" s="9" t="s">
        <v>138</v>
      </c>
      <c r="G358" s="7">
        <v>23.332377127539399</v>
      </c>
    </row>
  </sheetData>
  <sortState ref="A21:G260">
    <sortCondition ref="C21:C260"/>
    <sortCondition ref="A21:A260"/>
  </sortState>
  <printOptions headings="1" gridLines="1"/>
  <pageMargins left="0" right="0" top="0" bottom="0" header="0" footer="0"/>
  <pageSetup paperSize="0" scale="0" pageOrder="overThenDown" orientation="portrait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20190330_SLFN3KO ILEUM P3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Dekrey, Emilie</cp:lastModifiedBy>
  <dcterms:modified xsi:type="dcterms:W3CDTF">2019-04-02T14:31:29Z</dcterms:modified>
</cp:coreProperties>
</file>