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itra\Desktop\CDR\Publication\SFO_SON_PVN\PeerJ\"/>
    </mc:Choice>
  </mc:AlternateContent>
  <xr:revisionPtr revIDLastSave="0" documentId="13_ncr:1_{200CA114-CEC8-4AA1-B46C-788EC3EFAE48}" xr6:coauthVersionLast="36" xr6:coauthVersionMax="36" xr10:uidLastSave="{00000000-0000-0000-0000-000000000000}"/>
  <bookViews>
    <workbookView xWindow="0" yWindow="0" windowWidth="20490" windowHeight="7755" activeTab="1" xr2:uid="{00000000-000D-0000-FFFF-FFFF00000000}"/>
  </bookViews>
  <sheets>
    <sheet name="Rpl19" sheetId="6" r:id="rId1"/>
    <sheet name="Apopt1" sheetId="50" r:id="rId2"/>
    <sheet name="Lin52" sheetId="53" r:id="rId3"/>
    <sheet name="OXT" sheetId="81" r:id="rId4"/>
    <sheet name="AVP" sheetId="8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7" i="82" l="1"/>
  <c r="F57" i="82" s="1"/>
  <c r="D55" i="82"/>
  <c r="F55" i="82" s="1"/>
  <c r="D53" i="82"/>
  <c r="F53" i="82" s="1"/>
  <c r="D51" i="82"/>
  <c r="F51" i="82" s="1"/>
  <c r="D49" i="82"/>
  <c r="F49" i="82" s="1"/>
  <c r="H49" i="82" s="1"/>
  <c r="I49" i="82" s="1"/>
  <c r="D47" i="82"/>
  <c r="F47" i="82" s="1"/>
  <c r="D44" i="82"/>
  <c r="F44" i="82" s="1"/>
  <c r="D42" i="82"/>
  <c r="F42" i="82" s="1"/>
  <c r="D40" i="82"/>
  <c r="F40" i="82" s="1"/>
  <c r="D38" i="82"/>
  <c r="F38" i="82" s="1"/>
  <c r="D36" i="82"/>
  <c r="F36" i="82" s="1"/>
  <c r="D34" i="82"/>
  <c r="F34" i="82" s="1"/>
  <c r="D32" i="82"/>
  <c r="F32" i="82" s="1"/>
  <c r="D29" i="82"/>
  <c r="F29" i="82" s="1"/>
  <c r="D27" i="82"/>
  <c r="F27" i="82" s="1"/>
  <c r="D25" i="82"/>
  <c r="F25" i="82" s="1"/>
  <c r="D23" i="82"/>
  <c r="F23" i="82" s="1"/>
  <c r="D21" i="82"/>
  <c r="F21" i="82" s="1"/>
  <c r="D19" i="82"/>
  <c r="F19" i="82" s="1"/>
  <c r="D16" i="82"/>
  <c r="F16" i="82" s="1"/>
  <c r="D14" i="82"/>
  <c r="F14" i="82" s="1"/>
  <c r="D12" i="82"/>
  <c r="F12" i="82" s="1"/>
  <c r="D10" i="82"/>
  <c r="F10" i="82" s="1"/>
  <c r="D8" i="82"/>
  <c r="F8" i="82" s="1"/>
  <c r="D6" i="82"/>
  <c r="F6" i="82" s="1"/>
  <c r="G6" i="82" l="1"/>
  <c r="G32" i="82"/>
  <c r="H42" i="82" s="1"/>
  <c r="I42" i="82" s="1"/>
  <c r="H8" i="82" l="1"/>
  <c r="H36" i="82"/>
  <c r="I36" i="82" s="1"/>
  <c r="H44" i="82"/>
  <c r="I44" i="82" s="1"/>
  <c r="H57" i="82"/>
  <c r="I57" i="82" s="1"/>
  <c r="H47" i="82"/>
  <c r="I47" i="82" s="1"/>
  <c r="H34" i="82"/>
  <c r="I34" i="82" s="1"/>
  <c r="H25" i="82"/>
  <c r="I25" i="82" s="1"/>
  <c r="H21" i="82"/>
  <c r="I21" i="82" s="1"/>
  <c r="H27" i="82"/>
  <c r="I27" i="82" s="1"/>
  <c r="H10" i="82"/>
  <c r="I10" i="82" s="1"/>
  <c r="H16" i="82"/>
  <c r="I16" i="82" s="1"/>
  <c r="H6" i="82"/>
  <c r="H19" i="82"/>
  <c r="I19" i="82" s="1"/>
  <c r="H29" i="82"/>
  <c r="H23" i="82"/>
  <c r="I23" i="82" s="1"/>
  <c r="H53" i="82"/>
  <c r="I53" i="82" s="1"/>
  <c r="H55" i="82"/>
  <c r="I55" i="82" s="1"/>
  <c r="H40" i="82"/>
  <c r="I40" i="82" s="1"/>
  <c r="H14" i="82"/>
  <c r="I14" i="82" s="1"/>
  <c r="H12" i="82"/>
  <c r="I12" i="82" s="1"/>
  <c r="H51" i="82"/>
  <c r="I51" i="82" s="1"/>
  <c r="H38" i="82"/>
  <c r="I38" i="82" s="1"/>
  <c r="J19" i="82" l="1"/>
  <c r="J6" i="82"/>
  <c r="J32" i="82"/>
  <c r="J47" i="82"/>
  <c r="D63" i="81" l="1"/>
  <c r="F63" i="81" s="1"/>
  <c r="D61" i="81"/>
  <c r="F61" i="81" s="1"/>
  <c r="D59" i="81"/>
  <c r="F59" i="81" s="1"/>
  <c r="D57" i="81"/>
  <c r="F57" i="81" s="1"/>
  <c r="D55" i="81"/>
  <c r="F55" i="81" s="1"/>
  <c r="D53" i="81"/>
  <c r="F53" i="81" s="1"/>
  <c r="H53" i="81" s="1"/>
  <c r="I53" i="81" s="1"/>
  <c r="D51" i="81"/>
  <c r="F51" i="81" s="1"/>
  <c r="D48" i="81"/>
  <c r="F48" i="81" s="1"/>
  <c r="D46" i="81"/>
  <c r="F46" i="81" s="1"/>
  <c r="D44" i="81"/>
  <c r="F44" i="81" s="1"/>
  <c r="D42" i="81"/>
  <c r="F42" i="81" s="1"/>
  <c r="D40" i="81"/>
  <c r="F40" i="81" s="1"/>
  <c r="D38" i="81"/>
  <c r="F38" i="81" s="1"/>
  <c r="D36" i="81"/>
  <c r="F36" i="81" s="1"/>
  <c r="D33" i="81"/>
  <c r="F33" i="81" s="1"/>
  <c r="D31" i="81"/>
  <c r="F31" i="81" s="1"/>
  <c r="D29" i="81"/>
  <c r="F29" i="81" s="1"/>
  <c r="D27" i="81"/>
  <c r="F27" i="81" s="1"/>
  <c r="D25" i="81"/>
  <c r="F25" i="81" s="1"/>
  <c r="D23" i="81"/>
  <c r="F23" i="81" s="1"/>
  <c r="D21" i="81"/>
  <c r="F21" i="81" s="1"/>
  <c r="D18" i="81"/>
  <c r="F18" i="81" s="1"/>
  <c r="D16" i="81"/>
  <c r="F16" i="81" s="1"/>
  <c r="D14" i="81"/>
  <c r="F14" i="81" s="1"/>
  <c r="D10" i="81"/>
  <c r="F10" i="81" s="1"/>
  <c r="D8" i="81"/>
  <c r="F8" i="81" s="1"/>
  <c r="D6" i="81"/>
  <c r="F6" i="81" s="1"/>
  <c r="G6" i="81" l="1"/>
  <c r="G36" i="81"/>
  <c r="H38" i="81" s="1"/>
  <c r="I38" i="81" s="1"/>
  <c r="H36" i="81"/>
  <c r="I36" i="81" s="1"/>
  <c r="H10" i="81" l="1"/>
  <c r="I10" i="81" s="1"/>
  <c r="H8" i="81"/>
  <c r="I8" i="81" s="1"/>
  <c r="H55" i="81"/>
  <c r="I55" i="81" s="1"/>
  <c r="H46" i="81"/>
  <c r="I46" i="81" s="1"/>
  <c r="H23" i="81"/>
  <c r="I23" i="81" s="1"/>
  <c r="H29" i="81"/>
  <c r="I29" i="81" s="1"/>
  <c r="H48" i="81"/>
  <c r="I48" i="81" s="1"/>
  <c r="H27" i="81"/>
  <c r="I27" i="81" s="1"/>
  <c r="H31" i="81"/>
  <c r="I31" i="81" s="1"/>
  <c r="H61" i="81"/>
  <c r="I61" i="81" s="1"/>
  <c r="H51" i="81"/>
  <c r="I51" i="81" s="1"/>
  <c r="H57" i="81"/>
  <c r="I57" i="81" s="1"/>
  <c r="H33" i="81"/>
  <c r="I33" i="81" s="1"/>
  <c r="H42" i="81"/>
  <c r="I42" i="81" s="1"/>
  <c r="H21" i="81"/>
  <c r="I21" i="81" s="1"/>
  <c r="H6" i="81"/>
  <c r="I6" i="81" s="1"/>
  <c r="H44" i="81"/>
  <c r="I44" i="81" s="1"/>
  <c r="H16" i="81"/>
  <c r="I16" i="81" s="1"/>
  <c r="H63" i="81"/>
  <c r="I63" i="81" s="1"/>
  <c r="H40" i="81"/>
  <c r="I40" i="81" s="1"/>
  <c r="H18" i="81"/>
  <c r="I18" i="81" s="1"/>
  <c r="H59" i="81"/>
  <c r="I59" i="81" s="1"/>
  <c r="H14" i="81"/>
  <c r="I14" i="81" s="1"/>
  <c r="H25" i="81"/>
  <c r="I25" i="81" s="1"/>
  <c r="J36" i="81" l="1"/>
  <c r="J6" i="81"/>
  <c r="J21" i="81"/>
  <c r="J51" i="81"/>
  <c r="D55" i="53" l="1"/>
  <c r="D53" i="53"/>
  <c r="D51" i="53"/>
  <c r="D49" i="53"/>
  <c r="D47" i="53"/>
  <c r="D45" i="53"/>
  <c r="D42" i="53"/>
  <c r="D40" i="53"/>
  <c r="D38" i="53"/>
  <c r="D36" i="53"/>
  <c r="D34" i="53"/>
  <c r="D32" i="53"/>
  <c r="D29" i="53"/>
  <c r="D27" i="53"/>
  <c r="D25" i="53"/>
  <c r="D23" i="53"/>
  <c r="D21" i="53"/>
  <c r="D19" i="53"/>
  <c r="D16" i="53"/>
  <c r="D14" i="53"/>
  <c r="D12" i="53"/>
  <c r="D10" i="53"/>
  <c r="D8" i="53"/>
  <c r="D6" i="53"/>
  <c r="D55" i="50"/>
  <c r="D16" i="50" l="1"/>
  <c r="D53" i="50" l="1"/>
  <c r="D51" i="50"/>
  <c r="D49" i="50"/>
  <c r="D47" i="50"/>
  <c r="D45" i="50"/>
  <c r="D42" i="50"/>
  <c r="D40" i="50"/>
  <c r="D38" i="50"/>
  <c r="D36" i="50"/>
  <c r="D34" i="50"/>
  <c r="D32" i="50"/>
  <c r="D29" i="50"/>
  <c r="D27" i="50"/>
  <c r="D25" i="50"/>
  <c r="D23" i="50"/>
  <c r="D21" i="50"/>
  <c r="D19" i="50"/>
  <c r="D14" i="50"/>
  <c r="D12" i="50"/>
  <c r="D10" i="50"/>
  <c r="D8" i="50"/>
  <c r="D6" i="50"/>
  <c r="P18" i="6" l="1"/>
  <c r="P16" i="6"/>
  <c r="P14" i="6"/>
  <c r="P12" i="6"/>
  <c r="P10" i="6"/>
  <c r="P8" i="6"/>
  <c r="P6" i="6"/>
  <c r="L18" i="6"/>
  <c r="L16" i="6"/>
  <c r="L14" i="6"/>
  <c r="L12" i="6"/>
  <c r="L10" i="6"/>
  <c r="L8" i="6"/>
  <c r="L6" i="6"/>
  <c r="H18" i="6"/>
  <c r="H16" i="6"/>
  <c r="H14" i="6"/>
  <c r="H12" i="6"/>
  <c r="H10" i="6"/>
  <c r="H8" i="6"/>
  <c r="H6" i="6"/>
  <c r="D18" i="6"/>
  <c r="D16" i="6"/>
  <c r="D14" i="6"/>
  <c r="D12" i="6"/>
  <c r="D10" i="6"/>
  <c r="D8" i="6"/>
  <c r="D6" i="6"/>
  <c r="P23" i="6" l="1"/>
  <c r="P24" i="6" s="1"/>
  <c r="P21" i="6"/>
  <c r="L23" i="6"/>
  <c r="L24" i="6" s="1"/>
  <c r="L21" i="6"/>
  <c r="D21" i="6"/>
  <c r="D23" i="6"/>
  <c r="D24" i="6" s="1"/>
  <c r="H23" i="6"/>
  <c r="H24" i="6" s="1"/>
  <c r="H21" i="6"/>
  <c r="E10" i="53"/>
  <c r="F10" i="53" s="1"/>
  <c r="E12" i="50"/>
  <c r="F12" i="50" s="1"/>
  <c r="E19" i="50"/>
  <c r="F19" i="50" s="1"/>
  <c r="E25" i="53"/>
  <c r="F25" i="53" s="1"/>
  <c r="E27" i="50"/>
  <c r="F27" i="50" s="1"/>
  <c r="E34" i="53"/>
  <c r="F34" i="53" s="1"/>
  <c r="E34" i="50"/>
  <c r="F34" i="50" s="1"/>
  <c r="E40" i="53"/>
  <c r="F40" i="53" s="1"/>
  <c r="E42" i="50"/>
  <c r="F42" i="50" s="1"/>
  <c r="E49" i="53"/>
  <c r="F49" i="53" s="1"/>
  <c r="E47" i="50"/>
  <c r="F47" i="50" s="1"/>
  <c r="E55" i="50"/>
  <c r="F55" i="50" s="1"/>
  <c r="E14" i="53"/>
  <c r="F14" i="53" s="1"/>
  <c r="E6" i="50"/>
  <c r="F6" i="50" s="1"/>
  <c r="E12" i="53"/>
  <c r="F12" i="53" s="1"/>
  <c r="E14" i="50"/>
  <c r="F14" i="50" s="1"/>
  <c r="E19" i="53"/>
  <c r="F19" i="53" s="1"/>
  <c r="E21" i="50"/>
  <c r="F21" i="50" s="1"/>
  <c r="E27" i="53"/>
  <c r="F27" i="53" s="1"/>
  <c r="E29" i="50"/>
  <c r="F29" i="50" s="1"/>
  <c r="E36" i="53"/>
  <c r="F36" i="53" s="1"/>
  <c r="E36" i="50"/>
  <c r="F36" i="50" s="1"/>
  <c r="E42" i="53"/>
  <c r="F42" i="53" s="1"/>
  <c r="E51" i="53"/>
  <c r="F51" i="53" s="1"/>
  <c r="E49" i="50"/>
  <c r="F49" i="50" s="1"/>
  <c r="E6" i="53"/>
  <c r="F6" i="53" s="1"/>
  <c r="E8" i="50"/>
  <c r="F8" i="50" s="1"/>
  <c r="E21" i="53"/>
  <c r="F21" i="53" s="1"/>
  <c r="E23" i="50"/>
  <c r="F23" i="50" s="1"/>
  <c r="E29" i="53"/>
  <c r="F29" i="53" s="1"/>
  <c r="E38" i="50"/>
  <c r="F38" i="50" s="1"/>
  <c r="E45" i="53"/>
  <c r="F45" i="53" s="1"/>
  <c r="E45" i="50"/>
  <c r="F45" i="50" s="1"/>
  <c r="E53" i="53"/>
  <c r="F53" i="53" s="1"/>
  <c r="E51" i="50"/>
  <c r="F51" i="50" s="1"/>
  <c r="E8" i="53"/>
  <c r="F8" i="53" s="1"/>
  <c r="E10" i="50"/>
  <c r="F10" i="50" s="1"/>
  <c r="E16" i="53"/>
  <c r="F16" i="53" s="1"/>
  <c r="E16" i="50"/>
  <c r="F16" i="50" s="1"/>
  <c r="E23" i="53"/>
  <c r="F23" i="53" s="1"/>
  <c r="E25" i="50"/>
  <c r="F25" i="50" s="1"/>
  <c r="E32" i="53"/>
  <c r="F32" i="53" s="1"/>
  <c r="E32" i="50"/>
  <c r="F32" i="50" s="1"/>
  <c r="E38" i="53"/>
  <c r="F38" i="53" s="1"/>
  <c r="E40" i="50"/>
  <c r="F40" i="50" s="1"/>
  <c r="E47" i="53"/>
  <c r="F47" i="53" s="1"/>
  <c r="E55" i="53"/>
  <c r="F55" i="53" s="1"/>
  <c r="E53" i="50"/>
  <c r="F53" i="50" s="1"/>
  <c r="G6" i="53" l="1"/>
  <c r="H6" i="53" s="1"/>
  <c r="G32" i="50"/>
  <c r="H32" i="50" s="1"/>
  <c r="I32" i="50" s="1"/>
  <c r="G6" i="50"/>
  <c r="H27" i="50" s="1"/>
  <c r="I27" i="50" s="1"/>
  <c r="G32" i="53"/>
  <c r="H38" i="53" s="1"/>
  <c r="H42" i="50" l="1"/>
  <c r="I42" i="50" s="1"/>
  <c r="H19" i="50"/>
  <c r="I19" i="50" s="1"/>
  <c r="H14" i="50"/>
  <c r="I14" i="50" s="1"/>
  <c r="H53" i="53"/>
  <c r="I53" i="53" s="1"/>
  <c r="H45" i="50"/>
  <c r="I45" i="50" s="1"/>
  <c r="H40" i="50"/>
  <c r="I40" i="50" s="1"/>
  <c r="H36" i="53"/>
  <c r="I36" i="53" s="1"/>
  <c r="H40" i="53"/>
  <c r="I40" i="53" s="1"/>
  <c r="H55" i="53"/>
  <c r="I55" i="53" s="1"/>
  <c r="H51" i="53"/>
  <c r="I51" i="53" s="1"/>
  <c r="H49" i="53"/>
  <c r="I49" i="53" s="1"/>
  <c r="H21" i="53"/>
  <c r="I21" i="53" s="1"/>
  <c r="H27" i="53"/>
  <c r="I27" i="53" s="1"/>
  <c r="H14" i="53"/>
  <c r="I14" i="53" s="1"/>
  <c r="H34" i="53"/>
  <c r="I34" i="53" s="1"/>
  <c r="H32" i="53"/>
  <c r="I32" i="53" s="1"/>
  <c r="H45" i="53"/>
  <c r="H25" i="53"/>
  <c r="I25" i="53" s="1"/>
  <c r="H23" i="53"/>
  <c r="I23" i="53" s="1"/>
  <c r="H29" i="53"/>
  <c r="I29" i="53" s="1"/>
  <c r="H8" i="53"/>
  <c r="I8" i="53" s="1"/>
  <c r="H10" i="53"/>
  <c r="I10" i="53" s="1"/>
  <c r="H47" i="53"/>
  <c r="I47" i="53" s="1"/>
  <c r="H42" i="53"/>
  <c r="I42" i="53" s="1"/>
  <c r="H12" i="53"/>
  <c r="I12" i="53" s="1"/>
  <c r="H16" i="53"/>
  <c r="I16" i="53" s="1"/>
  <c r="I38" i="53"/>
  <c r="H19" i="53"/>
  <c r="I19" i="53" s="1"/>
  <c r="I6" i="53"/>
  <c r="H8" i="50"/>
  <c r="I8" i="50" s="1"/>
  <c r="I45" i="53"/>
  <c r="H47" i="50"/>
  <c r="I47" i="50" s="1"/>
  <c r="H23" i="50"/>
  <c r="I23" i="50" s="1"/>
  <c r="H16" i="50"/>
  <c r="I16" i="50" s="1"/>
  <c r="H49" i="50"/>
  <c r="I49" i="50" s="1"/>
  <c r="H51" i="50"/>
  <c r="I51" i="50" s="1"/>
  <c r="H6" i="50"/>
  <c r="I6" i="50" s="1"/>
  <c r="H55" i="50"/>
  <c r="I55" i="50" s="1"/>
  <c r="H36" i="50"/>
  <c r="I36" i="50" s="1"/>
  <c r="H29" i="50"/>
  <c r="I29" i="50" s="1"/>
  <c r="H10" i="50"/>
  <c r="I10" i="50" s="1"/>
  <c r="H21" i="50"/>
  <c r="I21" i="50" s="1"/>
  <c r="H12" i="50"/>
  <c r="I12" i="50" s="1"/>
  <c r="H25" i="50"/>
  <c r="I25" i="50" s="1"/>
  <c r="H38" i="50"/>
  <c r="I38" i="50" s="1"/>
  <c r="H34" i="50"/>
  <c r="I34" i="50" s="1"/>
  <c r="H53" i="50"/>
  <c r="I53" i="50" s="1"/>
  <c r="J32" i="50" l="1"/>
  <c r="J6" i="53"/>
  <c r="J19" i="53"/>
  <c r="J45" i="53"/>
  <c r="J19" i="50"/>
  <c r="J32" i="53"/>
  <c r="J6" i="50"/>
  <c r="J45" i="50"/>
</calcChain>
</file>

<file path=xl/sharedStrings.xml><?xml version="1.0" encoding="utf-8"?>
<sst xmlns="http://schemas.openxmlformats.org/spreadsheetml/2006/main" count="280" uniqueCount="78">
  <si>
    <t>Well</t>
  </si>
  <si>
    <t>Sample Name</t>
  </si>
  <si>
    <t>Cт</t>
  </si>
  <si>
    <t>Cт Mean</t>
  </si>
  <si>
    <t>A1</t>
  </si>
  <si>
    <t>B1</t>
  </si>
  <si>
    <t>A2</t>
  </si>
  <si>
    <t>B2</t>
  </si>
  <si>
    <t>A3</t>
  </si>
  <si>
    <t>B3</t>
  </si>
  <si>
    <t>A4</t>
  </si>
  <si>
    <t>B4</t>
  </si>
  <si>
    <t>A5</t>
  </si>
  <si>
    <t>B5</t>
  </si>
  <si>
    <t>A6</t>
  </si>
  <si>
    <t>B6</t>
  </si>
  <si>
    <t>qPCR Data Analysis</t>
  </si>
  <si>
    <t>AP5</t>
  </si>
  <si>
    <t>Cт Mean_RPL19_2</t>
  </si>
  <si>
    <t>ΔCт</t>
  </si>
  <si>
    <t>Average</t>
  </si>
  <si>
    <t>ΔΔCт</t>
  </si>
  <si>
    <t>Power</t>
  </si>
  <si>
    <t>SD</t>
  </si>
  <si>
    <t>SEM</t>
  </si>
  <si>
    <t>A8</t>
  </si>
  <si>
    <t>B8</t>
  </si>
  <si>
    <t>A9</t>
  </si>
  <si>
    <t>B9</t>
  </si>
  <si>
    <t>A10</t>
  </si>
  <si>
    <t>B10</t>
  </si>
  <si>
    <t>C9</t>
  </si>
  <si>
    <t>D9</t>
  </si>
  <si>
    <t>C10</t>
  </si>
  <si>
    <t>D10</t>
  </si>
  <si>
    <t>C11</t>
  </si>
  <si>
    <t>D11</t>
  </si>
  <si>
    <t>E7</t>
  </si>
  <si>
    <t>F7</t>
  </si>
  <si>
    <t>E8</t>
  </si>
  <si>
    <t>F8</t>
  </si>
  <si>
    <t>E10</t>
  </si>
  <si>
    <t>F10</t>
  </si>
  <si>
    <t>E11</t>
  </si>
  <si>
    <t>F11</t>
  </si>
  <si>
    <t>G7</t>
  </si>
  <si>
    <t>H7</t>
  </si>
  <si>
    <t>G8</t>
  </si>
  <si>
    <t>AF1</t>
  </si>
  <si>
    <t>BF3</t>
  </si>
  <si>
    <t>CF3</t>
  </si>
  <si>
    <t>DF1</t>
  </si>
  <si>
    <t>AF2</t>
  </si>
  <si>
    <t>BF4</t>
  </si>
  <si>
    <t>CF4</t>
  </si>
  <si>
    <t>DF3</t>
  </si>
  <si>
    <t>BF5</t>
  </si>
  <si>
    <t>CF5</t>
  </si>
  <si>
    <t>DF5</t>
  </si>
  <si>
    <t>AF6</t>
  </si>
  <si>
    <t>BF6</t>
  </si>
  <si>
    <t>CF6</t>
  </si>
  <si>
    <t>DF6</t>
  </si>
  <si>
    <t>AF7</t>
  </si>
  <si>
    <t>BF8</t>
  </si>
  <si>
    <t>BF7</t>
  </si>
  <si>
    <t>CF7</t>
  </si>
  <si>
    <t>DF7</t>
  </si>
  <si>
    <t>AF10</t>
  </si>
  <si>
    <t>CF8</t>
  </si>
  <si>
    <t>DF9</t>
  </si>
  <si>
    <t>AF12</t>
  </si>
  <si>
    <t>BF10</t>
  </si>
  <si>
    <t>CF10</t>
  </si>
  <si>
    <t>DF10</t>
  </si>
  <si>
    <t>AF5</t>
  </si>
  <si>
    <t>Undetermined</t>
  </si>
  <si>
    <t>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</si>
</sst>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P101"/>
  <sheetViews>
    <sheetView topLeftCell="E1" workbookViewId="0">
      <selection activeCell="I1" sqref="I1:I1048576"/>
    </sheetView>
  </sheetViews>
  <sheetFormatPr defaultRowHeight="15" x14ac:dyDescent="0.25"/>
  <cols>
    <col min="1" max="1" width="0" style="2" hidden="1" customWidth="1"/>
    <col min="2" max="2" width="15.7109375" style="3" customWidth="1"/>
    <col min="3" max="4" width="15.7109375" style="4" customWidth="1"/>
    <col min="5" max="5" width="3.7109375" style="2" customWidth="1"/>
    <col min="6" max="8" width="15.7109375" style="2" customWidth="1"/>
    <col min="9" max="9" width="3.7109375" style="2" customWidth="1"/>
    <col min="10" max="12" width="15.7109375" style="2" customWidth="1"/>
    <col min="13" max="13" width="3.7109375" style="2" customWidth="1"/>
    <col min="14" max="16" width="15.7109375" style="2" customWidth="1"/>
    <col min="17" max="16384" width="9.140625" style="2"/>
  </cols>
  <sheetData>
    <row r="1" spans="1:16" ht="18.95" customHeight="1" x14ac:dyDescent="0.25"/>
    <row r="2" spans="1:16" ht="18.95" customHeight="1" x14ac:dyDescent="0.25">
      <c r="B2" s="3" t="s">
        <v>16</v>
      </c>
    </row>
    <row r="3" spans="1:16" ht="18.95" customHeight="1" x14ac:dyDescent="0.25"/>
    <row r="4" spans="1:16" ht="18.95" customHeight="1" x14ac:dyDescent="0.25"/>
    <row r="5" spans="1:16" s="1" customFormat="1" ht="18.95" customHeight="1" x14ac:dyDescent="0.25">
      <c r="A5" s="1" t="s">
        <v>0</v>
      </c>
      <c r="B5" s="3" t="s">
        <v>1</v>
      </c>
      <c r="C5" s="3" t="s">
        <v>2</v>
      </c>
      <c r="D5" s="3" t="s">
        <v>3</v>
      </c>
      <c r="F5" s="3" t="s">
        <v>1</v>
      </c>
      <c r="G5" s="3" t="s">
        <v>2</v>
      </c>
      <c r="H5" s="3" t="s">
        <v>3</v>
      </c>
      <c r="J5" s="3" t="s">
        <v>1</v>
      </c>
      <c r="K5" s="3" t="s">
        <v>2</v>
      </c>
      <c r="L5" s="3" t="s">
        <v>3</v>
      </c>
      <c r="N5" s="3" t="s">
        <v>1</v>
      </c>
      <c r="O5" s="3" t="s">
        <v>2</v>
      </c>
      <c r="P5" s="3" t="s">
        <v>3</v>
      </c>
    </row>
    <row r="6" spans="1:16" s="1" customFormat="1" ht="18.95" customHeight="1" x14ac:dyDescent="0.25">
      <c r="A6" s="1" t="s">
        <v>4</v>
      </c>
      <c r="B6" s="3" t="s">
        <v>48</v>
      </c>
      <c r="C6">
        <v>21.940088272094727</v>
      </c>
      <c r="D6" s="3">
        <f>AVERAGE(C6:C7)</f>
        <v>21.945180892944336</v>
      </c>
      <c r="F6" s="1" t="s">
        <v>49</v>
      </c>
      <c r="G6">
        <v>21.996637344360352</v>
      </c>
      <c r="H6" s="3">
        <f>AVERAGE(G6:G7)</f>
        <v>21.985002517700195</v>
      </c>
      <c r="J6" s="1" t="s">
        <v>50</v>
      </c>
      <c r="K6">
        <v>21.915855407714844</v>
      </c>
      <c r="L6" s="3">
        <f>AVERAGE(K6:K7)</f>
        <v>21.840274810791016</v>
      </c>
      <c r="N6" s="1" t="s">
        <v>51</v>
      </c>
      <c r="O6">
        <v>22.911947250366211</v>
      </c>
      <c r="P6" s="3">
        <f>AVERAGE(O6:O7)</f>
        <v>22.902920722961426</v>
      </c>
    </row>
    <row r="7" spans="1:16" s="1" customFormat="1" ht="18.95" customHeight="1" x14ac:dyDescent="0.25">
      <c r="A7" s="1" t="s">
        <v>5</v>
      </c>
      <c r="B7" s="3"/>
      <c r="C7">
        <v>21.950273513793945</v>
      </c>
      <c r="D7" s="3"/>
      <c r="G7">
        <v>21.973367691040039</v>
      </c>
      <c r="K7">
        <v>21.764694213867188</v>
      </c>
      <c r="O7">
        <v>22.893894195556641</v>
      </c>
    </row>
    <row r="8" spans="1:16" s="1" customFormat="1" ht="18.95" customHeight="1" x14ac:dyDescent="0.25">
      <c r="A8" s="1" t="s">
        <v>6</v>
      </c>
      <c r="B8" s="3" t="s">
        <v>52</v>
      </c>
      <c r="C8">
        <v>22.189496994018555</v>
      </c>
      <c r="D8" s="3">
        <f>AVERAGE(C8:C9)</f>
        <v>22.112069129943848</v>
      </c>
      <c r="F8" s="1" t="s">
        <v>53</v>
      </c>
      <c r="G8">
        <v>23.072994232177734</v>
      </c>
      <c r="H8" s="3">
        <f>AVERAGE(G8:G9)</f>
        <v>23.142757415771484</v>
      </c>
      <c r="J8" s="1" t="s">
        <v>54</v>
      </c>
      <c r="K8">
        <v>23.046354293823242</v>
      </c>
      <c r="L8" s="3">
        <f>AVERAGE(K8:K9)</f>
        <v>23.011643409729004</v>
      </c>
      <c r="N8" s="1" t="s">
        <v>55</v>
      </c>
      <c r="O8">
        <v>22.53497314453125</v>
      </c>
      <c r="P8" s="3">
        <f>AVERAGE(O8:O9)</f>
        <v>22.528409957885742</v>
      </c>
    </row>
    <row r="9" spans="1:16" s="1" customFormat="1" ht="18.95" customHeight="1" x14ac:dyDescent="0.25">
      <c r="A9" s="1" t="s">
        <v>7</v>
      </c>
      <c r="B9" s="3"/>
      <c r="C9">
        <v>22.034641265869141</v>
      </c>
      <c r="D9" s="3"/>
      <c r="G9">
        <v>23.212520599365234</v>
      </c>
      <c r="K9">
        <v>22.976932525634766</v>
      </c>
      <c r="O9">
        <v>22.521846771240234</v>
      </c>
    </row>
    <row r="10" spans="1:16" s="1" customFormat="1" ht="18.95" customHeight="1" x14ac:dyDescent="0.25">
      <c r="A10" s="1" t="s">
        <v>8</v>
      </c>
      <c r="B10" s="3" t="s">
        <v>17</v>
      </c>
      <c r="C10">
        <v>21.780447006225586</v>
      </c>
      <c r="D10" s="3">
        <f>AVERAGE(C10:C11)</f>
        <v>21.749957084655762</v>
      </c>
      <c r="F10" s="1" t="s">
        <v>56</v>
      </c>
      <c r="G10">
        <v>22.94044303894043</v>
      </c>
      <c r="H10" s="3">
        <f>AVERAGE(G10:G11)</f>
        <v>23.00274658203125</v>
      </c>
      <c r="J10" s="1" t="s">
        <v>57</v>
      </c>
      <c r="K10">
        <v>22.162897109985352</v>
      </c>
      <c r="L10" s="3">
        <f>AVERAGE(K10:K11)</f>
        <v>22.144514083862305</v>
      </c>
      <c r="N10" s="1" t="s">
        <v>58</v>
      </c>
      <c r="O10">
        <v>22.357013702392578</v>
      </c>
      <c r="P10" s="3">
        <f>AVERAGE(O10:O11)</f>
        <v>22.311659812927246</v>
      </c>
    </row>
    <row r="11" spans="1:16" s="1" customFormat="1" ht="18.95" customHeight="1" x14ac:dyDescent="0.25">
      <c r="A11" s="1" t="s">
        <v>9</v>
      </c>
      <c r="B11" s="3"/>
      <c r="C11">
        <v>21.719467163085938</v>
      </c>
      <c r="D11" s="3"/>
      <c r="G11">
        <v>23.06505012512207</v>
      </c>
      <c r="K11">
        <v>22.126131057739258</v>
      </c>
      <c r="O11">
        <v>22.266305923461914</v>
      </c>
    </row>
    <row r="12" spans="1:16" s="1" customFormat="1" ht="18.95" customHeight="1" x14ac:dyDescent="0.25">
      <c r="A12" s="1" t="s">
        <v>10</v>
      </c>
      <c r="B12" s="3" t="s">
        <v>59</v>
      </c>
      <c r="C12">
        <v>22.460750579833984</v>
      </c>
      <c r="D12" s="3">
        <f>AVERAGE(C12:C13)</f>
        <v>22.412454605102539</v>
      </c>
      <c r="F12" s="1" t="s">
        <v>60</v>
      </c>
      <c r="G12">
        <v>22.208818435668945</v>
      </c>
      <c r="H12" s="3">
        <f>AVERAGE(G12:G13)</f>
        <v>22.199028015136719</v>
      </c>
      <c r="J12" s="1" t="s">
        <v>61</v>
      </c>
      <c r="K12">
        <v>22.576988220214844</v>
      </c>
      <c r="L12" s="3">
        <f>AVERAGE(K12:K13)</f>
        <v>22.493101119995117</v>
      </c>
      <c r="N12" s="1" t="s">
        <v>62</v>
      </c>
      <c r="O12">
        <v>22.884466171264648</v>
      </c>
      <c r="P12" s="3">
        <f>AVERAGE(O12:O13)</f>
        <v>22.879570007324219</v>
      </c>
    </row>
    <row r="13" spans="1:16" s="1" customFormat="1" ht="18.95" customHeight="1" x14ac:dyDescent="0.25">
      <c r="A13" s="1" t="s">
        <v>11</v>
      </c>
      <c r="B13" s="3"/>
      <c r="C13">
        <v>22.364158630371094</v>
      </c>
      <c r="D13" s="3"/>
      <c r="G13">
        <v>22.189237594604492</v>
      </c>
      <c r="K13">
        <v>22.409214019775391</v>
      </c>
      <c r="O13">
        <v>22.874673843383789</v>
      </c>
    </row>
    <row r="14" spans="1:16" s="1" customFormat="1" ht="18.95" customHeight="1" x14ac:dyDescent="0.25">
      <c r="A14" s="1" t="s">
        <v>12</v>
      </c>
      <c r="B14" s="3" t="s">
        <v>63</v>
      </c>
      <c r="C14">
        <v>22.673583984375</v>
      </c>
      <c r="D14" s="3">
        <f>AVERAGE(C14:C15)</f>
        <v>22.636775970458984</v>
      </c>
      <c r="F14" s="1" t="s">
        <v>65</v>
      </c>
      <c r="G14">
        <v>23.215534210205078</v>
      </c>
      <c r="H14" s="3">
        <f>AVERAGE(G14:G15)</f>
        <v>23.179564476013184</v>
      </c>
      <c r="J14" s="1" t="s">
        <v>66</v>
      </c>
      <c r="K14">
        <v>22.602151870727539</v>
      </c>
      <c r="L14" s="3">
        <f>AVERAGE(K14:K15)</f>
        <v>22.476988792419434</v>
      </c>
      <c r="N14" s="1" t="s">
        <v>67</v>
      </c>
      <c r="O14">
        <v>22.846481323242188</v>
      </c>
      <c r="P14" s="3">
        <f>AVERAGE(O14:O15)</f>
        <v>22.836420059204102</v>
      </c>
    </row>
    <row r="15" spans="1:16" s="1" customFormat="1" ht="18.95" customHeight="1" x14ac:dyDescent="0.25">
      <c r="A15" s="1" t="s">
        <v>13</v>
      </c>
      <c r="B15" s="3"/>
      <c r="C15">
        <v>22.599967956542969</v>
      </c>
      <c r="D15" s="3"/>
      <c r="G15">
        <v>23.143594741821289</v>
      </c>
      <c r="K15">
        <v>22.351825714111328</v>
      </c>
      <c r="O15">
        <v>22.826358795166016</v>
      </c>
    </row>
    <row r="16" spans="1:16" s="1" customFormat="1" ht="18.95" customHeight="1" x14ac:dyDescent="0.25">
      <c r="A16" s="1" t="s">
        <v>14</v>
      </c>
      <c r="B16" s="3" t="s">
        <v>68</v>
      </c>
      <c r="C16">
        <v>22.887248992919922</v>
      </c>
      <c r="D16" s="3">
        <f>AVERAGE(C16:C17)</f>
        <v>22.862606048583984</v>
      </c>
      <c r="F16" s="1" t="s">
        <v>64</v>
      </c>
      <c r="G16">
        <v>22.502704620361328</v>
      </c>
      <c r="H16" s="3">
        <f>AVERAGE(G16:G17)</f>
        <v>22.427233695983887</v>
      </c>
      <c r="J16" s="1" t="s">
        <v>69</v>
      </c>
      <c r="K16">
        <v>22.021703720092773</v>
      </c>
      <c r="L16" s="3">
        <f>AVERAGE(K16:K17)</f>
        <v>21.994536399841309</v>
      </c>
      <c r="N16" s="1" t="s">
        <v>70</v>
      </c>
      <c r="O16">
        <v>23.069318771362305</v>
      </c>
      <c r="P16" s="3">
        <f>AVERAGE(O16:O17)</f>
        <v>23.01390552520752</v>
      </c>
    </row>
    <row r="17" spans="1:16" s="1" customFormat="1" ht="18.95" customHeight="1" x14ac:dyDescent="0.25">
      <c r="A17" s="1" t="s">
        <v>15</v>
      </c>
      <c r="B17" s="3"/>
      <c r="C17">
        <v>22.837963104248047</v>
      </c>
      <c r="D17" s="3"/>
      <c r="G17">
        <v>22.351762771606445</v>
      </c>
      <c r="K17">
        <v>21.967369079589844</v>
      </c>
      <c r="O17">
        <v>22.958492279052734</v>
      </c>
    </row>
    <row r="18" spans="1:16" ht="18.95" customHeight="1" x14ac:dyDescent="0.25">
      <c r="B18" s="3" t="s">
        <v>71</v>
      </c>
      <c r="C18">
        <v>22.938619613647461</v>
      </c>
      <c r="D18" s="3">
        <f>AVERAGE(C18:C19)</f>
        <v>22.871602058410645</v>
      </c>
      <c r="F18" s="1" t="s">
        <v>72</v>
      </c>
      <c r="G18">
        <v>22.711523056030273</v>
      </c>
      <c r="H18" s="3">
        <f>AVERAGE(G18:G19)</f>
        <v>22.670192718505859</v>
      </c>
      <c r="I18" s="1"/>
      <c r="J18" s="1" t="s">
        <v>73</v>
      </c>
      <c r="K18">
        <v>22.67711067199707</v>
      </c>
      <c r="L18" s="3">
        <f>AVERAGE(K18:K19)</f>
        <v>22.655899047851563</v>
      </c>
      <c r="M18" s="1"/>
      <c r="N18" s="1" t="s">
        <v>74</v>
      </c>
      <c r="O18">
        <v>22.626592636108398</v>
      </c>
      <c r="P18" s="3">
        <f>AVERAGE(O18:O19)</f>
        <v>22.598098754882813</v>
      </c>
    </row>
    <row r="19" spans="1:16" ht="18.95" customHeight="1" x14ac:dyDescent="0.25">
      <c r="C19">
        <v>22.804584503173828</v>
      </c>
      <c r="F19" s="1"/>
      <c r="G19">
        <v>22.628862380981445</v>
      </c>
      <c r="H19" s="1"/>
      <c r="I19" s="1"/>
      <c r="J19" s="1"/>
      <c r="K19">
        <v>22.634687423706055</v>
      </c>
      <c r="L19" s="1"/>
      <c r="M19" s="1"/>
      <c r="N19" s="1"/>
      <c r="O19">
        <v>22.569604873657227</v>
      </c>
      <c r="P19" s="1"/>
    </row>
    <row r="20" spans="1:16" ht="18.95" customHeight="1" x14ac:dyDescent="0.25">
      <c r="F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8.95" customHeight="1" x14ac:dyDescent="0.25">
      <c r="D21" s="4">
        <f>AVERAGE(D6:D20)</f>
        <v>22.370092255728586</v>
      </c>
      <c r="F21" s="1"/>
      <c r="H21" s="4">
        <f>AVERAGE(H6:H20)</f>
        <v>22.658075060163224</v>
      </c>
      <c r="I21" s="1"/>
      <c r="J21" s="1"/>
      <c r="K21" s="1"/>
      <c r="L21" s="4">
        <f>AVERAGE(L6:L20)</f>
        <v>22.373851094927108</v>
      </c>
      <c r="M21" s="1"/>
      <c r="N21" s="1"/>
      <c r="O21" s="1"/>
      <c r="P21" s="4">
        <f>AVERAGE(P6:P20)</f>
        <v>22.724426405770437</v>
      </c>
    </row>
    <row r="22" spans="1:16" ht="18.95" customHeight="1" x14ac:dyDescent="0.25">
      <c r="F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8.95" customHeight="1" x14ac:dyDescent="0.25">
      <c r="C23" s="4" t="s">
        <v>23</v>
      </c>
      <c r="D23" s="4">
        <f>STDEV(D6:D19)</f>
        <v>0.44696940998057677</v>
      </c>
      <c r="F23" s="1"/>
      <c r="H23" s="4">
        <f>STDEV(H6:H19)</f>
        <v>0.47308421813552815</v>
      </c>
      <c r="I23" s="1"/>
      <c r="J23" s="1"/>
      <c r="K23" s="1"/>
      <c r="L23" s="4">
        <f>STDEV(L6:L19)</f>
        <v>0.40668718347902766</v>
      </c>
      <c r="M23" s="1"/>
      <c r="N23" s="1"/>
      <c r="O23" s="1"/>
      <c r="P23" s="4">
        <f>STDEV(P6:P19)</f>
        <v>0.25067504887122283</v>
      </c>
    </row>
    <row r="24" spans="1:16" ht="18.95" customHeight="1" x14ac:dyDescent="0.25">
      <c r="C24" s="4" t="s">
        <v>24</v>
      </c>
      <c r="D24" s="4">
        <f>D23/SQRT(7)</f>
        <v>0.16893855749455391</v>
      </c>
      <c r="F24" s="1"/>
      <c r="H24" s="4">
        <f>H23/SQRT(7)</f>
        <v>0.17880902719657718</v>
      </c>
      <c r="I24" s="1"/>
      <c r="J24" s="1"/>
      <c r="K24" s="1"/>
      <c r="L24" s="4">
        <f>L23/SQRT(7)</f>
        <v>0.15371330698325758</v>
      </c>
      <c r="M24" s="1"/>
      <c r="N24" s="1"/>
      <c r="O24" s="1"/>
      <c r="P24" s="4">
        <f>P23/SQRT(7)</f>
        <v>9.4746262743174006E-2</v>
      </c>
    </row>
    <row r="25" spans="1:16" ht="18.95" customHeight="1" x14ac:dyDescent="0.25">
      <c r="F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95" customHeight="1" x14ac:dyDescent="0.25">
      <c r="F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8.95" customHeight="1" x14ac:dyDescent="0.25">
      <c r="F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8.95" customHeight="1" x14ac:dyDescent="0.25"/>
    <row r="29" spans="1:16" ht="18.95" customHeight="1" x14ac:dyDescent="0.25"/>
    <row r="30" spans="1:16" ht="18.95" customHeight="1" x14ac:dyDescent="0.25"/>
    <row r="31" spans="1:16" ht="18.95" customHeight="1" x14ac:dyDescent="0.25"/>
    <row r="32" spans="1:16" ht="18.95" customHeight="1" x14ac:dyDescent="0.25"/>
    <row r="33" ht="18.95" customHeight="1" x14ac:dyDescent="0.25"/>
    <row r="34" ht="18.95" customHeight="1" x14ac:dyDescent="0.25"/>
    <row r="35" ht="18.95" customHeight="1" x14ac:dyDescent="0.25"/>
    <row r="36" ht="18.95" customHeight="1" x14ac:dyDescent="0.25"/>
    <row r="37" ht="18.95" customHeight="1" x14ac:dyDescent="0.25"/>
    <row r="38" ht="18.95" customHeight="1" x14ac:dyDescent="0.25"/>
    <row r="39" ht="18.95" customHeight="1" x14ac:dyDescent="0.25"/>
    <row r="40" ht="18.95" customHeight="1" x14ac:dyDescent="0.25"/>
    <row r="41" ht="18.95" customHeight="1" x14ac:dyDescent="0.25"/>
    <row r="42" ht="18.95" customHeight="1" x14ac:dyDescent="0.25"/>
    <row r="43" ht="18.95" customHeight="1" x14ac:dyDescent="0.25"/>
    <row r="44" ht="18.95" customHeight="1" x14ac:dyDescent="0.25"/>
    <row r="45" ht="18.95" customHeight="1" x14ac:dyDescent="0.25"/>
    <row r="46" ht="18.95" customHeight="1" x14ac:dyDescent="0.25"/>
    <row r="47" ht="18.95" customHeight="1" x14ac:dyDescent="0.25"/>
    <row r="48" ht="18.95" customHeight="1" x14ac:dyDescent="0.25"/>
    <row r="49" ht="18.95" customHeight="1" x14ac:dyDescent="0.25"/>
    <row r="50" ht="18.95" customHeight="1" x14ac:dyDescent="0.25"/>
    <row r="51" ht="18.95" customHeight="1" x14ac:dyDescent="0.25"/>
    <row r="52" ht="18.95" customHeight="1" x14ac:dyDescent="0.25"/>
    <row r="53" ht="18.95" customHeight="1" x14ac:dyDescent="0.25"/>
    <row r="54" ht="18.95" customHeight="1" x14ac:dyDescent="0.25"/>
    <row r="55" ht="18.95" customHeight="1" x14ac:dyDescent="0.25"/>
    <row r="56" ht="18.95" customHeight="1" x14ac:dyDescent="0.25"/>
    <row r="57" ht="18.95" customHeight="1" x14ac:dyDescent="0.25"/>
    <row r="58" ht="18.95" customHeight="1" x14ac:dyDescent="0.25"/>
    <row r="59" ht="18.95" customHeight="1" x14ac:dyDescent="0.25"/>
    <row r="60" ht="18.95" customHeight="1" x14ac:dyDescent="0.25"/>
    <row r="61" ht="18.95" customHeight="1" x14ac:dyDescent="0.25"/>
    <row r="62" ht="18.95" customHeight="1" x14ac:dyDescent="0.25"/>
    <row r="63" ht="18.95" customHeight="1" x14ac:dyDescent="0.25"/>
    <row r="64" ht="18.95" customHeight="1" x14ac:dyDescent="0.25"/>
    <row r="65" ht="18.95" customHeight="1" x14ac:dyDescent="0.25"/>
    <row r="66" ht="18.95" customHeight="1" x14ac:dyDescent="0.25"/>
    <row r="67" ht="18.95" customHeight="1" x14ac:dyDescent="0.25"/>
    <row r="68" ht="18.95" customHeight="1" x14ac:dyDescent="0.25"/>
    <row r="69" ht="18.95" customHeight="1" x14ac:dyDescent="0.25"/>
    <row r="70" ht="18.95" customHeight="1" x14ac:dyDescent="0.25"/>
    <row r="71" ht="18.95" customHeight="1" x14ac:dyDescent="0.25"/>
    <row r="72" ht="18.95" customHeight="1" x14ac:dyDescent="0.25"/>
    <row r="73" ht="18.95" customHeight="1" x14ac:dyDescent="0.25"/>
    <row r="74" ht="18.95" customHeight="1" x14ac:dyDescent="0.25"/>
    <row r="75" ht="18.95" customHeight="1" x14ac:dyDescent="0.25"/>
    <row r="76" ht="18.95" customHeight="1" x14ac:dyDescent="0.25"/>
    <row r="77" ht="18.95" customHeight="1" x14ac:dyDescent="0.25"/>
    <row r="78" ht="18.95" customHeight="1" x14ac:dyDescent="0.25"/>
    <row r="79" ht="18.95" customHeight="1" x14ac:dyDescent="0.25"/>
    <row r="80" ht="18.95" customHeight="1" x14ac:dyDescent="0.25"/>
    <row r="81" ht="18.95" customHeight="1" x14ac:dyDescent="0.25"/>
    <row r="82" ht="18.95" customHeight="1" x14ac:dyDescent="0.25"/>
    <row r="83" ht="18.95" customHeight="1" x14ac:dyDescent="0.25"/>
    <row r="84" ht="18.95" customHeight="1" x14ac:dyDescent="0.25"/>
    <row r="85" ht="18.95" customHeight="1" x14ac:dyDescent="0.25"/>
    <row r="86" ht="18.95" customHeight="1" x14ac:dyDescent="0.25"/>
    <row r="87" ht="18.95" customHeight="1" x14ac:dyDescent="0.25"/>
    <row r="88" ht="18.95" customHeight="1" x14ac:dyDescent="0.25"/>
    <row r="89" ht="18.95" customHeight="1" x14ac:dyDescent="0.25"/>
    <row r="90" ht="18.95" customHeight="1" x14ac:dyDescent="0.25"/>
    <row r="91" ht="18.95" customHeight="1" x14ac:dyDescent="0.25"/>
    <row r="92" ht="18.95" customHeight="1" x14ac:dyDescent="0.25"/>
    <row r="93" ht="18.95" customHeight="1" x14ac:dyDescent="0.25"/>
    <row r="94" ht="18.95" customHeight="1" x14ac:dyDescent="0.25"/>
    <row r="95" ht="18.95" customHeight="1" x14ac:dyDescent="0.25"/>
    <row r="96" ht="18.95" customHeight="1" x14ac:dyDescent="0.25"/>
    <row r="97" ht="18.95" customHeight="1" x14ac:dyDescent="0.25"/>
    <row r="98" ht="18.95" customHeight="1" x14ac:dyDescent="0.25"/>
    <row r="99" ht="18.95" customHeight="1" x14ac:dyDescent="0.25"/>
    <row r="100" ht="18.95" customHeight="1" x14ac:dyDescent="0.25"/>
    <row r="101" ht="18.9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2:J146"/>
  <sheetViews>
    <sheetView tabSelected="1" topLeftCell="B1" workbookViewId="0">
      <selection activeCell="D16" sqref="D16"/>
    </sheetView>
  </sheetViews>
  <sheetFormatPr defaultRowHeight="15" x14ac:dyDescent="0.25"/>
  <cols>
    <col min="1" max="1" width="0" style="7" hidden="1" customWidth="1"/>
    <col min="2" max="2" width="14.28515625" style="8" customWidth="1"/>
    <col min="3" max="4" width="12" style="7" bestFit="1" customWidth="1"/>
    <col min="5" max="5" width="18.42578125" style="9" bestFit="1" customWidth="1"/>
    <col min="6" max="10" width="15.7109375" style="7" customWidth="1"/>
    <col min="11" max="16384" width="9.140625" style="7"/>
  </cols>
  <sheetData>
    <row r="2" spans="1:10" x14ac:dyDescent="0.25">
      <c r="B2" s="8" t="s">
        <v>16</v>
      </c>
    </row>
    <row r="5" spans="1:10" s="9" customFormat="1" ht="18.95" customHeight="1" x14ac:dyDescent="0.25">
      <c r="A5" s="9" t="s">
        <v>0</v>
      </c>
      <c r="B5" s="8" t="s">
        <v>1</v>
      </c>
      <c r="C5" s="9" t="s">
        <v>2</v>
      </c>
      <c r="D5" s="9" t="s">
        <v>3</v>
      </c>
      <c r="E5" s="9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20</v>
      </c>
    </row>
    <row r="6" spans="1:10" s="9" customFormat="1" ht="18.95" customHeight="1" x14ac:dyDescent="0.25">
      <c r="A6" s="9" t="s">
        <v>25</v>
      </c>
      <c r="B6" s="8" t="s">
        <v>48</v>
      </c>
      <c r="C6" s="10">
        <v>27.485754013061523</v>
      </c>
      <c r="D6" s="9">
        <f>AVERAGE(C6:C7)</f>
        <v>27.500994682312012</v>
      </c>
      <c r="E6" s="9">
        <f>'Rpl19'!D6</f>
        <v>21.945180892944336</v>
      </c>
      <c r="F6" s="9">
        <f>D6-E6</f>
        <v>5.5558137893676758</v>
      </c>
      <c r="G6" s="9">
        <f>AVERAGE(F6:F17)</f>
        <v>5.2934343020121259</v>
      </c>
      <c r="H6" s="9">
        <f>F6-(G6)</f>
        <v>0.26237948735554983</v>
      </c>
      <c r="I6" s="9">
        <f>POWER(2,-H6)</f>
        <v>0.83371171495817398</v>
      </c>
      <c r="J6" s="9">
        <f>AVERAGE(I6:I17)</f>
        <v>1.0369708271061258</v>
      </c>
    </row>
    <row r="7" spans="1:10" s="9" customFormat="1" ht="18.95" customHeight="1" x14ac:dyDescent="0.25">
      <c r="A7" s="9" t="s">
        <v>26</v>
      </c>
      <c r="B7" s="8"/>
      <c r="C7" s="10">
        <v>27.5162353515625</v>
      </c>
    </row>
    <row r="8" spans="1:10" s="9" customFormat="1" ht="18.95" customHeight="1" x14ac:dyDescent="0.25">
      <c r="A8" s="9" t="s">
        <v>27</v>
      </c>
      <c r="B8" s="8" t="s">
        <v>52</v>
      </c>
      <c r="C8" s="10">
        <v>27.357082366943359</v>
      </c>
      <c r="D8" s="9">
        <f>AVERAGE(C8:C9)</f>
        <v>27.40581226348877</v>
      </c>
      <c r="E8" s="9">
        <f>'Rpl19'!D8</f>
        <v>22.112069129943848</v>
      </c>
      <c r="F8" s="9">
        <f>D8-E8</f>
        <v>5.2937431335449219</v>
      </c>
      <c r="H8" s="9">
        <f>F8-(G6)</f>
        <v>3.088315327959279E-4</v>
      </c>
      <c r="I8" s="9">
        <f>POWER(2,-H8)</f>
        <v>0.99978595720420294</v>
      </c>
    </row>
    <row r="9" spans="1:10" s="9" customFormat="1" ht="18.95" customHeight="1" x14ac:dyDescent="0.25">
      <c r="A9" s="9" t="s">
        <v>28</v>
      </c>
      <c r="B9" s="8"/>
      <c r="C9" s="10">
        <v>27.45454216003418</v>
      </c>
    </row>
    <row r="10" spans="1:10" s="9" customFormat="1" ht="18.95" customHeight="1" x14ac:dyDescent="0.25">
      <c r="A10" s="9" t="s">
        <v>29</v>
      </c>
      <c r="B10" s="8" t="s">
        <v>75</v>
      </c>
      <c r="C10" s="10">
        <v>27.200002670288086</v>
      </c>
      <c r="D10" s="9">
        <f>AVERAGE(C10:C11)</f>
        <v>27.162289619445801</v>
      </c>
      <c r="E10" s="9">
        <f>'Rpl19'!D10</f>
        <v>21.749957084655762</v>
      </c>
      <c r="F10" s="9">
        <f>D10-E10</f>
        <v>5.4123325347900391</v>
      </c>
      <c r="H10" s="9">
        <f>F10-(G6)</f>
        <v>0.11889823277791312</v>
      </c>
      <c r="I10" s="9">
        <f>POWER(2,-H10)</f>
        <v>0.92089065423045691</v>
      </c>
    </row>
    <row r="11" spans="1:10" s="9" customFormat="1" ht="18.95" customHeight="1" x14ac:dyDescent="0.25">
      <c r="A11" s="9" t="s">
        <v>30</v>
      </c>
      <c r="B11" s="8"/>
      <c r="C11" s="10">
        <v>27.124576568603516</v>
      </c>
    </row>
    <row r="12" spans="1:10" s="9" customFormat="1" ht="18.95" customHeight="1" x14ac:dyDescent="0.25">
      <c r="B12" s="8" t="s">
        <v>59</v>
      </c>
      <c r="C12" s="10">
        <v>27.860189437866211</v>
      </c>
      <c r="D12" s="9">
        <f>AVERAGE(C12:C13)</f>
        <v>27.872198104858398</v>
      </c>
      <c r="E12" s="9">
        <f>'Rpl19'!D12</f>
        <v>22.412454605102539</v>
      </c>
      <c r="F12" s="9">
        <f>D12-E12</f>
        <v>5.4597434997558594</v>
      </c>
      <c r="H12" s="9">
        <f>F12-(G6)</f>
        <v>0.16630919774373343</v>
      </c>
      <c r="I12" s="9">
        <f>POWER(2,-H12)</f>
        <v>0.89111949110641786</v>
      </c>
    </row>
    <row r="13" spans="1:10" s="9" customFormat="1" ht="18.95" customHeight="1" x14ac:dyDescent="0.25">
      <c r="A13" s="9" t="s">
        <v>31</v>
      </c>
      <c r="B13" s="8"/>
      <c r="C13" s="10">
        <v>27.884206771850586</v>
      </c>
    </row>
    <row r="14" spans="1:10" s="9" customFormat="1" ht="18.95" customHeight="1" x14ac:dyDescent="0.25">
      <c r="A14" s="9" t="s">
        <v>32</v>
      </c>
      <c r="B14" s="8" t="s">
        <v>63</v>
      </c>
      <c r="C14" s="10">
        <v>28.171443939208984</v>
      </c>
      <c r="D14" s="9">
        <f>AVERAGE(C14:C15)</f>
        <v>28.17513370513916</v>
      </c>
      <c r="E14" s="9">
        <f>'Rpl19'!D14</f>
        <v>22.636775970458984</v>
      </c>
      <c r="F14" s="9">
        <f>D14-E14</f>
        <v>5.5383577346801758</v>
      </c>
      <c r="H14" s="9">
        <f>F14-(G6)</f>
        <v>0.24492343266804983</v>
      </c>
      <c r="I14" s="9">
        <f>POWER(2,-H14)</f>
        <v>0.84386058067341574</v>
      </c>
    </row>
    <row r="15" spans="1:10" s="9" customFormat="1" ht="18.95" customHeight="1" x14ac:dyDescent="0.25">
      <c r="A15" s="9" t="s">
        <v>33</v>
      </c>
      <c r="B15" s="8"/>
      <c r="C15" s="10">
        <v>28.178823471069336</v>
      </c>
    </row>
    <row r="16" spans="1:10" s="9" customFormat="1" ht="18.95" customHeight="1" x14ac:dyDescent="0.25">
      <c r="B16" s="8" t="s">
        <v>71</v>
      </c>
      <c r="C16" s="10">
        <v>27.433797836303711</v>
      </c>
      <c r="D16" s="9">
        <f>AVERAGE(C16:C17)</f>
        <v>27.372217178344727</v>
      </c>
      <c r="E16" s="9">
        <f>'Rpl19'!D18</f>
        <v>22.871602058410645</v>
      </c>
      <c r="F16" s="9">
        <f>D16-E16</f>
        <v>4.500615119934082</v>
      </c>
      <c r="H16" s="9">
        <f>F16-(G6)</f>
        <v>-0.79281918207804392</v>
      </c>
      <c r="I16" s="9">
        <f>POWER(2,-H16)</f>
        <v>1.732456564464087</v>
      </c>
    </row>
    <row r="17" spans="1:10" s="9" customFormat="1" ht="18.95" customHeight="1" x14ac:dyDescent="0.25">
      <c r="B17" s="8"/>
      <c r="C17" s="10">
        <v>27.310636520385742</v>
      </c>
    </row>
    <row r="18" spans="1:10" s="9" customFormat="1" ht="18.95" customHeight="1" x14ac:dyDescent="0.25">
      <c r="A18" s="9" t="s">
        <v>36</v>
      </c>
      <c r="B18" s="8"/>
      <c r="C18" s="10"/>
    </row>
    <row r="19" spans="1:10" s="9" customFormat="1" ht="18.95" customHeight="1" x14ac:dyDescent="0.25">
      <c r="A19" s="9" t="s">
        <v>37</v>
      </c>
      <c r="B19" s="11" t="s">
        <v>49</v>
      </c>
      <c r="C19" s="10">
        <v>27.3663330078125</v>
      </c>
      <c r="D19" s="9">
        <f>AVERAGE(C19:C20)</f>
        <v>27.453506469726563</v>
      </c>
      <c r="E19" s="9">
        <f>'Rpl19'!H6</f>
        <v>21.985002517700195</v>
      </c>
      <c r="F19" s="9">
        <f>D19-E19</f>
        <v>5.4685039520263672</v>
      </c>
      <c r="H19" s="9">
        <f>F19-(G6)</f>
        <v>0.17506965001424124</v>
      </c>
      <c r="I19" s="9">
        <f>POWER(2,-H19)</f>
        <v>0.88572475730629163</v>
      </c>
      <c r="J19" s="9">
        <f>AVERAGE(I19:I30)</f>
        <v>0.96521123931222552</v>
      </c>
    </row>
    <row r="20" spans="1:10" s="9" customFormat="1" ht="18.95" customHeight="1" x14ac:dyDescent="0.25">
      <c r="A20" s="9" t="s">
        <v>38</v>
      </c>
      <c r="B20" s="11"/>
      <c r="C20" s="10">
        <v>27.540679931640625</v>
      </c>
    </row>
    <row r="21" spans="1:10" s="9" customFormat="1" ht="18.95" customHeight="1" x14ac:dyDescent="0.25">
      <c r="A21" s="9" t="s">
        <v>39</v>
      </c>
      <c r="B21" s="11" t="s">
        <v>53</v>
      </c>
      <c r="C21" s="10">
        <v>28.26112174987793</v>
      </c>
      <c r="D21" s="9">
        <f>AVERAGE(C21:C22)</f>
        <v>28.363397598266602</v>
      </c>
      <c r="E21" s="9">
        <f>'Rpl19'!H8</f>
        <v>23.142757415771484</v>
      </c>
      <c r="F21" s="9">
        <f>D21-E21</f>
        <v>5.2206401824951172</v>
      </c>
      <c r="H21" s="9">
        <f>F21-(G6)</f>
        <v>-7.279411951700876E-2</v>
      </c>
      <c r="I21" s="9">
        <f>POWER(2,-H21)</f>
        <v>1.0517516777698346</v>
      </c>
    </row>
    <row r="22" spans="1:10" s="9" customFormat="1" ht="18.95" customHeight="1" x14ac:dyDescent="0.25">
      <c r="A22" s="9" t="s">
        <v>40</v>
      </c>
      <c r="B22" s="11"/>
      <c r="C22" s="10">
        <v>28.465673446655273</v>
      </c>
    </row>
    <row r="23" spans="1:10" s="9" customFormat="1" ht="18.95" customHeight="1" x14ac:dyDescent="0.25">
      <c r="A23" s="9" t="s">
        <v>41</v>
      </c>
      <c r="B23" s="11" t="s">
        <v>56</v>
      </c>
      <c r="C23" s="10">
        <v>28.180910110473633</v>
      </c>
      <c r="D23" s="9">
        <f>AVERAGE(C23:C24)</f>
        <v>28.185333251953125</v>
      </c>
      <c r="E23" s="9">
        <f>'Rpl19'!H10</f>
        <v>23.00274658203125</v>
      </c>
      <c r="F23" s="9">
        <f>D23-E23</f>
        <v>5.182586669921875</v>
      </c>
      <c r="H23" s="9">
        <f>F23-(G6)</f>
        <v>-0.11084763209025095</v>
      </c>
      <c r="I23" s="9">
        <f>POWER(2,-H23)</f>
        <v>1.079862505873382</v>
      </c>
    </row>
    <row r="24" spans="1:10" s="9" customFormat="1" ht="18.95" customHeight="1" x14ac:dyDescent="0.25">
      <c r="A24" s="9" t="s">
        <v>42</v>
      </c>
      <c r="B24" s="11"/>
      <c r="C24" s="10">
        <v>28.189756393432617</v>
      </c>
    </row>
    <row r="25" spans="1:10" s="9" customFormat="1" ht="18.95" customHeight="1" x14ac:dyDescent="0.25">
      <c r="A25" s="9" t="s">
        <v>43</v>
      </c>
      <c r="B25" s="11" t="s">
        <v>60</v>
      </c>
      <c r="C25" s="10">
        <v>27.810205459594727</v>
      </c>
      <c r="D25" s="9">
        <f>AVERAGE(C25:C26)</f>
        <v>27.771054267883301</v>
      </c>
      <c r="E25" s="9">
        <f>'Rpl19'!H12</f>
        <v>22.199028015136719</v>
      </c>
      <c r="F25" s="9">
        <f>D25-E25</f>
        <v>5.572026252746582</v>
      </c>
      <c r="H25" s="9">
        <f>F25-(G6)</f>
        <v>0.27859195073445608</v>
      </c>
      <c r="I25" s="9">
        <f>POWER(2,-H25)</f>
        <v>0.8243952224406994</v>
      </c>
    </row>
    <row r="26" spans="1:10" s="9" customFormat="1" ht="18.95" customHeight="1" x14ac:dyDescent="0.25">
      <c r="A26" s="12" t="s">
        <v>77</v>
      </c>
      <c r="B26" s="11"/>
      <c r="C26" s="10">
        <v>27.731903076171875</v>
      </c>
    </row>
    <row r="27" spans="1:10" s="9" customFormat="1" ht="18.95" customHeight="1" x14ac:dyDescent="0.25">
      <c r="B27" s="11" t="s">
        <v>65</v>
      </c>
      <c r="C27" s="10">
        <v>28.576431274414063</v>
      </c>
      <c r="D27" s="9">
        <f>AVERAGE(C27:C28)</f>
        <v>28.498717308044434</v>
      </c>
      <c r="E27" s="9">
        <f>'Rpl19'!H14</f>
        <v>23.179564476013184</v>
      </c>
      <c r="F27" s="9">
        <f>D27-E27</f>
        <v>5.31915283203125</v>
      </c>
      <c r="H27" s="9">
        <f>F27-(G6)</f>
        <v>2.5718530019124053E-2</v>
      </c>
      <c r="I27" s="9">
        <f>POWER(2,-H27)</f>
        <v>0.98233122951320029</v>
      </c>
    </row>
    <row r="28" spans="1:10" s="9" customFormat="1" ht="18.95" customHeight="1" x14ac:dyDescent="0.25">
      <c r="A28" s="9" t="s">
        <v>45</v>
      </c>
      <c r="B28" s="11"/>
      <c r="C28" s="10">
        <v>28.421003341674805</v>
      </c>
    </row>
    <row r="29" spans="1:10" s="9" customFormat="1" ht="18.95" customHeight="1" x14ac:dyDescent="0.25">
      <c r="A29" s="9" t="s">
        <v>46</v>
      </c>
      <c r="B29" s="11" t="s">
        <v>64</v>
      </c>
      <c r="C29" s="10">
        <v>27.791730880737305</v>
      </c>
      <c r="D29" s="9">
        <f>AVERAGE(C29:C30)</f>
        <v>27.768778800964355</v>
      </c>
      <c r="E29" s="9">
        <f>'Rpl19'!H16</f>
        <v>22.427233695983887</v>
      </c>
      <c r="F29" s="9">
        <f>D29-E29</f>
        <v>5.3415451049804688</v>
      </c>
      <c r="H29" s="9">
        <f>F29-(G6)</f>
        <v>4.8110802968342803E-2</v>
      </c>
      <c r="I29" s="9">
        <f>POWER(2,-H29)</f>
        <v>0.96720204296994394</v>
      </c>
    </row>
    <row r="30" spans="1:10" s="9" customFormat="1" ht="18.95" customHeight="1" x14ac:dyDescent="0.25">
      <c r="A30" s="9" t="s">
        <v>47</v>
      </c>
      <c r="B30" s="11"/>
      <c r="C30" s="10">
        <v>27.745826721191406</v>
      </c>
    </row>
    <row r="31" spans="1:10" s="9" customFormat="1" ht="18.95" customHeight="1" x14ac:dyDescent="0.25">
      <c r="A31" s="9" t="s">
        <v>36</v>
      </c>
      <c r="B31" s="8"/>
      <c r="C31" s="10"/>
    </row>
    <row r="32" spans="1:10" ht="18.95" customHeight="1" x14ac:dyDescent="0.25">
      <c r="B32" s="11" t="s">
        <v>50</v>
      </c>
      <c r="C32" s="10">
        <v>27.204303741455078</v>
      </c>
      <c r="D32" s="9">
        <f>AVERAGE(C32:C33)</f>
        <v>27.237234115600586</v>
      </c>
      <c r="E32" s="9">
        <f>'Rpl19'!L6</f>
        <v>21.840274810791016</v>
      </c>
      <c r="F32" s="9">
        <f>D32-E32</f>
        <v>5.3969593048095703</v>
      </c>
      <c r="G32" s="9">
        <f>AVERAGE(F32:F43)</f>
        <v>5.4794281323750811</v>
      </c>
      <c r="H32" s="9">
        <f>F32-(G32)</f>
        <v>-8.2468827565510772E-2</v>
      </c>
      <c r="I32" s="9">
        <f>POWER(2,-H32)</f>
        <v>1.0588284227454867</v>
      </c>
      <c r="J32" s="9">
        <f>AVERAGE(I32:I43)</f>
        <v>1.0008411533767676</v>
      </c>
    </row>
    <row r="33" spans="2:10" ht="18.95" customHeight="1" x14ac:dyDescent="0.25">
      <c r="B33" s="11"/>
      <c r="C33" s="10">
        <v>27.270164489746094</v>
      </c>
    </row>
    <row r="34" spans="2:10" ht="18.95" customHeight="1" x14ac:dyDescent="0.25">
      <c r="B34" s="11" t="s">
        <v>54</v>
      </c>
      <c r="C34" s="10">
        <v>28.559061050415039</v>
      </c>
      <c r="D34" s="9">
        <f>AVERAGE(C34:C35)</f>
        <v>28.508161544799805</v>
      </c>
      <c r="E34" s="9">
        <f>'Rpl19'!L8</f>
        <v>23.011643409729004</v>
      </c>
      <c r="F34" s="9">
        <f>D34-E34</f>
        <v>5.4965181350708008</v>
      </c>
      <c r="H34" s="9">
        <f>F34-(G32)</f>
        <v>1.7090002695719697E-2</v>
      </c>
      <c r="I34" s="9">
        <f>POWER(2,-H34)</f>
        <v>0.98822399911004299</v>
      </c>
    </row>
    <row r="35" spans="2:10" ht="18.95" customHeight="1" x14ac:dyDescent="0.25">
      <c r="B35" s="11"/>
      <c r="C35" s="10">
        <v>28.45726203918457</v>
      </c>
    </row>
    <row r="36" spans="2:10" ht="18.95" customHeight="1" x14ac:dyDescent="0.25">
      <c r="B36" s="11" t="s">
        <v>57</v>
      </c>
      <c r="C36" s="10">
        <v>27.630701065063477</v>
      </c>
      <c r="D36" s="9">
        <f>AVERAGE(C36:C37)</f>
        <v>27.676614761352539</v>
      </c>
      <c r="E36" s="9">
        <f>'Rpl19'!L10</f>
        <v>22.144514083862305</v>
      </c>
      <c r="F36" s="9">
        <f>D36-E36</f>
        <v>5.5321006774902344</v>
      </c>
      <c r="H36" s="9">
        <f>F36-(G32)</f>
        <v>5.2672545115153291E-2</v>
      </c>
      <c r="I36" s="9">
        <f>POWER(2,-H36)</f>
        <v>0.96414861999095391</v>
      </c>
    </row>
    <row r="37" spans="2:10" ht="18.95" customHeight="1" x14ac:dyDescent="0.25">
      <c r="B37" s="11"/>
      <c r="C37" s="10">
        <v>27.722528457641602</v>
      </c>
    </row>
    <row r="38" spans="2:10" ht="18.95" customHeight="1" x14ac:dyDescent="0.25">
      <c r="B38" s="11" t="s">
        <v>61</v>
      </c>
      <c r="C38" s="10">
        <v>27.955965042114258</v>
      </c>
      <c r="D38" s="9">
        <f>AVERAGE(C38:C39)</f>
        <v>27.909811019897461</v>
      </c>
      <c r="E38" s="9">
        <f>'Rpl19'!L12</f>
        <v>22.493101119995117</v>
      </c>
      <c r="F38" s="9">
        <f>D38-E38</f>
        <v>5.4167098999023438</v>
      </c>
      <c r="H38" s="9">
        <f>F38-(G32)</f>
        <v>-6.2718232472737334E-2</v>
      </c>
      <c r="I38" s="9">
        <f>POWER(2,-H38)</f>
        <v>1.0444317587707461</v>
      </c>
    </row>
    <row r="39" spans="2:10" ht="18.95" customHeight="1" x14ac:dyDescent="0.25">
      <c r="B39" s="11"/>
      <c r="C39" s="10">
        <v>27.863656997680664</v>
      </c>
    </row>
    <row r="40" spans="2:10" ht="18.95" customHeight="1" x14ac:dyDescent="0.25">
      <c r="B40" s="11" t="s">
        <v>66</v>
      </c>
      <c r="C40" s="10">
        <v>27.964609146118164</v>
      </c>
      <c r="D40" s="9">
        <f>AVERAGE(C40:C41)</f>
        <v>27.947517395019531</v>
      </c>
      <c r="E40" s="9">
        <f>'Rpl19'!L14</f>
        <v>22.476988792419434</v>
      </c>
      <c r="F40" s="9">
        <f>D40-E40</f>
        <v>5.4705286026000977</v>
      </c>
      <c r="H40" s="9">
        <f>F40-(G32)</f>
        <v>-8.8995297749834279E-3</v>
      </c>
      <c r="I40" s="9">
        <f>POWER(2,-H40)</f>
        <v>1.0061877494856937</v>
      </c>
    </row>
    <row r="41" spans="2:10" ht="18.95" customHeight="1" x14ac:dyDescent="0.25">
      <c r="B41" s="11"/>
      <c r="C41" s="10">
        <v>27.930425643920898</v>
      </c>
    </row>
    <row r="42" spans="2:10" ht="18.95" customHeight="1" x14ac:dyDescent="0.25">
      <c r="B42" s="11" t="s">
        <v>69</v>
      </c>
      <c r="C42" s="10">
        <v>27.464832305908203</v>
      </c>
      <c r="D42" s="9">
        <f>AVERAGE(C42:C43)</f>
        <v>27.55828857421875</v>
      </c>
      <c r="E42" s="9">
        <f>'Rpl19'!L16</f>
        <v>21.994536399841309</v>
      </c>
      <c r="F42" s="9">
        <f>D42-E42</f>
        <v>5.5637521743774414</v>
      </c>
      <c r="H42" s="9">
        <f>F42-(G32)</f>
        <v>8.4324042002360322E-2</v>
      </c>
      <c r="I42" s="9">
        <f>POWER(2,-H42)</f>
        <v>0.94322637015768129</v>
      </c>
    </row>
    <row r="43" spans="2:10" ht="18.95" customHeight="1" x14ac:dyDescent="0.25">
      <c r="B43" s="11"/>
      <c r="C43" s="10">
        <v>27.651744842529297</v>
      </c>
    </row>
    <row r="44" spans="2:10" ht="18.95" customHeight="1" x14ac:dyDescent="0.25"/>
    <row r="45" spans="2:10" ht="18.95" customHeight="1" x14ac:dyDescent="0.25">
      <c r="B45" s="11" t="s">
        <v>51</v>
      </c>
      <c r="C45" s="10">
        <v>28.104793548583984</v>
      </c>
      <c r="D45" s="9">
        <f>AVERAGE(C45:C46)</f>
        <v>28.104701042175293</v>
      </c>
      <c r="E45" s="9">
        <f>'Rpl19'!P6</f>
        <v>22.902920722961426</v>
      </c>
      <c r="F45" s="9">
        <f>D45-E45</f>
        <v>5.2017803192138672</v>
      </c>
      <c r="G45" s="9"/>
      <c r="H45" s="9">
        <f>F45-(G32)</f>
        <v>-0.2776478131612139</v>
      </c>
      <c r="I45" s="9">
        <f>POWER(2,-H45)</f>
        <v>1.2122168598146092</v>
      </c>
      <c r="J45" s="9">
        <f>AVERAGE(I45:I56)</f>
        <v>1.1540946260086564</v>
      </c>
    </row>
    <row r="46" spans="2:10" ht="18.95" customHeight="1" x14ac:dyDescent="0.25">
      <c r="B46" s="11"/>
      <c r="C46" s="10">
        <v>28.104608535766602</v>
      </c>
    </row>
    <row r="47" spans="2:10" ht="18.95" customHeight="1" x14ac:dyDescent="0.25">
      <c r="B47" s="11" t="s">
        <v>58</v>
      </c>
      <c r="C47" s="10">
        <v>27.589326858520508</v>
      </c>
      <c r="D47" s="9">
        <f>AVERAGE(C47:C48)</f>
        <v>27.61528205871582</v>
      </c>
      <c r="E47" s="9">
        <f>'Rpl19'!P10</f>
        <v>22.311659812927246</v>
      </c>
      <c r="F47" s="9">
        <f>D47-E47</f>
        <v>5.3036222457885742</v>
      </c>
      <c r="H47" s="9">
        <f>F47-(G32)</f>
        <v>-0.17580588658650687</v>
      </c>
      <c r="I47" s="9">
        <f>POWER(2,-H47)</f>
        <v>1.1295952182511535</v>
      </c>
    </row>
    <row r="48" spans="2:10" ht="18.95" customHeight="1" x14ac:dyDescent="0.25">
      <c r="B48" s="11"/>
      <c r="C48" s="10">
        <v>27.641237258911133</v>
      </c>
    </row>
    <row r="49" spans="2:9" ht="18.95" customHeight="1" x14ac:dyDescent="0.25">
      <c r="B49" s="11" t="s">
        <v>62</v>
      </c>
      <c r="C49" s="10">
        <v>28.196945190429688</v>
      </c>
      <c r="D49" s="9">
        <f>AVERAGE(C49:C50)</f>
        <v>28.233712196350098</v>
      </c>
      <c r="E49" s="9">
        <f>'Rpl19'!P12</f>
        <v>22.879570007324219</v>
      </c>
      <c r="F49" s="9">
        <f>D49-E49</f>
        <v>5.3541421890258789</v>
      </c>
      <c r="H49" s="9">
        <f>F49-(G32)</f>
        <v>-0.12528594334920218</v>
      </c>
      <c r="I49" s="9">
        <f>POWER(2,-H49)</f>
        <v>1.09072389361989</v>
      </c>
    </row>
    <row r="50" spans="2:9" ht="18.95" customHeight="1" x14ac:dyDescent="0.25">
      <c r="B50" s="11"/>
      <c r="C50" s="10">
        <v>28.270479202270508</v>
      </c>
    </row>
    <row r="51" spans="2:9" ht="18.95" customHeight="1" x14ac:dyDescent="0.25">
      <c r="B51" s="11" t="s">
        <v>67</v>
      </c>
      <c r="C51" s="10">
        <v>28.318292617797852</v>
      </c>
      <c r="D51" s="9">
        <f>AVERAGE(C51:C52)</f>
        <v>28.303325653076172</v>
      </c>
      <c r="E51" s="9">
        <f>'Rpl19'!P14</f>
        <v>22.836420059204102</v>
      </c>
      <c r="F51" s="9">
        <f>D51-E51</f>
        <v>5.4669055938720703</v>
      </c>
      <c r="H51" s="9">
        <f>F51-(G32)</f>
        <v>-1.2522538503010772E-2</v>
      </c>
      <c r="I51" s="9">
        <f>POWER(2,-H51)</f>
        <v>1.0087177423600489</v>
      </c>
    </row>
    <row r="52" spans="2:9" ht="18.95" customHeight="1" x14ac:dyDescent="0.25">
      <c r="B52" s="11"/>
      <c r="C52" s="10">
        <v>28.288358688354492</v>
      </c>
    </row>
    <row r="53" spans="2:9" ht="18.95" customHeight="1" x14ac:dyDescent="0.25">
      <c r="B53" s="11" t="s">
        <v>70</v>
      </c>
      <c r="C53" s="10">
        <v>28.032400131225586</v>
      </c>
      <c r="D53" s="9">
        <f>AVERAGE(C53:C54)</f>
        <v>28.060903549194336</v>
      </c>
      <c r="E53" s="9">
        <f>'Rpl19'!P16</f>
        <v>23.01390552520752</v>
      </c>
      <c r="F53" s="9">
        <f>D53-E53</f>
        <v>5.0469980239868164</v>
      </c>
      <c r="H53" s="9">
        <f>F53-(G32)</f>
        <v>-0.43243010838826468</v>
      </c>
      <c r="I53" s="9">
        <f>POWER(2,-H53)</f>
        <v>1.3495048001026226</v>
      </c>
    </row>
    <row r="54" spans="2:9" ht="18.95" customHeight="1" x14ac:dyDescent="0.25">
      <c r="B54" s="11"/>
      <c r="C54" s="10">
        <v>28.089406967163086</v>
      </c>
    </row>
    <row r="55" spans="2:9" ht="18.95" customHeight="1" x14ac:dyDescent="0.25">
      <c r="B55" s="11" t="s">
        <v>74</v>
      </c>
      <c r="C55" s="10">
        <v>27.975412368774414</v>
      </c>
      <c r="D55" s="9">
        <f>AVERAGE(C55:C56)</f>
        <v>27.89634895324707</v>
      </c>
      <c r="E55" s="9">
        <f>'Rpl19'!P18</f>
        <v>22.598098754882813</v>
      </c>
      <c r="F55" s="9">
        <f>D55-E55</f>
        <v>5.2982501983642578</v>
      </c>
      <c r="H55" s="9">
        <f>F55-(G32)</f>
        <v>-0.18117793401082327</v>
      </c>
      <c r="I55" s="9">
        <f>POWER(2,-H55)</f>
        <v>1.1338092419036143</v>
      </c>
    </row>
    <row r="56" spans="2:9" ht="18.95" customHeight="1" x14ac:dyDescent="0.25">
      <c r="B56" s="11"/>
      <c r="C56" s="10">
        <v>27.817285537719727</v>
      </c>
    </row>
    <row r="57" spans="2:9" ht="18.95" customHeight="1" x14ac:dyDescent="0.25"/>
    <row r="58" spans="2:9" ht="18.95" customHeight="1" x14ac:dyDescent="0.25"/>
    <row r="59" spans="2:9" ht="18.95" customHeight="1" x14ac:dyDescent="0.25"/>
    <row r="60" spans="2:9" ht="18.95" customHeight="1" x14ac:dyDescent="0.25"/>
    <row r="61" spans="2:9" ht="18.95" customHeight="1" x14ac:dyDescent="0.25"/>
    <row r="62" spans="2:9" ht="18.95" customHeight="1" x14ac:dyDescent="0.25"/>
    <row r="63" spans="2:9" ht="18.95" customHeight="1" x14ac:dyDescent="0.25"/>
    <row r="64" spans="2:9" ht="18.95" customHeight="1" x14ac:dyDescent="0.25"/>
    <row r="65" ht="18.95" customHeight="1" x14ac:dyDescent="0.25"/>
    <row r="66" ht="18.95" customHeight="1" x14ac:dyDescent="0.25"/>
    <row r="67" ht="18.95" customHeight="1" x14ac:dyDescent="0.25"/>
    <row r="68" ht="18.95" customHeight="1" x14ac:dyDescent="0.25"/>
    <row r="69" ht="18.95" customHeight="1" x14ac:dyDescent="0.25"/>
    <row r="70" ht="18.95" customHeight="1" x14ac:dyDescent="0.25"/>
    <row r="71" ht="18.95" customHeight="1" x14ac:dyDescent="0.25"/>
    <row r="72" ht="18.95" customHeight="1" x14ac:dyDescent="0.25"/>
    <row r="73" ht="18.95" customHeight="1" x14ac:dyDescent="0.25"/>
    <row r="74" ht="18.95" customHeight="1" x14ac:dyDescent="0.25"/>
    <row r="75" ht="18.95" customHeight="1" x14ac:dyDescent="0.25"/>
    <row r="76" ht="18.95" customHeight="1" x14ac:dyDescent="0.25"/>
    <row r="77" ht="18.95" customHeight="1" x14ac:dyDescent="0.25"/>
    <row r="78" ht="18.95" customHeight="1" x14ac:dyDescent="0.25"/>
    <row r="79" ht="18.95" customHeight="1" x14ac:dyDescent="0.25"/>
    <row r="80" ht="18.95" customHeight="1" x14ac:dyDescent="0.25"/>
    <row r="81" ht="18.95" customHeight="1" x14ac:dyDescent="0.25"/>
    <row r="82" ht="18.95" customHeight="1" x14ac:dyDescent="0.25"/>
    <row r="83" ht="18.95" customHeight="1" x14ac:dyDescent="0.25"/>
    <row r="84" ht="18.95" customHeight="1" x14ac:dyDescent="0.25"/>
    <row r="85" ht="18.95" customHeight="1" x14ac:dyDescent="0.25"/>
    <row r="86" ht="18.95" customHeight="1" x14ac:dyDescent="0.25"/>
    <row r="87" ht="18.95" customHeight="1" x14ac:dyDescent="0.25"/>
    <row r="88" ht="18.95" customHeight="1" x14ac:dyDescent="0.25"/>
    <row r="89" ht="18.95" customHeight="1" x14ac:dyDescent="0.25"/>
    <row r="90" ht="18.95" customHeight="1" x14ac:dyDescent="0.25"/>
    <row r="91" ht="18.95" customHeight="1" x14ac:dyDescent="0.25"/>
    <row r="92" ht="18.95" customHeight="1" x14ac:dyDescent="0.25"/>
    <row r="93" ht="18.95" customHeight="1" x14ac:dyDescent="0.25"/>
    <row r="94" ht="18.95" customHeight="1" x14ac:dyDescent="0.25"/>
    <row r="95" ht="18.95" customHeight="1" x14ac:dyDescent="0.25"/>
    <row r="96" ht="18.95" customHeight="1" x14ac:dyDescent="0.25"/>
    <row r="97" ht="18.95" customHeight="1" x14ac:dyDescent="0.25"/>
    <row r="98" ht="18.95" customHeight="1" x14ac:dyDescent="0.25"/>
    <row r="99" ht="18.95" customHeight="1" x14ac:dyDescent="0.25"/>
    <row r="100" ht="18.95" customHeight="1" x14ac:dyDescent="0.25"/>
    <row r="101" ht="18.95" customHeight="1" x14ac:dyDescent="0.25"/>
    <row r="102" ht="18.95" customHeight="1" x14ac:dyDescent="0.25"/>
    <row r="103" ht="18.95" customHeight="1" x14ac:dyDescent="0.25"/>
    <row r="104" ht="18.95" customHeight="1" x14ac:dyDescent="0.25"/>
    <row r="105" ht="18.95" customHeight="1" x14ac:dyDescent="0.25"/>
    <row r="106" ht="18.95" customHeight="1" x14ac:dyDescent="0.25"/>
    <row r="107" ht="18.95" customHeight="1" x14ac:dyDescent="0.25"/>
    <row r="108" ht="18.95" customHeight="1" x14ac:dyDescent="0.25"/>
    <row r="109" ht="18.95" customHeight="1" x14ac:dyDescent="0.25"/>
    <row r="110" ht="18.95" customHeight="1" x14ac:dyDescent="0.25"/>
    <row r="111" ht="18.95" customHeight="1" x14ac:dyDescent="0.25"/>
    <row r="112" ht="18.95" customHeight="1" x14ac:dyDescent="0.25"/>
    <row r="113" ht="18.95" customHeight="1" x14ac:dyDescent="0.25"/>
    <row r="114" ht="18.95" customHeight="1" x14ac:dyDescent="0.25"/>
    <row r="115" ht="18.95" customHeight="1" x14ac:dyDescent="0.25"/>
    <row r="116" ht="18.95" customHeight="1" x14ac:dyDescent="0.25"/>
    <row r="117" ht="18.95" customHeight="1" x14ac:dyDescent="0.25"/>
    <row r="118" ht="18.95" customHeight="1" x14ac:dyDescent="0.25"/>
    <row r="119" ht="18.95" customHeight="1" x14ac:dyDescent="0.25"/>
    <row r="120" ht="18.95" customHeight="1" x14ac:dyDescent="0.25"/>
    <row r="121" ht="18.95" customHeight="1" x14ac:dyDescent="0.25"/>
    <row r="122" ht="18.95" customHeight="1" x14ac:dyDescent="0.25"/>
    <row r="123" ht="18.95" customHeight="1" x14ac:dyDescent="0.25"/>
    <row r="124" ht="18.95" customHeight="1" x14ac:dyDescent="0.25"/>
    <row r="125" ht="18.95" customHeight="1" x14ac:dyDescent="0.25"/>
    <row r="126" ht="18.95" customHeight="1" x14ac:dyDescent="0.25"/>
    <row r="127" ht="18.95" customHeight="1" x14ac:dyDescent="0.25"/>
    <row r="128" ht="18.95" customHeight="1" x14ac:dyDescent="0.25"/>
    <row r="129" ht="18.95" customHeight="1" x14ac:dyDescent="0.25"/>
    <row r="130" ht="18.95" customHeight="1" x14ac:dyDescent="0.25"/>
    <row r="131" ht="18.95" customHeight="1" x14ac:dyDescent="0.25"/>
    <row r="132" ht="18.95" customHeight="1" x14ac:dyDescent="0.25"/>
    <row r="133" ht="18.95" customHeight="1" x14ac:dyDescent="0.25"/>
    <row r="134" ht="18.95" customHeight="1" x14ac:dyDescent="0.25"/>
    <row r="135" ht="18.95" customHeight="1" x14ac:dyDescent="0.25"/>
    <row r="136" ht="18.95" customHeight="1" x14ac:dyDescent="0.25"/>
    <row r="137" ht="18.95" customHeight="1" x14ac:dyDescent="0.25"/>
    <row r="138" ht="18.95" customHeight="1" x14ac:dyDescent="0.25"/>
    <row r="139" ht="18.95" customHeight="1" x14ac:dyDescent="0.25"/>
    <row r="140" ht="18.95" customHeight="1" x14ac:dyDescent="0.25"/>
    <row r="141" ht="18.95" customHeight="1" x14ac:dyDescent="0.25"/>
    <row r="142" ht="18.95" customHeight="1" x14ac:dyDescent="0.25"/>
    <row r="143" ht="18.95" customHeight="1" x14ac:dyDescent="0.25"/>
    <row r="144" ht="18.95" customHeight="1" x14ac:dyDescent="0.25"/>
    <row r="145" ht="18.95" customHeight="1" x14ac:dyDescent="0.25"/>
    <row r="146" ht="18.9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46"/>
  <sheetViews>
    <sheetView topLeftCell="B43" workbookViewId="0">
      <selection activeCell="S12" sqref="S12"/>
    </sheetView>
  </sheetViews>
  <sheetFormatPr defaultRowHeight="15" x14ac:dyDescent="0.25"/>
  <cols>
    <col min="1" max="1" width="0" style="7" hidden="1" customWidth="1"/>
    <col min="2" max="2" width="14.28515625" style="8" customWidth="1"/>
    <col min="3" max="4" width="12" style="7" bestFit="1" customWidth="1"/>
    <col min="5" max="5" width="18.42578125" style="9" bestFit="1" customWidth="1"/>
    <col min="6" max="10" width="15.7109375" style="7" customWidth="1"/>
    <col min="11" max="16384" width="9.140625" style="7"/>
  </cols>
  <sheetData>
    <row r="2" spans="1:10" x14ac:dyDescent="0.25">
      <c r="B2" s="8" t="s">
        <v>16</v>
      </c>
    </row>
    <row r="5" spans="1:10" s="9" customFormat="1" ht="18.95" customHeight="1" x14ac:dyDescent="0.25">
      <c r="A5" s="9" t="s">
        <v>0</v>
      </c>
      <c r="B5" s="8" t="s">
        <v>1</v>
      </c>
      <c r="C5" s="9" t="s">
        <v>2</v>
      </c>
      <c r="D5" s="9" t="s">
        <v>3</v>
      </c>
      <c r="E5" s="9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20</v>
      </c>
    </row>
    <row r="6" spans="1:10" s="9" customFormat="1" ht="18.95" customHeight="1" x14ac:dyDescent="0.25">
      <c r="A6" s="9" t="s">
        <v>27</v>
      </c>
      <c r="B6" s="8" t="s">
        <v>52</v>
      </c>
      <c r="C6" s="10">
        <v>33.292926788330078</v>
      </c>
      <c r="D6" s="9">
        <f>AVERAGE(C6:C7)</f>
        <v>33.433090209960938</v>
      </c>
      <c r="E6" s="9">
        <f>'Rpl19'!D8</f>
        <v>22.112069129943848</v>
      </c>
      <c r="F6" s="9">
        <f>D6-E6</f>
        <v>11.32102108001709</v>
      </c>
      <c r="G6" s="9">
        <f>AVERAGE(F6:F17)</f>
        <v>11.704554080963135</v>
      </c>
      <c r="H6" s="9">
        <f>F6-G6</f>
        <v>-0.38353300094604492</v>
      </c>
      <c r="I6" s="9">
        <f>POWER(2,-H6)</f>
        <v>1.3045326033360427</v>
      </c>
      <c r="J6" s="9">
        <f>AVERAGE(I6:I17)</f>
        <v>1.0757389580479282</v>
      </c>
    </row>
    <row r="7" spans="1:10" s="9" customFormat="1" ht="18.95" customHeight="1" x14ac:dyDescent="0.25">
      <c r="A7" s="9" t="s">
        <v>28</v>
      </c>
      <c r="B7" s="8"/>
      <c r="C7" s="10">
        <v>33.573253631591797</v>
      </c>
    </row>
    <row r="8" spans="1:10" s="9" customFormat="1" ht="18.95" customHeight="1" x14ac:dyDescent="0.25">
      <c r="A8" s="9" t="s">
        <v>29</v>
      </c>
      <c r="B8" s="8" t="s">
        <v>75</v>
      </c>
      <c r="C8" s="10">
        <v>34.081600189208984</v>
      </c>
      <c r="D8" s="9">
        <f>AVERAGE(C8:C9)</f>
        <v>34.008155822753906</v>
      </c>
      <c r="E8" s="9">
        <f>'Rpl19'!D10</f>
        <v>21.749957084655762</v>
      </c>
      <c r="F8" s="9">
        <f>D8-E8</f>
        <v>12.258198738098145</v>
      </c>
      <c r="H8" s="9">
        <f>F8-G6</f>
        <v>0.55364465713500977</v>
      </c>
      <c r="I8" s="9">
        <f>POWER(2,-H8)</f>
        <v>0.68129680340056697</v>
      </c>
    </row>
    <row r="9" spans="1:10" s="9" customFormat="1" ht="18.95" customHeight="1" x14ac:dyDescent="0.25">
      <c r="A9" s="9" t="s">
        <v>30</v>
      </c>
      <c r="B9" s="8"/>
      <c r="C9" s="10">
        <v>33.934711456298828</v>
      </c>
    </row>
    <row r="10" spans="1:10" s="9" customFormat="1" ht="18.95" customHeight="1" x14ac:dyDescent="0.25">
      <c r="B10" s="8" t="s">
        <v>59</v>
      </c>
      <c r="C10" s="10">
        <v>34.000591278076172</v>
      </c>
      <c r="D10" s="9">
        <f>AVERAGE(C10:C11)</f>
        <v>33.96864128112793</v>
      </c>
      <c r="E10" s="9">
        <f>'Rpl19'!D12</f>
        <v>22.412454605102539</v>
      </c>
      <c r="F10" s="9">
        <f>D10-E10</f>
        <v>11.556186676025391</v>
      </c>
      <c r="H10" s="9">
        <f>F10-G6</f>
        <v>-0.14836740493774414</v>
      </c>
      <c r="I10" s="9">
        <f>POWER(2,-H10)</f>
        <v>1.1083145616283416</v>
      </c>
    </row>
    <row r="11" spans="1:10" s="9" customFormat="1" ht="18.95" customHeight="1" x14ac:dyDescent="0.25">
      <c r="A11" s="9" t="s">
        <v>31</v>
      </c>
      <c r="B11" s="8"/>
      <c r="C11" s="10">
        <v>33.936691284179688</v>
      </c>
    </row>
    <row r="12" spans="1:10" s="9" customFormat="1" ht="18.95" customHeight="1" x14ac:dyDescent="0.25">
      <c r="A12" s="9" t="s">
        <v>32</v>
      </c>
      <c r="B12" s="8" t="s">
        <v>63</v>
      </c>
      <c r="C12" s="10">
        <v>35.973533630371094</v>
      </c>
      <c r="D12" s="9">
        <f>AVERAGE(C12:C13)</f>
        <v>34.949304580688477</v>
      </c>
      <c r="E12" s="9">
        <f>'Rpl19'!D14</f>
        <v>22.636775970458984</v>
      </c>
      <c r="F12" s="9">
        <f>D12-E12</f>
        <v>12.312528610229492</v>
      </c>
      <c r="H12" s="9">
        <f>F12-G6</f>
        <v>0.60797452926635742</v>
      </c>
      <c r="I12" s="9">
        <f>POWER(2,-H12)</f>
        <v>0.65611721092157138</v>
      </c>
    </row>
    <row r="13" spans="1:10" s="9" customFormat="1" ht="18.95" customHeight="1" x14ac:dyDescent="0.25">
      <c r="A13" s="9" t="s">
        <v>33</v>
      </c>
      <c r="B13" s="8"/>
      <c r="C13" s="10">
        <v>33.925075531005859</v>
      </c>
    </row>
    <row r="14" spans="1:10" s="9" customFormat="1" ht="18.95" customHeight="1" x14ac:dyDescent="0.25">
      <c r="A14" s="9" t="s">
        <v>34</v>
      </c>
      <c r="B14" s="8" t="s">
        <v>68</v>
      </c>
      <c r="C14" s="10">
        <v>33.506294250488281</v>
      </c>
      <c r="D14" s="9">
        <f>AVERAGE(C14:C15)</f>
        <v>33.65484619140625</v>
      </c>
      <c r="E14" s="9">
        <f>'Rpl19'!D16</f>
        <v>22.862606048583984</v>
      </c>
      <c r="F14" s="9">
        <f>D14-E14</f>
        <v>10.792240142822266</v>
      </c>
      <c r="H14" s="9">
        <f>F14-G6</f>
        <v>-0.91231393814086914</v>
      </c>
      <c r="I14" s="9">
        <f>POWER(2,-H14)</f>
        <v>1.8820617171456524</v>
      </c>
    </row>
    <row r="15" spans="1:10" s="9" customFormat="1" ht="18.95" customHeight="1" x14ac:dyDescent="0.25">
      <c r="A15" s="9" t="s">
        <v>35</v>
      </c>
      <c r="B15" s="8"/>
      <c r="C15" s="10">
        <v>33.803398132324219</v>
      </c>
    </row>
    <row r="16" spans="1:10" s="9" customFormat="1" ht="18.95" customHeight="1" x14ac:dyDescent="0.25">
      <c r="B16" s="8" t="s">
        <v>71</v>
      </c>
      <c r="C16" s="10">
        <v>35.072429656982422</v>
      </c>
      <c r="D16" s="9">
        <f>AVERAGE(C16:C17)</f>
        <v>34.85875129699707</v>
      </c>
      <c r="E16" s="9">
        <f>'Rpl19'!D18</f>
        <v>22.871602058410645</v>
      </c>
      <c r="F16" s="9">
        <f>D16-E16</f>
        <v>11.987149238586426</v>
      </c>
      <c r="H16" s="9">
        <f>F16-G6</f>
        <v>0.28259515762329102</v>
      </c>
      <c r="I16" s="9">
        <f>POWER(2,-H16)</f>
        <v>0.82211085185539434</v>
      </c>
    </row>
    <row r="17" spans="1:10" s="9" customFormat="1" ht="18.95" customHeight="1" x14ac:dyDescent="0.25">
      <c r="B17" s="8"/>
      <c r="C17" s="10">
        <v>34.645072937011719</v>
      </c>
    </row>
    <row r="18" spans="1:10" s="9" customFormat="1" ht="18.95" customHeight="1" x14ac:dyDescent="0.25">
      <c r="A18" s="9" t="s">
        <v>36</v>
      </c>
      <c r="B18" s="8"/>
      <c r="C18" s="10"/>
    </row>
    <row r="19" spans="1:10" s="9" customFormat="1" ht="18.95" customHeight="1" x14ac:dyDescent="0.25">
      <c r="A19" s="9" t="s">
        <v>39</v>
      </c>
      <c r="B19" s="11" t="s">
        <v>53</v>
      </c>
      <c r="C19" s="10">
        <v>34.175849914550781</v>
      </c>
      <c r="D19" s="9">
        <f>AVERAGE(C19:C20)</f>
        <v>34.29047966003418</v>
      </c>
      <c r="E19" s="9">
        <f>'Rpl19'!H8</f>
        <v>23.142757415771484</v>
      </c>
      <c r="F19" s="9">
        <f>D19-E19</f>
        <v>11.147722244262695</v>
      </c>
      <c r="H19" s="9">
        <f>F19-G6</f>
        <v>-0.55683183670043945</v>
      </c>
      <c r="I19" s="9">
        <f>POWER(2,-H19)</f>
        <v>1.4710352691712101</v>
      </c>
      <c r="J19" s="9">
        <f>AVERAGE(I19:I30)</f>
        <v>1.5104715420542458</v>
      </c>
    </row>
    <row r="20" spans="1:10" s="9" customFormat="1" ht="18.95" customHeight="1" x14ac:dyDescent="0.25">
      <c r="A20" s="9" t="s">
        <v>40</v>
      </c>
      <c r="B20" s="11"/>
      <c r="C20" s="10">
        <v>34.405109405517578</v>
      </c>
    </row>
    <row r="21" spans="1:10" s="9" customFormat="1" ht="18.95" customHeight="1" x14ac:dyDescent="0.25">
      <c r="A21" s="9" t="s">
        <v>41</v>
      </c>
      <c r="B21" s="11" t="s">
        <v>56</v>
      </c>
      <c r="C21" s="10">
        <v>33.704849243164063</v>
      </c>
      <c r="D21" s="9">
        <f>AVERAGE(C21:C22)</f>
        <v>33.825119018554688</v>
      </c>
      <c r="E21" s="9">
        <f>'Rpl19'!H10</f>
        <v>23.00274658203125</v>
      </c>
      <c r="F21" s="9">
        <f>D21-E21</f>
        <v>10.822372436523438</v>
      </c>
      <c r="H21" s="9">
        <f>F21-G6</f>
        <v>-0.88218164443969727</v>
      </c>
      <c r="I21" s="9">
        <f>POWER(2,-H21)</f>
        <v>1.8431604233555514</v>
      </c>
    </row>
    <row r="22" spans="1:10" s="9" customFormat="1" ht="18.95" customHeight="1" x14ac:dyDescent="0.25">
      <c r="A22" s="9" t="s">
        <v>42</v>
      </c>
      <c r="B22" s="11"/>
      <c r="C22" s="10">
        <v>33.945388793945313</v>
      </c>
    </row>
    <row r="23" spans="1:10" s="9" customFormat="1" ht="18.95" customHeight="1" x14ac:dyDescent="0.25">
      <c r="A23" s="9" t="s">
        <v>43</v>
      </c>
      <c r="B23" s="11" t="s">
        <v>60</v>
      </c>
      <c r="C23" s="10">
        <v>33.796298980712891</v>
      </c>
      <c r="D23" s="9">
        <f>AVERAGE(C23:C24)</f>
        <v>33.650777816772461</v>
      </c>
      <c r="E23" s="9">
        <f>'Rpl19'!H12</f>
        <v>22.199028015136719</v>
      </c>
      <c r="F23" s="9">
        <f>D23-E23</f>
        <v>11.451749801635742</v>
      </c>
      <c r="H23" s="9">
        <f>F23-G6</f>
        <v>-0.25280427932739258</v>
      </c>
      <c r="I23" s="9">
        <f>POWER(2,-H23)</f>
        <v>1.1915209180296631</v>
      </c>
    </row>
    <row r="24" spans="1:10" s="9" customFormat="1" ht="18.95" customHeight="1" x14ac:dyDescent="0.25">
      <c r="A24" s="9" t="s">
        <v>44</v>
      </c>
      <c r="B24" s="11"/>
      <c r="C24" s="10">
        <v>33.505256652832031</v>
      </c>
    </row>
    <row r="25" spans="1:10" s="9" customFormat="1" ht="18.95" customHeight="1" x14ac:dyDescent="0.25">
      <c r="B25" s="11" t="s">
        <v>65</v>
      </c>
      <c r="C25" s="10">
        <v>34.535594940185547</v>
      </c>
      <c r="D25" s="9">
        <f>AVERAGE(C25:C26)</f>
        <v>34.326286315917969</v>
      </c>
      <c r="E25" s="9">
        <f>'Rpl19'!H14</f>
        <v>23.179564476013184</v>
      </c>
      <c r="F25" s="9">
        <f>D25-E25</f>
        <v>11.146721839904785</v>
      </c>
      <c r="H25" s="9">
        <f>F25-G6</f>
        <v>-0.55783224105834961</v>
      </c>
      <c r="I25" s="9">
        <f>POWER(2,-H25)</f>
        <v>1.4720556791709061</v>
      </c>
    </row>
    <row r="26" spans="1:10" s="9" customFormat="1" ht="18.95" customHeight="1" x14ac:dyDescent="0.25">
      <c r="A26" s="9" t="s">
        <v>45</v>
      </c>
      <c r="B26" s="11"/>
      <c r="C26" s="10">
        <v>34.116977691650391</v>
      </c>
    </row>
    <row r="27" spans="1:10" s="9" customFormat="1" ht="18.95" customHeight="1" x14ac:dyDescent="0.25">
      <c r="A27" s="9" t="s">
        <v>46</v>
      </c>
      <c r="B27" s="11" t="s">
        <v>64</v>
      </c>
      <c r="C27" s="10">
        <v>33.303821563720703</v>
      </c>
      <c r="D27" s="9">
        <f>AVERAGE(C27:C28)</f>
        <v>33.350681304931641</v>
      </c>
      <c r="E27" s="9">
        <f>'Rpl19'!H16</f>
        <v>22.427233695983887</v>
      </c>
      <c r="F27" s="9">
        <f>D27-E27</f>
        <v>10.923447608947754</v>
      </c>
      <c r="H27" s="9">
        <f>F27-G6</f>
        <v>-0.78110647201538086</v>
      </c>
      <c r="I27" s="9">
        <f>POWER(2,-H27)</f>
        <v>1.7184483280369802</v>
      </c>
    </row>
    <row r="28" spans="1:10" s="9" customFormat="1" ht="18.95" customHeight="1" x14ac:dyDescent="0.25">
      <c r="A28" s="9" t="s">
        <v>47</v>
      </c>
      <c r="B28" s="11"/>
      <c r="C28" s="10">
        <v>33.397541046142578</v>
      </c>
    </row>
    <row r="29" spans="1:10" s="9" customFormat="1" ht="18.95" customHeight="1" x14ac:dyDescent="0.25">
      <c r="B29" s="11" t="s">
        <v>72</v>
      </c>
      <c r="C29" s="10">
        <v>33.545558929443359</v>
      </c>
      <c r="D29" s="9">
        <f>AVERAGE(C29:C30)</f>
        <v>33.92414665222168</v>
      </c>
      <c r="E29" s="9">
        <f>'Rpl19'!H18</f>
        <v>22.670192718505859</v>
      </c>
      <c r="F29" s="9">
        <f>D29-E29</f>
        <v>11.25395393371582</v>
      </c>
      <c r="H29" s="9">
        <f>F29-G6</f>
        <v>-0.45060014724731445</v>
      </c>
      <c r="I29" s="9">
        <f>POWER(2,-H29)</f>
        <v>1.3666086345611632</v>
      </c>
    </row>
    <row r="30" spans="1:10" s="9" customFormat="1" ht="18.95" customHeight="1" x14ac:dyDescent="0.25">
      <c r="B30" s="11"/>
      <c r="C30" s="10">
        <v>34.302734375</v>
      </c>
    </row>
    <row r="31" spans="1:10" s="9" customFormat="1" ht="18.95" customHeight="1" x14ac:dyDescent="0.25">
      <c r="A31" s="9" t="s">
        <v>36</v>
      </c>
      <c r="B31" s="8"/>
      <c r="C31" s="10"/>
    </row>
    <row r="32" spans="1:10" ht="18.95" customHeight="1" x14ac:dyDescent="0.25">
      <c r="B32" s="11" t="s">
        <v>50</v>
      </c>
      <c r="C32" s="10">
        <v>33.660007476806641</v>
      </c>
      <c r="D32" s="9">
        <f>AVERAGE(C32:C33)</f>
        <v>33.582086563110352</v>
      </c>
      <c r="E32" s="9">
        <f>'Rpl19'!L6</f>
        <v>21.840274810791016</v>
      </c>
      <c r="F32" s="9">
        <f>D32-E32</f>
        <v>11.741811752319336</v>
      </c>
      <c r="G32" s="9">
        <f>AVERAGE(F32:F43)</f>
        <v>11.77856969833374</v>
      </c>
      <c r="H32" s="9">
        <f>F32-(G32)</f>
        <v>-3.6757946014404297E-2</v>
      </c>
      <c r="I32" s="9">
        <f>POWER(2,-H32)</f>
        <v>1.0258060221509917</v>
      </c>
      <c r="J32" s="9">
        <f>AVERAGE(I32:I43)</f>
        <v>1.0148861507610056</v>
      </c>
    </row>
    <row r="33" spans="2:10" ht="18.95" customHeight="1" x14ac:dyDescent="0.25">
      <c r="B33" s="11"/>
      <c r="C33" s="10">
        <v>33.504165649414063</v>
      </c>
    </row>
    <row r="34" spans="2:10" ht="18.95" customHeight="1" x14ac:dyDescent="0.25">
      <c r="B34" s="11" t="s">
        <v>54</v>
      </c>
      <c r="C34" s="10">
        <v>35.590553283691406</v>
      </c>
      <c r="D34" s="9">
        <f>AVERAGE(C34:C35)</f>
        <v>34.620368957519531</v>
      </c>
      <c r="E34" s="9">
        <f>'Rpl19'!L8</f>
        <v>23.011643409729004</v>
      </c>
      <c r="F34" s="9">
        <f>D34-E34</f>
        <v>11.608725547790527</v>
      </c>
      <c r="H34" s="9">
        <f>F34-(G32)</f>
        <v>-0.16984415054321289</v>
      </c>
      <c r="I34" s="9">
        <f>POWER(2,-H34)</f>
        <v>1.1249369549972359</v>
      </c>
    </row>
    <row r="35" spans="2:10" ht="18.95" customHeight="1" x14ac:dyDescent="0.25">
      <c r="B35" s="11"/>
      <c r="C35" s="10">
        <v>33.650184631347656</v>
      </c>
    </row>
    <row r="36" spans="2:10" ht="18.95" customHeight="1" x14ac:dyDescent="0.25">
      <c r="B36" s="11" t="s">
        <v>57</v>
      </c>
      <c r="C36" s="10">
        <v>33.725776672363281</v>
      </c>
      <c r="D36" s="9">
        <f>AVERAGE(C36:C37)</f>
        <v>34.169048309326172</v>
      </c>
      <c r="E36" s="9">
        <f>'Rpl19'!L10</f>
        <v>22.144514083862305</v>
      </c>
      <c r="F36" s="9">
        <f>D36-E36</f>
        <v>12.024534225463867</v>
      </c>
      <c r="H36" s="9">
        <f>F36-(G32)</f>
        <v>0.24596452713012695</v>
      </c>
      <c r="I36" s="9">
        <f>POWER(2,-H36)</f>
        <v>0.84325184380386897</v>
      </c>
    </row>
    <row r="37" spans="2:10" ht="18.95" customHeight="1" x14ac:dyDescent="0.25">
      <c r="B37" s="11"/>
      <c r="C37" s="10">
        <v>34.612319946289063</v>
      </c>
    </row>
    <row r="38" spans="2:10" ht="18.95" customHeight="1" x14ac:dyDescent="0.25">
      <c r="B38" s="11" t="s">
        <v>66</v>
      </c>
      <c r="C38" s="10">
        <v>35.609966278076172</v>
      </c>
      <c r="D38" s="9">
        <f>AVERAGE(C38:C39)</f>
        <v>34.460428237915039</v>
      </c>
      <c r="E38" s="9">
        <f>'Rpl19'!L14</f>
        <v>22.476988792419434</v>
      </c>
      <c r="F38" s="9">
        <f>D38-E38</f>
        <v>11.983439445495605</v>
      </c>
      <c r="H38" s="9">
        <f>F38-(G32)</f>
        <v>0.20486974716186523</v>
      </c>
      <c r="I38" s="9">
        <f>POWER(2,-H38)</f>
        <v>0.86761701588695905</v>
      </c>
    </row>
    <row r="39" spans="2:10" ht="18.95" customHeight="1" x14ac:dyDescent="0.25">
      <c r="B39" s="11"/>
      <c r="C39" s="10">
        <v>33.310890197753906</v>
      </c>
    </row>
    <row r="40" spans="2:10" ht="18.95" customHeight="1" x14ac:dyDescent="0.25">
      <c r="B40" s="11" t="s">
        <v>69</v>
      </c>
      <c r="C40" s="10">
        <v>34.060096740722656</v>
      </c>
      <c r="D40" s="9">
        <f>AVERAGE(C40:C41)</f>
        <v>33.962825775146484</v>
      </c>
      <c r="E40" s="9">
        <f>'Rpl19'!L16</f>
        <v>21.994536399841309</v>
      </c>
      <c r="F40" s="9">
        <f>D40-E40</f>
        <v>11.968289375305176</v>
      </c>
      <c r="H40" s="9">
        <f>F40-(G32)</f>
        <v>0.18971967697143555</v>
      </c>
      <c r="I40" s="9">
        <f>POWER(2,-H40)</f>
        <v>0.87677606684215437</v>
      </c>
    </row>
    <row r="41" spans="2:10" ht="18.95" customHeight="1" x14ac:dyDescent="0.25">
      <c r="B41" s="11"/>
      <c r="C41" s="10">
        <v>33.865554809570313</v>
      </c>
    </row>
    <row r="42" spans="2:10" s="9" customFormat="1" ht="18.95" customHeight="1" x14ac:dyDescent="0.25">
      <c r="B42" s="11" t="s">
        <v>73</v>
      </c>
      <c r="C42" s="10">
        <v>33.9317626953125</v>
      </c>
      <c r="D42" s="9">
        <f>AVERAGE(C42:C43)</f>
        <v>34.000516891479492</v>
      </c>
      <c r="E42" s="9">
        <f>'Rpl19'!L18</f>
        <v>22.655899047851563</v>
      </c>
      <c r="F42" s="9">
        <f>D42-E42</f>
        <v>11.34461784362793</v>
      </c>
      <c r="H42" s="9">
        <f>F42-(G32)</f>
        <v>-0.43395185470581055</v>
      </c>
      <c r="I42" s="9">
        <f>POWER(2,-H42)</f>
        <v>1.3509290008848243</v>
      </c>
    </row>
    <row r="43" spans="2:10" s="9" customFormat="1" ht="18.95" customHeight="1" x14ac:dyDescent="0.25">
      <c r="B43" s="11"/>
      <c r="C43" s="10">
        <v>34.069271087646484</v>
      </c>
    </row>
    <row r="44" spans="2:10" ht="18.95" customHeight="1" x14ac:dyDescent="0.25"/>
    <row r="45" spans="2:10" ht="18.95" customHeight="1" x14ac:dyDescent="0.25">
      <c r="B45" s="11" t="s">
        <v>51</v>
      </c>
      <c r="C45" s="10">
        <v>34.071666717529297</v>
      </c>
      <c r="D45" s="9">
        <f>AVERAGE(C45:C46)</f>
        <v>34.466156005859375</v>
      </c>
      <c r="E45" s="9">
        <f>'Rpl19'!P6</f>
        <v>22.902920722961426</v>
      </c>
      <c r="F45" s="9">
        <f>D45-E45</f>
        <v>11.563235282897949</v>
      </c>
      <c r="G45" s="9"/>
      <c r="H45" s="9">
        <f>F45-(G32)</f>
        <v>-0.21533441543579102</v>
      </c>
      <c r="I45" s="9">
        <f>POWER(2,-H45)</f>
        <v>1.1609729957107413</v>
      </c>
      <c r="J45" s="9">
        <f>AVERAGE(I45:I56)</f>
        <v>1.548531875380035</v>
      </c>
    </row>
    <row r="46" spans="2:10" ht="18.95" customHeight="1" x14ac:dyDescent="0.25">
      <c r="B46" s="11"/>
      <c r="C46" s="10">
        <v>34.860645294189453</v>
      </c>
    </row>
    <row r="47" spans="2:10" ht="18.95" customHeight="1" x14ac:dyDescent="0.25">
      <c r="B47" s="11" t="s">
        <v>55</v>
      </c>
      <c r="C47" s="10">
        <v>32.895454406738281</v>
      </c>
      <c r="D47" s="9">
        <f>AVERAGE(C47:C48)</f>
        <v>33.242450714111328</v>
      </c>
      <c r="E47" s="9">
        <f>'Rpl19'!P8</f>
        <v>22.528409957885742</v>
      </c>
      <c r="F47" s="9">
        <f>D47-E47</f>
        <v>10.714040756225586</v>
      </c>
      <c r="H47" s="9">
        <f>F47-(G32)</f>
        <v>-1.0645289421081543</v>
      </c>
      <c r="I47" s="9">
        <f>POWER(2,-H47)</f>
        <v>2.0914868715840433</v>
      </c>
    </row>
    <row r="48" spans="2:10" ht="18.95" customHeight="1" x14ac:dyDescent="0.25">
      <c r="B48" s="11"/>
      <c r="C48" s="10">
        <v>33.589447021484375</v>
      </c>
    </row>
    <row r="49" spans="2:9" ht="18.95" customHeight="1" x14ac:dyDescent="0.25">
      <c r="B49" s="11" t="s">
        <v>58</v>
      </c>
      <c r="C49" s="10">
        <v>34.654438018798828</v>
      </c>
      <c r="D49" s="9">
        <f>AVERAGE(C49:C50)</f>
        <v>34.0201416015625</v>
      </c>
      <c r="E49" s="9">
        <f>'Rpl19'!P10</f>
        <v>22.311659812927246</v>
      </c>
      <c r="F49" s="9">
        <f>D49-E49</f>
        <v>11.708481788635254</v>
      </c>
      <c r="H49" s="9">
        <f>F49-(G32)</f>
        <v>-7.0087909698486328E-2</v>
      </c>
      <c r="I49" s="9">
        <f>POWER(2,-H49)</f>
        <v>1.0497806493858339</v>
      </c>
    </row>
    <row r="50" spans="2:9" ht="18.95" customHeight="1" x14ac:dyDescent="0.25">
      <c r="B50" s="11"/>
      <c r="C50" s="10">
        <v>33.385845184326172</v>
      </c>
    </row>
    <row r="51" spans="2:9" ht="18.95" customHeight="1" x14ac:dyDescent="0.25">
      <c r="B51" s="11" t="s">
        <v>62</v>
      </c>
      <c r="C51" s="10">
        <v>33.828235626220703</v>
      </c>
      <c r="D51" s="9">
        <f>AVERAGE(C51:C52)</f>
        <v>33.962209701538086</v>
      </c>
      <c r="E51" s="9">
        <f>'Rpl19'!P12</f>
        <v>22.879570007324219</v>
      </c>
      <c r="F51" s="9">
        <f>D51-E51</f>
        <v>11.082639694213867</v>
      </c>
      <c r="H51" s="9">
        <f>F51-(G32)</f>
        <v>-0.69593000411987305</v>
      </c>
      <c r="I51" s="9">
        <f>POWER(2,-H51)</f>
        <v>1.6199283505696225</v>
      </c>
    </row>
    <row r="52" spans="2:9" ht="18.95" customHeight="1" x14ac:dyDescent="0.25">
      <c r="B52" s="11"/>
      <c r="C52" s="10">
        <v>34.096183776855469</v>
      </c>
    </row>
    <row r="53" spans="2:9" ht="18.95" customHeight="1" x14ac:dyDescent="0.25">
      <c r="B53" s="11" t="s">
        <v>67</v>
      </c>
      <c r="C53" s="10">
        <v>33.353618621826172</v>
      </c>
      <c r="D53" s="9">
        <f>AVERAGE(C53:C54)</f>
        <v>33.643535614013672</v>
      </c>
      <c r="E53" s="9">
        <f>'Rpl19'!P14</f>
        <v>22.836420059204102</v>
      </c>
      <c r="F53" s="9">
        <f>D53-E53</f>
        <v>10.80711555480957</v>
      </c>
      <c r="H53" s="9">
        <f>F53-(G32)</f>
        <v>-0.97145414352416992</v>
      </c>
      <c r="I53" s="9">
        <f>POWER(2,-H53)</f>
        <v>1.9608159754777619</v>
      </c>
    </row>
    <row r="54" spans="2:9" ht="18.95" customHeight="1" x14ac:dyDescent="0.25">
      <c r="B54" s="11"/>
      <c r="C54" s="10">
        <v>33.933452606201172</v>
      </c>
    </row>
    <row r="55" spans="2:9" ht="18.95" customHeight="1" x14ac:dyDescent="0.25">
      <c r="B55" s="11" t="s">
        <v>70</v>
      </c>
      <c r="C55" s="10">
        <v>34.650520324707031</v>
      </c>
      <c r="D55" s="9">
        <f>AVERAGE(C55:C56)</f>
        <v>34.298616409301758</v>
      </c>
      <c r="E55" s="9">
        <f>'Rpl19'!P16</f>
        <v>23.01390552520752</v>
      </c>
      <c r="F55" s="9">
        <f>D55-E55</f>
        <v>11.284710884094238</v>
      </c>
      <c r="H55" s="9">
        <f>F55-(G32)</f>
        <v>-0.49385881423950195</v>
      </c>
      <c r="I55" s="9">
        <f>POWER(2,-H55)</f>
        <v>1.4082064095522082</v>
      </c>
    </row>
    <row r="56" spans="2:9" ht="18.95" customHeight="1" x14ac:dyDescent="0.25">
      <c r="B56" s="11"/>
      <c r="C56" s="10">
        <v>33.946712493896484</v>
      </c>
    </row>
    <row r="57" spans="2:9" ht="18.95" customHeight="1" x14ac:dyDescent="0.25"/>
    <row r="58" spans="2:9" ht="18.95" customHeight="1" x14ac:dyDescent="0.25"/>
    <row r="59" spans="2:9" ht="18.95" customHeight="1" x14ac:dyDescent="0.25"/>
    <row r="60" spans="2:9" ht="18.95" customHeight="1" x14ac:dyDescent="0.25"/>
    <row r="61" spans="2:9" ht="18.95" customHeight="1" x14ac:dyDescent="0.25"/>
    <row r="62" spans="2:9" ht="18.95" customHeight="1" x14ac:dyDescent="0.25"/>
    <row r="63" spans="2:9" ht="18.95" customHeight="1" x14ac:dyDescent="0.25"/>
    <row r="64" spans="2:9" ht="18.95" customHeight="1" x14ac:dyDescent="0.25"/>
    <row r="65" ht="18.95" customHeight="1" x14ac:dyDescent="0.25"/>
    <row r="66" ht="18.95" customHeight="1" x14ac:dyDescent="0.25"/>
    <row r="67" ht="18.95" customHeight="1" x14ac:dyDescent="0.25"/>
    <row r="68" ht="18.95" customHeight="1" x14ac:dyDescent="0.25"/>
    <row r="69" ht="18.95" customHeight="1" x14ac:dyDescent="0.25"/>
    <row r="70" ht="18.95" customHeight="1" x14ac:dyDescent="0.25"/>
    <row r="71" ht="18.95" customHeight="1" x14ac:dyDescent="0.25"/>
    <row r="72" ht="18.95" customHeight="1" x14ac:dyDescent="0.25"/>
    <row r="73" ht="18.95" customHeight="1" x14ac:dyDescent="0.25"/>
    <row r="74" ht="18.95" customHeight="1" x14ac:dyDescent="0.25"/>
    <row r="75" ht="18.95" customHeight="1" x14ac:dyDescent="0.25"/>
    <row r="76" ht="18.95" customHeight="1" x14ac:dyDescent="0.25"/>
    <row r="77" ht="18.95" customHeight="1" x14ac:dyDescent="0.25"/>
    <row r="78" ht="18.95" customHeight="1" x14ac:dyDescent="0.25"/>
    <row r="79" ht="18.95" customHeight="1" x14ac:dyDescent="0.25"/>
    <row r="80" ht="18.95" customHeight="1" x14ac:dyDescent="0.25"/>
    <row r="81" ht="18.95" customHeight="1" x14ac:dyDescent="0.25"/>
    <row r="82" ht="18.95" customHeight="1" x14ac:dyDescent="0.25"/>
    <row r="83" ht="18.95" customHeight="1" x14ac:dyDescent="0.25"/>
    <row r="84" ht="18.95" customHeight="1" x14ac:dyDescent="0.25"/>
    <row r="85" ht="18.95" customHeight="1" x14ac:dyDescent="0.25"/>
    <row r="86" ht="18.95" customHeight="1" x14ac:dyDescent="0.25"/>
    <row r="87" ht="18.95" customHeight="1" x14ac:dyDescent="0.25"/>
    <row r="88" ht="18.95" customHeight="1" x14ac:dyDescent="0.25"/>
    <row r="89" ht="18.95" customHeight="1" x14ac:dyDescent="0.25"/>
    <row r="90" ht="18.95" customHeight="1" x14ac:dyDescent="0.25"/>
    <row r="91" ht="18.95" customHeight="1" x14ac:dyDescent="0.25"/>
    <row r="92" ht="18.95" customHeight="1" x14ac:dyDescent="0.25"/>
    <row r="93" ht="18.95" customHeight="1" x14ac:dyDescent="0.25"/>
    <row r="94" ht="18.95" customHeight="1" x14ac:dyDescent="0.25"/>
    <row r="95" ht="18.95" customHeight="1" x14ac:dyDescent="0.25"/>
    <row r="96" ht="18.95" customHeight="1" x14ac:dyDescent="0.25"/>
    <row r="97" ht="18.95" customHeight="1" x14ac:dyDescent="0.25"/>
    <row r="98" ht="18.95" customHeight="1" x14ac:dyDescent="0.25"/>
    <row r="99" ht="18.95" customHeight="1" x14ac:dyDescent="0.25"/>
    <row r="100" ht="18.95" customHeight="1" x14ac:dyDescent="0.25"/>
    <row r="101" ht="18.95" customHeight="1" x14ac:dyDescent="0.25"/>
    <row r="102" ht="18.95" customHeight="1" x14ac:dyDescent="0.25"/>
    <row r="103" ht="18.95" customHeight="1" x14ac:dyDescent="0.25"/>
    <row r="104" ht="18.95" customHeight="1" x14ac:dyDescent="0.25"/>
    <row r="105" ht="18.95" customHeight="1" x14ac:dyDescent="0.25"/>
    <row r="106" ht="18.95" customHeight="1" x14ac:dyDescent="0.25"/>
    <row r="107" ht="18.95" customHeight="1" x14ac:dyDescent="0.25"/>
    <row r="108" ht="18.95" customHeight="1" x14ac:dyDescent="0.25"/>
    <row r="109" ht="18.95" customHeight="1" x14ac:dyDescent="0.25"/>
    <row r="110" ht="18.95" customHeight="1" x14ac:dyDescent="0.25"/>
    <row r="111" ht="18.95" customHeight="1" x14ac:dyDescent="0.25"/>
    <row r="112" ht="18.95" customHeight="1" x14ac:dyDescent="0.25"/>
    <row r="113" ht="18.95" customHeight="1" x14ac:dyDescent="0.25"/>
    <row r="114" ht="18.95" customHeight="1" x14ac:dyDescent="0.25"/>
    <row r="115" ht="18.95" customHeight="1" x14ac:dyDescent="0.25"/>
    <row r="116" ht="18.95" customHeight="1" x14ac:dyDescent="0.25"/>
    <row r="117" ht="18.95" customHeight="1" x14ac:dyDescent="0.25"/>
    <row r="118" ht="18.95" customHeight="1" x14ac:dyDescent="0.25"/>
    <row r="119" ht="18.95" customHeight="1" x14ac:dyDescent="0.25"/>
    <row r="120" ht="18.95" customHeight="1" x14ac:dyDescent="0.25"/>
    <row r="121" ht="18.95" customHeight="1" x14ac:dyDescent="0.25"/>
    <row r="122" ht="18.95" customHeight="1" x14ac:dyDescent="0.25"/>
    <row r="123" ht="18.95" customHeight="1" x14ac:dyDescent="0.25"/>
    <row r="124" ht="18.95" customHeight="1" x14ac:dyDescent="0.25"/>
    <row r="125" ht="18.95" customHeight="1" x14ac:dyDescent="0.25"/>
    <row r="126" ht="18.95" customHeight="1" x14ac:dyDescent="0.25"/>
    <row r="127" ht="18.95" customHeight="1" x14ac:dyDescent="0.25"/>
    <row r="128" ht="18.95" customHeight="1" x14ac:dyDescent="0.25"/>
    <row r="129" ht="18.95" customHeight="1" x14ac:dyDescent="0.25"/>
    <row r="130" ht="18.95" customHeight="1" x14ac:dyDescent="0.25"/>
    <row r="131" ht="18.95" customHeight="1" x14ac:dyDescent="0.25"/>
    <row r="132" ht="18.95" customHeight="1" x14ac:dyDescent="0.25"/>
    <row r="133" ht="18.95" customHeight="1" x14ac:dyDescent="0.25"/>
    <row r="134" ht="18.95" customHeight="1" x14ac:dyDescent="0.25"/>
    <row r="135" ht="18.95" customHeight="1" x14ac:dyDescent="0.25"/>
    <row r="136" ht="18.95" customHeight="1" x14ac:dyDescent="0.25"/>
    <row r="137" ht="18.95" customHeight="1" x14ac:dyDescent="0.25"/>
    <row r="138" ht="18.95" customHeight="1" x14ac:dyDescent="0.25"/>
    <row r="139" ht="18.95" customHeight="1" x14ac:dyDescent="0.25"/>
    <row r="140" ht="18.95" customHeight="1" x14ac:dyDescent="0.25"/>
    <row r="141" ht="18.95" customHeight="1" x14ac:dyDescent="0.25"/>
    <row r="142" ht="18.95" customHeight="1" x14ac:dyDescent="0.25"/>
    <row r="143" ht="18.95" customHeight="1" x14ac:dyDescent="0.25"/>
    <row r="144" ht="18.95" customHeight="1" x14ac:dyDescent="0.25"/>
    <row r="145" ht="18.95" customHeight="1" x14ac:dyDescent="0.25"/>
    <row r="146" ht="18.95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J146"/>
  <sheetViews>
    <sheetView topLeftCell="B4" workbookViewId="0">
      <selection activeCell="B12" sqref="A12:XFD13"/>
    </sheetView>
  </sheetViews>
  <sheetFormatPr defaultRowHeight="15" x14ac:dyDescent="0.25"/>
  <cols>
    <col min="1" max="1" width="0" style="13" hidden="1" customWidth="1"/>
    <col min="2" max="2" width="14.28515625" style="14" customWidth="1"/>
    <col min="3" max="3" width="12" style="7" bestFit="1" customWidth="1"/>
    <col min="4" max="4" width="12" style="13" bestFit="1" customWidth="1"/>
    <col min="5" max="5" width="18.42578125" style="15" bestFit="1" customWidth="1"/>
    <col min="6" max="10" width="15.7109375" style="13" customWidth="1"/>
    <col min="11" max="16384" width="9.140625" style="13"/>
  </cols>
  <sheetData>
    <row r="2" spans="1:10" x14ac:dyDescent="0.25">
      <c r="B2" s="14" t="s">
        <v>16</v>
      </c>
    </row>
    <row r="5" spans="1:10" s="15" customFormat="1" ht="18.95" customHeight="1" x14ac:dyDescent="0.25">
      <c r="A5" s="15" t="s">
        <v>0</v>
      </c>
      <c r="B5" s="14" t="s">
        <v>1</v>
      </c>
      <c r="C5" s="9" t="s">
        <v>2</v>
      </c>
      <c r="D5" s="15" t="s">
        <v>3</v>
      </c>
      <c r="E5" s="1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20</v>
      </c>
    </row>
    <row r="6" spans="1:10" s="15" customFormat="1" ht="18.95" customHeight="1" x14ac:dyDescent="0.25">
      <c r="A6" s="15" t="s">
        <v>29</v>
      </c>
      <c r="B6" s="14" t="s">
        <v>48</v>
      </c>
      <c r="C6" s="16">
        <v>30.106311798095703</v>
      </c>
      <c r="D6" s="15">
        <f>AVERAGE(C6:C7)</f>
        <v>30.032505989074707</v>
      </c>
      <c r="E6" s="9">
        <v>21.945180892944336</v>
      </c>
      <c r="F6" s="15">
        <f>D6-E6</f>
        <v>8.0873250961303711</v>
      </c>
      <c r="G6" s="15">
        <f>AVERAGE(F6:F19)</f>
        <v>5.3236285845438642</v>
      </c>
      <c r="H6" s="9">
        <f>F6-(G6)</f>
        <v>2.7636965115865069</v>
      </c>
      <c r="I6" s="9">
        <f>POWER(2,-H6)</f>
        <v>0.147246320492425</v>
      </c>
      <c r="J6" s="9">
        <f>AVERAGE(I6:I19)</f>
        <v>3.2008550828790874</v>
      </c>
    </row>
    <row r="7" spans="1:10" s="15" customFormat="1" ht="18.95" customHeight="1" x14ac:dyDescent="0.25">
      <c r="A7" s="15" t="s">
        <v>30</v>
      </c>
      <c r="B7" s="14"/>
      <c r="C7" s="16">
        <v>29.958700180053711</v>
      </c>
      <c r="H7" s="9"/>
      <c r="I7" s="9"/>
      <c r="J7" s="9"/>
    </row>
    <row r="8" spans="1:10" s="15" customFormat="1" ht="18.95" customHeight="1" x14ac:dyDescent="0.25">
      <c r="A8" s="15" t="s">
        <v>32</v>
      </c>
      <c r="B8" s="14" t="s">
        <v>52</v>
      </c>
      <c r="C8" s="16">
        <v>34.549507141113281</v>
      </c>
      <c r="D8" s="15">
        <f>AVERAGE(C8:C9)</f>
        <v>32.493596076965332</v>
      </c>
      <c r="E8" s="9">
        <v>22.112069129943848</v>
      </c>
      <c r="F8" s="15">
        <f>D8-E8</f>
        <v>10.381526947021484</v>
      </c>
      <c r="H8" s="9">
        <f>F8-(G6)</f>
        <v>5.0578983624776201</v>
      </c>
      <c r="I8" s="9">
        <f>POWER(2,-H8)</f>
        <v>3.0020704375529613E-2</v>
      </c>
      <c r="J8" s="9"/>
    </row>
    <row r="9" spans="1:10" s="15" customFormat="1" ht="18.95" customHeight="1" x14ac:dyDescent="0.25">
      <c r="A9" s="15" t="s">
        <v>33</v>
      </c>
      <c r="B9" s="14"/>
      <c r="C9" s="16">
        <v>30.437685012817383</v>
      </c>
      <c r="H9" s="9"/>
      <c r="I9" s="9"/>
      <c r="J9" s="9"/>
    </row>
    <row r="10" spans="1:10" s="15" customFormat="1" ht="18.95" customHeight="1" x14ac:dyDescent="0.25">
      <c r="A10" s="15" t="s">
        <v>34</v>
      </c>
      <c r="B10" s="14" t="s">
        <v>75</v>
      </c>
      <c r="C10" s="16">
        <v>25.258861541748047</v>
      </c>
      <c r="D10" s="15">
        <f>AVERAGE(C10:C11)</f>
        <v>25.122217178344727</v>
      </c>
      <c r="E10" s="9">
        <v>21.749957084655762</v>
      </c>
      <c r="F10" s="15">
        <f>D10-E10</f>
        <v>3.3722600936889648</v>
      </c>
      <c r="H10" s="9">
        <f>F10-(G6)</f>
        <v>-1.9513684908548994</v>
      </c>
      <c r="I10" s="9">
        <f>POWER(2,-H10)</f>
        <v>3.8674120703105013</v>
      </c>
      <c r="J10" s="9"/>
    </row>
    <row r="11" spans="1:10" s="15" customFormat="1" ht="18.95" customHeight="1" x14ac:dyDescent="0.25">
      <c r="A11" s="15" t="s">
        <v>35</v>
      </c>
      <c r="B11" s="14"/>
      <c r="C11" s="16">
        <v>24.985572814941406</v>
      </c>
      <c r="H11" s="9"/>
      <c r="I11" s="9"/>
      <c r="J11" s="9"/>
    </row>
    <row r="14" spans="1:10" s="15" customFormat="1" ht="18.95" customHeight="1" x14ac:dyDescent="0.25">
      <c r="B14" s="14" t="s">
        <v>63</v>
      </c>
      <c r="C14" s="16">
        <v>24.602798461914063</v>
      </c>
      <c r="D14" s="15">
        <f>AVERAGE(C14:C15)</f>
        <v>24.685802459716797</v>
      </c>
      <c r="E14" s="9">
        <v>22.636775970458984</v>
      </c>
      <c r="F14" s="15">
        <f>D14-E14</f>
        <v>2.0490264892578125</v>
      </c>
      <c r="H14" s="9">
        <f>F14-(G6)</f>
        <v>-3.2746020952860517</v>
      </c>
      <c r="I14" s="9">
        <f>POWER(2,-H14)</f>
        <v>9.6772832877194315</v>
      </c>
      <c r="J14" s="9"/>
    </row>
    <row r="15" spans="1:10" s="15" customFormat="1" ht="18.95" customHeight="1" x14ac:dyDescent="0.25">
      <c r="B15" s="14"/>
      <c r="C15" s="16">
        <v>24.768806457519531</v>
      </c>
      <c r="H15" s="9"/>
      <c r="I15" s="9"/>
      <c r="J15" s="9"/>
    </row>
    <row r="16" spans="1:10" s="15" customFormat="1" ht="18.95" customHeight="1" x14ac:dyDescent="0.25">
      <c r="B16" s="14" t="s">
        <v>68</v>
      </c>
      <c r="C16" s="16">
        <v>27.716085433959961</v>
      </c>
      <c r="D16" s="15">
        <f>AVERAGE(C16:C17)</f>
        <v>27.574197769165039</v>
      </c>
      <c r="E16" s="9">
        <v>22.862606048583984</v>
      </c>
      <c r="F16" s="15">
        <f>D16-E16</f>
        <v>4.7115917205810547</v>
      </c>
      <c r="H16" s="9">
        <f>F16-(G6)</f>
        <v>-0.61203686396280954</v>
      </c>
      <c r="I16" s="9">
        <f>POWER(2,-H16)</f>
        <v>1.5284155745731161</v>
      </c>
      <c r="J16" s="9"/>
    </row>
    <row r="17" spans="1:10" s="15" customFormat="1" ht="18.95" customHeight="1" x14ac:dyDescent="0.25">
      <c r="B17" s="14"/>
      <c r="C17" s="16">
        <v>27.432310104370117</v>
      </c>
      <c r="H17" s="9"/>
      <c r="I17" s="9"/>
      <c r="J17" s="9"/>
    </row>
    <row r="18" spans="1:10" s="15" customFormat="1" ht="18.95" customHeight="1" x14ac:dyDescent="0.25">
      <c r="B18" s="14" t="s">
        <v>71</v>
      </c>
      <c r="C18" s="16">
        <v>26.527502059936523</v>
      </c>
      <c r="D18" s="15">
        <f>AVERAGE(C18:C19)</f>
        <v>26.211643218994141</v>
      </c>
      <c r="E18" s="9">
        <v>22.871602058410645</v>
      </c>
      <c r="F18" s="15">
        <f>D18-E18</f>
        <v>3.3400411605834961</v>
      </c>
      <c r="H18" s="9">
        <f>F18-(G6)</f>
        <v>-1.9835874239603681</v>
      </c>
      <c r="I18" s="9">
        <f>POWER(2,-H18)</f>
        <v>3.9547525398035224</v>
      </c>
      <c r="J18" s="9"/>
    </row>
    <row r="19" spans="1:10" s="15" customFormat="1" ht="18.95" customHeight="1" x14ac:dyDescent="0.25">
      <c r="B19" s="14"/>
      <c r="C19" s="16">
        <v>25.895784378051758</v>
      </c>
      <c r="H19" s="9"/>
      <c r="I19" s="9"/>
      <c r="J19" s="9"/>
    </row>
    <row r="20" spans="1:10" s="15" customFormat="1" ht="18.95" customHeight="1" x14ac:dyDescent="0.25">
      <c r="B20" s="14"/>
      <c r="C20" s="10"/>
      <c r="H20" s="9"/>
      <c r="I20" s="9"/>
      <c r="J20" s="9"/>
    </row>
    <row r="21" spans="1:10" s="15" customFormat="1" ht="18.95" customHeight="1" x14ac:dyDescent="0.25">
      <c r="B21" s="17" t="s">
        <v>49</v>
      </c>
      <c r="C21" s="16">
        <v>22.884626388549805</v>
      </c>
      <c r="D21" s="15">
        <f>AVERAGE(C21:C22)</f>
        <v>22.903919219970703</v>
      </c>
      <c r="E21" s="15">
        <v>21.985002517700195</v>
      </c>
      <c r="F21" s="15">
        <f>D21-E21</f>
        <v>0.91891670227050781</v>
      </c>
      <c r="H21" s="9">
        <f>F21-(G6)</f>
        <v>-4.4047118822733564</v>
      </c>
      <c r="I21" s="9">
        <f>POWER(2,-H21)</f>
        <v>21.181192090614577</v>
      </c>
      <c r="J21" s="9">
        <f>AVERAGE(I21:I34)</f>
        <v>148.4602470208404</v>
      </c>
    </row>
    <row r="22" spans="1:10" s="15" customFormat="1" ht="18.95" customHeight="1" x14ac:dyDescent="0.25">
      <c r="B22" s="14"/>
      <c r="C22" s="16">
        <v>22.923212051391602</v>
      </c>
      <c r="H22" s="9"/>
      <c r="I22" s="9"/>
      <c r="J22" s="9"/>
    </row>
    <row r="23" spans="1:10" s="15" customFormat="1" ht="18.95" customHeight="1" x14ac:dyDescent="0.25">
      <c r="B23" s="14" t="s">
        <v>53</v>
      </c>
      <c r="C23" s="16">
        <v>21.567739486694336</v>
      </c>
      <c r="D23" s="15">
        <f>AVERAGE(C23:C24)</f>
        <v>21.556065559387207</v>
      </c>
      <c r="E23" s="15">
        <v>23.142757415771484</v>
      </c>
      <c r="F23" s="15">
        <f>D23-E23</f>
        <v>-1.5866918563842773</v>
      </c>
      <c r="H23" s="9">
        <f>F23-(G6)</f>
        <v>-6.9103204409281416</v>
      </c>
      <c r="I23" s="9">
        <f>POWER(2,-H23)</f>
        <v>120.28562590077655</v>
      </c>
      <c r="J23" s="9"/>
    </row>
    <row r="24" spans="1:10" s="15" customFormat="1" ht="18.95" customHeight="1" x14ac:dyDescent="0.25">
      <c r="B24" s="14"/>
      <c r="C24" s="16">
        <v>21.544391632080078</v>
      </c>
      <c r="H24" s="9"/>
      <c r="I24" s="9"/>
      <c r="J24" s="9"/>
    </row>
    <row r="25" spans="1:10" s="15" customFormat="1" ht="18.95" customHeight="1" x14ac:dyDescent="0.25">
      <c r="B25" s="14" t="s">
        <v>56</v>
      </c>
      <c r="C25" s="16">
        <v>18.525047302246094</v>
      </c>
      <c r="D25" s="15">
        <f>AVERAGE(C25:C26)</f>
        <v>18.528844833374023</v>
      </c>
      <c r="E25" s="15">
        <v>23.00274658203125</v>
      </c>
      <c r="F25" s="15">
        <f>D25-E25</f>
        <v>-4.4739017486572266</v>
      </c>
      <c r="H25" s="9">
        <f>F25-(G6)</f>
        <v>-9.7975303332010917</v>
      </c>
      <c r="I25" s="9">
        <f>POWER(2,-H25)</f>
        <v>889.91907080233364</v>
      </c>
      <c r="J25" s="9"/>
    </row>
    <row r="26" spans="1:10" s="15" customFormat="1" ht="18.95" customHeight="1" x14ac:dyDescent="0.25">
      <c r="B26" s="14"/>
      <c r="C26" s="16">
        <v>18.532642364501953</v>
      </c>
      <c r="H26" s="9"/>
      <c r="I26" s="9"/>
      <c r="J26" s="9"/>
    </row>
    <row r="27" spans="1:10" s="15" customFormat="1" ht="18.95" customHeight="1" x14ac:dyDescent="0.25">
      <c r="B27" s="17" t="s">
        <v>60</v>
      </c>
      <c r="C27" s="16">
        <v>25.576240539550781</v>
      </c>
      <c r="D27" s="15">
        <f>AVERAGE(C27:C28)</f>
        <v>25.487116813659668</v>
      </c>
      <c r="E27" s="15">
        <v>22.199028015136719</v>
      </c>
      <c r="F27" s="15">
        <f>D27-E27</f>
        <v>3.2880887985229492</v>
      </c>
      <c r="H27" s="9">
        <f>F27-(G6)</f>
        <v>-2.035539786020915</v>
      </c>
      <c r="I27" s="9">
        <f>POWER(2,-H27)</f>
        <v>4.0997609355096971</v>
      </c>
      <c r="J27" s="9"/>
    </row>
    <row r="28" spans="1:10" s="15" customFormat="1" ht="18.95" customHeight="1" x14ac:dyDescent="0.25">
      <c r="A28" s="15" t="s">
        <v>36</v>
      </c>
      <c r="B28" s="14"/>
      <c r="C28" s="16">
        <v>25.397993087768555</v>
      </c>
      <c r="H28" s="9"/>
      <c r="I28" s="9"/>
      <c r="J28" s="9"/>
    </row>
    <row r="29" spans="1:10" s="15" customFormat="1" ht="18.95" customHeight="1" x14ac:dyDescent="0.25">
      <c r="A29" s="15" t="s">
        <v>37</v>
      </c>
      <c r="B29" s="15" t="s">
        <v>65</v>
      </c>
      <c r="C29" s="16">
        <v>27.099811553955078</v>
      </c>
      <c r="D29" s="15">
        <f>AVERAGE(C29:C30)</f>
        <v>27.14577579498291</v>
      </c>
      <c r="E29" s="15">
        <v>23.179564476013184</v>
      </c>
      <c r="F29" s="15">
        <f>D29-E29</f>
        <v>3.9662113189697266</v>
      </c>
      <c r="H29" s="9">
        <f>F29-(G6)</f>
        <v>-1.3574172655741377</v>
      </c>
      <c r="I29" s="9">
        <f>POWER(2,-H29)</f>
        <v>2.5622606890799418</v>
      </c>
      <c r="J29" s="9"/>
    </row>
    <row r="30" spans="1:10" s="15" customFormat="1" ht="18.95" customHeight="1" x14ac:dyDescent="0.25">
      <c r="A30" s="15" t="s">
        <v>38</v>
      </c>
      <c r="B30" s="17"/>
      <c r="C30" s="16">
        <v>27.191740036010742</v>
      </c>
      <c r="H30" s="9"/>
      <c r="I30" s="9"/>
      <c r="J30" s="9"/>
    </row>
    <row r="31" spans="1:10" s="15" customFormat="1" ht="18.95" customHeight="1" x14ac:dyDescent="0.25">
      <c r="A31" s="15" t="s">
        <v>43</v>
      </c>
      <c r="B31" s="17" t="s">
        <v>64</v>
      </c>
      <c r="C31" s="16">
        <v>28.728939056396484</v>
      </c>
      <c r="D31" s="15">
        <f>AVERAGE(C31:C32)</f>
        <v>29.262842178344727</v>
      </c>
      <c r="E31" s="15">
        <v>22.427233695983887</v>
      </c>
      <c r="F31" s="15">
        <f>D31-E31</f>
        <v>6.8356084823608398</v>
      </c>
      <c r="H31" s="9">
        <f>F31-(G6)</f>
        <v>1.5119798978169756</v>
      </c>
      <c r="I31" s="9">
        <f>POWER(2,-H31)</f>
        <v>0.35062969822065448</v>
      </c>
      <c r="J31" s="9"/>
    </row>
    <row r="32" spans="1:10" s="15" customFormat="1" ht="18.75" customHeight="1" x14ac:dyDescent="0.25">
      <c r="A32" s="15" t="s">
        <v>44</v>
      </c>
      <c r="B32" s="17"/>
      <c r="C32" s="16">
        <v>29.796745300292969</v>
      </c>
      <c r="H32" s="9"/>
      <c r="I32" s="9"/>
      <c r="J32" s="9"/>
    </row>
    <row r="33" spans="1:10" s="15" customFormat="1" ht="18.95" customHeight="1" x14ac:dyDescent="0.25">
      <c r="A33" s="15" t="s">
        <v>46</v>
      </c>
      <c r="B33" s="15" t="s">
        <v>72</v>
      </c>
      <c r="C33" s="16">
        <v>28.070571899414063</v>
      </c>
      <c r="D33" s="15">
        <f>AVERAGE(C33:C34)</f>
        <v>28.27452564239502</v>
      </c>
      <c r="E33" s="15">
        <v>22.670192718505859</v>
      </c>
      <c r="F33" s="15">
        <f>D33-E33</f>
        <v>5.6043329238891602</v>
      </c>
      <c r="H33" s="9">
        <f>F33-(G6)</f>
        <v>0.28070433934529593</v>
      </c>
      <c r="I33" s="9">
        <f>POWER(2,-H33)</f>
        <v>0.82318902934775395</v>
      </c>
      <c r="J33" s="9"/>
    </row>
    <row r="34" spans="1:10" s="15" customFormat="1" ht="18.95" customHeight="1" x14ac:dyDescent="0.25">
      <c r="A34" s="15" t="s">
        <v>47</v>
      </c>
      <c r="B34" s="17"/>
      <c r="C34" s="16">
        <v>28.478479385375977</v>
      </c>
      <c r="H34" s="9"/>
      <c r="I34" s="9"/>
      <c r="J34" s="9"/>
    </row>
    <row r="35" spans="1:10" s="15" customFormat="1" ht="18.95" customHeight="1" x14ac:dyDescent="0.25">
      <c r="B35" s="17"/>
      <c r="C35" s="10"/>
      <c r="H35" s="9"/>
      <c r="I35" s="9"/>
      <c r="J35" s="9"/>
    </row>
    <row r="36" spans="1:10" s="15" customFormat="1" ht="18.95" customHeight="1" x14ac:dyDescent="0.25">
      <c r="B36" s="17" t="s">
        <v>50</v>
      </c>
      <c r="C36" s="16">
        <v>28.368507385253906</v>
      </c>
      <c r="D36" s="15">
        <f>AVERAGE(C36:C37)</f>
        <v>27.946599006652832</v>
      </c>
      <c r="E36" s="15">
        <v>21.840274810791016</v>
      </c>
      <c r="F36" s="15">
        <f>D36-E36</f>
        <v>6.1063241958618164</v>
      </c>
      <c r="G36" s="15">
        <f>AVERAGE(F36:F49)</f>
        <v>3.7750137874058316</v>
      </c>
      <c r="H36" s="9">
        <f>F36-(G34)</f>
        <v>6.1063241958618164</v>
      </c>
      <c r="I36" s="9">
        <f>POWER(2,-H36)</f>
        <v>1.4514873452379824E-2</v>
      </c>
      <c r="J36" s="9">
        <f>AVERAGE(I36:I49)</f>
        <v>3.639678066092773</v>
      </c>
    </row>
    <row r="37" spans="1:10" s="15" customFormat="1" ht="18.95" customHeight="1" x14ac:dyDescent="0.25">
      <c r="B37" s="17"/>
      <c r="C37" s="16">
        <v>27.524690628051758</v>
      </c>
      <c r="H37" s="9"/>
      <c r="I37" s="9"/>
      <c r="J37" s="9"/>
    </row>
    <row r="38" spans="1:10" s="15" customFormat="1" ht="18.95" customHeight="1" x14ac:dyDescent="0.25">
      <c r="B38" s="17" t="s">
        <v>54</v>
      </c>
      <c r="C38" s="16">
        <v>22.63226318359375</v>
      </c>
      <c r="D38" s="15">
        <f>AVERAGE(C38:C39)</f>
        <v>22.585172653198242</v>
      </c>
      <c r="E38" s="15">
        <v>23.011643409729004</v>
      </c>
      <c r="F38" s="15">
        <f>D38-E38</f>
        <v>-0.42647075653076172</v>
      </c>
      <c r="H38" s="9">
        <f>F38-(G36)</f>
        <v>-4.2014845439365933</v>
      </c>
      <c r="I38" s="9">
        <f>POWER(2,-H38)</f>
        <v>18.398095720275563</v>
      </c>
      <c r="J38" s="9"/>
    </row>
    <row r="39" spans="1:10" s="15" customFormat="1" ht="18.95" customHeight="1" x14ac:dyDescent="0.25">
      <c r="B39" s="17"/>
      <c r="C39" s="16">
        <v>22.538082122802734</v>
      </c>
      <c r="H39" s="9"/>
      <c r="I39" s="9"/>
      <c r="J39" s="9"/>
    </row>
    <row r="40" spans="1:10" s="15" customFormat="1" ht="18.95" customHeight="1" x14ac:dyDescent="0.25">
      <c r="B40" s="17" t="s">
        <v>57</v>
      </c>
      <c r="C40" s="16">
        <v>27.833593368530273</v>
      </c>
      <c r="D40" s="15">
        <f>AVERAGE(C40:C41)</f>
        <v>27.514847755432129</v>
      </c>
      <c r="E40" s="15">
        <v>22.144514083862305</v>
      </c>
      <c r="F40" s="15">
        <f>D40-E40</f>
        <v>5.3703336715698242</v>
      </c>
      <c r="H40" s="9">
        <f>F40-(G36)</f>
        <v>1.5953198841639926</v>
      </c>
      <c r="I40" s="9">
        <f>POWER(2,-H40)</f>
        <v>0.33094883923386853</v>
      </c>
      <c r="J40" s="9"/>
    </row>
    <row r="41" spans="1:10" s="15" customFormat="1" ht="18.95" customHeight="1" x14ac:dyDescent="0.25">
      <c r="B41" s="17"/>
      <c r="C41" s="16">
        <v>27.196102142333984</v>
      </c>
      <c r="H41" s="9"/>
      <c r="I41" s="9"/>
      <c r="J41" s="9"/>
    </row>
    <row r="42" spans="1:10" s="15" customFormat="1" ht="18.95" customHeight="1" x14ac:dyDescent="0.25">
      <c r="B42" s="17" t="s">
        <v>61</v>
      </c>
      <c r="C42" s="16">
        <v>24.57012939453125</v>
      </c>
      <c r="D42" s="15">
        <f>AVERAGE(C42:C43)</f>
        <v>24.615958213806152</v>
      </c>
      <c r="E42" s="15">
        <v>22.493101119995117</v>
      </c>
      <c r="F42" s="15">
        <f>D42-E42</f>
        <v>2.1228570938110352</v>
      </c>
      <c r="H42" s="9">
        <f>F42-(G36)</f>
        <v>-1.6521566935947964</v>
      </c>
      <c r="I42" s="9">
        <f>POWER(2,-H42)</f>
        <v>3.143031418191768</v>
      </c>
      <c r="J42" s="9"/>
    </row>
    <row r="43" spans="1:10" s="15" customFormat="1" ht="18.95" customHeight="1" x14ac:dyDescent="0.25">
      <c r="B43" s="17"/>
      <c r="C43" s="16">
        <v>24.661787033081055</v>
      </c>
      <c r="H43" s="9"/>
      <c r="I43" s="9"/>
      <c r="J43" s="9"/>
    </row>
    <row r="44" spans="1:10" ht="18.95" customHeight="1" x14ac:dyDescent="0.25">
      <c r="B44" s="17" t="s">
        <v>66</v>
      </c>
      <c r="C44" s="16">
        <v>26.441371917724609</v>
      </c>
      <c r="D44" s="15">
        <f>AVERAGE(C44:C45)</f>
        <v>26.645083427429199</v>
      </c>
      <c r="E44" s="15">
        <v>22.476988792419434</v>
      </c>
      <c r="F44" s="15">
        <f>D44-E44</f>
        <v>4.1680946350097656</v>
      </c>
      <c r="H44" s="9">
        <f>F44-(G36)</f>
        <v>0.39308084760393402</v>
      </c>
      <c r="I44" s="9">
        <f>POWER(2,-H44)</f>
        <v>0.76150169464256934</v>
      </c>
    </row>
    <row r="45" spans="1:10" ht="18.95" customHeight="1" x14ac:dyDescent="0.25">
      <c r="B45" s="17"/>
      <c r="C45" s="16">
        <v>26.848794937133789</v>
      </c>
    </row>
    <row r="46" spans="1:10" ht="18.95" customHeight="1" x14ac:dyDescent="0.25">
      <c r="B46" s="14" t="s">
        <v>69</v>
      </c>
      <c r="C46" s="16">
        <v>24.315851211547852</v>
      </c>
      <c r="D46" s="15">
        <f>AVERAGE(C46:C47)</f>
        <v>24.33560848236084</v>
      </c>
      <c r="E46" s="15">
        <v>21.994536399841309</v>
      </c>
      <c r="F46" s="15">
        <f>D46-E46</f>
        <v>2.3410720825195313</v>
      </c>
      <c r="H46" s="9">
        <f>F46-(G36)</f>
        <v>-1.4339417048863004</v>
      </c>
      <c r="I46" s="9">
        <f>POWER(2,-H46)</f>
        <v>2.7018389934041815</v>
      </c>
    </row>
    <row r="47" spans="1:10" ht="18.95" customHeight="1" x14ac:dyDescent="0.25">
      <c r="B47" s="17"/>
      <c r="C47" s="16">
        <v>24.355365753173828</v>
      </c>
    </row>
    <row r="48" spans="1:10" s="15" customFormat="1" ht="18.95" customHeight="1" x14ac:dyDescent="0.25">
      <c r="B48" s="17" t="s">
        <v>73</v>
      </c>
      <c r="C48" s="16">
        <v>29.398784637451172</v>
      </c>
      <c r="D48" s="15">
        <f>AVERAGE(C48:C49)</f>
        <v>29.398784637451172</v>
      </c>
      <c r="E48" s="15">
        <v>22.655899047851563</v>
      </c>
      <c r="F48" s="15">
        <f>D48-E48</f>
        <v>6.7428855895996094</v>
      </c>
      <c r="H48" s="9">
        <f>F48-(G36)</f>
        <v>2.9678718021937778</v>
      </c>
      <c r="I48" s="9">
        <f>POWER(2,-H48)</f>
        <v>0.12781492344907941</v>
      </c>
      <c r="J48" s="9"/>
    </row>
    <row r="49" spans="2:10" s="15" customFormat="1" ht="18.95" customHeight="1" x14ac:dyDescent="0.25">
      <c r="B49" s="17"/>
      <c r="C49" s="16" t="s">
        <v>76</v>
      </c>
      <c r="H49" s="9"/>
      <c r="I49" s="9"/>
      <c r="J49" s="9"/>
    </row>
    <row r="50" spans="2:10" ht="18.95" customHeight="1" x14ac:dyDescent="0.25"/>
    <row r="51" spans="2:10" ht="18.95" customHeight="1" x14ac:dyDescent="0.25">
      <c r="B51" s="17" t="s">
        <v>51</v>
      </c>
      <c r="C51" s="16">
        <v>23.238605499267578</v>
      </c>
      <c r="D51" s="15">
        <f>AVERAGE(C51:C52)</f>
        <v>23.242298126220703</v>
      </c>
      <c r="E51" s="15">
        <v>22.902920722961426</v>
      </c>
      <c r="F51" s="15">
        <f>D51-E51</f>
        <v>0.33937740325927734</v>
      </c>
      <c r="G51" s="15"/>
      <c r="H51" s="9">
        <f>F51-(G36)</f>
        <v>-3.4356363841465543</v>
      </c>
      <c r="I51" s="9">
        <f>POWER(2,-H51)</f>
        <v>10.820058424717125</v>
      </c>
      <c r="J51" s="9">
        <f>AVERAGE(I51:I64)</f>
        <v>7.7326390391926703</v>
      </c>
    </row>
    <row r="52" spans="2:10" ht="18.95" customHeight="1" x14ac:dyDescent="0.25">
      <c r="B52" s="17"/>
      <c r="C52" s="16">
        <v>23.245990753173828</v>
      </c>
    </row>
    <row r="53" spans="2:10" ht="18.95" customHeight="1" x14ac:dyDescent="0.25">
      <c r="B53" s="17" t="s">
        <v>55</v>
      </c>
      <c r="C53" s="16">
        <v>24.531658172607422</v>
      </c>
      <c r="D53" s="15">
        <f>AVERAGE(C53:C54)</f>
        <v>24.590865135192871</v>
      </c>
      <c r="E53" s="15">
        <v>22.528409957885742</v>
      </c>
      <c r="F53" s="15">
        <f>D53-E53</f>
        <v>2.0624551773071289</v>
      </c>
      <c r="H53" s="9">
        <f>F53-(G38)</f>
        <v>2.0624551773071289</v>
      </c>
      <c r="I53" s="9">
        <f>POWER(2,-H53)</f>
        <v>0.23940825816800049</v>
      </c>
    </row>
    <row r="54" spans="2:10" ht="18.95" customHeight="1" x14ac:dyDescent="0.25">
      <c r="B54" s="17"/>
      <c r="C54" s="16">
        <v>24.65007209777832</v>
      </c>
    </row>
    <row r="55" spans="2:10" ht="18.95" customHeight="1" x14ac:dyDescent="0.25">
      <c r="B55" s="17" t="s">
        <v>58</v>
      </c>
      <c r="C55" s="16">
        <v>37.185218811035156</v>
      </c>
      <c r="D55" s="15">
        <f>AVERAGE(C55:C56)</f>
        <v>34.004694938659668</v>
      </c>
      <c r="E55" s="15">
        <v>22.311659812927246</v>
      </c>
      <c r="F55" s="15">
        <f>D55-E55</f>
        <v>11.693035125732422</v>
      </c>
      <c r="H55" s="9">
        <f>F55-(G36)</f>
        <v>7.9180213383265903</v>
      </c>
      <c r="I55" s="9">
        <f>POWER(2,-H55)</f>
        <v>4.1346435131666111E-3</v>
      </c>
    </row>
    <row r="56" spans="2:10" ht="18.75" customHeight="1" x14ac:dyDescent="0.25">
      <c r="B56" s="17"/>
      <c r="C56" s="16">
        <v>30.82417106628418</v>
      </c>
    </row>
    <row r="57" spans="2:10" ht="18.95" customHeight="1" x14ac:dyDescent="0.25">
      <c r="B57" s="14" t="s">
        <v>62</v>
      </c>
      <c r="C57" s="16">
        <v>23.125247955322266</v>
      </c>
      <c r="D57" s="15">
        <f>AVERAGE(C57:C58)</f>
        <v>22.831572532653809</v>
      </c>
      <c r="E57" s="15">
        <v>22.879570007324219</v>
      </c>
      <c r="F57" s="15">
        <f>D57-E57</f>
        <v>-4.7997474670410156E-2</v>
      </c>
      <c r="H57" s="9">
        <f>F57-(G36)</f>
        <v>-3.8230112620762418</v>
      </c>
      <c r="I57" s="9">
        <f>POWER(2,-H57)</f>
        <v>14.152757445209787</v>
      </c>
    </row>
    <row r="58" spans="2:10" ht="18.95" customHeight="1" x14ac:dyDescent="0.25">
      <c r="C58" s="16">
        <v>22.537897109985352</v>
      </c>
    </row>
    <row r="59" spans="2:10" ht="18.95" customHeight="1" x14ac:dyDescent="0.25">
      <c r="B59" s="14" t="s">
        <v>67</v>
      </c>
      <c r="C59" s="16">
        <v>24.768392562866211</v>
      </c>
      <c r="D59" s="15">
        <f>AVERAGE(C59:C60)</f>
        <v>25.047306060791016</v>
      </c>
      <c r="E59" s="15">
        <v>22.836420059204102</v>
      </c>
      <c r="F59" s="15">
        <f>D59-E59</f>
        <v>2.2108860015869141</v>
      </c>
      <c r="H59" s="9">
        <f>F59-(G36)</f>
        <v>-1.5641277858189175</v>
      </c>
      <c r="I59" s="9">
        <f>POWER(2,-H59)</f>
        <v>2.956986764218223</v>
      </c>
    </row>
    <row r="60" spans="2:10" ht="18.95" customHeight="1" x14ac:dyDescent="0.25">
      <c r="C60" s="16">
        <v>25.32621955871582</v>
      </c>
    </row>
    <row r="61" spans="2:10" ht="18.95" customHeight="1" x14ac:dyDescent="0.25">
      <c r="B61" s="14" t="s">
        <v>70</v>
      </c>
      <c r="C61" s="16">
        <v>22.560884475708008</v>
      </c>
      <c r="D61" s="15">
        <f>AVERAGE(C61:C62)</f>
        <v>22.610775947570801</v>
      </c>
      <c r="E61" s="15">
        <v>23.01390552520752</v>
      </c>
      <c r="F61" s="15">
        <f>D61-E61</f>
        <v>-0.40312957763671875</v>
      </c>
      <c r="H61" s="9">
        <f>F61-(G36)</f>
        <v>-4.1781433650425504</v>
      </c>
      <c r="I61" s="9">
        <f>POWER(2,-H61)</f>
        <v>18.102830250063345</v>
      </c>
    </row>
    <row r="62" spans="2:10" ht="18.95" customHeight="1" x14ac:dyDescent="0.25">
      <c r="C62" s="16">
        <v>22.660667419433594</v>
      </c>
    </row>
    <row r="63" spans="2:10" ht="18.95" customHeight="1" x14ac:dyDescent="0.25">
      <c r="B63" s="14" t="s">
        <v>74</v>
      </c>
      <c r="C63" s="16">
        <v>23.470579147338867</v>
      </c>
      <c r="D63" s="15">
        <f>AVERAGE(C63:C64)</f>
        <v>23.399997711181641</v>
      </c>
      <c r="E63" s="15">
        <v>22.598098754882813</v>
      </c>
      <c r="F63" s="15">
        <f>D63-E63</f>
        <v>0.80189895629882813</v>
      </c>
      <c r="H63" s="9">
        <f>F63-(G36)</f>
        <v>-2.9731148311070035</v>
      </c>
      <c r="I63" s="9">
        <f>POWER(2,-H63)</f>
        <v>7.8522974884590404</v>
      </c>
    </row>
    <row r="64" spans="2:10" ht="18.95" customHeight="1" x14ac:dyDescent="0.25">
      <c r="C64" s="16">
        <v>23.329416275024414</v>
      </c>
    </row>
    <row r="65" ht="18.95" customHeight="1" x14ac:dyDescent="0.25"/>
    <row r="66" ht="18.95" customHeight="1" x14ac:dyDescent="0.25"/>
    <row r="67" ht="18.95" customHeight="1" x14ac:dyDescent="0.25"/>
    <row r="68" ht="18.95" customHeight="1" x14ac:dyDescent="0.25"/>
    <row r="69" ht="18.95" customHeight="1" x14ac:dyDescent="0.25"/>
    <row r="70" ht="18.95" customHeight="1" x14ac:dyDescent="0.25"/>
    <row r="71" ht="18.95" customHeight="1" x14ac:dyDescent="0.25"/>
    <row r="72" ht="18.95" customHeight="1" x14ac:dyDescent="0.25"/>
    <row r="73" ht="18.95" customHeight="1" x14ac:dyDescent="0.25"/>
    <row r="74" ht="18.95" customHeight="1" x14ac:dyDescent="0.25"/>
    <row r="75" ht="18.95" customHeight="1" x14ac:dyDescent="0.25"/>
    <row r="76" ht="18.95" customHeight="1" x14ac:dyDescent="0.25"/>
    <row r="77" ht="18.95" customHeight="1" x14ac:dyDescent="0.25"/>
    <row r="78" ht="18.95" customHeight="1" x14ac:dyDescent="0.25"/>
    <row r="79" ht="18.95" customHeight="1" x14ac:dyDescent="0.25"/>
    <row r="80" ht="18.95" customHeight="1" x14ac:dyDescent="0.25"/>
    <row r="81" ht="18.95" customHeight="1" x14ac:dyDescent="0.25"/>
    <row r="82" ht="18.95" customHeight="1" x14ac:dyDescent="0.25"/>
    <row r="83" ht="18.95" customHeight="1" x14ac:dyDescent="0.25"/>
    <row r="84" ht="18.95" customHeight="1" x14ac:dyDescent="0.25"/>
    <row r="85" ht="18.95" customHeight="1" x14ac:dyDescent="0.25"/>
    <row r="86" ht="18.95" customHeight="1" x14ac:dyDescent="0.25"/>
    <row r="87" ht="18.95" customHeight="1" x14ac:dyDescent="0.25"/>
    <row r="88" ht="18.95" customHeight="1" x14ac:dyDescent="0.25"/>
    <row r="89" ht="18.95" customHeight="1" x14ac:dyDescent="0.25"/>
    <row r="90" ht="18.95" customHeight="1" x14ac:dyDescent="0.25"/>
    <row r="91" ht="18.95" customHeight="1" x14ac:dyDescent="0.25"/>
    <row r="92" ht="18.95" customHeight="1" x14ac:dyDescent="0.25"/>
    <row r="93" ht="18.95" customHeight="1" x14ac:dyDescent="0.25"/>
    <row r="94" ht="18.95" customHeight="1" x14ac:dyDescent="0.25"/>
    <row r="95" ht="18.95" customHeight="1" x14ac:dyDescent="0.25"/>
    <row r="96" ht="18.95" customHeight="1" x14ac:dyDescent="0.25"/>
    <row r="97" ht="18.95" customHeight="1" x14ac:dyDescent="0.25"/>
    <row r="98" ht="18.95" customHeight="1" x14ac:dyDescent="0.25"/>
    <row r="99" ht="18.95" customHeight="1" x14ac:dyDescent="0.25"/>
    <row r="100" ht="18.95" customHeight="1" x14ac:dyDescent="0.25"/>
    <row r="101" ht="18.95" customHeight="1" x14ac:dyDescent="0.25"/>
    <row r="102" ht="18.95" customHeight="1" x14ac:dyDescent="0.25"/>
    <row r="103" ht="18.95" customHeight="1" x14ac:dyDescent="0.25"/>
    <row r="104" ht="18.95" customHeight="1" x14ac:dyDescent="0.25"/>
    <row r="105" ht="18.95" customHeight="1" x14ac:dyDescent="0.25"/>
    <row r="106" ht="18.95" customHeight="1" x14ac:dyDescent="0.25"/>
    <row r="107" ht="18.95" customHeight="1" x14ac:dyDescent="0.25"/>
    <row r="108" ht="18.95" customHeight="1" x14ac:dyDescent="0.25"/>
    <row r="109" ht="18.95" customHeight="1" x14ac:dyDescent="0.25"/>
    <row r="110" ht="18.95" customHeight="1" x14ac:dyDescent="0.25"/>
    <row r="111" ht="18.95" customHeight="1" x14ac:dyDescent="0.25"/>
    <row r="112" ht="18.95" customHeight="1" x14ac:dyDescent="0.25"/>
    <row r="113" ht="18.95" customHeight="1" x14ac:dyDescent="0.25"/>
    <row r="114" ht="18.95" customHeight="1" x14ac:dyDescent="0.25"/>
    <row r="115" ht="18.95" customHeight="1" x14ac:dyDescent="0.25"/>
    <row r="116" ht="18.95" customHeight="1" x14ac:dyDescent="0.25"/>
    <row r="117" ht="18.95" customHeight="1" x14ac:dyDescent="0.25"/>
    <row r="118" ht="18.95" customHeight="1" x14ac:dyDescent="0.25"/>
    <row r="119" ht="18.95" customHeight="1" x14ac:dyDescent="0.25"/>
    <row r="120" ht="18.95" customHeight="1" x14ac:dyDescent="0.25"/>
    <row r="121" ht="18.95" customHeight="1" x14ac:dyDescent="0.25"/>
    <row r="122" ht="18.95" customHeight="1" x14ac:dyDescent="0.25"/>
    <row r="123" ht="18.95" customHeight="1" x14ac:dyDescent="0.25"/>
    <row r="124" ht="18.95" customHeight="1" x14ac:dyDescent="0.25"/>
    <row r="125" ht="18.95" customHeight="1" x14ac:dyDescent="0.25"/>
    <row r="126" ht="18.95" customHeight="1" x14ac:dyDescent="0.25"/>
    <row r="127" ht="18.95" customHeight="1" x14ac:dyDescent="0.25"/>
    <row r="128" ht="18.95" customHeight="1" x14ac:dyDescent="0.25"/>
    <row r="129" ht="18.95" customHeight="1" x14ac:dyDescent="0.25"/>
    <row r="130" ht="18.95" customHeight="1" x14ac:dyDescent="0.25"/>
    <row r="131" ht="18.95" customHeight="1" x14ac:dyDescent="0.25"/>
    <row r="132" ht="18.95" customHeight="1" x14ac:dyDescent="0.25"/>
    <row r="133" ht="18.95" customHeight="1" x14ac:dyDescent="0.25"/>
    <row r="134" ht="18.95" customHeight="1" x14ac:dyDescent="0.25"/>
    <row r="135" ht="18.95" customHeight="1" x14ac:dyDescent="0.25"/>
    <row r="136" ht="18.95" customHeight="1" x14ac:dyDescent="0.25"/>
    <row r="137" ht="18.95" customHeight="1" x14ac:dyDescent="0.25"/>
    <row r="138" ht="18.95" customHeight="1" x14ac:dyDescent="0.25"/>
    <row r="139" ht="18.95" customHeight="1" x14ac:dyDescent="0.25"/>
    <row r="140" ht="18.95" customHeight="1" x14ac:dyDescent="0.25"/>
    <row r="141" ht="18.95" customHeight="1" x14ac:dyDescent="0.25"/>
    <row r="142" ht="18.95" customHeight="1" x14ac:dyDescent="0.25"/>
    <row r="143" ht="18.95" customHeight="1" x14ac:dyDescent="0.25"/>
    <row r="144" ht="18.95" customHeight="1" x14ac:dyDescent="0.25"/>
    <row r="145" ht="18.95" customHeight="1" x14ac:dyDescent="0.25"/>
    <row r="146" ht="18.95" customHeigh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979B-DE43-4F52-815A-D2F88611E966}">
  <dimension ref="A2:J140"/>
  <sheetViews>
    <sheetView topLeftCell="B40" workbookViewId="0">
      <selection activeCell="F55" sqref="F55"/>
    </sheetView>
  </sheetViews>
  <sheetFormatPr defaultRowHeight="15" x14ac:dyDescent="0.25"/>
  <cols>
    <col min="1" max="1" width="0" style="13" hidden="1" customWidth="1"/>
    <col min="2" max="2" width="14.28515625" style="14" customWidth="1"/>
    <col min="3" max="3" width="12" style="7" bestFit="1" customWidth="1"/>
    <col min="4" max="4" width="12" style="13" bestFit="1" customWidth="1"/>
    <col min="5" max="5" width="18.42578125" style="15" bestFit="1" customWidth="1"/>
    <col min="6" max="10" width="15.7109375" style="13" customWidth="1"/>
    <col min="11" max="16384" width="9.140625" style="13"/>
  </cols>
  <sheetData>
    <row r="2" spans="1:10" x14ac:dyDescent="0.25">
      <c r="B2" s="14" t="s">
        <v>16</v>
      </c>
    </row>
    <row r="5" spans="1:10" s="15" customFormat="1" ht="18.95" customHeight="1" x14ac:dyDescent="0.25">
      <c r="A5" s="15" t="s">
        <v>0</v>
      </c>
      <c r="B5" s="14" t="s">
        <v>1</v>
      </c>
      <c r="C5" s="9" t="s">
        <v>2</v>
      </c>
      <c r="D5" s="15" t="s">
        <v>3</v>
      </c>
      <c r="E5" s="1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20</v>
      </c>
    </row>
    <row r="6" spans="1:10" s="15" customFormat="1" ht="18.95" customHeight="1" x14ac:dyDescent="0.25">
      <c r="A6" s="15" t="s">
        <v>29</v>
      </c>
      <c r="B6" s="14" t="s">
        <v>48</v>
      </c>
      <c r="C6" s="16" t="s">
        <v>76</v>
      </c>
      <c r="D6" s="15" t="e">
        <f>AVERAGE(C6:C7)</f>
        <v>#DIV/0!</v>
      </c>
      <c r="E6" s="9">
        <v>21.945180892944336</v>
      </c>
      <c r="F6" s="15" t="e">
        <f>D6-E6</f>
        <v>#DIV/0!</v>
      </c>
      <c r="G6" s="15">
        <f>AVERAGE(F10:F17)</f>
        <v>9.0187573432922363</v>
      </c>
      <c r="H6" s="9" t="e">
        <f>F6-(G6)</f>
        <v>#DIV/0!</v>
      </c>
      <c r="I6" s="9"/>
      <c r="J6" s="9">
        <f>AVERAGE(I10:I17)</f>
        <v>1.6420251710082652</v>
      </c>
    </row>
    <row r="7" spans="1:10" s="15" customFormat="1" ht="18.95" customHeight="1" x14ac:dyDescent="0.25">
      <c r="A7" s="15" t="s">
        <v>30</v>
      </c>
      <c r="B7" s="14"/>
      <c r="C7" s="16" t="s">
        <v>76</v>
      </c>
      <c r="H7" s="9"/>
      <c r="I7" s="9"/>
      <c r="J7" s="9"/>
    </row>
    <row r="8" spans="1:10" s="15" customFormat="1" ht="18.95" customHeight="1" x14ac:dyDescent="0.25">
      <c r="A8" s="15" t="s">
        <v>32</v>
      </c>
      <c r="B8" s="14" t="s">
        <v>52</v>
      </c>
      <c r="C8" s="16" t="s">
        <v>76</v>
      </c>
      <c r="D8" s="15" t="e">
        <f>AVERAGE(C8:C9)</f>
        <v>#DIV/0!</v>
      </c>
      <c r="E8" s="9">
        <v>22.112069129943848</v>
      </c>
      <c r="F8" s="15" t="e">
        <f>D8-E8</f>
        <v>#DIV/0!</v>
      </c>
      <c r="H8" s="9" t="e">
        <f>F8-(G6)</f>
        <v>#DIV/0!</v>
      </c>
      <c r="I8" s="9"/>
      <c r="J8" s="9"/>
    </row>
    <row r="9" spans="1:10" s="15" customFormat="1" ht="18.95" customHeight="1" x14ac:dyDescent="0.25">
      <c r="A9" s="15" t="s">
        <v>33</v>
      </c>
      <c r="B9" s="14"/>
      <c r="C9" s="16" t="s">
        <v>76</v>
      </c>
      <c r="H9" s="9"/>
      <c r="I9" s="9"/>
      <c r="J9" s="9"/>
    </row>
    <row r="10" spans="1:10" s="15" customFormat="1" ht="18.95" customHeight="1" x14ac:dyDescent="0.25">
      <c r="A10" s="15" t="s">
        <v>34</v>
      </c>
      <c r="B10" s="14" t="s">
        <v>75</v>
      </c>
      <c r="C10" s="16" t="s">
        <v>76</v>
      </c>
      <c r="D10" s="15">
        <f>AVERAGE(C10:C11)</f>
        <v>33.571266174316406</v>
      </c>
      <c r="E10" s="9">
        <v>21.749957084655762</v>
      </c>
      <c r="F10" s="15">
        <f>D10-E10</f>
        <v>11.821309089660645</v>
      </c>
      <c r="H10" s="9">
        <f>F10-(G6)</f>
        <v>2.8025517463684082</v>
      </c>
      <c r="I10" s="9">
        <f>POWER(2,-H10)</f>
        <v>0.14333355085530874</v>
      </c>
      <c r="J10" s="9"/>
    </row>
    <row r="11" spans="1:10" s="15" customFormat="1" ht="18.95" customHeight="1" x14ac:dyDescent="0.25">
      <c r="A11" s="15" t="s">
        <v>35</v>
      </c>
      <c r="B11" s="14"/>
      <c r="C11" s="16">
        <v>33.571266174316406</v>
      </c>
      <c r="H11" s="9"/>
      <c r="I11" s="9"/>
      <c r="J11" s="9"/>
    </row>
    <row r="12" spans="1:10" s="15" customFormat="1" ht="18.95" customHeight="1" x14ac:dyDescent="0.25">
      <c r="B12" s="14" t="s">
        <v>63</v>
      </c>
      <c r="C12" s="16">
        <v>30.894224166870117</v>
      </c>
      <c r="D12" s="15">
        <f>AVERAGE(C12:C13)</f>
        <v>30.225232124328613</v>
      </c>
      <c r="E12" s="9">
        <v>22.636775970458984</v>
      </c>
      <c r="F12" s="15">
        <f>D12-E12</f>
        <v>7.5884561538696289</v>
      </c>
      <c r="H12" s="9">
        <f>F12-(G6)</f>
        <v>-1.4303011894226074</v>
      </c>
      <c r="I12" s="9">
        <f>POWER(2,-H12)</f>
        <v>2.6950297325867281</v>
      </c>
      <c r="J12" s="9"/>
    </row>
    <row r="13" spans="1:10" s="15" customFormat="1" ht="18.95" customHeight="1" x14ac:dyDescent="0.25">
      <c r="B13" s="14"/>
      <c r="C13" s="16">
        <v>29.556240081787109</v>
      </c>
      <c r="H13" s="9"/>
      <c r="I13" s="9"/>
      <c r="J13" s="9"/>
    </row>
    <row r="14" spans="1:10" s="15" customFormat="1" ht="18.95" customHeight="1" x14ac:dyDescent="0.25">
      <c r="B14" s="14" t="s">
        <v>68</v>
      </c>
      <c r="C14" s="16">
        <v>30.853578567504883</v>
      </c>
      <c r="D14" s="15">
        <f>AVERAGE(C14:C15)</f>
        <v>31.998518943786621</v>
      </c>
      <c r="E14" s="9">
        <v>22.862606048583984</v>
      </c>
      <c r="F14" s="15">
        <f>D14-E14</f>
        <v>9.1359128952026367</v>
      </c>
      <c r="H14" s="9">
        <f>F14-(G6)</f>
        <v>0.11715555191040039</v>
      </c>
      <c r="I14" s="9">
        <f>POWER(2,-H14)</f>
        <v>0.92200370177464752</v>
      </c>
      <c r="J14" s="9"/>
    </row>
    <row r="15" spans="1:10" s="15" customFormat="1" ht="18.95" customHeight="1" x14ac:dyDescent="0.25">
      <c r="B15" s="14"/>
      <c r="C15" s="16">
        <v>33.143459320068359</v>
      </c>
      <c r="H15" s="9"/>
      <c r="I15" s="9"/>
      <c r="J15" s="9"/>
    </row>
    <row r="16" spans="1:10" s="15" customFormat="1" ht="18.95" customHeight="1" x14ac:dyDescent="0.25">
      <c r="B16" s="14" t="s">
        <v>71</v>
      </c>
      <c r="C16" s="16">
        <v>30.40095329284668</v>
      </c>
      <c r="D16" s="15">
        <f>AVERAGE(C16:C17)</f>
        <v>30.40095329284668</v>
      </c>
      <c r="E16" s="9">
        <v>22.871602058410645</v>
      </c>
      <c r="F16" s="15">
        <f>D16-E16</f>
        <v>7.5293512344360352</v>
      </c>
      <c r="H16" s="9">
        <f>F16-(G6)</f>
        <v>-1.4894061088562012</v>
      </c>
      <c r="I16" s="9">
        <f>POWER(2,-H16)</f>
        <v>2.8077336988163761</v>
      </c>
      <c r="J16" s="9"/>
    </row>
    <row r="17" spans="1:10" s="15" customFormat="1" ht="18.95" customHeight="1" x14ac:dyDescent="0.25">
      <c r="B17" s="14"/>
      <c r="C17" s="16" t="s">
        <v>76</v>
      </c>
      <c r="H17" s="9"/>
      <c r="I17" s="9"/>
      <c r="J17" s="9"/>
    </row>
    <row r="18" spans="1:10" s="15" customFormat="1" ht="18.95" customHeight="1" x14ac:dyDescent="0.25">
      <c r="B18" s="14"/>
      <c r="C18" s="10"/>
      <c r="H18" s="9"/>
      <c r="I18" s="9"/>
      <c r="J18" s="9"/>
    </row>
    <row r="19" spans="1:10" s="15" customFormat="1" ht="18.95" customHeight="1" x14ac:dyDescent="0.25">
      <c r="B19" s="17" t="s">
        <v>49</v>
      </c>
      <c r="C19" s="16">
        <v>29.607507705688477</v>
      </c>
      <c r="D19" s="15">
        <f>AVERAGE(C19:C20)</f>
        <v>29.282007217407227</v>
      </c>
      <c r="E19" s="15">
        <v>21.985002517700195</v>
      </c>
      <c r="F19" s="15">
        <f>D19-E19</f>
        <v>7.2970046997070313</v>
      </c>
      <c r="H19" s="9">
        <f>F19-(G6)</f>
        <v>-1.7217526435852051</v>
      </c>
      <c r="I19" s="9">
        <f>POWER(2,-H19)</f>
        <v>3.2983686261383744</v>
      </c>
      <c r="J19" s="9">
        <f>AVERAGE(I19:I28)</f>
        <v>4.3275872495591869</v>
      </c>
    </row>
    <row r="20" spans="1:10" s="15" customFormat="1" ht="18.95" customHeight="1" x14ac:dyDescent="0.25">
      <c r="B20" s="14"/>
      <c r="C20" s="16">
        <v>28.956506729125977</v>
      </c>
      <c r="H20" s="9"/>
      <c r="I20" s="9"/>
      <c r="J20" s="9"/>
    </row>
    <row r="21" spans="1:10" s="15" customFormat="1" ht="18.95" customHeight="1" x14ac:dyDescent="0.25">
      <c r="B21" s="14" t="s">
        <v>53</v>
      </c>
      <c r="C21" s="16">
        <v>28.580923080444336</v>
      </c>
      <c r="D21" s="15">
        <f>AVERAGE(C21:C22)</f>
        <v>28.183147430419922</v>
      </c>
      <c r="E21" s="15">
        <v>23.142757415771484</v>
      </c>
      <c r="F21" s="15">
        <f>D21-E21</f>
        <v>5.0403900146484375</v>
      </c>
      <c r="H21" s="9">
        <f>F21-(G6)</f>
        <v>-3.9783673286437988</v>
      </c>
      <c r="I21" s="9">
        <f>POWER(2,-H21)</f>
        <v>15.761875751004746</v>
      </c>
      <c r="J21" s="9"/>
    </row>
    <row r="22" spans="1:10" s="15" customFormat="1" ht="18.95" customHeight="1" x14ac:dyDescent="0.25">
      <c r="B22" s="14"/>
      <c r="C22" s="16">
        <v>27.785371780395508</v>
      </c>
      <c r="H22" s="9"/>
      <c r="I22" s="9"/>
      <c r="J22" s="9"/>
    </row>
    <row r="23" spans="1:10" s="15" customFormat="1" ht="18.95" customHeight="1" x14ac:dyDescent="0.25">
      <c r="B23" s="17" t="s">
        <v>60</v>
      </c>
      <c r="C23" s="16">
        <v>33.997833251953125</v>
      </c>
      <c r="D23" s="15">
        <f>AVERAGE(C23:C24)</f>
        <v>32.424900054931641</v>
      </c>
      <c r="E23" s="15">
        <v>22.199028015136719</v>
      </c>
      <c r="F23" s="15">
        <f>D23-E23</f>
        <v>10.225872039794922</v>
      </c>
      <c r="H23" s="9">
        <f>F23-(G6)</f>
        <v>1.2071146965026855</v>
      </c>
      <c r="I23" s="9">
        <f>POWER(2,-H23)</f>
        <v>0.43313399200424446</v>
      </c>
      <c r="J23" s="9"/>
    </row>
    <row r="24" spans="1:10" s="15" customFormat="1" ht="18.95" customHeight="1" x14ac:dyDescent="0.25">
      <c r="A24" s="15" t="s">
        <v>36</v>
      </c>
      <c r="B24" s="14"/>
      <c r="C24" s="16">
        <v>30.851966857910156</v>
      </c>
      <c r="H24" s="9"/>
      <c r="I24" s="9"/>
      <c r="J24" s="9"/>
    </row>
    <row r="25" spans="1:10" s="15" customFormat="1" ht="18.95" customHeight="1" x14ac:dyDescent="0.25">
      <c r="A25" s="15" t="s">
        <v>37</v>
      </c>
      <c r="B25" s="15" t="s">
        <v>65</v>
      </c>
      <c r="C25" s="16">
        <v>31.591535568237305</v>
      </c>
      <c r="D25" s="15">
        <f>AVERAGE(C25:C26)</f>
        <v>34.350775718688965</v>
      </c>
      <c r="E25" s="15">
        <v>23.179564476013184</v>
      </c>
      <c r="F25" s="15">
        <f>D25-E25</f>
        <v>11.171211242675781</v>
      </c>
      <c r="H25" s="9">
        <f>F25-(G6)</f>
        <v>2.1524538993835449</v>
      </c>
      <c r="I25" s="9">
        <f>POWER(2,-H25)</f>
        <v>0.2249297041387362</v>
      </c>
      <c r="J25" s="9"/>
    </row>
    <row r="26" spans="1:10" s="15" customFormat="1" ht="18.95" customHeight="1" x14ac:dyDescent="0.25">
      <c r="A26" s="15" t="s">
        <v>38</v>
      </c>
      <c r="B26" s="17"/>
      <c r="C26" s="16">
        <v>37.110015869140625</v>
      </c>
      <c r="H26" s="9"/>
      <c r="I26" s="9"/>
      <c r="J26" s="9"/>
    </row>
    <row r="27" spans="1:10" s="15" customFormat="1" ht="18.95" customHeight="1" x14ac:dyDescent="0.25">
      <c r="A27" s="15" t="s">
        <v>43</v>
      </c>
      <c r="B27" s="17" t="s">
        <v>64</v>
      </c>
      <c r="C27" s="16">
        <v>29.702766418457031</v>
      </c>
      <c r="D27" s="15">
        <f>AVERAGE(C27:C28)</f>
        <v>30.50516414642334</v>
      </c>
      <c r="E27" s="15">
        <v>22.427233695983887</v>
      </c>
      <c r="F27" s="15">
        <f>D27-E27</f>
        <v>8.0779304504394531</v>
      </c>
      <c r="H27" s="9">
        <f>F27-(G6)</f>
        <v>-0.9408268928527832</v>
      </c>
      <c r="I27" s="9">
        <f>POWER(2,-H27)</f>
        <v>1.9196281745098309</v>
      </c>
      <c r="J27" s="9"/>
    </row>
    <row r="28" spans="1:10" s="15" customFormat="1" ht="18.75" customHeight="1" x14ac:dyDescent="0.25">
      <c r="A28" s="15" t="s">
        <v>44</v>
      </c>
      <c r="B28" s="17"/>
      <c r="C28" s="16">
        <v>31.307561874389648</v>
      </c>
      <c r="H28" s="9"/>
      <c r="I28" s="9"/>
      <c r="J28" s="9"/>
    </row>
    <row r="29" spans="1:10" s="15" customFormat="1" ht="18.95" customHeight="1" x14ac:dyDescent="0.25">
      <c r="A29" s="15" t="s">
        <v>46</v>
      </c>
      <c r="B29" s="15" t="s">
        <v>72</v>
      </c>
      <c r="C29" s="16" t="s">
        <v>76</v>
      </c>
      <c r="D29" s="15" t="e">
        <f>AVERAGE(C29:C30)</f>
        <v>#DIV/0!</v>
      </c>
      <c r="E29" s="15">
        <v>22.670192718505859</v>
      </c>
      <c r="F29" s="15" t="e">
        <f>D29-E29</f>
        <v>#DIV/0!</v>
      </c>
      <c r="H29" s="9" t="e">
        <f>F29-(G6)</f>
        <v>#DIV/0!</v>
      </c>
      <c r="I29" s="9"/>
      <c r="J29" s="9"/>
    </row>
    <row r="30" spans="1:10" s="15" customFormat="1" ht="18.95" customHeight="1" x14ac:dyDescent="0.25">
      <c r="A30" s="15" t="s">
        <v>47</v>
      </c>
      <c r="B30" s="17"/>
      <c r="C30" s="16" t="s">
        <v>76</v>
      </c>
      <c r="H30" s="9"/>
      <c r="I30" s="9"/>
      <c r="J30" s="9"/>
    </row>
    <row r="31" spans="1:10" s="15" customFormat="1" ht="18.95" customHeight="1" x14ac:dyDescent="0.25">
      <c r="B31" s="17"/>
      <c r="C31" s="10"/>
      <c r="H31" s="9"/>
      <c r="I31" s="9"/>
      <c r="J31" s="9"/>
    </row>
    <row r="32" spans="1:10" s="15" customFormat="1" ht="18.95" customHeight="1" x14ac:dyDescent="0.25">
      <c r="B32" s="17" t="s">
        <v>50</v>
      </c>
      <c r="C32" s="16" t="s">
        <v>76</v>
      </c>
      <c r="D32" s="15" t="e">
        <f>AVERAGE(C32:C33)</f>
        <v>#DIV/0!</v>
      </c>
      <c r="E32" s="15">
        <v>21.840274810791016</v>
      </c>
      <c r="F32" s="15" t="e">
        <f>D32-E32</f>
        <v>#DIV/0!</v>
      </c>
      <c r="G32" s="15">
        <f>AVERAGE(F34:F45)</f>
        <v>10.435486316680908</v>
      </c>
      <c r="H32" s="9"/>
      <c r="I32" s="9"/>
      <c r="J32" s="9">
        <f>AVERAGE(I34:I45)</f>
        <v>3.935927825442795</v>
      </c>
    </row>
    <row r="33" spans="2:10" s="15" customFormat="1" ht="18.95" customHeight="1" x14ac:dyDescent="0.25">
      <c r="B33" s="17"/>
      <c r="C33" s="16" t="s">
        <v>76</v>
      </c>
      <c r="H33" s="9"/>
      <c r="I33" s="9"/>
      <c r="J33" s="9"/>
    </row>
    <row r="34" spans="2:10" s="15" customFormat="1" ht="18.95" customHeight="1" x14ac:dyDescent="0.25">
      <c r="B34" s="17" t="s">
        <v>54</v>
      </c>
      <c r="C34" s="16">
        <v>28.682373046875</v>
      </c>
      <c r="D34" s="15">
        <f>AVERAGE(C34:C35)</f>
        <v>29.149333953857422</v>
      </c>
      <c r="E34" s="15">
        <v>23.011643409729004</v>
      </c>
      <c r="F34" s="15">
        <f>D34-E34</f>
        <v>6.137690544128418</v>
      </c>
      <c r="H34" s="9">
        <f>F34-(G32)</f>
        <v>-4.2977957725524902</v>
      </c>
      <c r="I34" s="9">
        <f>POWER(2,-H34)</f>
        <v>19.668237449608277</v>
      </c>
      <c r="J34" s="9"/>
    </row>
    <row r="35" spans="2:10" s="15" customFormat="1" ht="18.95" customHeight="1" x14ac:dyDescent="0.25">
      <c r="B35" s="17"/>
      <c r="C35" s="16">
        <v>29.616294860839844</v>
      </c>
      <c r="H35" s="9"/>
      <c r="I35" s="9"/>
      <c r="J35" s="9"/>
    </row>
    <row r="36" spans="2:10" s="15" customFormat="1" ht="18.95" customHeight="1" x14ac:dyDescent="0.25">
      <c r="B36" s="17" t="s">
        <v>57</v>
      </c>
      <c r="C36" s="16">
        <v>32.272354125976563</v>
      </c>
      <c r="D36" s="15">
        <f>AVERAGE(C36:C37)</f>
        <v>32.567672729492188</v>
      </c>
      <c r="E36" s="15">
        <v>22.144514083862305</v>
      </c>
      <c r="F36" s="15">
        <f>D36-E36</f>
        <v>10.423158645629883</v>
      </c>
      <c r="H36" s="9">
        <f>F36-(G32)</f>
        <v>-1.2327671051025391E-2</v>
      </c>
      <c r="I36" s="9">
        <f>POWER(2,-H36)</f>
        <v>1.0085815022150622</v>
      </c>
      <c r="J36" s="9"/>
    </row>
    <row r="37" spans="2:10" s="15" customFormat="1" ht="18.95" customHeight="1" x14ac:dyDescent="0.25">
      <c r="B37" s="17"/>
      <c r="C37" s="16">
        <v>32.862991333007813</v>
      </c>
      <c r="H37" s="9"/>
      <c r="I37" s="9"/>
      <c r="J37" s="9"/>
    </row>
    <row r="38" spans="2:10" s="15" customFormat="1" ht="18.95" customHeight="1" x14ac:dyDescent="0.25">
      <c r="B38" s="17" t="s">
        <v>61</v>
      </c>
      <c r="C38" s="16">
        <v>32.483982086181641</v>
      </c>
      <c r="D38" s="15">
        <f>AVERAGE(C38:C39)</f>
        <v>32.122467994689941</v>
      </c>
      <c r="E38" s="15">
        <v>22.493101119995117</v>
      </c>
      <c r="F38" s="15">
        <f>D38-E38</f>
        <v>9.6293668746948242</v>
      </c>
      <c r="H38" s="9">
        <f>F38-(G32)</f>
        <v>-0.80611944198608398</v>
      </c>
      <c r="I38" s="9">
        <f>POWER(2,-H38)</f>
        <v>1.7485019948401637</v>
      </c>
      <c r="J38" s="9"/>
    </row>
    <row r="39" spans="2:10" s="15" customFormat="1" ht="18.95" customHeight="1" x14ac:dyDescent="0.25">
      <c r="B39" s="17"/>
      <c r="C39" s="16">
        <v>31.760953903198242</v>
      </c>
      <c r="H39" s="9"/>
      <c r="I39" s="9"/>
      <c r="J39" s="9"/>
    </row>
    <row r="40" spans="2:10" ht="18.95" customHeight="1" x14ac:dyDescent="0.25">
      <c r="B40" s="17" t="s">
        <v>66</v>
      </c>
      <c r="C40" s="16">
        <v>35.292705535888672</v>
      </c>
      <c r="D40" s="15">
        <f>AVERAGE(C40:C41)</f>
        <v>35.292705535888672</v>
      </c>
      <c r="E40" s="15">
        <v>22.476988792419434</v>
      </c>
      <c r="F40" s="15">
        <f>D40-E40</f>
        <v>12.815716743469238</v>
      </c>
      <c r="H40" s="9">
        <f>F40-(G32)</f>
        <v>2.3802304267883301</v>
      </c>
      <c r="I40" s="9">
        <f>POWER(2,-H40)</f>
        <v>0.19207871646000127</v>
      </c>
    </row>
    <row r="41" spans="2:10" ht="18.95" customHeight="1" x14ac:dyDescent="0.25">
      <c r="B41" s="17"/>
      <c r="C41" s="16" t="s">
        <v>76</v>
      </c>
    </row>
    <row r="42" spans="2:10" ht="18.95" customHeight="1" x14ac:dyDescent="0.25">
      <c r="B42" s="14" t="s">
        <v>69</v>
      </c>
      <c r="C42" s="16">
        <v>31.566354751586914</v>
      </c>
      <c r="D42" s="15">
        <f>AVERAGE(C42:C43)</f>
        <v>32.727448463439941</v>
      </c>
      <c r="E42" s="15">
        <v>21.994536399841309</v>
      </c>
      <c r="F42" s="15">
        <f>D42-E42</f>
        <v>10.732912063598633</v>
      </c>
      <c r="H42" s="9">
        <f>F42-(G32)</f>
        <v>0.29742574691772461</v>
      </c>
      <c r="I42" s="9">
        <f>POWER(2,-H42)</f>
        <v>0.81370302158093788</v>
      </c>
    </row>
    <row r="43" spans="2:10" ht="18.95" customHeight="1" x14ac:dyDescent="0.25">
      <c r="B43" s="17"/>
      <c r="C43" s="16">
        <v>33.888542175292969</v>
      </c>
    </row>
    <row r="44" spans="2:10" s="15" customFormat="1" ht="18.95" customHeight="1" x14ac:dyDescent="0.25">
      <c r="B44" s="17" t="s">
        <v>73</v>
      </c>
      <c r="C44" s="16">
        <v>31.910121917724609</v>
      </c>
      <c r="D44" s="15">
        <f>AVERAGE(C44:C45)</f>
        <v>35.529972076416016</v>
      </c>
      <c r="E44" s="15">
        <v>22.655899047851563</v>
      </c>
      <c r="F44" s="15">
        <f>D44-E44</f>
        <v>12.874073028564453</v>
      </c>
      <c r="H44" s="9">
        <f>F44-(G32)</f>
        <v>2.4385867118835449</v>
      </c>
      <c r="I44" s="9">
        <f>POWER(2,-H44)</f>
        <v>0.18446426795232662</v>
      </c>
      <c r="J44" s="9"/>
    </row>
    <row r="45" spans="2:10" s="15" customFormat="1" ht="18.95" customHeight="1" x14ac:dyDescent="0.25">
      <c r="B45" s="17"/>
      <c r="C45" s="16">
        <v>39.149822235107422</v>
      </c>
      <c r="H45" s="9"/>
      <c r="I45" s="9"/>
      <c r="J45" s="9"/>
    </row>
    <row r="46" spans="2:10" ht="18.95" customHeight="1" x14ac:dyDescent="0.25"/>
    <row r="47" spans="2:10" ht="18.95" customHeight="1" x14ac:dyDescent="0.25">
      <c r="B47" s="17" t="s">
        <v>51</v>
      </c>
      <c r="C47" s="16">
        <v>30.064762115478516</v>
      </c>
      <c r="D47" s="15">
        <f>AVERAGE(C47:C48)</f>
        <v>29.835468292236328</v>
      </c>
      <c r="E47" s="15">
        <v>22.902920722961426</v>
      </c>
      <c r="F47" s="15">
        <f>D47-E47</f>
        <v>6.9325475692749023</v>
      </c>
      <c r="G47" s="15"/>
      <c r="H47" s="9">
        <f>F47-(G32)</f>
        <v>-3.5029387474060059</v>
      </c>
      <c r="I47" s="9">
        <f>POWER(2,-H47)</f>
        <v>11.336777835558893</v>
      </c>
      <c r="J47" s="9">
        <f>AVERAGE(I47:I58)</f>
        <v>8.3291977816511142</v>
      </c>
    </row>
    <row r="48" spans="2:10" ht="18.95" customHeight="1" x14ac:dyDescent="0.25">
      <c r="B48" s="17"/>
      <c r="C48" s="16">
        <v>29.606174468994141</v>
      </c>
    </row>
    <row r="49" spans="2:9" ht="18.95" customHeight="1" x14ac:dyDescent="0.25">
      <c r="B49" s="17" t="s">
        <v>55</v>
      </c>
      <c r="C49" s="16">
        <v>28.956859588623047</v>
      </c>
      <c r="D49" s="15">
        <f>AVERAGE(C49:C50)</f>
        <v>29.274679183959961</v>
      </c>
      <c r="E49" s="15">
        <v>22.528409957885742</v>
      </c>
      <c r="F49" s="15">
        <f>D49-E49</f>
        <v>6.7462692260742188</v>
      </c>
      <c r="H49" s="9">
        <f>F49-(G34)</f>
        <v>6.7462692260742188</v>
      </c>
      <c r="I49" s="9">
        <f>POWER(2,-H49)</f>
        <v>9.3147371490976127E-3</v>
      </c>
    </row>
    <row r="50" spans="2:9" ht="18.95" customHeight="1" x14ac:dyDescent="0.25">
      <c r="B50" s="17"/>
      <c r="C50" s="16">
        <v>29.592498779296875</v>
      </c>
    </row>
    <row r="51" spans="2:9" ht="18.95" customHeight="1" x14ac:dyDescent="0.25">
      <c r="B51" s="14" t="s">
        <v>62</v>
      </c>
      <c r="C51" s="16">
        <v>29.158536911010742</v>
      </c>
      <c r="D51" s="15">
        <f>AVERAGE(C51:C52)</f>
        <v>29.249308586120605</v>
      </c>
      <c r="E51" s="15">
        <v>22.879570007324219</v>
      </c>
      <c r="F51" s="15">
        <f>D51-E51</f>
        <v>6.3697385787963867</v>
      </c>
      <c r="H51" s="9">
        <f>F51-(G32)</f>
        <v>-4.0657477378845215</v>
      </c>
      <c r="I51" s="9">
        <f>POWER(2,-H51)</f>
        <v>16.746036131215135</v>
      </c>
    </row>
    <row r="52" spans="2:9" ht="18.95" customHeight="1" x14ac:dyDescent="0.25">
      <c r="C52" s="16">
        <v>29.340080261230469</v>
      </c>
    </row>
    <row r="53" spans="2:9" ht="18.95" customHeight="1" x14ac:dyDescent="0.25">
      <c r="B53" s="14" t="s">
        <v>67</v>
      </c>
      <c r="C53" s="16">
        <v>29.357418060302734</v>
      </c>
      <c r="D53" s="15">
        <f>AVERAGE(C53:C54)</f>
        <v>30.10302734375</v>
      </c>
      <c r="E53" s="15">
        <v>22.836420059204102</v>
      </c>
      <c r="F53" s="15">
        <f>D53-E53</f>
        <v>7.2666072845458984</v>
      </c>
      <c r="H53" s="9">
        <f>F53-(G32)</f>
        <v>-3.1688790321350098</v>
      </c>
      <c r="I53" s="9">
        <f>POWER(2,-H53)</f>
        <v>8.9934772687238436</v>
      </c>
    </row>
    <row r="54" spans="2:9" ht="18.95" customHeight="1" x14ac:dyDescent="0.25">
      <c r="C54" s="16">
        <v>30.848636627197266</v>
      </c>
    </row>
    <row r="55" spans="2:9" ht="18.95" customHeight="1" x14ac:dyDescent="0.25">
      <c r="B55" s="14" t="s">
        <v>70</v>
      </c>
      <c r="C55" s="16">
        <v>30.423305511474609</v>
      </c>
      <c r="D55" s="15">
        <f>AVERAGE(C55:C56)</f>
        <v>31.08135986328125</v>
      </c>
      <c r="E55" s="15">
        <v>23.01390552520752</v>
      </c>
      <c r="F55" s="15">
        <f>D55-E55</f>
        <v>8.0674543380737305</v>
      </c>
      <c r="H55" s="9">
        <f>F55-(G32)</f>
        <v>-2.3680319786071777</v>
      </c>
      <c r="I55" s="9">
        <f>POWER(2,-H55)</f>
        <v>5.1623643888957274</v>
      </c>
    </row>
    <row r="56" spans="2:9" ht="18.95" customHeight="1" x14ac:dyDescent="0.25">
      <c r="C56" s="16">
        <v>31.739414215087891</v>
      </c>
    </row>
    <row r="57" spans="2:9" ht="18.95" customHeight="1" x14ac:dyDescent="0.25">
      <c r="B57" s="14" t="s">
        <v>74</v>
      </c>
      <c r="C57" s="16">
        <v>30.790498733520508</v>
      </c>
      <c r="D57" s="15">
        <f>AVERAGE(C57:C58)</f>
        <v>30.083636283874512</v>
      </c>
      <c r="E57" s="15">
        <v>22.598098754882813</v>
      </c>
      <c r="F57" s="15">
        <f>D57-E57</f>
        <v>7.4855375289916992</v>
      </c>
      <c r="H57" s="9">
        <f>F57-(G32)</f>
        <v>-2.949948787689209</v>
      </c>
      <c r="I57" s="9">
        <f>POWER(2,-H57)</f>
        <v>7.727216328363995</v>
      </c>
    </row>
    <row r="58" spans="2:9" ht="18.95" customHeight="1" x14ac:dyDescent="0.25">
      <c r="C58" s="16">
        <v>29.376773834228516</v>
      </c>
    </row>
    <row r="59" spans="2:9" ht="18.95" customHeight="1" x14ac:dyDescent="0.25"/>
    <row r="60" spans="2:9" ht="18.95" customHeight="1" x14ac:dyDescent="0.25"/>
    <row r="61" spans="2:9" ht="18.95" customHeight="1" x14ac:dyDescent="0.25"/>
    <row r="62" spans="2:9" ht="18.95" customHeight="1" x14ac:dyDescent="0.25"/>
    <row r="63" spans="2:9" ht="18.95" customHeight="1" x14ac:dyDescent="0.25"/>
    <row r="64" spans="2:9" ht="18.95" customHeight="1" x14ac:dyDescent="0.25"/>
    <row r="65" ht="18.95" customHeight="1" x14ac:dyDescent="0.25"/>
    <row r="66" ht="18.95" customHeight="1" x14ac:dyDescent="0.25"/>
    <row r="67" ht="18.95" customHeight="1" x14ac:dyDescent="0.25"/>
    <row r="68" ht="18.95" customHeight="1" x14ac:dyDescent="0.25"/>
    <row r="69" ht="18.95" customHeight="1" x14ac:dyDescent="0.25"/>
    <row r="70" ht="18.95" customHeight="1" x14ac:dyDescent="0.25"/>
    <row r="71" ht="18.95" customHeight="1" x14ac:dyDescent="0.25"/>
    <row r="72" ht="18.95" customHeight="1" x14ac:dyDescent="0.25"/>
    <row r="73" ht="18.95" customHeight="1" x14ac:dyDescent="0.25"/>
    <row r="74" ht="18.95" customHeight="1" x14ac:dyDescent="0.25"/>
    <row r="75" ht="18.95" customHeight="1" x14ac:dyDescent="0.25"/>
    <row r="76" ht="18.95" customHeight="1" x14ac:dyDescent="0.25"/>
    <row r="77" ht="18.95" customHeight="1" x14ac:dyDescent="0.25"/>
    <row r="78" ht="18.95" customHeight="1" x14ac:dyDescent="0.25"/>
    <row r="79" ht="18.95" customHeight="1" x14ac:dyDescent="0.25"/>
    <row r="80" ht="18.95" customHeight="1" x14ac:dyDescent="0.25"/>
    <row r="81" ht="18.95" customHeight="1" x14ac:dyDescent="0.25"/>
    <row r="82" ht="18.95" customHeight="1" x14ac:dyDescent="0.25"/>
    <row r="83" ht="18.95" customHeight="1" x14ac:dyDescent="0.25"/>
    <row r="84" ht="18.95" customHeight="1" x14ac:dyDescent="0.25"/>
    <row r="85" ht="18.95" customHeight="1" x14ac:dyDescent="0.25"/>
    <row r="86" ht="18.95" customHeight="1" x14ac:dyDescent="0.25"/>
    <row r="87" ht="18.95" customHeight="1" x14ac:dyDescent="0.25"/>
    <row r="88" ht="18.95" customHeight="1" x14ac:dyDescent="0.25"/>
    <row r="89" ht="18.95" customHeight="1" x14ac:dyDescent="0.25"/>
    <row r="90" ht="18.95" customHeight="1" x14ac:dyDescent="0.25"/>
    <row r="91" ht="18.95" customHeight="1" x14ac:dyDescent="0.25"/>
    <row r="92" ht="18.95" customHeight="1" x14ac:dyDescent="0.25"/>
    <row r="93" ht="18.95" customHeight="1" x14ac:dyDescent="0.25"/>
    <row r="94" ht="18.95" customHeight="1" x14ac:dyDescent="0.25"/>
    <row r="95" ht="18.95" customHeight="1" x14ac:dyDescent="0.25"/>
    <row r="96" ht="18.95" customHeight="1" x14ac:dyDescent="0.25"/>
    <row r="97" ht="18.95" customHeight="1" x14ac:dyDescent="0.25"/>
    <row r="98" ht="18.95" customHeight="1" x14ac:dyDescent="0.25"/>
    <row r="99" ht="18.95" customHeight="1" x14ac:dyDescent="0.25"/>
    <row r="100" ht="18.95" customHeight="1" x14ac:dyDescent="0.25"/>
    <row r="101" ht="18.95" customHeight="1" x14ac:dyDescent="0.25"/>
    <row r="102" ht="18.95" customHeight="1" x14ac:dyDescent="0.25"/>
    <row r="103" ht="18.95" customHeight="1" x14ac:dyDescent="0.25"/>
    <row r="104" ht="18.95" customHeight="1" x14ac:dyDescent="0.25"/>
    <row r="105" ht="18.95" customHeight="1" x14ac:dyDescent="0.25"/>
    <row r="106" ht="18.95" customHeight="1" x14ac:dyDescent="0.25"/>
    <row r="107" ht="18.95" customHeight="1" x14ac:dyDescent="0.25"/>
    <row r="108" ht="18.95" customHeight="1" x14ac:dyDescent="0.25"/>
    <row r="109" ht="18.95" customHeight="1" x14ac:dyDescent="0.25"/>
    <row r="110" ht="18.95" customHeight="1" x14ac:dyDescent="0.25"/>
    <row r="111" ht="18.95" customHeight="1" x14ac:dyDescent="0.25"/>
    <row r="112" ht="18.95" customHeight="1" x14ac:dyDescent="0.25"/>
    <row r="113" ht="18.95" customHeight="1" x14ac:dyDescent="0.25"/>
    <row r="114" ht="18.95" customHeight="1" x14ac:dyDescent="0.25"/>
    <row r="115" ht="18.95" customHeight="1" x14ac:dyDescent="0.25"/>
    <row r="116" ht="18.95" customHeight="1" x14ac:dyDescent="0.25"/>
    <row r="117" ht="18.95" customHeight="1" x14ac:dyDescent="0.25"/>
    <row r="118" ht="18.95" customHeight="1" x14ac:dyDescent="0.25"/>
    <row r="119" ht="18.95" customHeight="1" x14ac:dyDescent="0.25"/>
    <row r="120" ht="18.95" customHeight="1" x14ac:dyDescent="0.25"/>
    <row r="121" ht="18.95" customHeight="1" x14ac:dyDescent="0.25"/>
    <row r="122" ht="18.95" customHeight="1" x14ac:dyDescent="0.25"/>
    <row r="123" ht="18.95" customHeight="1" x14ac:dyDescent="0.25"/>
    <row r="124" ht="18.95" customHeight="1" x14ac:dyDescent="0.25"/>
    <row r="125" ht="18.95" customHeight="1" x14ac:dyDescent="0.25"/>
    <row r="126" ht="18.95" customHeight="1" x14ac:dyDescent="0.25"/>
    <row r="127" ht="18.95" customHeight="1" x14ac:dyDescent="0.25"/>
    <row r="128" ht="18.95" customHeight="1" x14ac:dyDescent="0.25"/>
    <row r="129" ht="18.95" customHeight="1" x14ac:dyDescent="0.25"/>
    <row r="130" ht="18.95" customHeight="1" x14ac:dyDescent="0.25"/>
    <row r="131" ht="18.95" customHeight="1" x14ac:dyDescent="0.25"/>
    <row r="132" ht="18.95" customHeight="1" x14ac:dyDescent="0.25"/>
    <row r="133" ht="18.95" customHeight="1" x14ac:dyDescent="0.25"/>
    <row r="134" ht="18.95" customHeight="1" x14ac:dyDescent="0.25"/>
    <row r="135" ht="18.95" customHeight="1" x14ac:dyDescent="0.25"/>
    <row r="136" ht="18.95" customHeight="1" x14ac:dyDescent="0.25"/>
    <row r="137" ht="18.95" customHeight="1" x14ac:dyDescent="0.25"/>
    <row r="138" ht="18.95" customHeight="1" x14ac:dyDescent="0.25"/>
    <row r="139" ht="18.95" customHeight="1" x14ac:dyDescent="0.25"/>
    <row r="140" ht="18.9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Rpl19</vt:lpstr>
      <vt:lpstr>Apopt1</vt:lpstr>
      <vt:lpstr>Lin52</vt:lpstr>
      <vt:lpstr>OXT</vt:lpstr>
      <vt:lpstr>AVP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Chitra Devi</dc:creator>
  <cp:lastModifiedBy>Chitra Devi</cp:lastModifiedBy>
  <cp:lastPrinted>2019-07-09T04:14:15Z</cp:lastPrinted>
  <dcterms:created xsi:type="dcterms:W3CDTF">2016-11-22T11:32:52Z</dcterms:created>
  <dcterms:modified xsi:type="dcterms:W3CDTF">2019-07-09T07:01:29Z</dcterms:modified>
</cp:coreProperties>
</file>