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itra\Desktop\CDR\Publication\SFO_SON_PVN\PeerJ\"/>
    </mc:Choice>
  </mc:AlternateContent>
  <xr:revisionPtr revIDLastSave="0" documentId="13_ncr:1_{D3675E9D-4EE4-4596-8913-B135057AC81D}" xr6:coauthVersionLast="36" xr6:coauthVersionMax="36" xr10:uidLastSave="{00000000-0000-0000-0000-000000000000}"/>
  <bookViews>
    <workbookView xWindow="0" yWindow="0" windowWidth="20490" windowHeight="7755" activeTab="6" xr2:uid="{00000000-000D-0000-FFFF-FFFF00000000}"/>
  </bookViews>
  <sheets>
    <sheet name="Rpl19" sheetId="6" r:id="rId1"/>
    <sheet name="AVP" sheetId="50" r:id="rId2"/>
    <sheet name="Caprin2" sheetId="54" r:id="rId3"/>
    <sheet name="OT" sheetId="53" r:id="rId4"/>
    <sheet name="Sctr" sheetId="56" r:id="rId5"/>
    <sheet name="Ndufaf2" sheetId="64" r:id="rId6"/>
    <sheet name="Kcnv1" sheetId="7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64" l="1"/>
  <c r="D47" i="64" l="1"/>
  <c r="D55" i="71" l="1"/>
  <c r="D53" i="71"/>
  <c r="D51" i="71"/>
  <c r="D49" i="71"/>
  <c r="D47" i="71"/>
  <c r="D45" i="71"/>
  <c r="D42" i="71"/>
  <c r="D40" i="71"/>
  <c r="D38" i="71"/>
  <c r="D36" i="71"/>
  <c r="D34" i="71"/>
  <c r="D32" i="71"/>
  <c r="D29" i="71"/>
  <c r="D27" i="71"/>
  <c r="D25" i="71"/>
  <c r="D23" i="71"/>
  <c r="D21" i="71"/>
  <c r="D19" i="71"/>
  <c r="D16" i="71"/>
  <c r="D14" i="71"/>
  <c r="D12" i="71"/>
  <c r="D10" i="71"/>
  <c r="D8" i="71"/>
  <c r="D6" i="71"/>
  <c r="D55" i="64" l="1"/>
  <c r="D53" i="64"/>
  <c r="D51" i="64"/>
  <c r="D49" i="64"/>
  <c r="D45" i="64"/>
  <c r="D42" i="64"/>
  <c r="D40" i="64"/>
  <c r="D38" i="64"/>
  <c r="D36" i="64"/>
  <c r="D34" i="64"/>
  <c r="D32" i="64"/>
  <c r="D29" i="64"/>
  <c r="D27" i="64"/>
  <c r="D25" i="64"/>
  <c r="D23" i="64"/>
  <c r="D21" i="64"/>
  <c r="D16" i="64"/>
  <c r="D14" i="64"/>
  <c r="D12" i="64"/>
  <c r="D10" i="64"/>
  <c r="D8" i="64"/>
  <c r="D6" i="64"/>
  <c r="D55" i="56"/>
  <c r="D53" i="56"/>
  <c r="D51" i="56"/>
  <c r="D49" i="56"/>
  <c r="D47" i="56"/>
  <c r="D45" i="56"/>
  <c r="D42" i="56"/>
  <c r="D40" i="56"/>
  <c r="D38" i="56"/>
  <c r="D36" i="56"/>
  <c r="D34" i="56"/>
  <c r="D32" i="56"/>
  <c r="D29" i="56"/>
  <c r="D27" i="56"/>
  <c r="D25" i="56"/>
  <c r="D23" i="56"/>
  <c r="D21" i="56"/>
  <c r="D19" i="56"/>
  <c r="D16" i="56"/>
  <c r="D14" i="56"/>
  <c r="D12" i="56"/>
  <c r="D10" i="56"/>
  <c r="D8" i="56"/>
  <c r="D6" i="56"/>
  <c r="D55" i="54" l="1"/>
  <c r="D53" i="54"/>
  <c r="D51" i="54"/>
  <c r="D49" i="54"/>
  <c r="D47" i="54"/>
  <c r="D45" i="54"/>
  <c r="D42" i="54"/>
  <c r="D40" i="54"/>
  <c r="D38" i="54"/>
  <c r="D36" i="54"/>
  <c r="D34" i="54"/>
  <c r="D32" i="54"/>
  <c r="D29" i="54"/>
  <c r="D27" i="54"/>
  <c r="D25" i="54"/>
  <c r="D23" i="54"/>
  <c r="D21" i="54"/>
  <c r="D19" i="54"/>
  <c r="D16" i="54"/>
  <c r="D14" i="54"/>
  <c r="D12" i="54"/>
  <c r="D10" i="54"/>
  <c r="D8" i="54"/>
  <c r="D6" i="54"/>
  <c r="D55" i="53"/>
  <c r="D53" i="53"/>
  <c r="D51" i="53"/>
  <c r="D49" i="53"/>
  <c r="D47" i="53"/>
  <c r="D45" i="53"/>
  <c r="D42" i="53"/>
  <c r="D40" i="53"/>
  <c r="D38" i="53"/>
  <c r="D36" i="53"/>
  <c r="D34" i="53"/>
  <c r="D32" i="53"/>
  <c r="D29" i="53"/>
  <c r="D27" i="53"/>
  <c r="D25" i="53"/>
  <c r="D23" i="53"/>
  <c r="D21" i="53"/>
  <c r="D19" i="53"/>
  <c r="D16" i="53"/>
  <c r="D14" i="53"/>
  <c r="D12" i="53"/>
  <c r="D10" i="53"/>
  <c r="D8" i="53"/>
  <c r="D6" i="53"/>
  <c r="D55" i="50" l="1"/>
  <c r="D53" i="50"/>
  <c r="D51" i="50"/>
  <c r="D49" i="50"/>
  <c r="D47" i="50"/>
  <c r="D45" i="50"/>
  <c r="D42" i="50"/>
  <c r="D40" i="50"/>
  <c r="D38" i="50"/>
  <c r="D36" i="50"/>
  <c r="D34" i="50"/>
  <c r="D32" i="50"/>
  <c r="D29" i="50"/>
  <c r="D27" i="50"/>
  <c r="D25" i="50"/>
  <c r="D23" i="50"/>
  <c r="D21" i="50"/>
  <c r="D19" i="50"/>
  <c r="D16" i="50"/>
  <c r="D14" i="50"/>
  <c r="D12" i="50"/>
  <c r="D10" i="50"/>
  <c r="D8" i="50"/>
  <c r="D6" i="50"/>
  <c r="P21" i="6" l="1"/>
  <c r="P18" i="6"/>
  <c r="P15" i="6"/>
  <c r="P12" i="6"/>
  <c r="P9" i="6"/>
  <c r="P6" i="6"/>
  <c r="L21" i="6"/>
  <c r="L18" i="6"/>
  <c r="L15" i="6"/>
  <c r="L12" i="6"/>
  <c r="L9" i="6"/>
  <c r="L6" i="6"/>
  <c r="H21" i="6"/>
  <c r="H18" i="6"/>
  <c r="H15" i="6"/>
  <c r="H12" i="6"/>
  <c r="H9" i="6"/>
  <c r="H6" i="6"/>
  <c r="D21" i="6"/>
  <c r="D18" i="6"/>
  <c r="D15" i="6"/>
  <c r="D12" i="6"/>
  <c r="D9" i="6"/>
  <c r="D6" i="6"/>
  <c r="D27" i="6" l="1"/>
  <c r="D28" i="6" s="1"/>
  <c r="D26" i="6"/>
  <c r="L27" i="6"/>
  <c r="L28" i="6" s="1"/>
  <c r="L26" i="6"/>
  <c r="H27" i="6"/>
  <c r="H28" i="6" s="1"/>
  <c r="H26" i="6"/>
  <c r="P26" i="6"/>
  <c r="P27" i="6"/>
  <c r="P28" i="6" s="1"/>
  <c r="E8" i="71"/>
  <c r="F8" i="71" s="1"/>
  <c r="E8" i="64"/>
  <c r="F8" i="64" s="1"/>
  <c r="E8" i="56"/>
  <c r="F8" i="56" s="1"/>
  <c r="E8" i="54"/>
  <c r="F8" i="54" s="1"/>
  <c r="E8" i="53"/>
  <c r="F8" i="53" s="1"/>
  <c r="E12" i="71"/>
  <c r="F12" i="71" s="1"/>
  <c r="E12" i="64"/>
  <c r="F12" i="64" s="1"/>
  <c r="E12" i="56"/>
  <c r="F12" i="56" s="1"/>
  <c r="E12" i="54"/>
  <c r="F12" i="54" s="1"/>
  <c r="E12" i="53"/>
  <c r="F12" i="53" s="1"/>
  <c r="E21" i="71"/>
  <c r="F21" i="71" s="1"/>
  <c r="E21" i="64"/>
  <c r="F21" i="64" s="1"/>
  <c r="E21" i="56"/>
  <c r="F21" i="56" s="1"/>
  <c r="E21" i="54"/>
  <c r="F21" i="54" s="1"/>
  <c r="E21" i="53"/>
  <c r="F21" i="53" s="1"/>
  <c r="E29" i="71"/>
  <c r="F29" i="71" s="1"/>
  <c r="E29" i="64"/>
  <c r="F29" i="64" s="1"/>
  <c r="E29" i="56"/>
  <c r="F29" i="56" s="1"/>
  <c r="E29" i="54"/>
  <c r="F29" i="54" s="1"/>
  <c r="E29" i="53"/>
  <c r="F29" i="53" s="1"/>
  <c r="E38" i="50"/>
  <c r="F38" i="50" s="1"/>
  <c r="E38" i="71"/>
  <c r="F38" i="71" s="1"/>
  <c r="E38" i="64"/>
  <c r="F38" i="64" s="1"/>
  <c r="E38" i="56"/>
  <c r="F38" i="56" s="1"/>
  <c r="E38" i="54"/>
  <c r="F38" i="54" s="1"/>
  <c r="E38" i="53"/>
  <c r="F38" i="53" s="1"/>
  <c r="E47" i="71"/>
  <c r="F47" i="71" s="1"/>
  <c r="E47" i="64"/>
  <c r="F47" i="64" s="1"/>
  <c r="E47" i="56"/>
  <c r="F47" i="56" s="1"/>
  <c r="E47" i="54"/>
  <c r="F47" i="54" s="1"/>
  <c r="E47" i="53"/>
  <c r="F47" i="53" s="1"/>
  <c r="E34" i="50"/>
  <c r="F34" i="50" s="1"/>
  <c r="E34" i="71"/>
  <c r="F34" i="71" s="1"/>
  <c r="E34" i="64"/>
  <c r="F34" i="64" s="1"/>
  <c r="E34" i="56"/>
  <c r="F34" i="56" s="1"/>
  <c r="E34" i="54"/>
  <c r="F34" i="54" s="1"/>
  <c r="E34" i="53"/>
  <c r="F34" i="53" s="1"/>
  <c r="E6" i="50"/>
  <c r="F6" i="50" s="1"/>
  <c r="E6" i="71"/>
  <c r="F6" i="71" s="1"/>
  <c r="E6" i="64"/>
  <c r="F6" i="64" s="1"/>
  <c r="E6" i="56"/>
  <c r="F6" i="56" s="1"/>
  <c r="E6" i="54"/>
  <c r="F6" i="54" s="1"/>
  <c r="E6" i="53"/>
  <c r="F6" i="53" s="1"/>
  <c r="E14" i="71"/>
  <c r="F14" i="71" s="1"/>
  <c r="E14" i="64"/>
  <c r="F14" i="64" s="1"/>
  <c r="E14" i="56"/>
  <c r="F14" i="56" s="1"/>
  <c r="E14" i="54"/>
  <c r="F14" i="54" s="1"/>
  <c r="E14" i="53"/>
  <c r="F14" i="53" s="1"/>
  <c r="E23" i="71"/>
  <c r="F23" i="71" s="1"/>
  <c r="E23" i="64"/>
  <c r="F23" i="64" s="1"/>
  <c r="E23" i="56"/>
  <c r="F23" i="56" s="1"/>
  <c r="E23" i="54"/>
  <c r="F23" i="54" s="1"/>
  <c r="E23" i="53"/>
  <c r="F23" i="53" s="1"/>
  <c r="E32" i="71"/>
  <c r="F32" i="71" s="1"/>
  <c r="E32" i="64"/>
  <c r="F32" i="64" s="1"/>
  <c r="E32" i="56"/>
  <c r="F32" i="56" s="1"/>
  <c r="E32" i="54"/>
  <c r="F32" i="54" s="1"/>
  <c r="E32" i="53"/>
  <c r="F32" i="53" s="1"/>
  <c r="E40" i="71"/>
  <c r="F40" i="71" s="1"/>
  <c r="E40" i="64"/>
  <c r="F40" i="64" s="1"/>
  <c r="E40" i="56"/>
  <c r="F40" i="56" s="1"/>
  <c r="E40" i="54"/>
  <c r="F40" i="54" s="1"/>
  <c r="E40" i="53"/>
  <c r="F40" i="53" s="1"/>
  <c r="E49" i="71"/>
  <c r="F49" i="71" s="1"/>
  <c r="E49" i="64"/>
  <c r="F49" i="64" s="1"/>
  <c r="E49" i="56"/>
  <c r="F49" i="56" s="1"/>
  <c r="E49" i="54"/>
  <c r="F49" i="54" s="1"/>
  <c r="E49" i="53"/>
  <c r="F49" i="53" s="1"/>
  <c r="E25" i="71"/>
  <c r="F25" i="71" s="1"/>
  <c r="E25" i="64"/>
  <c r="F25" i="64" s="1"/>
  <c r="E25" i="56"/>
  <c r="F25" i="56" s="1"/>
  <c r="E25" i="54"/>
  <c r="F25" i="54" s="1"/>
  <c r="E25" i="53"/>
  <c r="F25" i="53" s="1"/>
  <c r="E42" i="71"/>
  <c r="F42" i="71" s="1"/>
  <c r="E42" i="64"/>
  <c r="F42" i="64" s="1"/>
  <c r="E42" i="56"/>
  <c r="F42" i="56" s="1"/>
  <c r="E42" i="54"/>
  <c r="F42" i="54" s="1"/>
  <c r="E42" i="53"/>
  <c r="F42" i="53" s="1"/>
  <c r="E51" i="71"/>
  <c r="F51" i="71" s="1"/>
  <c r="E51" i="56"/>
  <c r="F51" i="56" s="1"/>
  <c r="E51" i="64"/>
  <c r="F51" i="64" s="1"/>
  <c r="E51" i="54"/>
  <c r="F51" i="54" s="1"/>
  <c r="E51" i="53"/>
  <c r="F51" i="53" s="1"/>
  <c r="E16" i="50"/>
  <c r="F16" i="50" s="1"/>
  <c r="E16" i="71"/>
  <c r="F16" i="71" s="1"/>
  <c r="E16" i="64"/>
  <c r="F16" i="64" s="1"/>
  <c r="E16" i="56"/>
  <c r="F16" i="56" s="1"/>
  <c r="E16" i="54"/>
  <c r="F16" i="54" s="1"/>
  <c r="E16" i="53"/>
  <c r="F16" i="53" s="1"/>
  <c r="E10" i="50"/>
  <c r="F10" i="50" s="1"/>
  <c r="E10" i="71"/>
  <c r="F10" i="71" s="1"/>
  <c r="E10" i="64"/>
  <c r="F10" i="64" s="1"/>
  <c r="E10" i="56"/>
  <c r="F10" i="56" s="1"/>
  <c r="E10" i="54"/>
  <c r="F10" i="54" s="1"/>
  <c r="E10" i="53"/>
  <c r="F10" i="53" s="1"/>
  <c r="E19" i="71"/>
  <c r="F19" i="71" s="1"/>
  <c r="E19" i="64"/>
  <c r="F19" i="64" s="1"/>
  <c r="E19" i="56"/>
  <c r="F19" i="56" s="1"/>
  <c r="E19" i="54"/>
  <c r="F19" i="54" s="1"/>
  <c r="E19" i="53"/>
  <c r="F19" i="53" s="1"/>
  <c r="E27" i="71"/>
  <c r="F27" i="71" s="1"/>
  <c r="E27" i="64"/>
  <c r="F27" i="64" s="1"/>
  <c r="E27" i="56"/>
  <c r="F27" i="56" s="1"/>
  <c r="E27" i="54"/>
  <c r="F27" i="54" s="1"/>
  <c r="E27" i="53"/>
  <c r="F27" i="53" s="1"/>
  <c r="E36" i="50"/>
  <c r="F36" i="50" s="1"/>
  <c r="E36" i="71"/>
  <c r="F36" i="71" s="1"/>
  <c r="E36" i="64"/>
  <c r="F36" i="64" s="1"/>
  <c r="E36" i="56"/>
  <c r="F36" i="56" s="1"/>
  <c r="E36" i="54"/>
  <c r="F36" i="54" s="1"/>
  <c r="E36" i="53"/>
  <c r="F36" i="53" s="1"/>
  <c r="E45" i="71"/>
  <c r="F45" i="71" s="1"/>
  <c r="E45" i="64"/>
  <c r="F45" i="64" s="1"/>
  <c r="E45" i="56"/>
  <c r="F45" i="56" s="1"/>
  <c r="E45" i="54"/>
  <c r="F45" i="54" s="1"/>
  <c r="E45" i="53"/>
  <c r="F45" i="53" s="1"/>
  <c r="E53" i="71"/>
  <c r="F53" i="71" s="1"/>
  <c r="E53" i="64"/>
  <c r="F53" i="64" s="1"/>
  <c r="E53" i="56"/>
  <c r="F53" i="56" s="1"/>
  <c r="E53" i="54"/>
  <c r="F53" i="54" s="1"/>
  <c r="E53" i="53"/>
  <c r="F53" i="53" s="1"/>
  <c r="E55" i="71"/>
  <c r="F55" i="71" s="1"/>
  <c r="E55" i="56"/>
  <c r="F55" i="56" s="1"/>
  <c r="E55" i="64"/>
  <c r="F55" i="64" s="1"/>
  <c r="E55" i="54"/>
  <c r="F55" i="54" s="1"/>
  <c r="E55" i="53"/>
  <c r="F55" i="53" s="1"/>
  <c r="E55" i="50"/>
  <c r="F55" i="50" s="1"/>
  <c r="E42" i="50"/>
  <c r="F42" i="50" s="1"/>
  <c r="E29" i="50"/>
  <c r="F29" i="50" s="1"/>
  <c r="E53" i="50"/>
  <c r="F53" i="50" s="1"/>
  <c r="E14" i="50"/>
  <c r="F14" i="50" s="1"/>
  <c r="E40" i="50"/>
  <c r="F40" i="50" s="1"/>
  <c r="E27" i="50"/>
  <c r="F27" i="50" s="1"/>
  <c r="E25" i="50"/>
  <c r="F25" i="50" s="1"/>
  <c r="E12" i="50"/>
  <c r="F12" i="50" s="1"/>
  <c r="E51" i="50"/>
  <c r="F51" i="50" s="1"/>
  <c r="E49" i="50"/>
  <c r="F49" i="50" s="1"/>
  <c r="E23" i="50"/>
  <c r="F23" i="50" s="1"/>
  <c r="E8" i="50"/>
  <c r="F8" i="50" s="1"/>
  <c r="E47" i="50"/>
  <c r="F47" i="50" s="1"/>
  <c r="E21" i="50"/>
  <c r="F21" i="50" s="1"/>
  <c r="E45" i="50"/>
  <c r="F45" i="50" s="1"/>
  <c r="E32" i="50"/>
  <c r="F32" i="50" s="1"/>
  <c r="E19" i="50"/>
  <c r="F19" i="50" s="1"/>
  <c r="G6" i="64" l="1"/>
  <c r="H10" i="64" s="1"/>
  <c r="I10" i="64" s="1"/>
  <c r="G32" i="53"/>
  <c r="H53" i="53" s="1"/>
  <c r="I53" i="53" s="1"/>
  <c r="G32" i="64"/>
  <c r="H55" i="64" s="1"/>
  <c r="I55" i="64" s="1"/>
  <c r="H32" i="64"/>
  <c r="I32" i="64" s="1"/>
  <c r="G6" i="56"/>
  <c r="H8" i="56" s="1"/>
  <c r="I8" i="56" s="1"/>
  <c r="G6" i="71"/>
  <c r="H6" i="71" s="1"/>
  <c r="I6" i="71" s="1"/>
  <c r="H29" i="64"/>
  <c r="I29" i="64" s="1"/>
  <c r="H12" i="56"/>
  <c r="I12" i="56" s="1"/>
  <c r="H45" i="53"/>
  <c r="I45" i="53" s="1"/>
  <c r="H10" i="56"/>
  <c r="I10" i="56" s="1"/>
  <c r="G32" i="54"/>
  <c r="H42" i="54" s="1"/>
  <c r="I42" i="54" s="1"/>
  <c r="H14" i="56"/>
  <c r="I14" i="56" s="1"/>
  <c r="H47" i="53"/>
  <c r="I47" i="53" s="1"/>
  <c r="H47" i="64"/>
  <c r="I47" i="64" s="1"/>
  <c r="H38" i="64"/>
  <c r="I38" i="64" s="1"/>
  <c r="H53" i="64"/>
  <c r="I53" i="64" s="1"/>
  <c r="H36" i="53"/>
  <c r="I36" i="53" s="1"/>
  <c r="H19" i="56"/>
  <c r="I19" i="56" s="1"/>
  <c r="H16" i="64"/>
  <c r="I16" i="64" s="1"/>
  <c r="H51" i="53"/>
  <c r="I51" i="53" s="1"/>
  <c r="H25" i="56"/>
  <c r="I25" i="56" s="1"/>
  <c r="G32" i="56"/>
  <c r="H45" i="56" s="1"/>
  <c r="I45" i="56" s="1"/>
  <c r="G6" i="53"/>
  <c r="H6" i="53" s="1"/>
  <c r="I6" i="53" s="1"/>
  <c r="H34" i="53"/>
  <c r="I34" i="53" s="1"/>
  <c r="H38" i="53"/>
  <c r="I38" i="53" s="1"/>
  <c r="H29" i="56"/>
  <c r="I29" i="56" s="1"/>
  <c r="H21" i="56"/>
  <c r="I21" i="56" s="1"/>
  <c r="H36" i="64"/>
  <c r="I36" i="64" s="1"/>
  <c r="H27" i="56"/>
  <c r="I27" i="56" s="1"/>
  <c r="H19" i="64"/>
  <c r="I19" i="64" s="1"/>
  <c r="H16" i="56"/>
  <c r="I16" i="56" s="1"/>
  <c r="H42" i="53"/>
  <c r="I42" i="53" s="1"/>
  <c r="H42" i="64"/>
  <c r="I42" i="64" s="1"/>
  <c r="H49" i="53"/>
  <c r="I49" i="53" s="1"/>
  <c r="G32" i="71"/>
  <c r="H32" i="71" s="1"/>
  <c r="I32" i="71" s="1"/>
  <c r="G6" i="54"/>
  <c r="H34" i="64"/>
  <c r="I34" i="64" s="1"/>
  <c r="H47" i="56"/>
  <c r="I47" i="56" s="1"/>
  <c r="G32" i="50"/>
  <c r="H32" i="50" s="1"/>
  <c r="I32" i="50" s="1"/>
  <c r="G6" i="50"/>
  <c r="H29" i="71" l="1"/>
  <c r="I29" i="71" s="1"/>
  <c r="H23" i="71"/>
  <c r="I23" i="71" s="1"/>
  <c r="H36" i="54"/>
  <c r="I36" i="54" s="1"/>
  <c r="H19" i="71"/>
  <c r="I19" i="71" s="1"/>
  <c r="J19" i="71" s="1"/>
  <c r="H12" i="71"/>
  <c r="I12" i="71" s="1"/>
  <c r="H21" i="71"/>
  <c r="I21" i="71" s="1"/>
  <c r="H38" i="54"/>
  <c r="I38" i="54" s="1"/>
  <c r="H25" i="64"/>
  <c r="I25" i="64" s="1"/>
  <c r="H25" i="71"/>
  <c r="I25" i="71" s="1"/>
  <c r="H34" i="54"/>
  <c r="I34" i="54" s="1"/>
  <c r="H51" i="54"/>
  <c r="I51" i="54" s="1"/>
  <c r="H47" i="54"/>
  <c r="I47" i="54" s="1"/>
  <c r="H45" i="54"/>
  <c r="I45" i="54" s="1"/>
  <c r="H53" i="54"/>
  <c r="I53" i="54" s="1"/>
  <c r="H27" i="54"/>
  <c r="I27" i="54" s="1"/>
  <c r="H14" i="54"/>
  <c r="H12" i="54"/>
  <c r="I12" i="54" s="1"/>
  <c r="H10" i="54"/>
  <c r="I10" i="54" s="1"/>
  <c r="H8" i="54"/>
  <c r="I8" i="54" s="1"/>
  <c r="H6" i="54"/>
  <c r="I6" i="54" s="1"/>
  <c r="H29" i="50"/>
  <c r="I29" i="50" s="1"/>
  <c r="H6" i="50"/>
  <c r="I6" i="50" s="1"/>
  <c r="H23" i="64"/>
  <c r="I23" i="64" s="1"/>
  <c r="H27" i="64"/>
  <c r="I27" i="64" s="1"/>
  <c r="H45" i="64"/>
  <c r="I45" i="64" s="1"/>
  <c r="H21" i="64"/>
  <c r="I21" i="64" s="1"/>
  <c r="H47" i="71"/>
  <c r="I47" i="71" s="1"/>
  <c r="H25" i="53"/>
  <c r="I25" i="53" s="1"/>
  <c r="H32" i="56"/>
  <c r="I32" i="56" s="1"/>
  <c r="H40" i="54"/>
  <c r="I40" i="54" s="1"/>
  <c r="H40" i="53"/>
  <c r="I40" i="53" s="1"/>
  <c r="H32" i="53"/>
  <c r="I32" i="53" s="1"/>
  <c r="H51" i="71"/>
  <c r="I51" i="71" s="1"/>
  <c r="H34" i="71"/>
  <c r="I34" i="71" s="1"/>
  <c r="H40" i="71"/>
  <c r="I40" i="71" s="1"/>
  <c r="H49" i="71"/>
  <c r="I49" i="71" s="1"/>
  <c r="H12" i="53"/>
  <c r="I12" i="53" s="1"/>
  <c r="H14" i="53"/>
  <c r="I14" i="53" s="1"/>
  <c r="H8" i="53"/>
  <c r="I8" i="53" s="1"/>
  <c r="H16" i="54"/>
  <c r="I16" i="54" s="1"/>
  <c r="H29" i="54"/>
  <c r="I29" i="54" s="1"/>
  <c r="H32" i="54"/>
  <c r="I32" i="54" s="1"/>
  <c r="H36" i="56"/>
  <c r="I36" i="56" s="1"/>
  <c r="H38" i="71"/>
  <c r="I38" i="71" s="1"/>
  <c r="H49" i="64"/>
  <c r="I49" i="64" s="1"/>
  <c r="H25" i="54"/>
  <c r="I25" i="54" s="1"/>
  <c r="H19" i="53"/>
  <c r="I19" i="53" s="1"/>
  <c r="H27" i="71"/>
  <c r="I27" i="71" s="1"/>
  <c r="H53" i="71"/>
  <c r="I53" i="71" s="1"/>
  <c r="H53" i="56"/>
  <c r="I53" i="56" s="1"/>
  <c r="H23" i="53"/>
  <c r="I23" i="53" s="1"/>
  <c r="H36" i="71"/>
  <c r="I36" i="71" s="1"/>
  <c r="H6" i="56"/>
  <c r="I6" i="56" s="1"/>
  <c r="H12" i="64"/>
  <c r="I12" i="64" s="1"/>
  <c r="H8" i="64"/>
  <c r="I8" i="64" s="1"/>
  <c r="H6" i="64"/>
  <c r="I6" i="64" s="1"/>
  <c r="H14" i="64"/>
  <c r="I14" i="64" s="1"/>
  <c r="H27" i="53"/>
  <c r="I27" i="53" s="1"/>
  <c r="I14" i="54"/>
  <c r="H38" i="56"/>
  <c r="I38" i="56" s="1"/>
  <c r="H42" i="56"/>
  <c r="I42" i="56" s="1"/>
  <c r="H10" i="53"/>
  <c r="I10" i="53" s="1"/>
  <c r="H19" i="54"/>
  <c r="I19" i="54" s="1"/>
  <c r="H45" i="71"/>
  <c r="I45" i="71" s="1"/>
  <c r="H21" i="53"/>
  <c r="I21" i="53" s="1"/>
  <c r="H10" i="71"/>
  <c r="I10" i="71" s="1"/>
  <c r="H8" i="71"/>
  <c r="I8" i="71" s="1"/>
  <c r="H16" i="71"/>
  <c r="I16" i="71" s="1"/>
  <c r="H14" i="71"/>
  <c r="I14" i="71" s="1"/>
  <c r="J32" i="53"/>
  <c r="H49" i="56"/>
  <c r="I49" i="56" s="1"/>
  <c r="H55" i="54"/>
  <c r="I55" i="54" s="1"/>
  <c r="H23" i="54"/>
  <c r="I23" i="54" s="1"/>
  <c r="H51" i="56"/>
  <c r="I51" i="56" s="1"/>
  <c r="H40" i="56"/>
  <c r="I40" i="56" s="1"/>
  <c r="H21" i="54"/>
  <c r="I21" i="54" s="1"/>
  <c r="H42" i="71"/>
  <c r="I42" i="71" s="1"/>
  <c r="H16" i="53"/>
  <c r="I16" i="53" s="1"/>
  <c r="H29" i="53"/>
  <c r="I29" i="53" s="1"/>
  <c r="H34" i="56"/>
  <c r="I34" i="56" s="1"/>
  <c r="H23" i="56"/>
  <c r="I23" i="56" s="1"/>
  <c r="H51" i="64"/>
  <c r="I51" i="64" s="1"/>
  <c r="H40" i="64"/>
  <c r="I40" i="64" s="1"/>
  <c r="H49" i="54"/>
  <c r="I49" i="54" s="1"/>
  <c r="H55" i="53"/>
  <c r="I55" i="53" s="1"/>
  <c r="J45" i="53" s="1"/>
  <c r="H55" i="56"/>
  <c r="I55" i="56" s="1"/>
  <c r="H55" i="71"/>
  <c r="I55" i="71" s="1"/>
  <c r="H38" i="50"/>
  <c r="I38" i="50" s="1"/>
  <c r="H40" i="50"/>
  <c r="I40" i="50" s="1"/>
  <c r="H36" i="50"/>
  <c r="I36" i="50" s="1"/>
  <c r="H49" i="50"/>
  <c r="I49" i="50" s="1"/>
  <c r="H45" i="50"/>
  <c r="I45" i="50" s="1"/>
  <c r="H42" i="50"/>
  <c r="I42" i="50" s="1"/>
  <c r="H16" i="50"/>
  <c r="I16" i="50" s="1"/>
  <c r="H53" i="50"/>
  <c r="I53" i="50" s="1"/>
  <c r="H25" i="50"/>
  <c r="I25" i="50" s="1"/>
  <c r="H10" i="50"/>
  <c r="I10" i="50" s="1"/>
  <c r="H21" i="50"/>
  <c r="I21" i="50" s="1"/>
  <c r="H23" i="50"/>
  <c r="I23" i="50" s="1"/>
  <c r="H51" i="50"/>
  <c r="I51" i="50" s="1"/>
  <c r="H47" i="50"/>
  <c r="I47" i="50" s="1"/>
  <c r="H19" i="50"/>
  <c r="I19" i="50" s="1"/>
  <c r="H27" i="50"/>
  <c r="I27" i="50" s="1"/>
  <c r="H34" i="50"/>
  <c r="I34" i="50" s="1"/>
  <c r="H55" i="50"/>
  <c r="I55" i="50" s="1"/>
  <c r="H12" i="50"/>
  <c r="I12" i="50" s="1"/>
  <c r="H14" i="50"/>
  <c r="I14" i="50" s="1"/>
  <c r="H8" i="50"/>
  <c r="I8" i="50" s="1"/>
  <c r="J32" i="64" l="1"/>
  <c r="J19" i="56"/>
  <c r="J19" i="64"/>
  <c r="J32" i="54"/>
  <c r="J45" i="56"/>
  <c r="J45" i="64"/>
  <c r="J32" i="71"/>
  <c r="J6" i="53"/>
  <c r="J45" i="54"/>
  <c r="J19" i="53"/>
  <c r="J45" i="71"/>
  <c r="J6" i="54"/>
  <c r="J6" i="64"/>
  <c r="J6" i="71"/>
  <c r="J19" i="54"/>
  <c r="J32" i="56"/>
  <c r="J6" i="56"/>
  <c r="J32" i="50"/>
  <c r="J19" i="50"/>
  <c r="J6" i="50"/>
  <c r="J45" i="50"/>
</calcChain>
</file>

<file path=xl/sharedStrings.xml><?xml version="1.0" encoding="utf-8"?>
<sst xmlns="http://schemas.openxmlformats.org/spreadsheetml/2006/main" count="407" uniqueCount="71">
  <si>
    <t>Well</t>
  </si>
  <si>
    <t>Sample Name</t>
  </si>
  <si>
    <t>Cт</t>
  </si>
  <si>
    <t>Cт Mean</t>
  </si>
  <si>
    <t>A1</t>
  </si>
  <si>
    <t>B1</t>
  </si>
  <si>
    <t>A2</t>
  </si>
  <si>
    <t>B2</t>
  </si>
  <si>
    <t>A3</t>
  </si>
  <si>
    <t>B3</t>
  </si>
  <si>
    <t>A4</t>
  </si>
  <si>
    <t>B4</t>
  </si>
  <si>
    <t>A5</t>
  </si>
  <si>
    <t>B5</t>
  </si>
  <si>
    <t>A6</t>
  </si>
  <si>
    <t>B6</t>
  </si>
  <si>
    <t>qPCR Data Analysis</t>
  </si>
  <si>
    <t>Cт Mean_RPL19_2</t>
  </si>
  <si>
    <t>ΔCт</t>
  </si>
  <si>
    <t>Average</t>
  </si>
  <si>
    <t>ΔΔCт</t>
  </si>
  <si>
    <t>Power</t>
  </si>
  <si>
    <t>SD</t>
  </si>
  <si>
    <t>SEM</t>
  </si>
  <si>
    <t>A8</t>
  </si>
  <si>
    <t>B8</t>
  </si>
  <si>
    <t>A9</t>
  </si>
  <si>
    <t>B9</t>
  </si>
  <si>
    <t>A10</t>
  </si>
  <si>
    <t>B10</t>
  </si>
  <si>
    <t>C9</t>
  </si>
  <si>
    <t>D9</t>
  </si>
  <si>
    <t>C10</t>
  </si>
  <si>
    <t>D10</t>
  </si>
  <si>
    <t>C11</t>
  </si>
  <si>
    <t>D11</t>
  </si>
  <si>
    <t>E7</t>
  </si>
  <si>
    <t>F7</t>
  </si>
  <si>
    <t>E8</t>
  </si>
  <si>
    <t>F8</t>
  </si>
  <si>
    <t>E10</t>
  </si>
  <si>
    <t>F10</t>
  </si>
  <si>
    <t>E11</t>
  </si>
  <si>
    <t>F11</t>
  </si>
  <si>
    <t>G7</t>
  </si>
  <si>
    <t>H7</t>
  </si>
  <si>
    <t>G8</t>
  </si>
  <si>
    <t>AS1</t>
  </si>
  <si>
    <t>BS1</t>
  </si>
  <si>
    <t>CS1</t>
  </si>
  <si>
    <t>DS1</t>
  </si>
  <si>
    <t>AS2</t>
  </si>
  <si>
    <t>BS2</t>
  </si>
  <si>
    <t>CS2</t>
  </si>
  <si>
    <t>DS2</t>
  </si>
  <si>
    <t>AS3</t>
  </si>
  <si>
    <t>BS3</t>
  </si>
  <si>
    <t>CS3</t>
  </si>
  <si>
    <t>DS3</t>
  </si>
  <si>
    <t>AS4</t>
  </si>
  <si>
    <t>BS4</t>
  </si>
  <si>
    <t>CS4</t>
  </si>
  <si>
    <t>DS4</t>
  </si>
  <si>
    <t>AS5</t>
  </si>
  <si>
    <t>BS5</t>
  </si>
  <si>
    <t>CS5</t>
  </si>
  <si>
    <t>DS5</t>
  </si>
  <si>
    <t>AS6</t>
  </si>
  <si>
    <t>BS6</t>
  </si>
  <si>
    <t>CS6</t>
  </si>
  <si>
    <t>DS6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</si>
</sst>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P104"/>
  <sheetViews>
    <sheetView topLeftCell="D16" workbookViewId="0">
      <selection activeCell="J30" sqref="J30:J31"/>
    </sheetView>
  </sheetViews>
  <sheetFormatPr defaultRowHeight="15" x14ac:dyDescent="0.25"/>
  <cols>
    <col min="1" max="1" width="0" style="3" hidden="1" customWidth="1"/>
    <col min="2" max="2" width="15.7109375" style="4" customWidth="1"/>
    <col min="3" max="4" width="15.7109375" style="5" customWidth="1"/>
    <col min="5" max="5" width="3.7109375" style="3" customWidth="1"/>
    <col min="6" max="8" width="15.7109375" style="3" customWidth="1"/>
    <col min="9" max="9" width="3.7109375" style="3" customWidth="1"/>
    <col min="10" max="12" width="15.7109375" style="3" customWidth="1"/>
    <col min="13" max="13" width="3.7109375" style="3" customWidth="1"/>
    <col min="14" max="16" width="15.7109375" style="3" customWidth="1"/>
    <col min="17" max="16384" width="9.140625" style="3"/>
  </cols>
  <sheetData>
    <row r="1" spans="1:16" ht="18.95" customHeight="1" x14ac:dyDescent="0.25"/>
    <row r="2" spans="1:16" ht="18.95" customHeight="1" x14ac:dyDescent="0.25">
      <c r="B2" s="4" t="s">
        <v>16</v>
      </c>
    </row>
    <row r="3" spans="1:16" ht="18.95" customHeight="1" x14ac:dyDescent="0.25"/>
    <row r="4" spans="1:16" ht="18.95" customHeight="1" x14ac:dyDescent="0.25"/>
    <row r="5" spans="1:16" s="6" customFormat="1" ht="18.95" customHeight="1" x14ac:dyDescent="0.25">
      <c r="A5" s="6" t="s">
        <v>0</v>
      </c>
      <c r="B5" s="4" t="s">
        <v>1</v>
      </c>
      <c r="C5" s="4" t="s">
        <v>2</v>
      </c>
      <c r="D5" s="4" t="s">
        <v>3</v>
      </c>
      <c r="F5" s="4" t="s">
        <v>1</v>
      </c>
      <c r="G5" s="4" t="s">
        <v>2</v>
      </c>
      <c r="H5" s="4" t="s">
        <v>3</v>
      </c>
      <c r="J5" s="4" t="s">
        <v>1</v>
      </c>
      <c r="K5" s="4" t="s">
        <v>2</v>
      </c>
      <c r="L5" s="4" t="s">
        <v>3</v>
      </c>
      <c r="N5" s="4" t="s">
        <v>1</v>
      </c>
      <c r="O5" s="4" t="s">
        <v>2</v>
      </c>
      <c r="P5" s="4" t="s">
        <v>3</v>
      </c>
    </row>
    <row r="6" spans="1:16" s="6" customFormat="1" ht="18.95" customHeight="1" x14ac:dyDescent="0.25">
      <c r="A6" s="6" t="s">
        <v>4</v>
      </c>
      <c r="B6" s="4" t="s">
        <v>47</v>
      </c>
      <c r="C6" s="7">
        <v>21.755538940429688</v>
      </c>
      <c r="D6" s="4">
        <f>AVERAGE(C6:C8)</f>
        <v>21.787865956624348</v>
      </c>
      <c r="F6" s="6" t="s">
        <v>48</v>
      </c>
      <c r="G6" s="7">
        <v>21.354091644287109</v>
      </c>
      <c r="H6" s="4">
        <f>AVERAGE(G6:G8)</f>
        <v>21.368786493937176</v>
      </c>
      <c r="J6" s="6" t="s">
        <v>49</v>
      </c>
      <c r="K6" s="7">
        <v>21.675127029418945</v>
      </c>
      <c r="L6" s="4">
        <f>AVERAGE(K6:K8)</f>
        <v>21.648805618286133</v>
      </c>
      <c r="N6" s="6" t="s">
        <v>50</v>
      </c>
      <c r="O6" s="7">
        <v>21.284181594848633</v>
      </c>
      <c r="P6" s="4">
        <f>AVERAGE(O6:O8)</f>
        <v>21.290028254191082</v>
      </c>
    </row>
    <row r="7" spans="1:16" s="6" customFormat="1" ht="18.95" customHeight="1" x14ac:dyDescent="0.25">
      <c r="B7" s="4"/>
      <c r="C7" s="7">
        <v>21.678142547607422</v>
      </c>
      <c r="D7" s="4"/>
      <c r="G7" s="7">
        <v>21.391151428222656</v>
      </c>
      <c r="H7" s="4"/>
      <c r="K7" s="7">
        <v>21.5430908203125</v>
      </c>
      <c r="L7" s="4"/>
      <c r="O7" s="7">
        <v>21.352907180786133</v>
      </c>
      <c r="P7" s="4"/>
    </row>
    <row r="8" spans="1:16" s="6" customFormat="1" ht="18.95" customHeight="1" x14ac:dyDescent="0.25">
      <c r="A8" s="6" t="s">
        <v>5</v>
      </c>
      <c r="B8" s="4"/>
      <c r="C8" s="7">
        <v>21.929916381835938</v>
      </c>
      <c r="D8" s="4"/>
      <c r="G8" s="7">
        <v>21.361116409301758</v>
      </c>
      <c r="K8" s="7">
        <v>21.728199005126953</v>
      </c>
      <c r="O8" s="7">
        <v>21.232995986938477</v>
      </c>
    </row>
    <row r="9" spans="1:16" s="6" customFormat="1" ht="18.95" customHeight="1" x14ac:dyDescent="0.25">
      <c r="A9" s="6" t="s">
        <v>6</v>
      </c>
      <c r="B9" s="4" t="s">
        <v>51</v>
      </c>
      <c r="C9" s="7">
        <v>22.058855056762695</v>
      </c>
      <c r="D9" s="4">
        <f>AVERAGE(C9:C11)</f>
        <v>21.994752248128254</v>
      </c>
      <c r="F9" s="6" t="s">
        <v>52</v>
      </c>
      <c r="G9" s="7">
        <v>22.003328323364258</v>
      </c>
      <c r="H9" s="4">
        <f>AVERAGE(G9:G11)</f>
        <v>21.964040120442707</v>
      </c>
      <c r="J9" s="6" t="s">
        <v>53</v>
      </c>
      <c r="K9" s="7">
        <v>21.10496711730957</v>
      </c>
      <c r="L9" s="4">
        <f>AVERAGE(K9:K11)</f>
        <v>21.2174072265625</v>
      </c>
      <c r="N9" s="6" t="s">
        <v>54</v>
      </c>
      <c r="O9" s="7">
        <v>21.112493515014648</v>
      </c>
      <c r="P9" s="4">
        <f>AVERAGE(O9:O11)</f>
        <v>21.097944895426433</v>
      </c>
    </row>
    <row r="10" spans="1:16" s="6" customFormat="1" ht="18.95" customHeight="1" x14ac:dyDescent="0.25">
      <c r="B10" s="4"/>
      <c r="C10" s="7">
        <v>21.942224502563477</v>
      </c>
      <c r="D10" s="4"/>
      <c r="G10" s="7">
        <v>21.920404434204102</v>
      </c>
      <c r="H10" s="4"/>
      <c r="K10" s="7">
        <v>21.286203384399414</v>
      </c>
      <c r="L10" s="4"/>
      <c r="O10" s="7">
        <v>21.100950241088867</v>
      </c>
      <c r="P10" s="4"/>
    </row>
    <row r="11" spans="1:16" s="6" customFormat="1" ht="18.95" customHeight="1" x14ac:dyDescent="0.25">
      <c r="A11" s="6" t="s">
        <v>7</v>
      </c>
      <c r="B11" s="4"/>
      <c r="C11" s="7">
        <v>21.983177185058594</v>
      </c>
      <c r="D11" s="4"/>
      <c r="G11" s="7">
        <v>21.968387603759766</v>
      </c>
      <c r="K11" s="7">
        <v>21.261051177978516</v>
      </c>
      <c r="O11" s="7">
        <v>21.080390930175781</v>
      </c>
    </row>
    <row r="12" spans="1:16" s="6" customFormat="1" ht="18.95" customHeight="1" x14ac:dyDescent="0.25">
      <c r="A12" s="6" t="s">
        <v>8</v>
      </c>
      <c r="B12" s="4" t="s">
        <v>55</v>
      </c>
      <c r="C12" s="7">
        <v>21.662603378295898</v>
      </c>
      <c r="D12" s="4">
        <f>AVERAGE(C12:C14)</f>
        <v>21.559293111165363</v>
      </c>
      <c r="F12" s="6" t="s">
        <v>56</v>
      </c>
      <c r="G12" s="7">
        <v>21.279840469360352</v>
      </c>
      <c r="H12" s="4">
        <f>AVERAGE(G12:G14)</f>
        <v>21.31080436706543</v>
      </c>
      <c r="J12" s="6" t="s">
        <v>57</v>
      </c>
      <c r="K12" s="7">
        <v>20.951389312744141</v>
      </c>
      <c r="L12" s="4">
        <f>AVERAGE(K12:K14)</f>
        <v>21.16175142923991</v>
      </c>
      <c r="N12" s="6" t="s">
        <v>58</v>
      </c>
      <c r="O12" s="7">
        <v>21.296003341674805</v>
      </c>
      <c r="P12" s="4">
        <f>AVERAGE(O12:O14)</f>
        <v>21.271996815999348</v>
      </c>
    </row>
    <row r="13" spans="1:16" s="6" customFormat="1" ht="18.95" customHeight="1" x14ac:dyDescent="0.25">
      <c r="B13" s="4"/>
      <c r="C13" s="7">
        <v>21.585119247436523</v>
      </c>
      <c r="D13" s="4"/>
      <c r="G13" s="7">
        <v>21.400196075439453</v>
      </c>
      <c r="H13" s="4"/>
      <c r="K13" s="7">
        <v>21.161203384399414</v>
      </c>
      <c r="L13" s="4"/>
      <c r="O13" s="7">
        <v>21.238361358642578</v>
      </c>
      <c r="P13" s="4"/>
    </row>
    <row r="14" spans="1:16" s="6" customFormat="1" ht="18.95" customHeight="1" x14ac:dyDescent="0.25">
      <c r="A14" s="6" t="s">
        <v>9</v>
      </c>
      <c r="B14" s="4"/>
      <c r="C14" s="7">
        <v>21.430156707763672</v>
      </c>
      <c r="D14" s="4"/>
      <c r="G14" s="7">
        <v>21.252376556396484</v>
      </c>
      <c r="K14" s="7">
        <v>21.372661590576172</v>
      </c>
      <c r="O14" s="7">
        <v>21.281625747680664</v>
      </c>
    </row>
    <row r="15" spans="1:16" s="6" customFormat="1" ht="18.95" customHeight="1" x14ac:dyDescent="0.25">
      <c r="A15" s="6" t="s">
        <v>10</v>
      </c>
      <c r="B15" s="4" t="s">
        <v>59</v>
      </c>
      <c r="C15" s="7">
        <v>21.303695678710938</v>
      </c>
      <c r="D15" s="4">
        <f>AVERAGE(C15:C17)</f>
        <v>21.210843404134113</v>
      </c>
      <c r="F15" s="6" t="s">
        <v>60</v>
      </c>
      <c r="G15" s="7">
        <v>21.130250930786133</v>
      </c>
      <c r="H15" s="4">
        <f>AVERAGE(G15:G17)</f>
        <v>21.145280838012695</v>
      </c>
      <c r="J15" s="6" t="s">
        <v>61</v>
      </c>
      <c r="K15" s="7">
        <v>20.939552307128906</v>
      </c>
      <c r="L15" s="4">
        <f>AVERAGE(K15:K17)</f>
        <v>21.139947891235352</v>
      </c>
      <c r="N15" s="6" t="s">
        <v>62</v>
      </c>
      <c r="O15" s="7">
        <v>21.103368759155273</v>
      </c>
      <c r="P15" s="4">
        <f>AVERAGE(O15:O17)</f>
        <v>21.152890523274738</v>
      </c>
    </row>
    <row r="16" spans="1:16" s="6" customFormat="1" ht="18.95" customHeight="1" x14ac:dyDescent="0.25">
      <c r="B16" s="4"/>
      <c r="C16" s="7">
        <v>21.213451385498047</v>
      </c>
      <c r="D16" s="4"/>
      <c r="G16" s="7">
        <v>21.093328475952148</v>
      </c>
      <c r="H16" s="4"/>
      <c r="K16" s="7">
        <v>21.42869758605957</v>
      </c>
      <c r="L16" s="4"/>
      <c r="O16" s="7">
        <v>21.2086181640625</v>
      </c>
      <c r="P16" s="4"/>
    </row>
    <row r="17" spans="1:16" s="6" customFormat="1" ht="18.95" customHeight="1" x14ac:dyDescent="0.25">
      <c r="A17" s="6" t="s">
        <v>11</v>
      </c>
      <c r="B17" s="4"/>
      <c r="C17" s="7">
        <v>21.115383148193359</v>
      </c>
      <c r="D17" s="4"/>
      <c r="G17" s="7">
        <v>21.212263107299805</v>
      </c>
      <c r="K17" s="7">
        <v>21.051593780517578</v>
      </c>
      <c r="O17" s="7">
        <v>21.146684646606445</v>
      </c>
    </row>
    <row r="18" spans="1:16" s="6" customFormat="1" ht="18.95" customHeight="1" x14ac:dyDescent="0.25">
      <c r="A18" s="6" t="s">
        <v>12</v>
      </c>
      <c r="B18" s="4" t="s">
        <v>63</v>
      </c>
      <c r="C18" s="7">
        <v>21.399190902709961</v>
      </c>
      <c r="D18" s="4">
        <f>AVERAGE(C18:C20)</f>
        <v>21.344874064127605</v>
      </c>
      <c r="F18" s="6" t="s">
        <v>64</v>
      </c>
      <c r="G18" s="7">
        <v>21.213964462280273</v>
      </c>
      <c r="H18" s="4">
        <f>AVERAGE(G18:G20)</f>
        <v>21.204296112060547</v>
      </c>
      <c r="J18" s="6" t="s">
        <v>65</v>
      </c>
      <c r="K18" s="7">
        <v>21.209699630737305</v>
      </c>
      <c r="L18" s="4">
        <f>AVERAGE(K18:K20)</f>
        <v>21.316972732543945</v>
      </c>
      <c r="N18" s="6" t="s">
        <v>66</v>
      </c>
      <c r="O18" s="7">
        <v>21.36279296875</v>
      </c>
      <c r="P18" s="4">
        <f>AVERAGE(O18:O20)</f>
        <v>21.427563985188801</v>
      </c>
    </row>
    <row r="19" spans="1:16" s="6" customFormat="1" ht="18.95" customHeight="1" x14ac:dyDescent="0.25">
      <c r="B19" s="4"/>
      <c r="C19" s="7">
        <v>21.359869003295898</v>
      </c>
      <c r="D19" s="4"/>
      <c r="G19" s="7">
        <v>21.21875</v>
      </c>
      <c r="H19" s="4"/>
      <c r="K19" s="7">
        <v>21.358194351196289</v>
      </c>
      <c r="L19" s="4"/>
      <c r="O19" s="7">
        <v>21.38818359375</v>
      </c>
      <c r="P19" s="4"/>
    </row>
    <row r="20" spans="1:16" s="6" customFormat="1" ht="18.95" customHeight="1" x14ac:dyDescent="0.25">
      <c r="A20" s="6" t="s">
        <v>13</v>
      </c>
      <c r="B20" s="4"/>
      <c r="C20" s="7">
        <v>21.275562286376953</v>
      </c>
      <c r="D20" s="4"/>
      <c r="G20" s="7">
        <v>21.180173873901367</v>
      </c>
      <c r="K20" s="7">
        <v>21.383024215698242</v>
      </c>
      <c r="O20" s="7">
        <v>21.531715393066406</v>
      </c>
    </row>
    <row r="21" spans="1:16" s="6" customFormat="1" ht="18.95" customHeight="1" x14ac:dyDescent="0.25">
      <c r="A21" s="6" t="s">
        <v>14</v>
      </c>
      <c r="B21" s="4" t="s">
        <v>67</v>
      </c>
      <c r="C21" s="7">
        <v>21.266628265380859</v>
      </c>
      <c r="D21" s="4">
        <f>AVERAGE(C21:C23)</f>
        <v>21.251828511555988</v>
      </c>
      <c r="F21" s="6" t="s">
        <v>68</v>
      </c>
      <c r="G21" s="7">
        <v>21.045902252197266</v>
      </c>
      <c r="H21" s="4">
        <f>AVERAGE(G21:G23)</f>
        <v>21.071121215820313</v>
      </c>
      <c r="J21" s="6" t="s">
        <v>69</v>
      </c>
      <c r="K21" s="7">
        <v>21.245590209960938</v>
      </c>
      <c r="L21" s="4">
        <f>AVERAGE(K21:K23)</f>
        <v>21.198012669881184</v>
      </c>
      <c r="N21" s="8" t="s">
        <v>70</v>
      </c>
      <c r="O21" s="9">
        <v>23.967630386352539</v>
      </c>
      <c r="P21" s="10">
        <f>AVERAGE(O21:O23)</f>
        <v>23.833723068237305</v>
      </c>
    </row>
    <row r="22" spans="1:16" s="6" customFormat="1" ht="18.95" customHeight="1" x14ac:dyDescent="0.25">
      <c r="B22" s="4"/>
      <c r="C22" s="7">
        <v>21.236564636230469</v>
      </c>
      <c r="D22" s="4"/>
      <c r="G22" s="7">
        <v>21.091365814208984</v>
      </c>
      <c r="H22" s="4"/>
      <c r="K22" s="7">
        <v>21.161922454833984</v>
      </c>
      <c r="L22" s="4"/>
      <c r="N22" s="8"/>
      <c r="O22" s="9">
        <v>23.883947372436523</v>
      </c>
      <c r="P22" s="10"/>
    </row>
    <row r="23" spans="1:16" s="6" customFormat="1" ht="18.95" customHeight="1" x14ac:dyDescent="0.25">
      <c r="A23" s="6" t="s">
        <v>15</v>
      </c>
      <c r="B23" s="4"/>
      <c r="C23" s="7">
        <v>21.252292633056641</v>
      </c>
      <c r="D23" s="4"/>
      <c r="G23" s="7">
        <v>21.076095581054688</v>
      </c>
      <c r="K23" s="7">
        <v>21.186525344848633</v>
      </c>
      <c r="N23" s="8"/>
      <c r="O23" s="9">
        <v>23.649591445922852</v>
      </c>
      <c r="P23" s="8"/>
    </row>
    <row r="24" spans="1:16" ht="18.95" customHeight="1" x14ac:dyDescent="0.25">
      <c r="F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8.95" customHeight="1" x14ac:dyDescent="0.25">
      <c r="F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8.95" customHeight="1" x14ac:dyDescent="0.25">
      <c r="C26" s="5" t="s">
        <v>19</v>
      </c>
      <c r="D26" s="5">
        <f>AVERAGE(D6:D21)</f>
        <v>21.52490954928928</v>
      </c>
      <c r="F26" s="6"/>
      <c r="H26" s="5">
        <f>AVERAGE(H6:H21)</f>
        <v>21.344054857889812</v>
      </c>
      <c r="I26" s="6"/>
      <c r="J26" s="6"/>
      <c r="K26" s="6"/>
      <c r="L26" s="5">
        <f>AVERAGE(L6:L21)</f>
        <v>21.280482927958172</v>
      </c>
      <c r="M26" s="6"/>
      <c r="N26" s="6"/>
      <c r="O26" s="6"/>
      <c r="P26" s="5">
        <f>AVERAGE(P6:P21)</f>
        <v>21.67902459038628</v>
      </c>
    </row>
    <row r="27" spans="1:16" ht="18.95" customHeight="1" x14ac:dyDescent="0.25">
      <c r="C27" s="5" t="s">
        <v>22</v>
      </c>
      <c r="D27" s="5">
        <f>STDEV(D6:D23)</f>
        <v>0.31518376727162223</v>
      </c>
      <c r="F27" s="6"/>
      <c r="H27" s="5">
        <f>STDEV(H6:H23)</f>
        <v>0.32237722181680983</v>
      </c>
      <c r="I27" s="6"/>
      <c r="J27" s="6"/>
      <c r="K27" s="6"/>
      <c r="L27" s="5">
        <f>STDEV(L6:L23)</f>
        <v>0.19058870006248796</v>
      </c>
      <c r="M27" s="6"/>
      <c r="N27" s="6"/>
      <c r="O27" s="6"/>
      <c r="P27" s="5">
        <f>STDEV(P6:P23)</f>
        <v>1.0618303436599872</v>
      </c>
    </row>
    <row r="28" spans="1:16" ht="18.95" customHeight="1" x14ac:dyDescent="0.25">
      <c r="C28" s="5" t="s">
        <v>23</v>
      </c>
      <c r="D28" s="5">
        <f>D27/SQRT(6)</f>
        <v>0.12867323417059984</v>
      </c>
      <c r="F28" s="6"/>
      <c r="H28" s="5">
        <f>H27/SQRT(6)</f>
        <v>0.13160994969120218</v>
      </c>
      <c r="I28" s="6"/>
      <c r="J28" s="6"/>
      <c r="K28" s="6"/>
      <c r="L28" s="5">
        <f>L27/SQRT(6)</f>
        <v>7.780751098224066E-2</v>
      </c>
      <c r="M28" s="6"/>
      <c r="N28" s="6"/>
      <c r="O28" s="6"/>
      <c r="P28" s="5">
        <f>P27/SQRT(6)</f>
        <v>0.433490422561846</v>
      </c>
    </row>
    <row r="29" spans="1:16" ht="18.95" customHeight="1" x14ac:dyDescent="0.25">
      <c r="F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8.95" customHeight="1" x14ac:dyDescent="0.25">
      <c r="F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8.95" customHeight="1" x14ac:dyDescent="0.25"/>
    <row r="32" spans="1:16" ht="18.95" customHeight="1" x14ac:dyDescent="0.25"/>
    <row r="33" ht="18.95" customHeight="1" x14ac:dyDescent="0.25"/>
    <row r="34" ht="18.95" customHeight="1" x14ac:dyDescent="0.25"/>
    <row r="35" ht="18.95" customHeight="1" x14ac:dyDescent="0.25"/>
    <row r="36" ht="18.95" customHeight="1" x14ac:dyDescent="0.25"/>
    <row r="37" ht="18.95" customHeight="1" x14ac:dyDescent="0.25"/>
    <row r="38" ht="18.95" customHeight="1" x14ac:dyDescent="0.25"/>
    <row r="39" ht="18.95" customHeight="1" x14ac:dyDescent="0.25"/>
    <row r="40" ht="18.95" customHeight="1" x14ac:dyDescent="0.25"/>
    <row r="41" ht="18.95" customHeight="1" x14ac:dyDescent="0.25"/>
    <row r="42" ht="18.95" customHeight="1" x14ac:dyDescent="0.25"/>
    <row r="43" ht="18.95" customHeight="1" x14ac:dyDescent="0.25"/>
    <row r="44" ht="18.95" customHeight="1" x14ac:dyDescent="0.25"/>
    <row r="45" ht="18.95" customHeight="1" x14ac:dyDescent="0.25"/>
    <row r="46" ht="18.95" customHeight="1" x14ac:dyDescent="0.25"/>
    <row r="47" ht="18.95" customHeight="1" x14ac:dyDescent="0.25"/>
    <row r="48" ht="18.95" customHeight="1" x14ac:dyDescent="0.25"/>
    <row r="49" ht="18.95" customHeight="1" x14ac:dyDescent="0.25"/>
    <row r="50" ht="18.95" customHeight="1" x14ac:dyDescent="0.25"/>
    <row r="51" ht="18.95" customHeight="1" x14ac:dyDescent="0.25"/>
    <row r="52" ht="18.95" customHeight="1" x14ac:dyDescent="0.25"/>
    <row r="53" ht="18.95" customHeight="1" x14ac:dyDescent="0.25"/>
    <row r="54" ht="18.95" customHeight="1" x14ac:dyDescent="0.25"/>
    <row r="55" ht="18.95" customHeight="1" x14ac:dyDescent="0.25"/>
    <row r="56" ht="18.95" customHeight="1" x14ac:dyDescent="0.25"/>
    <row r="57" ht="18.95" customHeight="1" x14ac:dyDescent="0.25"/>
    <row r="58" ht="18.95" customHeight="1" x14ac:dyDescent="0.25"/>
    <row r="59" ht="18.95" customHeight="1" x14ac:dyDescent="0.25"/>
    <row r="60" ht="18.95" customHeight="1" x14ac:dyDescent="0.25"/>
    <row r="61" ht="18.95" customHeight="1" x14ac:dyDescent="0.25"/>
    <row r="62" ht="18.95" customHeight="1" x14ac:dyDescent="0.25"/>
    <row r="63" ht="18.95" customHeight="1" x14ac:dyDescent="0.25"/>
    <row r="64" ht="18.95" customHeight="1" x14ac:dyDescent="0.25"/>
    <row r="65" ht="18.95" customHeight="1" x14ac:dyDescent="0.25"/>
    <row r="66" ht="18.95" customHeight="1" x14ac:dyDescent="0.25"/>
    <row r="67" ht="18.95" customHeight="1" x14ac:dyDescent="0.25"/>
    <row r="68" ht="18.95" customHeight="1" x14ac:dyDescent="0.25"/>
    <row r="69" ht="18.95" customHeight="1" x14ac:dyDescent="0.25"/>
    <row r="70" ht="18.95" customHeight="1" x14ac:dyDescent="0.25"/>
    <row r="71" ht="18.95" customHeight="1" x14ac:dyDescent="0.25"/>
    <row r="72" ht="18.95" customHeight="1" x14ac:dyDescent="0.25"/>
    <row r="73" ht="18.95" customHeight="1" x14ac:dyDescent="0.25"/>
    <row r="74" ht="18.95" customHeight="1" x14ac:dyDescent="0.25"/>
    <row r="75" ht="18.95" customHeight="1" x14ac:dyDescent="0.25"/>
    <row r="76" ht="18.95" customHeight="1" x14ac:dyDescent="0.25"/>
    <row r="77" ht="18.95" customHeight="1" x14ac:dyDescent="0.25"/>
    <row r="78" ht="18.95" customHeight="1" x14ac:dyDescent="0.25"/>
    <row r="79" ht="18.95" customHeight="1" x14ac:dyDescent="0.25"/>
    <row r="80" ht="18.95" customHeight="1" x14ac:dyDescent="0.25"/>
    <row r="81" ht="18.95" customHeight="1" x14ac:dyDescent="0.25"/>
    <row r="82" ht="18.95" customHeight="1" x14ac:dyDescent="0.25"/>
    <row r="83" ht="18.95" customHeight="1" x14ac:dyDescent="0.25"/>
    <row r="84" ht="18.95" customHeight="1" x14ac:dyDescent="0.25"/>
    <row r="85" ht="18.95" customHeight="1" x14ac:dyDescent="0.25"/>
    <row r="86" ht="18.95" customHeight="1" x14ac:dyDescent="0.25"/>
    <row r="87" ht="18.95" customHeight="1" x14ac:dyDescent="0.25"/>
    <row r="88" ht="18.95" customHeight="1" x14ac:dyDescent="0.25"/>
    <row r="89" ht="18.95" customHeight="1" x14ac:dyDescent="0.25"/>
    <row r="90" ht="18.95" customHeight="1" x14ac:dyDescent="0.25"/>
    <row r="91" ht="18.95" customHeight="1" x14ac:dyDescent="0.25"/>
    <row r="92" ht="18.95" customHeight="1" x14ac:dyDescent="0.25"/>
    <row r="93" ht="18.95" customHeight="1" x14ac:dyDescent="0.25"/>
    <row r="94" ht="18.95" customHeight="1" x14ac:dyDescent="0.25"/>
    <row r="95" ht="18.95" customHeight="1" x14ac:dyDescent="0.25"/>
    <row r="96" ht="18.95" customHeight="1" x14ac:dyDescent="0.25"/>
    <row r="97" ht="18.95" customHeight="1" x14ac:dyDescent="0.25"/>
    <row r="98" ht="18.95" customHeight="1" x14ac:dyDescent="0.25"/>
    <row r="99" ht="18.95" customHeight="1" x14ac:dyDescent="0.25"/>
    <row r="100" ht="18.95" customHeight="1" x14ac:dyDescent="0.25"/>
    <row r="101" ht="18.95" customHeight="1" x14ac:dyDescent="0.25"/>
    <row r="102" ht="18.95" customHeight="1" x14ac:dyDescent="0.25"/>
    <row r="103" ht="18.95" customHeight="1" x14ac:dyDescent="0.25"/>
    <row r="104" ht="18.9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2:R146"/>
  <sheetViews>
    <sheetView topLeftCell="B1" workbookViewId="0">
      <selection activeCell="O9" sqref="O9"/>
    </sheetView>
  </sheetViews>
  <sheetFormatPr defaultRowHeight="15" x14ac:dyDescent="0.25"/>
  <cols>
    <col min="1" max="1" width="0" style="11" hidden="1" customWidth="1"/>
    <col min="2" max="2" width="14.28515625" style="12" customWidth="1"/>
    <col min="3" max="4" width="12" style="11" bestFit="1" customWidth="1"/>
    <col min="5" max="5" width="18.42578125" style="10" bestFit="1" customWidth="1"/>
    <col min="6" max="10" width="15.7109375" style="11" customWidth="1"/>
    <col min="11" max="12" width="9.140625" style="14" customWidth="1"/>
    <col min="13" max="18" width="9.140625" style="14"/>
    <col min="19" max="16384" width="9.140625" style="11"/>
  </cols>
  <sheetData>
    <row r="2" spans="1:18" x14ac:dyDescent="0.25">
      <c r="B2" s="12" t="s">
        <v>16</v>
      </c>
    </row>
    <row r="5" spans="1:18" s="10" customFormat="1" ht="18.95" customHeight="1" x14ac:dyDescent="0.25">
      <c r="A5" s="10" t="s">
        <v>0</v>
      </c>
      <c r="B5" s="12" t="s">
        <v>1</v>
      </c>
      <c r="C5" s="10" t="s">
        <v>2</v>
      </c>
      <c r="D5" s="10" t="s">
        <v>3</v>
      </c>
      <c r="E5" s="10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19</v>
      </c>
      <c r="K5" s="13"/>
      <c r="L5" s="13"/>
      <c r="M5" s="13"/>
      <c r="N5" s="13"/>
      <c r="O5" s="13"/>
      <c r="P5" s="13"/>
      <c r="Q5" s="13"/>
      <c r="R5" s="13"/>
    </row>
    <row r="6" spans="1:18" s="10" customFormat="1" ht="18.95" customHeight="1" x14ac:dyDescent="0.25">
      <c r="A6" s="10" t="s">
        <v>24</v>
      </c>
      <c r="B6" s="12" t="s">
        <v>47</v>
      </c>
      <c r="C6" s="2">
        <v>27.135532379150391</v>
      </c>
      <c r="D6" s="10">
        <f>AVERAGE(C6:C7)</f>
        <v>27.002105712890625</v>
      </c>
      <c r="E6" s="10">
        <f>'Rpl19'!D6</f>
        <v>21.787865956624348</v>
      </c>
      <c r="F6" s="10">
        <f>D6-E6</f>
        <v>5.2142397562662772</v>
      </c>
      <c r="G6" s="10">
        <f>AVERAGE(F6:F17)</f>
        <v>4.7300184037950315</v>
      </c>
      <c r="H6" s="13">
        <f>F6-(G6)</f>
        <v>0.48422135247124576</v>
      </c>
      <c r="I6" s="13">
        <f>POWER(2,-H6)</f>
        <v>0.71488280041133456</v>
      </c>
      <c r="J6" s="10">
        <f>AVERAGE(I6:I17)</f>
        <v>1.2302114284027266</v>
      </c>
      <c r="K6" s="13"/>
      <c r="L6" s="13"/>
      <c r="M6" s="13"/>
      <c r="N6" s="13"/>
      <c r="O6" s="13"/>
      <c r="P6" s="13"/>
      <c r="Q6" s="13"/>
      <c r="R6" s="13"/>
    </row>
    <row r="7" spans="1:18" s="10" customFormat="1" ht="18.95" customHeight="1" x14ac:dyDescent="0.25">
      <c r="A7" s="10" t="s">
        <v>25</v>
      </c>
      <c r="B7" s="12"/>
      <c r="C7" s="2">
        <v>26.868679046630859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s="10" customFormat="1" ht="18.95" customHeight="1" x14ac:dyDescent="0.25">
      <c r="A8" s="10" t="s">
        <v>26</v>
      </c>
      <c r="B8" s="12" t="s">
        <v>51</v>
      </c>
      <c r="C8" s="2">
        <v>25.970125198364258</v>
      </c>
      <c r="D8" s="10">
        <f>AVERAGE(C8:C9)</f>
        <v>25.894150733947754</v>
      </c>
      <c r="E8" s="10">
        <f>'Rpl19'!D9</f>
        <v>21.994752248128254</v>
      </c>
      <c r="F8" s="10">
        <f>D8-E8</f>
        <v>3.8993984858194999</v>
      </c>
      <c r="H8" s="13">
        <f>F8-(G6)</f>
        <v>-0.83061991797553159</v>
      </c>
      <c r="I8" s="13">
        <f>POWER(2,-H8)</f>
        <v>1.7784493879098173</v>
      </c>
      <c r="J8" s="13"/>
      <c r="K8" s="13"/>
      <c r="L8" s="13"/>
      <c r="M8" s="13"/>
      <c r="N8" s="13"/>
      <c r="O8" s="13"/>
      <c r="P8" s="13"/>
      <c r="Q8" s="13"/>
      <c r="R8" s="13"/>
    </row>
    <row r="9" spans="1:18" s="10" customFormat="1" ht="18.95" customHeight="1" x14ac:dyDescent="0.25">
      <c r="A9" s="10" t="s">
        <v>27</v>
      </c>
      <c r="B9" s="12"/>
      <c r="C9" s="2">
        <v>25.81817626953125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s="10" customFormat="1" ht="18.95" customHeight="1" x14ac:dyDescent="0.25">
      <c r="A10" s="10" t="s">
        <v>28</v>
      </c>
      <c r="B10" s="12" t="s">
        <v>55</v>
      </c>
      <c r="C10" s="2">
        <v>25.835529327392578</v>
      </c>
      <c r="D10" s="10">
        <f>AVERAGE(C10:C11)</f>
        <v>25.489738464355469</v>
      </c>
      <c r="E10" s="10">
        <f>'Rpl19'!D12</f>
        <v>21.559293111165363</v>
      </c>
      <c r="F10" s="10">
        <f>D10-E10</f>
        <v>3.9304453531901054</v>
      </c>
      <c r="H10" s="13">
        <f>F10-(G6)</f>
        <v>-0.79957305060492612</v>
      </c>
      <c r="I10" s="13">
        <f>POWER(2,-H10)</f>
        <v>1.7405859435024635</v>
      </c>
      <c r="J10" s="13"/>
      <c r="K10" s="13"/>
      <c r="L10" s="13"/>
      <c r="M10" s="13"/>
      <c r="N10" s="13"/>
      <c r="O10" s="13"/>
      <c r="P10" s="13"/>
      <c r="Q10" s="13"/>
      <c r="R10" s="13"/>
    </row>
    <row r="11" spans="1:18" s="10" customFormat="1" ht="18.95" customHeight="1" x14ac:dyDescent="0.25">
      <c r="A11" s="10" t="s">
        <v>29</v>
      </c>
      <c r="B11" s="12"/>
      <c r="C11" s="2">
        <v>25.143947601318359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s="10" customFormat="1" ht="18.95" customHeight="1" x14ac:dyDescent="0.25">
      <c r="B12" s="12" t="s">
        <v>59</v>
      </c>
      <c r="C12" s="2">
        <v>24.977668762207031</v>
      </c>
      <c r="D12" s="10">
        <f>AVERAGE(C12:C13)</f>
        <v>24.962437629699707</v>
      </c>
      <c r="E12" s="10">
        <f>'Rpl19'!D15</f>
        <v>21.210843404134113</v>
      </c>
      <c r="F12" s="10">
        <f>D12-E12</f>
        <v>3.7515942255655936</v>
      </c>
      <c r="H12" s="13">
        <f>F12-(G6)</f>
        <v>-0.97842417822943784</v>
      </c>
      <c r="I12" s="13">
        <f>POWER(2,-H12)</f>
        <v>1.9703121077506487</v>
      </c>
      <c r="K12" s="13"/>
      <c r="L12" s="13"/>
      <c r="M12" s="13"/>
      <c r="N12" s="13"/>
      <c r="O12" s="13"/>
      <c r="P12" s="13"/>
      <c r="Q12" s="13"/>
      <c r="R12" s="13"/>
    </row>
    <row r="13" spans="1:18" s="10" customFormat="1" ht="18.95" customHeight="1" x14ac:dyDescent="0.25">
      <c r="A13" s="10" t="s">
        <v>30</v>
      </c>
      <c r="B13" s="12"/>
      <c r="C13" s="2">
        <v>24.947206497192383</v>
      </c>
      <c r="H13" s="13"/>
      <c r="I13" s="13"/>
      <c r="K13" s="13"/>
      <c r="L13" s="13"/>
      <c r="M13" s="13"/>
      <c r="N13" s="13"/>
      <c r="O13" s="13"/>
      <c r="P13" s="13"/>
      <c r="Q13" s="13"/>
      <c r="R13" s="13"/>
    </row>
    <row r="14" spans="1:18" s="10" customFormat="1" ht="18.95" customHeight="1" x14ac:dyDescent="0.25">
      <c r="A14" s="10" t="s">
        <v>31</v>
      </c>
      <c r="B14" s="12" t="s">
        <v>63</v>
      </c>
      <c r="C14" s="2">
        <v>28.16895866394043</v>
      </c>
      <c r="D14" s="10">
        <f>AVERAGE(C14:C15)</f>
        <v>28.095495223999023</v>
      </c>
      <c r="E14" s="10">
        <f>'Rpl19'!D18</f>
        <v>21.344874064127605</v>
      </c>
      <c r="F14" s="10">
        <f>D14-E14</f>
        <v>6.7506211598714181</v>
      </c>
      <c r="H14" s="13">
        <f>F14-(G6)</f>
        <v>2.0206027560763866</v>
      </c>
      <c r="I14" s="13">
        <f>POWER(2,-H14)</f>
        <v>0.24645518596014154</v>
      </c>
      <c r="J14" s="13"/>
      <c r="K14" s="13"/>
      <c r="L14" s="13"/>
      <c r="M14" s="13"/>
      <c r="N14" s="13"/>
      <c r="O14" s="13"/>
      <c r="P14" s="13"/>
      <c r="Q14" s="13"/>
      <c r="R14" s="13"/>
    </row>
    <row r="15" spans="1:18" s="10" customFormat="1" ht="18.95" customHeight="1" x14ac:dyDescent="0.25">
      <c r="A15" s="10" t="s">
        <v>32</v>
      </c>
      <c r="B15" s="12"/>
      <c r="C15" s="2">
        <v>28.022031784057617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s="10" customFormat="1" ht="18.95" customHeight="1" x14ac:dyDescent="0.25">
      <c r="A16" s="10" t="s">
        <v>33</v>
      </c>
      <c r="B16" s="12" t="s">
        <v>67</v>
      </c>
      <c r="C16" s="2">
        <v>26.050374984741211</v>
      </c>
      <c r="D16" s="10">
        <f>AVERAGE(C16:C17)</f>
        <v>26.085639953613281</v>
      </c>
      <c r="E16" s="10">
        <f>'Rpl19'!D21</f>
        <v>21.251828511555988</v>
      </c>
      <c r="F16" s="10">
        <f>D16-E16</f>
        <v>4.8338114420572929</v>
      </c>
      <c r="H16" s="13">
        <f>F16-(G6)</f>
        <v>0.10379303826226138</v>
      </c>
      <c r="I16" s="13">
        <f>POWER(2,-H16)</f>
        <v>0.93058314488195282</v>
      </c>
      <c r="J16" s="13"/>
      <c r="K16" s="13"/>
      <c r="L16" s="13"/>
      <c r="M16" s="13"/>
      <c r="N16" s="13"/>
      <c r="O16" s="13"/>
      <c r="P16" s="13"/>
      <c r="Q16" s="13"/>
      <c r="R16" s="13"/>
    </row>
    <row r="17" spans="1:18" s="10" customFormat="1" ht="18.95" customHeight="1" x14ac:dyDescent="0.25">
      <c r="A17" s="10" t="s">
        <v>34</v>
      </c>
      <c r="B17" s="12"/>
      <c r="C17" s="2">
        <v>26.120904922485352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s="10" customFormat="1" ht="18.95" customHeight="1" x14ac:dyDescent="0.25">
      <c r="A18" s="10" t="s">
        <v>35</v>
      </c>
      <c r="B18" s="12"/>
      <c r="C18" s="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s="10" customFormat="1" ht="18.95" customHeight="1" x14ac:dyDescent="0.25">
      <c r="A19" s="10" t="s">
        <v>36</v>
      </c>
      <c r="B19" s="8" t="s">
        <v>48</v>
      </c>
      <c r="C19" s="2">
        <v>25.638200759887695</v>
      </c>
      <c r="D19" s="10">
        <f>AVERAGE(C19:C20)</f>
        <v>25.691909790039063</v>
      </c>
      <c r="E19" s="10">
        <f>'Rpl19'!H6</f>
        <v>21.368786493937176</v>
      </c>
      <c r="F19" s="10">
        <f>D19-E19</f>
        <v>4.3231232961018868</v>
      </c>
      <c r="H19" s="13">
        <f>F19-(G6)</f>
        <v>-0.40689510769314463</v>
      </c>
      <c r="I19" s="13">
        <f>POWER(2,-H19)</f>
        <v>1.3258293613009784</v>
      </c>
      <c r="J19" s="13">
        <f>AVERAGE(I19:I30)</f>
        <v>1.7076767225739242</v>
      </c>
      <c r="K19" s="13"/>
      <c r="L19" s="13"/>
      <c r="M19" s="13"/>
      <c r="N19" s="13"/>
      <c r="O19" s="13"/>
      <c r="P19" s="13"/>
      <c r="Q19" s="13"/>
      <c r="R19" s="13"/>
    </row>
    <row r="20" spans="1:18" s="10" customFormat="1" ht="18.95" customHeight="1" x14ac:dyDescent="0.25">
      <c r="A20" s="10" t="s">
        <v>37</v>
      </c>
      <c r="B20" s="8"/>
      <c r="C20" s="2">
        <v>25.74561882019043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s="10" customFormat="1" ht="18.95" customHeight="1" x14ac:dyDescent="0.25">
      <c r="A21" s="10" t="s">
        <v>38</v>
      </c>
      <c r="B21" s="8" t="s">
        <v>52</v>
      </c>
      <c r="C21" s="2">
        <v>24.703495025634766</v>
      </c>
      <c r="D21" s="10">
        <f>AVERAGE(C21:C22)</f>
        <v>24.796950340270996</v>
      </c>
      <c r="E21" s="10">
        <f>'Rpl19'!H9</f>
        <v>21.964040120442707</v>
      </c>
      <c r="F21" s="10">
        <f>D21-E21</f>
        <v>2.8329102198282889</v>
      </c>
      <c r="H21" s="13">
        <f>F21-(G6)</f>
        <v>-1.8971081839667425</v>
      </c>
      <c r="I21" s="13">
        <f>POWER(2,-H21)</f>
        <v>3.7246585713541882</v>
      </c>
      <c r="J21" s="13"/>
      <c r="K21" s="13"/>
      <c r="L21" s="13"/>
      <c r="M21" s="13"/>
      <c r="N21" s="13"/>
      <c r="O21" s="13"/>
      <c r="P21" s="13"/>
      <c r="Q21" s="13"/>
      <c r="R21" s="13"/>
    </row>
    <row r="22" spans="1:18" s="10" customFormat="1" ht="18.95" customHeight="1" x14ac:dyDescent="0.25">
      <c r="A22" s="10" t="s">
        <v>39</v>
      </c>
      <c r="B22" s="8"/>
      <c r="C22" s="2">
        <v>24.890405654907227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s="10" customFormat="1" ht="18.95" customHeight="1" x14ac:dyDescent="0.25">
      <c r="A23" s="10" t="s">
        <v>40</v>
      </c>
      <c r="B23" s="8" t="s">
        <v>56</v>
      </c>
      <c r="C23" s="2">
        <v>26.58622932434082</v>
      </c>
      <c r="D23" s="10">
        <f>AVERAGE(C23:C24)</f>
        <v>26.674722671508789</v>
      </c>
      <c r="E23" s="10">
        <f>'Rpl19'!H12</f>
        <v>21.31080436706543</v>
      </c>
      <c r="F23" s="10">
        <f>D23-E23</f>
        <v>5.3639183044433594</v>
      </c>
      <c r="H23" s="13">
        <f>F23-(G6)</f>
        <v>0.63389990064832791</v>
      </c>
      <c r="I23" s="13">
        <f>POWER(2,-H23)</f>
        <v>0.64443202669463107</v>
      </c>
      <c r="J23" s="13"/>
      <c r="K23" s="13"/>
      <c r="L23" s="13"/>
      <c r="M23" s="13"/>
      <c r="N23" s="13"/>
      <c r="O23" s="13"/>
      <c r="P23" s="13"/>
      <c r="Q23" s="13"/>
      <c r="R23" s="13"/>
    </row>
    <row r="24" spans="1:18" s="10" customFormat="1" ht="18.95" customHeight="1" x14ac:dyDescent="0.25">
      <c r="A24" s="10" t="s">
        <v>41</v>
      </c>
      <c r="B24" s="8"/>
      <c r="C24" s="2">
        <v>26.763216018676758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s="10" customFormat="1" ht="18.95" customHeight="1" x14ac:dyDescent="0.25">
      <c r="A25" s="10" t="s">
        <v>42</v>
      </c>
      <c r="B25" s="8" t="s">
        <v>60</v>
      </c>
      <c r="C25" s="2">
        <v>25.478069305419922</v>
      </c>
      <c r="D25" s="10">
        <f>AVERAGE(C25:C26)</f>
        <v>25.456637382507324</v>
      </c>
      <c r="E25" s="10">
        <f>'Rpl19'!H15</f>
        <v>21.145280838012695</v>
      </c>
      <c r="F25" s="10">
        <f>D25-E25</f>
        <v>4.3113565444946289</v>
      </c>
      <c r="H25" s="13">
        <f>F25-(G6)</f>
        <v>-0.41866185930040256</v>
      </c>
      <c r="I25" s="13">
        <f>POWER(2,-H25)</f>
        <v>1.3366871642485216</v>
      </c>
      <c r="J25" s="13"/>
      <c r="K25" s="13"/>
      <c r="L25" s="13"/>
      <c r="M25" s="13"/>
      <c r="N25" s="13"/>
      <c r="O25" s="13"/>
      <c r="P25" s="13"/>
      <c r="Q25" s="13"/>
      <c r="R25" s="13"/>
    </row>
    <row r="26" spans="1:18" s="10" customFormat="1" ht="18.95" customHeight="1" x14ac:dyDescent="0.25">
      <c r="A26" s="10" t="s">
        <v>43</v>
      </c>
      <c r="B26" s="8"/>
      <c r="C26" s="2">
        <v>25.435205459594727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s="10" customFormat="1" ht="18.95" customHeight="1" x14ac:dyDescent="0.25">
      <c r="B27" s="8" t="s">
        <v>64</v>
      </c>
      <c r="C27" s="2">
        <v>24.747554779052734</v>
      </c>
      <c r="D27" s="10">
        <f>AVERAGE(C27:C28)</f>
        <v>24.835936546325684</v>
      </c>
      <c r="E27" s="10">
        <f>'Rpl19'!H18</f>
        <v>21.204296112060547</v>
      </c>
      <c r="F27" s="10">
        <f>D27-E27</f>
        <v>3.6316404342651367</v>
      </c>
      <c r="H27" s="13">
        <f>F27-(G6)</f>
        <v>-1.0983779695298947</v>
      </c>
      <c r="I27" s="13">
        <f>POWER(2,-H27)</f>
        <v>2.1411382770133893</v>
      </c>
      <c r="K27" s="13"/>
      <c r="L27" s="13"/>
      <c r="M27" s="13"/>
      <c r="N27" s="13"/>
      <c r="O27" s="13"/>
      <c r="P27" s="13"/>
      <c r="Q27" s="13"/>
      <c r="R27" s="13"/>
    </row>
    <row r="28" spans="1:18" s="10" customFormat="1" ht="18.95" customHeight="1" x14ac:dyDescent="0.25">
      <c r="A28" s="10" t="s">
        <v>44</v>
      </c>
      <c r="B28" s="8"/>
      <c r="C28" s="2">
        <v>24.924318313598633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s="10" customFormat="1" ht="18.95" customHeight="1" x14ac:dyDescent="0.25">
      <c r="A29" s="10" t="s">
        <v>45</v>
      </c>
      <c r="B29" s="8" t="s">
        <v>68</v>
      </c>
      <c r="C29" s="2">
        <v>25.586584091186523</v>
      </c>
      <c r="D29" s="10">
        <f>AVERAGE(C29:C30)</f>
        <v>25.699066162109375</v>
      </c>
      <c r="E29" s="10">
        <f>'Rpl19'!H21</f>
        <v>21.071121215820313</v>
      </c>
      <c r="F29" s="10">
        <f>D29-E29</f>
        <v>4.6279449462890625</v>
      </c>
      <c r="H29" s="13">
        <f>F29-(G6)</f>
        <v>-0.10207345750596897</v>
      </c>
      <c r="I29" s="13">
        <f>POWER(2,-H29)</f>
        <v>1.0733149348318354</v>
      </c>
      <c r="J29" s="13"/>
      <c r="K29" s="13"/>
      <c r="L29" s="13"/>
      <c r="M29" s="13"/>
      <c r="N29" s="13"/>
      <c r="O29" s="13"/>
      <c r="P29" s="13"/>
      <c r="Q29" s="13"/>
      <c r="R29" s="13"/>
    </row>
    <row r="30" spans="1:18" s="10" customFormat="1" ht="18.95" customHeight="1" x14ac:dyDescent="0.25">
      <c r="A30" s="10" t="s">
        <v>46</v>
      </c>
      <c r="B30" s="8"/>
      <c r="C30" s="2">
        <v>25.811548233032227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s="10" customFormat="1" ht="18.95" customHeight="1" x14ac:dyDescent="0.25">
      <c r="A31" s="10" t="s">
        <v>35</v>
      </c>
      <c r="B31" s="12"/>
      <c r="C31" s="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8.95" customHeight="1" x14ac:dyDescent="0.25">
      <c r="B32" s="8" t="s">
        <v>49</v>
      </c>
      <c r="C32" s="2">
        <v>24.342615127563477</v>
      </c>
      <c r="D32" s="10">
        <f>AVERAGE(C32:C33)</f>
        <v>24.217272758483887</v>
      </c>
      <c r="E32" s="10">
        <f>'Rpl19'!L6</f>
        <v>21.648805618286133</v>
      </c>
      <c r="F32" s="10">
        <f>D32-E32</f>
        <v>2.5684671401977539</v>
      </c>
      <c r="G32" s="10">
        <f>AVERAGE(F32:F43)</f>
        <v>4.1524333953857422</v>
      </c>
      <c r="H32" s="13">
        <f>F32-(G32)</f>
        <v>-1.5839662551879883</v>
      </c>
      <c r="I32" s="13">
        <f>POWER(2,-H32)</f>
        <v>2.9979290807661467</v>
      </c>
      <c r="J32" s="13">
        <f>AVERAGE(I32:I43)</f>
        <v>1.3050833097780206</v>
      </c>
    </row>
    <row r="33" spans="2:10" ht="18.95" customHeight="1" x14ac:dyDescent="0.25">
      <c r="B33" s="8"/>
      <c r="C33" s="2">
        <v>24.091930389404297</v>
      </c>
    </row>
    <row r="34" spans="2:10" ht="18.95" customHeight="1" x14ac:dyDescent="0.25">
      <c r="B34" s="8" t="s">
        <v>53</v>
      </c>
      <c r="C34" s="2">
        <v>27.61039924621582</v>
      </c>
      <c r="D34" s="10">
        <f>AVERAGE(C34:C35)</f>
        <v>27.638028144836426</v>
      </c>
      <c r="E34" s="10">
        <f>'Rpl19'!L9</f>
        <v>21.2174072265625</v>
      </c>
      <c r="F34" s="10">
        <f>D34-E34</f>
        <v>6.4206209182739258</v>
      </c>
      <c r="H34" s="13">
        <f>F34-(G32)</f>
        <v>2.2681875228881836</v>
      </c>
      <c r="I34" s="13">
        <f>POWER(2,-H34)</f>
        <v>0.20759052145349963</v>
      </c>
    </row>
    <row r="35" spans="2:10" ht="18.95" customHeight="1" x14ac:dyDescent="0.25">
      <c r="B35" s="8"/>
      <c r="C35" s="2">
        <v>27.665657043457031</v>
      </c>
    </row>
    <row r="36" spans="2:10" ht="18.95" customHeight="1" x14ac:dyDescent="0.25">
      <c r="B36" s="8" t="s">
        <v>57</v>
      </c>
      <c r="C36" s="2">
        <v>24.931129455566406</v>
      </c>
      <c r="D36" s="10">
        <f>AVERAGE(C36:C37)</f>
        <v>24.934727668762207</v>
      </c>
      <c r="E36" s="10">
        <f>'Rpl19'!L12</f>
        <v>21.16175142923991</v>
      </c>
      <c r="F36" s="10">
        <f>D36-E36</f>
        <v>3.772976239522297</v>
      </c>
      <c r="H36" s="13">
        <f>F36-(G32)</f>
        <v>-0.37945715586344519</v>
      </c>
      <c r="I36" s="13">
        <f>POWER(2,-H36)</f>
        <v>1.3008522905035362</v>
      </c>
    </row>
    <row r="37" spans="2:10" ht="18.95" customHeight="1" x14ac:dyDescent="0.25">
      <c r="B37" s="8"/>
      <c r="C37" s="2">
        <v>24.938325881958008</v>
      </c>
    </row>
    <row r="38" spans="2:10" ht="18.95" customHeight="1" x14ac:dyDescent="0.25">
      <c r="B38" s="8" t="s">
        <v>61</v>
      </c>
      <c r="C38" s="2">
        <v>24.731853485107422</v>
      </c>
      <c r="D38" s="10">
        <f>AVERAGE(C38:C39)</f>
        <v>24.809517860412598</v>
      </c>
      <c r="E38" s="10">
        <f>'Rpl19'!L15</f>
        <v>21.139947891235352</v>
      </c>
      <c r="F38" s="10">
        <f>D38-E38</f>
        <v>3.6695699691772461</v>
      </c>
      <c r="H38" s="13">
        <f>F38-(G32)</f>
        <v>-0.48286342620849609</v>
      </c>
      <c r="I38" s="13">
        <f>POWER(2,-H38)</f>
        <v>1.3975146688306668</v>
      </c>
    </row>
    <row r="39" spans="2:10" ht="18.95" customHeight="1" x14ac:dyDescent="0.25">
      <c r="B39" s="8"/>
      <c r="C39" s="2">
        <v>24.887182235717773</v>
      </c>
    </row>
    <row r="40" spans="2:10" ht="18.95" customHeight="1" x14ac:dyDescent="0.25">
      <c r="B40" s="8" t="s">
        <v>65</v>
      </c>
      <c r="C40" s="2">
        <v>25.808483123779297</v>
      </c>
      <c r="D40" s="10">
        <f>AVERAGE(C40:C41)</f>
        <v>25.87806510925293</v>
      </c>
      <c r="E40" s="10">
        <f>'Rpl19'!L18</f>
        <v>21.316972732543945</v>
      </c>
      <c r="F40" s="10">
        <f>D40-E40</f>
        <v>4.5610923767089844</v>
      </c>
      <c r="H40" s="13">
        <f>F40-(G32)</f>
        <v>0.40865898132324219</v>
      </c>
      <c r="I40" s="13">
        <f>POWER(2,-H40)</f>
        <v>0.7533232799178885</v>
      </c>
    </row>
    <row r="41" spans="2:10" ht="18.95" customHeight="1" x14ac:dyDescent="0.25">
      <c r="B41" s="8"/>
      <c r="C41" s="2">
        <v>25.947647094726563</v>
      </c>
    </row>
    <row r="42" spans="2:10" ht="18.95" customHeight="1" x14ac:dyDescent="0.25">
      <c r="B42" s="8" t="s">
        <v>69</v>
      </c>
      <c r="C42" s="2">
        <v>25.079023361206055</v>
      </c>
      <c r="D42" s="10">
        <f>AVERAGE(C42:C43)</f>
        <v>25.11988639831543</v>
      </c>
      <c r="E42" s="10">
        <f>'Rpl19'!L21</f>
        <v>21.198012669881184</v>
      </c>
      <c r="F42" s="10">
        <f>D42-E42</f>
        <v>3.921873728434246</v>
      </c>
      <c r="H42" s="13">
        <f>F42-(G32)</f>
        <v>-0.23055966695149621</v>
      </c>
      <c r="I42" s="13">
        <f>POWER(2,-H42)</f>
        <v>1.1732900171963858</v>
      </c>
    </row>
    <row r="43" spans="2:10" ht="18.95" customHeight="1" x14ac:dyDescent="0.25">
      <c r="B43" s="8"/>
      <c r="C43" s="2">
        <v>25.160749435424805</v>
      </c>
    </row>
    <row r="44" spans="2:10" ht="18.95" customHeight="1" x14ac:dyDescent="0.25"/>
    <row r="45" spans="2:10" ht="18.95" customHeight="1" x14ac:dyDescent="0.25">
      <c r="B45" s="8" t="s">
        <v>50</v>
      </c>
      <c r="C45" s="2">
        <v>23.360330581665039</v>
      </c>
      <c r="D45" s="10">
        <f>AVERAGE(C45:C46)</f>
        <v>23.316848754882813</v>
      </c>
      <c r="E45" s="10">
        <f>'Rpl19'!P6</f>
        <v>21.290028254191082</v>
      </c>
      <c r="F45" s="10">
        <f>D45-E45</f>
        <v>2.0268205006917306</v>
      </c>
      <c r="G45" s="10"/>
      <c r="H45" s="13">
        <f>F45-(G32)</f>
        <v>-2.1256128946940116</v>
      </c>
      <c r="I45" s="13">
        <f>POWER(2,-H45)</f>
        <v>4.363884429492253</v>
      </c>
      <c r="J45" s="13">
        <f>AVERAGE(I45:I56)</f>
        <v>3.6610948141644144</v>
      </c>
    </row>
    <row r="46" spans="2:10" ht="18.95" customHeight="1" x14ac:dyDescent="0.25">
      <c r="B46" s="8"/>
      <c r="C46" s="2">
        <v>23.273366928100586</v>
      </c>
    </row>
    <row r="47" spans="2:10" ht="18.95" customHeight="1" x14ac:dyDescent="0.25">
      <c r="B47" s="8" t="s">
        <v>54</v>
      </c>
      <c r="C47" s="2">
        <v>23.590396881103516</v>
      </c>
      <c r="D47" s="10">
        <f>AVERAGE(C47:C48)</f>
        <v>23.533598899841309</v>
      </c>
      <c r="E47" s="10">
        <f>'Rpl19'!P9</f>
        <v>21.097944895426433</v>
      </c>
      <c r="F47" s="10">
        <f>D47-E47</f>
        <v>2.4356540044148751</v>
      </c>
      <c r="H47" s="13">
        <f>F47-(G32)</f>
        <v>-1.7167793909708671</v>
      </c>
      <c r="I47" s="13">
        <f>POWER(2,-H47)</f>
        <v>3.2870180779343672</v>
      </c>
    </row>
    <row r="48" spans="2:10" ht="18.95" customHeight="1" x14ac:dyDescent="0.25">
      <c r="B48" s="8"/>
      <c r="C48" s="2">
        <v>23.476800918579102</v>
      </c>
    </row>
    <row r="49" spans="2:9" ht="18.95" customHeight="1" x14ac:dyDescent="0.25">
      <c r="B49" s="8" t="s">
        <v>58</v>
      </c>
      <c r="C49" s="2">
        <v>25.029874801635742</v>
      </c>
      <c r="D49" s="10">
        <f>AVERAGE(C49:C50)</f>
        <v>25.006172180175781</v>
      </c>
      <c r="E49" s="10">
        <f>'Rpl19'!P12</f>
        <v>21.271996815999348</v>
      </c>
      <c r="F49" s="10">
        <f>D49-E49</f>
        <v>3.7341753641764335</v>
      </c>
      <c r="H49" s="13">
        <f>F49-(G32)</f>
        <v>-0.41825803120930871</v>
      </c>
      <c r="I49" s="13">
        <f>POWER(2,-H49)</f>
        <v>1.336313061426724</v>
      </c>
    </row>
    <row r="50" spans="2:9" ht="18.95" customHeight="1" x14ac:dyDescent="0.25">
      <c r="B50" s="8"/>
      <c r="C50" s="2">
        <v>24.98246955871582</v>
      </c>
    </row>
    <row r="51" spans="2:9" ht="18.95" customHeight="1" x14ac:dyDescent="0.25">
      <c r="B51" s="8" t="s">
        <v>62</v>
      </c>
      <c r="C51" s="2">
        <v>23.794048309326172</v>
      </c>
      <c r="D51" s="10">
        <f>AVERAGE(C51:C52)</f>
        <v>23.782410621643066</v>
      </c>
      <c r="E51" s="10">
        <f>'Rpl19'!P15</f>
        <v>21.152890523274738</v>
      </c>
      <c r="F51" s="10">
        <f>D51-E51</f>
        <v>2.629520098368328</v>
      </c>
      <c r="H51" s="13">
        <f>F51-(G32)</f>
        <v>-1.5229132970174142</v>
      </c>
      <c r="I51" s="13">
        <f>POWER(2,-H51)</f>
        <v>2.8737076440235807</v>
      </c>
    </row>
    <row r="52" spans="2:9" ht="18.95" customHeight="1" x14ac:dyDescent="0.25">
      <c r="B52" s="8"/>
      <c r="C52" s="2">
        <v>23.770772933959961</v>
      </c>
    </row>
    <row r="53" spans="2:9" ht="18.95" customHeight="1" x14ac:dyDescent="0.25">
      <c r="B53" s="8" t="s">
        <v>66</v>
      </c>
      <c r="C53" s="2">
        <v>25.064977645874023</v>
      </c>
      <c r="D53" s="10">
        <f>AVERAGE(C53:C54)</f>
        <v>25.001630783081055</v>
      </c>
      <c r="E53" s="10">
        <f>'Rpl19'!P18</f>
        <v>21.427563985188801</v>
      </c>
      <c r="F53" s="10">
        <f>D53-E53</f>
        <v>3.5740667978922538</v>
      </c>
      <c r="H53" s="13">
        <f>F53-(G32)</f>
        <v>-0.5783665974934884</v>
      </c>
      <c r="I53" s="13">
        <f>POWER(2,-H53)</f>
        <v>1.4931577554675342</v>
      </c>
    </row>
    <row r="54" spans="2:9" ht="18.95" customHeight="1" x14ac:dyDescent="0.25">
      <c r="B54" s="8"/>
      <c r="C54" s="2">
        <v>24.938283920288086</v>
      </c>
    </row>
    <row r="55" spans="2:9" ht="18.95" customHeight="1" x14ac:dyDescent="0.25">
      <c r="B55" s="8" t="s">
        <v>70</v>
      </c>
      <c r="C55" s="2">
        <v>24.929750442504883</v>
      </c>
      <c r="D55" s="10">
        <f>AVERAGE(C55:C56)</f>
        <v>24.879726409912109</v>
      </c>
      <c r="E55" s="10">
        <f>'Rpl19'!P21</f>
        <v>23.833723068237305</v>
      </c>
      <c r="F55" s="10">
        <f>D55-E55</f>
        <v>1.0460033416748047</v>
      </c>
      <c r="H55" s="13">
        <f>F55-(G32)</f>
        <v>-3.1064300537109375</v>
      </c>
      <c r="I55" s="13">
        <f>POWER(2,-H55)</f>
        <v>8.6124879166420261</v>
      </c>
    </row>
    <row r="56" spans="2:9" ht="18.95" customHeight="1" x14ac:dyDescent="0.25">
      <c r="B56" s="8"/>
      <c r="C56" s="2">
        <v>24.829702377319336</v>
      </c>
    </row>
    <row r="57" spans="2:9" ht="18.95" customHeight="1" x14ac:dyDescent="0.25"/>
    <row r="58" spans="2:9" ht="18.95" customHeight="1" x14ac:dyDescent="0.25"/>
    <row r="59" spans="2:9" ht="18.95" customHeight="1" x14ac:dyDescent="0.25"/>
    <row r="60" spans="2:9" ht="18.95" customHeight="1" x14ac:dyDescent="0.25"/>
    <row r="61" spans="2:9" ht="18.95" customHeight="1" x14ac:dyDescent="0.25"/>
    <row r="62" spans="2:9" ht="18.95" customHeight="1" x14ac:dyDescent="0.25"/>
    <row r="63" spans="2:9" ht="18.95" customHeight="1" x14ac:dyDescent="0.25"/>
    <row r="64" spans="2:9" ht="18.95" customHeight="1" x14ac:dyDescent="0.25"/>
    <row r="65" ht="18.95" customHeight="1" x14ac:dyDescent="0.25"/>
    <row r="66" ht="18.95" customHeight="1" x14ac:dyDescent="0.25"/>
    <row r="67" ht="18.95" customHeight="1" x14ac:dyDescent="0.25"/>
    <row r="68" ht="18.95" customHeight="1" x14ac:dyDescent="0.25"/>
    <row r="69" ht="18.95" customHeight="1" x14ac:dyDescent="0.25"/>
    <row r="70" ht="18.95" customHeight="1" x14ac:dyDescent="0.25"/>
    <row r="71" ht="18.95" customHeight="1" x14ac:dyDescent="0.25"/>
    <row r="72" ht="18.95" customHeight="1" x14ac:dyDescent="0.25"/>
    <row r="73" ht="18.95" customHeight="1" x14ac:dyDescent="0.25"/>
    <row r="74" ht="18.95" customHeight="1" x14ac:dyDescent="0.25"/>
    <row r="75" ht="18.95" customHeight="1" x14ac:dyDescent="0.25"/>
    <row r="76" ht="18.95" customHeight="1" x14ac:dyDescent="0.25"/>
    <row r="77" ht="18.95" customHeight="1" x14ac:dyDescent="0.25"/>
    <row r="78" ht="18.95" customHeight="1" x14ac:dyDescent="0.25"/>
    <row r="79" ht="18.95" customHeight="1" x14ac:dyDescent="0.25"/>
    <row r="80" ht="18.95" customHeight="1" x14ac:dyDescent="0.25"/>
    <row r="81" ht="18.95" customHeight="1" x14ac:dyDescent="0.25"/>
    <row r="82" ht="18.95" customHeight="1" x14ac:dyDescent="0.25"/>
    <row r="83" ht="18.95" customHeight="1" x14ac:dyDescent="0.25"/>
    <row r="84" ht="18.95" customHeight="1" x14ac:dyDescent="0.25"/>
    <row r="85" ht="18.95" customHeight="1" x14ac:dyDescent="0.25"/>
    <row r="86" ht="18.95" customHeight="1" x14ac:dyDescent="0.25"/>
    <row r="87" ht="18.95" customHeight="1" x14ac:dyDescent="0.25"/>
    <row r="88" ht="18.95" customHeight="1" x14ac:dyDescent="0.25"/>
    <row r="89" ht="18.95" customHeight="1" x14ac:dyDescent="0.25"/>
    <row r="90" ht="18.95" customHeight="1" x14ac:dyDescent="0.25"/>
    <row r="91" ht="18.95" customHeight="1" x14ac:dyDescent="0.25"/>
    <row r="92" ht="18.95" customHeight="1" x14ac:dyDescent="0.25"/>
    <row r="93" ht="18.95" customHeight="1" x14ac:dyDescent="0.25"/>
    <row r="94" ht="18.95" customHeight="1" x14ac:dyDescent="0.25"/>
    <row r="95" ht="18.95" customHeight="1" x14ac:dyDescent="0.25"/>
    <row r="96" ht="18.95" customHeight="1" x14ac:dyDescent="0.25"/>
    <row r="97" ht="18.95" customHeight="1" x14ac:dyDescent="0.25"/>
    <row r="98" ht="18.95" customHeight="1" x14ac:dyDescent="0.25"/>
    <row r="99" ht="18.95" customHeight="1" x14ac:dyDescent="0.25"/>
    <row r="100" ht="18.95" customHeight="1" x14ac:dyDescent="0.25"/>
    <row r="101" ht="18.95" customHeight="1" x14ac:dyDescent="0.25"/>
    <row r="102" ht="18.95" customHeight="1" x14ac:dyDescent="0.25"/>
    <row r="103" ht="18.95" customHeight="1" x14ac:dyDescent="0.25"/>
    <row r="104" ht="18.95" customHeight="1" x14ac:dyDescent="0.25"/>
    <row r="105" ht="18.95" customHeight="1" x14ac:dyDescent="0.25"/>
    <row r="106" ht="18.95" customHeight="1" x14ac:dyDescent="0.25"/>
    <row r="107" ht="18.95" customHeight="1" x14ac:dyDescent="0.25"/>
    <row r="108" ht="18.95" customHeight="1" x14ac:dyDescent="0.25"/>
    <row r="109" ht="18.95" customHeight="1" x14ac:dyDescent="0.25"/>
    <row r="110" ht="18.95" customHeight="1" x14ac:dyDescent="0.25"/>
    <row r="111" ht="18.95" customHeight="1" x14ac:dyDescent="0.25"/>
    <row r="112" ht="18.95" customHeight="1" x14ac:dyDescent="0.25"/>
    <row r="113" ht="18.95" customHeight="1" x14ac:dyDescent="0.25"/>
    <row r="114" ht="18.95" customHeight="1" x14ac:dyDescent="0.25"/>
    <row r="115" ht="18.95" customHeight="1" x14ac:dyDescent="0.25"/>
    <row r="116" ht="18.95" customHeight="1" x14ac:dyDescent="0.25"/>
    <row r="117" ht="18.95" customHeight="1" x14ac:dyDescent="0.25"/>
    <row r="118" ht="18.95" customHeight="1" x14ac:dyDescent="0.25"/>
    <row r="119" ht="18.95" customHeight="1" x14ac:dyDescent="0.25"/>
    <row r="120" ht="18.95" customHeight="1" x14ac:dyDescent="0.25"/>
    <row r="121" ht="18.95" customHeight="1" x14ac:dyDescent="0.25"/>
    <row r="122" ht="18.95" customHeight="1" x14ac:dyDescent="0.25"/>
    <row r="123" ht="18.95" customHeight="1" x14ac:dyDescent="0.25"/>
    <row r="124" ht="18.95" customHeight="1" x14ac:dyDescent="0.25"/>
    <row r="125" ht="18.95" customHeight="1" x14ac:dyDescent="0.25"/>
    <row r="126" ht="18.95" customHeight="1" x14ac:dyDescent="0.25"/>
    <row r="127" ht="18.95" customHeight="1" x14ac:dyDescent="0.25"/>
    <row r="128" ht="18.95" customHeight="1" x14ac:dyDescent="0.25"/>
    <row r="129" ht="18.95" customHeight="1" x14ac:dyDescent="0.25"/>
    <row r="130" ht="18.95" customHeight="1" x14ac:dyDescent="0.25"/>
    <row r="131" ht="18.95" customHeight="1" x14ac:dyDescent="0.25"/>
    <row r="132" ht="18.95" customHeight="1" x14ac:dyDescent="0.25"/>
    <row r="133" ht="18.95" customHeight="1" x14ac:dyDescent="0.25"/>
    <row r="134" ht="18.95" customHeight="1" x14ac:dyDescent="0.25"/>
    <row r="135" ht="18.95" customHeight="1" x14ac:dyDescent="0.25"/>
    <row r="136" ht="18.95" customHeight="1" x14ac:dyDescent="0.25"/>
    <row r="137" ht="18.95" customHeight="1" x14ac:dyDescent="0.25"/>
    <row r="138" ht="18.95" customHeight="1" x14ac:dyDescent="0.25"/>
    <row r="139" ht="18.95" customHeight="1" x14ac:dyDescent="0.25"/>
    <row r="140" ht="18.95" customHeight="1" x14ac:dyDescent="0.25"/>
    <row r="141" ht="18.95" customHeight="1" x14ac:dyDescent="0.25"/>
    <row r="142" ht="18.95" customHeight="1" x14ac:dyDescent="0.25"/>
    <row r="143" ht="18.95" customHeight="1" x14ac:dyDescent="0.25"/>
    <row r="144" ht="18.95" customHeight="1" x14ac:dyDescent="0.25"/>
    <row r="145" ht="18.95" customHeight="1" x14ac:dyDescent="0.25"/>
    <row r="146" ht="18.9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146"/>
  <sheetViews>
    <sheetView topLeftCell="F43" workbookViewId="0">
      <selection activeCell="O11" sqref="O11"/>
    </sheetView>
  </sheetViews>
  <sheetFormatPr defaultRowHeight="15" x14ac:dyDescent="0.25"/>
  <cols>
    <col min="1" max="1" width="0" style="11" hidden="1" customWidth="1"/>
    <col min="2" max="2" width="14.28515625" style="12" customWidth="1"/>
    <col min="3" max="4" width="12" style="11" bestFit="1" customWidth="1"/>
    <col min="5" max="5" width="18.42578125" style="10" bestFit="1" customWidth="1"/>
    <col min="6" max="10" width="15.7109375" style="11" customWidth="1"/>
    <col min="11" max="11" width="9.140625" style="14" customWidth="1"/>
    <col min="12" max="17" width="9.140625" style="14"/>
    <col min="18" max="16384" width="9.140625" style="11"/>
  </cols>
  <sheetData>
    <row r="2" spans="1:17" x14ac:dyDescent="0.25">
      <c r="B2" s="12" t="s">
        <v>16</v>
      </c>
    </row>
    <row r="5" spans="1:17" s="10" customFormat="1" ht="18.95" customHeight="1" x14ac:dyDescent="0.25">
      <c r="A5" s="10" t="s">
        <v>0</v>
      </c>
      <c r="B5" s="12" t="s">
        <v>1</v>
      </c>
      <c r="C5" s="10" t="s">
        <v>2</v>
      </c>
      <c r="D5" s="10" t="s">
        <v>3</v>
      </c>
      <c r="E5" s="10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19</v>
      </c>
      <c r="K5" s="13"/>
      <c r="L5" s="13"/>
      <c r="M5" s="13"/>
      <c r="N5" s="13"/>
      <c r="O5" s="13"/>
      <c r="P5" s="13"/>
      <c r="Q5" s="13"/>
    </row>
    <row r="6" spans="1:17" s="10" customFormat="1" ht="18.95" customHeight="1" x14ac:dyDescent="0.25">
      <c r="A6" s="10" t="s">
        <v>24</v>
      </c>
      <c r="B6" s="12" t="s">
        <v>47</v>
      </c>
      <c r="C6" s="2">
        <v>25.804725646972656</v>
      </c>
      <c r="D6" s="10">
        <f>AVERAGE(C6:C7)</f>
        <v>25.807661056518555</v>
      </c>
      <c r="E6" s="10">
        <f>'Rpl19'!D6</f>
        <v>21.787865956624348</v>
      </c>
      <c r="F6" s="10">
        <f>D6-E6</f>
        <v>4.0197950998942069</v>
      </c>
      <c r="G6" s="10">
        <f>AVERAGE(F6:F17)</f>
        <v>4.2056008444892043</v>
      </c>
      <c r="H6" s="13">
        <f>F6-(G6)</f>
        <v>-0.18580574459499744</v>
      </c>
      <c r="I6" s="13">
        <f>POWER(2,-H6)</f>
        <v>1.1374520623863382</v>
      </c>
      <c r="J6" s="10">
        <f>AVERAGE(I6:I17)</f>
        <v>1.0867097815990285</v>
      </c>
      <c r="K6" s="13"/>
      <c r="L6" s="13"/>
      <c r="M6" s="13"/>
      <c r="N6" s="13"/>
      <c r="O6" s="13"/>
      <c r="P6" s="13"/>
      <c r="Q6" s="13"/>
    </row>
    <row r="7" spans="1:17" s="10" customFormat="1" ht="18.95" customHeight="1" x14ac:dyDescent="0.25">
      <c r="A7" s="10" t="s">
        <v>25</v>
      </c>
      <c r="B7" s="12"/>
      <c r="C7" s="2">
        <v>25.810596466064453</v>
      </c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s="10" customFormat="1" ht="18.95" customHeight="1" x14ac:dyDescent="0.25">
      <c r="A8" s="10" t="s">
        <v>26</v>
      </c>
      <c r="B8" s="12" t="s">
        <v>51</v>
      </c>
      <c r="C8" s="2">
        <v>26.178691864013672</v>
      </c>
      <c r="D8" s="10">
        <f>AVERAGE(C8:C9)</f>
        <v>26.169949531555176</v>
      </c>
      <c r="E8" s="10">
        <f>'Rpl19'!D9</f>
        <v>21.994752248128254</v>
      </c>
      <c r="F8" s="10">
        <f>D8-E8</f>
        <v>4.1751972834269218</v>
      </c>
      <c r="H8" s="13">
        <f>F8-(G6)</f>
        <v>-3.0403561062282591E-2</v>
      </c>
      <c r="I8" s="13">
        <f>POWER(2,-H8)</f>
        <v>1.0212977705325039</v>
      </c>
      <c r="J8" s="13"/>
      <c r="K8" s="13"/>
      <c r="L8" s="13"/>
      <c r="M8" s="13"/>
      <c r="N8" s="13"/>
      <c r="O8" s="13"/>
      <c r="P8" s="13"/>
      <c r="Q8" s="13"/>
    </row>
    <row r="9" spans="1:17" s="10" customFormat="1" ht="18.95" customHeight="1" x14ac:dyDescent="0.25">
      <c r="A9" s="10" t="s">
        <v>27</v>
      </c>
      <c r="B9" s="12"/>
      <c r="C9" s="2">
        <v>26.16120719909668</v>
      </c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s="10" customFormat="1" ht="18.95" customHeight="1" x14ac:dyDescent="0.25">
      <c r="A10" s="10" t="s">
        <v>28</v>
      </c>
      <c r="B10" s="12" t="s">
        <v>55</v>
      </c>
      <c r="C10" s="2">
        <v>25.532617568969727</v>
      </c>
      <c r="D10" s="10">
        <f>AVERAGE(C10:C11)</f>
        <v>25.553983688354492</v>
      </c>
      <c r="E10" s="10">
        <f>'Rpl19'!D12</f>
        <v>21.559293111165363</v>
      </c>
      <c r="F10" s="10">
        <f>D10-E10</f>
        <v>3.9946905771891288</v>
      </c>
      <c r="H10" s="13">
        <f>F10-(G6)</f>
        <v>-0.21091026730007556</v>
      </c>
      <c r="I10" s="13">
        <f>POWER(2,-H10)</f>
        <v>1.1574182256895755</v>
      </c>
      <c r="J10" s="13"/>
      <c r="K10" s="13"/>
      <c r="L10" s="13"/>
      <c r="M10" s="13"/>
      <c r="N10" s="13"/>
      <c r="O10" s="13"/>
      <c r="P10" s="13"/>
      <c r="Q10" s="13"/>
    </row>
    <row r="11" spans="1:17" s="10" customFormat="1" ht="18.95" customHeight="1" x14ac:dyDescent="0.25">
      <c r="A11" s="10" t="s">
        <v>29</v>
      </c>
      <c r="B11" s="12"/>
      <c r="C11" s="2">
        <v>25.575349807739258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s="10" customFormat="1" ht="18.95" customHeight="1" x14ac:dyDescent="0.25">
      <c r="B12" s="12" t="s">
        <v>59</v>
      </c>
      <c r="C12" s="2">
        <v>24.835466384887695</v>
      </c>
      <c r="D12" s="10">
        <f>AVERAGE(C12:C13)</f>
        <v>24.809403419494629</v>
      </c>
      <c r="E12" s="10">
        <f>'Rpl19'!D15</f>
        <v>21.210843404134113</v>
      </c>
      <c r="F12" s="10">
        <f>D12-E12</f>
        <v>3.5985600153605155</v>
      </c>
      <c r="H12" s="13">
        <f>F12-(G6)</f>
        <v>-0.60704082912868884</v>
      </c>
      <c r="I12" s="13">
        <f>POWER(2,-H12)</f>
        <v>1.5231318446314406</v>
      </c>
      <c r="K12" s="13"/>
      <c r="L12" s="13"/>
      <c r="M12" s="13"/>
      <c r="N12" s="13"/>
      <c r="O12" s="13"/>
      <c r="P12" s="13"/>
      <c r="Q12" s="13"/>
    </row>
    <row r="13" spans="1:17" s="10" customFormat="1" ht="18.95" customHeight="1" x14ac:dyDescent="0.25">
      <c r="A13" s="10" t="s">
        <v>30</v>
      </c>
      <c r="B13" s="12"/>
      <c r="C13" s="2">
        <v>24.783340454101563</v>
      </c>
      <c r="H13" s="13"/>
      <c r="I13" s="13"/>
      <c r="K13" s="13"/>
      <c r="L13" s="13"/>
      <c r="M13" s="13"/>
      <c r="N13" s="13"/>
      <c r="O13" s="13"/>
      <c r="P13" s="13"/>
      <c r="Q13" s="13"/>
    </row>
    <row r="14" spans="1:17" s="10" customFormat="1" ht="18.95" customHeight="1" x14ac:dyDescent="0.25">
      <c r="A14" s="10" t="s">
        <v>31</v>
      </c>
      <c r="B14" s="12" t="s">
        <v>63</v>
      </c>
      <c r="C14" s="2">
        <v>26.9266357421875</v>
      </c>
      <c r="D14" s="10">
        <f>AVERAGE(C14:C15)</f>
        <v>26.971443176269531</v>
      </c>
      <c r="E14" s="10">
        <f>'Rpl19'!D18</f>
        <v>21.344874064127605</v>
      </c>
      <c r="F14" s="10">
        <f>D14-E14</f>
        <v>5.6265691121419259</v>
      </c>
      <c r="H14" s="13">
        <f>F14-(G6)</f>
        <v>1.4209682676527216</v>
      </c>
      <c r="I14" s="13">
        <f>POWER(2,-H14)</f>
        <v>0.37346157854502365</v>
      </c>
      <c r="J14" s="13"/>
      <c r="K14" s="13"/>
      <c r="L14" s="13"/>
      <c r="M14" s="13"/>
      <c r="N14" s="13"/>
      <c r="O14" s="13"/>
      <c r="P14" s="13"/>
      <c r="Q14" s="13"/>
    </row>
    <row r="15" spans="1:17" s="10" customFormat="1" ht="18.95" customHeight="1" x14ac:dyDescent="0.25">
      <c r="A15" s="10" t="s">
        <v>32</v>
      </c>
      <c r="B15" s="12"/>
      <c r="C15" s="2">
        <v>27.016250610351563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10" customFormat="1" ht="18.95" customHeight="1" x14ac:dyDescent="0.25">
      <c r="A16" s="10" t="s">
        <v>33</v>
      </c>
      <c r="B16" s="12" t="s">
        <v>67</v>
      </c>
      <c r="C16" s="2">
        <v>25.165985107421875</v>
      </c>
      <c r="D16" s="10">
        <f>AVERAGE(C16:C17)</f>
        <v>25.070621490478516</v>
      </c>
      <c r="E16" s="10">
        <f>'Rpl19'!D21</f>
        <v>21.251828511555988</v>
      </c>
      <c r="F16" s="10">
        <f>D16-E16</f>
        <v>3.8187929789225272</v>
      </c>
      <c r="H16" s="13">
        <f>F16-(G6)</f>
        <v>-0.38680786556667712</v>
      </c>
      <c r="I16" s="13">
        <f>POWER(2,-H16)</f>
        <v>1.3074972078092892</v>
      </c>
      <c r="J16" s="13"/>
      <c r="K16" s="13"/>
      <c r="L16" s="13"/>
      <c r="M16" s="13"/>
      <c r="N16" s="13"/>
      <c r="O16" s="13"/>
      <c r="P16" s="13"/>
      <c r="Q16" s="13"/>
    </row>
    <row r="17" spans="1:17" s="10" customFormat="1" ht="18.95" customHeight="1" x14ac:dyDescent="0.25">
      <c r="A17" s="10" t="s">
        <v>34</v>
      </c>
      <c r="B17" s="12"/>
      <c r="C17" s="2">
        <v>24.975257873535156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s="10" customFormat="1" ht="18.95" customHeight="1" x14ac:dyDescent="0.25">
      <c r="A18" s="10" t="s">
        <v>35</v>
      </c>
      <c r="B18" s="12"/>
      <c r="C18" s="2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s="10" customFormat="1" ht="18.95" customHeight="1" x14ac:dyDescent="0.25">
      <c r="A19" s="10" t="s">
        <v>36</v>
      </c>
      <c r="B19" s="8" t="s">
        <v>48</v>
      </c>
      <c r="C19" s="2">
        <v>25.121723175048828</v>
      </c>
      <c r="D19" s="10">
        <f>AVERAGE(C19:C20)</f>
        <v>25.042243957519531</v>
      </c>
      <c r="E19" s="10">
        <f>'Rpl19'!H6</f>
        <v>21.368786493937176</v>
      </c>
      <c r="F19" s="10">
        <f>D19-E19</f>
        <v>3.6734574635823556</v>
      </c>
      <c r="H19" s="13">
        <f>F19-(G6)</f>
        <v>-0.53214338090684876</v>
      </c>
      <c r="I19" s="13">
        <f>POWER(2,-H19)</f>
        <v>1.4460760043251577</v>
      </c>
      <c r="J19" s="13">
        <f>AVERAGE(I19:I30)</f>
        <v>2.1921702239170542</v>
      </c>
      <c r="K19" s="13"/>
      <c r="L19" s="13"/>
      <c r="M19" s="13"/>
      <c r="N19" s="13"/>
      <c r="O19" s="13"/>
      <c r="P19" s="13"/>
      <c r="Q19" s="13"/>
    </row>
    <row r="20" spans="1:17" s="10" customFormat="1" ht="18.95" customHeight="1" x14ac:dyDescent="0.25">
      <c r="A20" s="10" t="s">
        <v>37</v>
      </c>
      <c r="B20" s="8"/>
      <c r="C20" s="2">
        <v>24.962764739990234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s="10" customFormat="1" ht="18.95" customHeight="1" x14ac:dyDescent="0.25">
      <c r="A21" s="10" t="s">
        <v>38</v>
      </c>
      <c r="B21" s="8" t="s">
        <v>52</v>
      </c>
      <c r="C21" s="2">
        <v>25.293581008911133</v>
      </c>
      <c r="D21" s="10">
        <f>AVERAGE(C21:C22)</f>
        <v>25.240333557128906</v>
      </c>
      <c r="E21" s="10">
        <f>'Rpl19'!H9</f>
        <v>21.964040120442707</v>
      </c>
      <c r="F21" s="10">
        <f>D21-E21</f>
        <v>3.2762934366861991</v>
      </c>
      <c r="H21" s="13">
        <f>F21-(G6)</f>
        <v>-0.92930740780300525</v>
      </c>
      <c r="I21" s="13">
        <f>POWER(2,-H21)</f>
        <v>1.9043615529400231</v>
      </c>
      <c r="J21" s="13"/>
      <c r="K21" s="13"/>
      <c r="L21" s="13"/>
      <c r="M21" s="13"/>
      <c r="N21" s="13"/>
      <c r="O21" s="13"/>
      <c r="P21" s="13"/>
      <c r="Q21" s="13"/>
    </row>
    <row r="22" spans="1:17" s="10" customFormat="1" ht="18.95" customHeight="1" x14ac:dyDescent="0.25">
      <c r="A22" s="10" t="s">
        <v>39</v>
      </c>
      <c r="B22" s="8"/>
      <c r="C22" s="2">
        <v>25.18708610534668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s="10" customFormat="1" ht="18.95" customHeight="1" x14ac:dyDescent="0.25">
      <c r="A23" s="10" t="s">
        <v>40</v>
      </c>
      <c r="B23" s="8" t="s">
        <v>56</v>
      </c>
      <c r="C23" s="2">
        <v>23.584360122680664</v>
      </c>
      <c r="D23" s="10">
        <f>AVERAGE(C23:C24)</f>
        <v>23.658946990966797</v>
      </c>
      <c r="E23" s="10">
        <f>'Rpl19'!H12</f>
        <v>21.31080436706543</v>
      </c>
      <c r="F23" s="10">
        <f>D23-E23</f>
        <v>2.3481426239013672</v>
      </c>
      <c r="H23" s="13">
        <f>F23-(G6)</f>
        <v>-1.8574582205878372</v>
      </c>
      <c r="I23" s="13">
        <f>POWER(2,-H23)</f>
        <v>3.6236866840544688</v>
      </c>
      <c r="J23" s="13"/>
      <c r="K23" s="13"/>
      <c r="L23" s="13"/>
      <c r="M23" s="13"/>
      <c r="N23" s="13"/>
      <c r="O23" s="13"/>
      <c r="P23" s="13"/>
      <c r="Q23" s="13"/>
    </row>
    <row r="24" spans="1:17" s="10" customFormat="1" ht="18.95" customHeight="1" x14ac:dyDescent="0.25">
      <c r="A24" s="10" t="s">
        <v>41</v>
      </c>
      <c r="B24" s="8"/>
      <c r="C24" s="2">
        <v>23.73353385925293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s="10" customFormat="1" ht="18.95" customHeight="1" x14ac:dyDescent="0.25">
      <c r="A25" s="10" t="s">
        <v>42</v>
      </c>
      <c r="B25" s="8" t="s">
        <v>60</v>
      </c>
      <c r="C25" s="2">
        <v>23.973653793334961</v>
      </c>
      <c r="D25" s="10">
        <f>AVERAGE(C25:C26)</f>
        <v>24.035199165344238</v>
      </c>
      <c r="E25" s="10">
        <f>'Rpl19'!H15</f>
        <v>21.145280838012695</v>
      </c>
      <c r="F25" s="10">
        <f>D25-E25</f>
        <v>2.889918327331543</v>
      </c>
      <c r="H25" s="13">
        <f>F25-(G6)</f>
        <v>-1.3156825171576614</v>
      </c>
      <c r="I25" s="13">
        <f>POWER(2,-H25)</f>
        <v>2.4892006311788553</v>
      </c>
      <c r="J25" s="13"/>
      <c r="K25" s="13"/>
      <c r="L25" s="13"/>
      <c r="M25" s="13"/>
      <c r="N25" s="13"/>
      <c r="O25" s="13"/>
      <c r="P25" s="13"/>
      <c r="Q25" s="13"/>
    </row>
    <row r="26" spans="1:17" s="10" customFormat="1" ht="18.95" customHeight="1" x14ac:dyDescent="0.25">
      <c r="A26" s="10" t="s">
        <v>43</v>
      </c>
      <c r="B26" s="8"/>
      <c r="C26" s="2">
        <v>24.096744537353516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s="10" customFormat="1" ht="18.95" customHeight="1" x14ac:dyDescent="0.25">
      <c r="B27" s="8" t="s">
        <v>64</v>
      </c>
      <c r="C27" s="2">
        <v>24.707763671875</v>
      </c>
      <c r="D27" s="10">
        <f>AVERAGE(C27:C28)</f>
        <v>24.729242324829102</v>
      </c>
      <c r="E27" s="10">
        <f>'Rpl19'!H18</f>
        <v>21.204296112060547</v>
      </c>
      <c r="F27" s="10">
        <f>D27-E27</f>
        <v>3.5249462127685547</v>
      </c>
      <c r="H27" s="13">
        <f>F27-(G6)</f>
        <v>-0.68065463172064966</v>
      </c>
      <c r="I27" s="13">
        <f>POWER(2,-H27)</f>
        <v>1.6028669008775673</v>
      </c>
      <c r="K27" s="13"/>
      <c r="L27" s="13"/>
      <c r="M27" s="13"/>
      <c r="N27" s="13"/>
      <c r="O27" s="13"/>
      <c r="P27" s="13"/>
      <c r="Q27" s="13"/>
    </row>
    <row r="28" spans="1:17" s="10" customFormat="1" ht="18.95" customHeight="1" x14ac:dyDescent="0.25">
      <c r="A28" s="10" t="s">
        <v>44</v>
      </c>
      <c r="B28" s="8"/>
      <c r="C28" s="2">
        <v>24.750720977783203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s="10" customFormat="1" ht="18.95" customHeight="1" x14ac:dyDescent="0.25">
      <c r="A29" s="10" t="s">
        <v>45</v>
      </c>
      <c r="B29" s="8" t="s">
        <v>68</v>
      </c>
      <c r="C29" s="2">
        <v>24.161418914794922</v>
      </c>
      <c r="D29" s="10">
        <f>AVERAGE(C29:C30)</f>
        <v>24.215409278869629</v>
      </c>
      <c r="E29" s="10">
        <f>'Rpl19'!H21</f>
        <v>21.071121215820313</v>
      </c>
      <c r="F29" s="10">
        <f>D29-E29</f>
        <v>3.1442880630493164</v>
      </c>
      <c r="H29" s="13">
        <f>F29-(G6)</f>
        <v>-1.0613127814398879</v>
      </c>
      <c r="I29" s="13">
        <f>POWER(2,-H29)</f>
        <v>2.0868295701262531</v>
      </c>
      <c r="J29" s="13"/>
      <c r="K29" s="13"/>
      <c r="L29" s="13"/>
      <c r="M29" s="13"/>
      <c r="N29" s="13"/>
      <c r="O29" s="13"/>
      <c r="P29" s="13"/>
      <c r="Q29" s="13"/>
    </row>
    <row r="30" spans="1:17" s="10" customFormat="1" ht="18.95" customHeight="1" x14ac:dyDescent="0.25">
      <c r="A30" s="10" t="s">
        <v>46</v>
      </c>
      <c r="B30" s="8"/>
      <c r="C30" s="2">
        <v>24.269399642944336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s="10" customFormat="1" ht="18.95" customHeight="1" x14ac:dyDescent="0.25">
      <c r="A31" s="10" t="s">
        <v>35</v>
      </c>
      <c r="B31" s="12"/>
      <c r="C31" s="2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8.95" customHeight="1" x14ac:dyDescent="0.25">
      <c r="B32" s="8" t="s">
        <v>49</v>
      </c>
      <c r="C32" s="2">
        <v>24.684087753295898</v>
      </c>
      <c r="D32" s="10">
        <f>AVERAGE(C32:C33)</f>
        <v>24.806769371032715</v>
      </c>
      <c r="E32" s="10">
        <f>'Rpl19'!L6</f>
        <v>21.648805618286133</v>
      </c>
      <c r="F32" s="10">
        <f>D32-E32</f>
        <v>3.157963752746582</v>
      </c>
      <c r="G32" s="10">
        <f>AVERAGE(F32:F43)</f>
        <v>3.6501588821411133</v>
      </c>
      <c r="H32" s="13">
        <f>F32-(G32)</f>
        <v>-0.49219512939453125</v>
      </c>
      <c r="I32" s="13">
        <f>POWER(2,-H32)</f>
        <v>1.4065834322250999</v>
      </c>
      <c r="J32" s="13">
        <f>AVERAGE(I32:I43)</f>
        <v>1.0783752481837336</v>
      </c>
    </row>
    <row r="33" spans="2:10" ht="18.95" customHeight="1" x14ac:dyDescent="0.25">
      <c r="B33" s="8"/>
      <c r="C33" s="2">
        <v>24.929450988769531</v>
      </c>
    </row>
    <row r="34" spans="2:10" ht="18.95" customHeight="1" x14ac:dyDescent="0.25">
      <c r="B34" s="8" t="s">
        <v>53</v>
      </c>
      <c r="C34" s="2">
        <v>25.445442199707031</v>
      </c>
      <c r="D34" s="10">
        <f>AVERAGE(C34:C35)</f>
        <v>25.616434097290039</v>
      </c>
      <c r="E34" s="10">
        <f>'Rpl19'!L9</f>
        <v>21.2174072265625</v>
      </c>
      <c r="F34" s="10">
        <f>D34-E34</f>
        <v>4.3990268707275391</v>
      </c>
      <c r="H34" s="13">
        <f>F34-(G32)</f>
        <v>0.74886798858642578</v>
      </c>
      <c r="I34" s="13">
        <f>POWER(2,-H34)</f>
        <v>0.59507029658134203</v>
      </c>
    </row>
    <row r="35" spans="2:10" ht="18.95" customHeight="1" x14ac:dyDescent="0.25">
      <c r="B35" s="8"/>
      <c r="C35" s="2">
        <v>25.787425994873047</v>
      </c>
    </row>
    <row r="36" spans="2:10" ht="18.95" customHeight="1" x14ac:dyDescent="0.25">
      <c r="B36" s="8" t="s">
        <v>57</v>
      </c>
      <c r="C36" s="2">
        <v>24.400381088256836</v>
      </c>
      <c r="D36" s="10">
        <f>AVERAGE(C36:C37)</f>
        <v>24.475832939147949</v>
      </c>
      <c r="E36" s="10">
        <f>'Rpl19'!L12</f>
        <v>21.16175142923991</v>
      </c>
      <c r="F36" s="10">
        <f>D36-E36</f>
        <v>3.3140815099080392</v>
      </c>
      <c r="H36" s="13">
        <f>F36-(G32)</f>
        <v>-0.3360773722330741</v>
      </c>
      <c r="I36" s="13">
        <f>POWER(2,-H36)</f>
        <v>1.2623197289396244</v>
      </c>
    </row>
    <row r="37" spans="2:10" ht="18.95" customHeight="1" x14ac:dyDescent="0.25">
      <c r="B37" s="8"/>
      <c r="C37" s="2">
        <v>24.551284790039063</v>
      </c>
    </row>
    <row r="38" spans="2:10" ht="18.95" customHeight="1" x14ac:dyDescent="0.25">
      <c r="B38" s="8" t="s">
        <v>61</v>
      </c>
      <c r="C38" s="2">
        <v>24.769271850585938</v>
      </c>
      <c r="D38" s="10">
        <f>AVERAGE(C38:C39)</f>
        <v>24.87562084197998</v>
      </c>
      <c r="E38" s="10">
        <f>'Rpl19'!L15</f>
        <v>21.139947891235352</v>
      </c>
      <c r="F38" s="10">
        <f>D38-E38</f>
        <v>3.7356729507446289</v>
      </c>
      <c r="H38" s="13">
        <f>F38-(G32)</f>
        <v>8.5514068603515625E-2</v>
      </c>
      <c r="I38" s="13">
        <f>POWER(2,-H38)</f>
        <v>0.94244865787142051</v>
      </c>
    </row>
    <row r="39" spans="2:10" ht="18.95" customHeight="1" x14ac:dyDescent="0.25">
      <c r="B39" s="8"/>
      <c r="C39" s="2">
        <v>24.981969833374023</v>
      </c>
    </row>
    <row r="40" spans="2:10" ht="18.95" customHeight="1" x14ac:dyDescent="0.25">
      <c r="B40" s="8" t="s">
        <v>65</v>
      </c>
      <c r="C40" s="2">
        <v>25.670442581176758</v>
      </c>
      <c r="D40" s="10">
        <f>AVERAGE(C40:C41)</f>
        <v>25.690649032592773</v>
      </c>
      <c r="E40" s="10">
        <f>'Rpl19'!L18</f>
        <v>21.316972732543945</v>
      </c>
      <c r="F40" s="10">
        <f>D40-E40</f>
        <v>4.3736763000488281</v>
      </c>
      <c r="H40" s="13">
        <f>F40-(G32)</f>
        <v>0.72351741790771484</v>
      </c>
      <c r="I40" s="13">
        <f>POWER(2,-H40)</f>
        <v>0.60561908793478358</v>
      </c>
    </row>
    <row r="41" spans="2:10" ht="18.95" customHeight="1" x14ac:dyDescent="0.25">
      <c r="B41" s="8"/>
      <c r="C41" s="2">
        <v>25.710855484008789</v>
      </c>
    </row>
    <row r="42" spans="2:10" ht="18.95" customHeight="1" x14ac:dyDescent="0.25">
      <c r="B42" s="8" t="s">
        <v>69</v>
      </c>
      <c r="C42" s="2">
        <v>24.101480484008789</v>
      </c>
      <c r="D42" s="10">
        <f>AVERAGE(C42:C43)</f>
        <v>24.118544578552246</v>
      </c>
      <c r="E42" s="10">
        <f>'Rpl19'!L21</f>
        <v>21.198012669881184</v>
      </c>
      <c r="F42" s="10">
        <f>D42-E42</f>
        <v>2.9205319086710624</v>
      </c>
      <c r="H42" s="13">
        <f>F42-(G32)</f>
        <v>-0.7296269734700509</v>
      </c>
      <c r="I42" s="13">
        <f>POWER(2,-H42)</f>
        <v>1.6582102855501304</v>
      </c>
    </row>
    <row r="43" spans="2:10" ht="18.95" customHeight="1" x14ac:dyDescent="0.25">
      <c r="B43" s="8"/>
      <c r="C43" s="2">
        <v>24.135608673095703</v>
      </c>
    </row>
    <row r="44" spans="2:10" ht="18.95" customHeight="1" x14ac:dyDescent="0.25"/>
    <row r="45" spans="2:10" ht="18.95" customHeight="1" x14ac:dyDescent="0.25">
      <c r="B45" s="8" t="s">
        <v>50</v>
      </c>
      <c r="C45" s="2">
        <v>23.915834426879883</v>
      </c>
      <c r="D45" s="10">
        <f>AVERAGE(C45:C46)</f>
        <v>23.983003616333008</v>
      </c>
      <c r="E45" s="10">
        <f>'Rpl19'!P6</f>
        <v>21.290028254191082</v>
      </c>
      <c r="F45" s="10">
        <f>D45-E45</f>
        <v>2.6929753621419259</v>
      </c>
      <c r="G45" s="10"/>
      <c r="H45" s="13">
        <f>F45-(G32)</f>
        <v>-0.95718351999918738</v>
      </c>
      <c r="I45" s="13">
        <f>POWER(2,-H45)</f>
        <v>1.9415158970210604</v>
      </c>
      <c r="J45" s="13">
        <f>AVERAGE(I45:I56)</f>
        <v>2.9866773580138593</v>
      </c>
    </row>
    <row r="46" spans="2:10" ht="18.95" customHeight="1" x14ac:dyDescent="0.25">
      <c r="B46" s="8"/>
      <c r="C46" s="2">
        <v>24.050172805786133</v>
      </c>
    </row>
    <row r="47" spans="2:10" ht="18.95" customHeight="1" x14ac:dyDescent="0.25">
      <c r="B47" s="8" t="s">
        <v>54</v>
      </c>
      <c r="C47" s="2">
        <v>24.055145263671875</v>
      </c>
      <c r="D47" s="10">
        <f>AVERAGE(C47:C48)</f>
        <v>24.108370780944824</v>
      </c>
      <c r="E47" s="10">
        <f>'Rpl19'!P9</f>
        <v>21.097944895426433</v>
      </c>
      <c r="F47" s="10">
        <f>D47-E47</f>
        <v>3.0104258855183907</v>
      </c>
      <c r="H47" s="13">
        <f>F47-(G32)</f>
        <v>-0.63973299662272254</v>
      </c>
      <c r="I47" s="13">
        <f>POWER(2,-H47)</f>
        <v>1.5580407819185691</v>
      </c>
    </row>
    <row r="48" spans="2:10" ht="18.95" customHeight="1" x14ac:dyDescent="0.25">
      <c r="B48" s="8"/>
      <c r="C48" s="2">
        <v>24.161596298217773</v>
      </c>
    </row>
    <row r="49" spans="2:9" ht="18.95" customHeight="1" x14ac:dyDescent="0.25">
      <c r="B49" s="8" t="s">
        <v>58</v>
      </c>
      <c r="C49" s="2">
        <v>23.983205795288086</v>
      </c>
      <c r="D49" s="10">
        <f>AVERAGE(C49:C50)</f>
        <v>23.964415550231934</v>
      </c>
      <c r="E49" s="10">
        <f>'Rpl19'!P12</f>
        <v>21.271996815999348</v>
      </c>
      <c r="F49" s="10">
        <f>D49-E49</f>
        <v>2.6924187342325858</v>
      </c>
      <c r="H49" s="13">
        <f>F49-(G32)</f>
        <v>-0.95774014790852746</v>
      </c>
      <c r="I49" s="13">
        <f>POWER(2,-H49)</f>
        <v>1.9422651270466977</v>
      </c>
    </row>
    <row r="50" spans="2:9" ht="18.95" customHeight="1" x14ac:dyDescent="0.25">
      <c r="B50" s="8"/>
      <c r="C50" s="2">
        <v>23.945625305175781</v>
      </c>
    </row>
    <row r="51" spans="2:9" ht="18.95" customHeight="1" x14ac:dyDescent="0.25">
      <c r="B51" s="8" t="s">
        <v>62</v>
      </c>
      <c r="C51" s="2">
        <v>23.612079620361328</v>
      </c>
      <c r="D51" s="10">
        <f>AVERAGE(C51:C52)</f>
        <v>23.651714324951172</v>
      </c>
      <c r="E51" s="10">
        <f>'Rpl19'!P15</f>
        <v>21.152890523274738</v>
      </c>
      <c r="F51" s="10">
        <f>D51-E51</f>
        <v>2.4988238016764335</v>
      </c>
      <c r="H51" s="13">
        <f>F51-(G32)</f>
        <v>-1.1513350804646798</v>
      </c>
      <c r="I51" s="13">
        <f>POWER(2,-H51)</f>
        <v>2.2211935019300757</v>
      </c>
    </row>
    <row r="52" spans="2:9" ht="18.95" customHeight="1" x14ac:dyDescent="0.25">
      <c r="B52" s="8"/>
      <c r="C52" s="2">
        <v>23.691349029541016</v>
      </c>
    </row>
    <row r="53" spans="2:9" ht="18.95" customHeight="1" x14ac:dyDescent="0.25">
      <c r="B53" s="8" t="s">
        <v>66</v>
      </c>
      <c r="C53" s="2">
        <v>24.095766067504883</v>
      </c>
      <c r="D53" s="10">
        <f>AVERAGE(C53:C54)</f>
        <v>24.073013305664063</v>
      </c>
      <c r="E53" s="10">
        <f>'Rpl19'!P18</f>
        <v>21.427563985188801</v>
      </c>
      <c r="F53" s="10">
        <f>D53-E53</f>
        <v>2.6454493204752616</v>
      </c>
      <c r="H53" s="13">
        <f>F53-(G32)</f>
        <v>-1.0047095616658517</v>
      </c>
      <c r="I53" s="13">
        <f>POWER(2,-H53)</f>
        <v>2.006539506819832</v>
      </c>
    </row>
    <row r="54" spans="2:9" ht="18.95" customHeight="1" x14ac:dyDescent="0.25">
      <c r="B54" s="8"/>
      <c r="C54" s="2">
        <v>24.050260543823242</v>
      </c>
    </row>
    <row r="55" spans="2:9" ht="18.95" customHeight="1" x14ac:dyDescent="0.25">
      <c r="B55" s="8" t="s">
        <v>70</v>
      </c>
      <c r="C55" s="2">
        <v>24.303478240966797</v>
      </c>
      <c r="D55" s="10">
        <f>AVERAGE(C55:C56)</f>
        <v>24.439398765563965</v>
      </c>
      <c r="E55" s="10">
        <f>'Rpl19'!P21</f>
        <v>23.833723068237305</v>
      </c>
      <c r="F55" s="10">
        <f>D55-E55</f>
        <v>0.60567569732666016</v>
      </c>
      <c r="H55" s="13">
        <f>F55-(G32)</f>
        <v>-3.0444831848144531</v>
      </c>
      <c r="I55" s="13">
        <f>POWER(2,-H55)</f>
        <v>8.2505093333469226</v>
      </c>
    </row>
    <row r="56" spans="2:9" ht="18.95" customHeight="1" x14ac:dyDescent="0.25">
      <c r="B56" s="8"/>
      <c r="C56" s="2">
        <v>24.575319290161133</v>
      </c>
    </row>
    <row r="57" spans="2:9" ht="18.95" customHeight="1" x14ac:dyDescent="0.25"/>
    <row r="58" spans="2:9" ht="18.95" customHeight="1" x14ac:dyDescent="0.25"/>
    <row r="59" spans="2:9" ht="18.95" customHeight="1" x14ac:dyDescent="0.25"/>
    <row r="60" spans="2:9" ht="18.95" customHeight="1" x14ac:dyDescent="0.25"/>
    <row r="61" spans="2:9" ht="18.95" customHeight="1" x14ac:dyDescent="0.25"/>
    <row r="62" spans="2:9" ht="18.95" customHeight="1" x14ac:dyDescent="0.25"/>
    <row r="63" spans="2:9" ht="18.95" customHeight="1" x14ac:dyDescent="0.25"/>
    <row r="64" spans="2:9" ht="18.95" customHeight="1" x14ac:dyDescent="0.25"/>
    <row r="65" ht="18.95" customHeight="1" x14ac:dyDescent="0.25"/>
    <row r="66" ht="18.95" customHeight="1" x14ac:dyDescent="0.25"/>
    <row r="67" ht="18.95" customHeight="1" x14ac:dyDescent="0.25"/>
    <row r="68" ht="18.95" customHeight="1" x14ac:dyDescent="0.25"/>
    <row r="69" ht="18.95" customHeight="1" x14ac:dyDescent="0.25"/>
    <row r="70" ht="18.95" customHeight="1" x14ac:dyDescent="0.25"/>
    <row r="71" ht="18.95" customHeight="1" x14ac:dyDescent="0.25"/>
    <row r="72" ht="18.95" customHeight="1" x14ac:dyDescent="0.25"/>
    <row r="73" ht="18.95" customHeight="1" x14ac:dyDescent="0.25"/>
    <row r="74" ht="18.95" customHeight="1" x14ac:dyDescent="0.25"/>
    <row r="75" ht="18.95" customHeight="1" x14ac:dyDescent="0.25"/>
    <row r="76" ht="18.95" customHeight="1" x14ac:dyDescent="0.25"/>
    <row r="77" ht="18.95" customHeight="1" x14ac:dyDescent="0.25"/>
    <row r="78" ht="18.95" customHeight="1" x14ac:dyDescent="0.25"/>
    <row r="79" ht="18.95" customHeight="1" x14ac:dyDescent="0.25"/>
    <row r="80" ht="18.95" customHeight="1" x14ac:dyDescent="0.25"/>
    <row r="81" ht="18.95" customHeight="1" x14ac:dyDescent="0.25"/>
    <row r="82" ht="18.95" customHeight="1" x14ac:dyDescent="0.25"/>
    <row r="83" ht="18.95" customHeight="1" x14ac:dyDescent="0.25"/>
    <row r="84" ht="18.95" customHeight="1" x14ac:dyDescent="0.25"/>
    <row r="85" ht="18.95" customHeight="1" x14ac:dyDescent="0.25"/>
    <row r="86" ht="18.95" customHeight="1" x14ac:dyDescent="0.25"/>
    <row r="87" ht="18.95" customHeight="1" x14ac:dyDescent="0.25"/>
    <row r="88" ht="18.95" customHeight="1" x14ac:dyDescent="0.25"/>
    <row r="89" ht="18.95" customHeight="1" x14ac:dyDescent="0.25"/>
    <row r="90" ht="18.95" customHeight="1" x14ac:dyDescent="0.25"/>
    <row r="91" ht="18.95" customHeight="1" x14ac:dyDescent="0.25"/>
    <row r="92" ht="18.95" customHeight="1" x14ac:dyDescent="0.25"/>
    <row r="93" ht="18.95" customHeight="1" x14ac:dyDescent="0.25"/>
    <row r="94" ht="18.95" customHeight="1" x14ac:dyDescent="0.25"/>
    <row r="95" ht="18.95" customHeight="1" x14ac:dyDescent="0.25"/>
    <row r="96" ht="18.95" customHeight="1" x14ac:dyDescent="0.25"/>
    <row r="97" ht="18.95" customHeight="1" x14ac:dyDescent="0.25"/>
    <row r="98" ht="18.95" customHeight="1" x14ac:dyDescent="0.25"/>
    <row r="99" ht="18.95" customHeight="1" x14ac:dyDescent="0.25"/>
    <row r="100" ht="18.95" customHeight="1" x14ac:dyDescent="0.25"/>
    <row r="101" ht="18.95" customHeight="1" x14ac:dyDescent="0.25"/>
    <row r="102" ht="18.95" customHeight="1" x14ac:dyDescent="0.25"/>
    <row r="103" ht="18.95" customHeight="1" x14ac:dyDescent="0.25"/>
    <row r="104" ht="18.95" customHeight="1" x14ac:dyDescent="0.25"/>
    <row r="105" ht="18.95" customHeight="1" x14ac:dyDescent="0.25"/>
    <row r="106" ht="18.95" customHeight="1" x14ac:dyDescent="0.25"/>
    <row r="107" ht="18.95" customHeight="1" x14ac:dyDescent="0.25"/>
    <row r="108" ht="18.95" customHeight="1" x14ac:dyDescent="0.25"/>
    <row r="109" ht="18.95" customHeight="1" x14ac:dyDescent="0.25"/>
    <row r="110" ht="18.95" customHeight="1" x14ac:dyDescent="0.25"/>
    <row r="111" ht="18.95" customHeight="1" x14ac:dyDescent="0.25"/>
    <row r="112" ht="18.95" customHeight="1" x14ac:dyDescent="0.25"/>
    <row r="113" ht="18.95" customHeight="1" x14ac:dyDescent="0.25"/>
    <row r="114" ht="18.95" customHeight="1" x14ac:dyDescent="0.25"/>
    <row r="115" ht="18.95" customHeight="1" x14ac:dyDescent="0.25"/>
    <row r="116" ht="18.95" customHeight="1" x14ac:dyDescent="0.25"/>
    <row r="117" ht="18.95" customHeight="1" x14ac:dyDescent="0.25"/>
    <row r="118" ht="18.95" customHeight="1" x14ac:dyDescent="0.25"/>
    <row r="119" ht="18.95" customHeight="1" x14ac:dyDescent="0.25"/>
    <row r="120" ht="18.95" customHeight="1" x14ac:dyDescent="0.25"/>
    <row r="121" ht="18.95" customHeight="1" x14ac:dyDescent="0.25"/>
    <row r="122" ht="18.95" customHeight="1" x14ac:dyDescent="0.25"/>
    <row r="123" ht="18.95" customHeight="1" x14ac:dyDescent="0.25"/>
    <row r="124" ht="18.95" customHeight="1" x14ac:dyDescent="0.25"/>
    <row r="125" ht="18.95" customHeight="1" x14ac:dyDescent="0.25"/>
    <row r="126" ht="18.95" customHeight="1" x14ac:dyDescent="0.25"/>
    <row r="127" ht="18.95" customHeight="1" x14ac:dyDescent="0.25"/>
    <row r="128" ht="18.95" customHeight="1" x14ac:dyDescent="0.25"/>
    <row r="129" ht="18.95" customHeight="1" x14ac:dyDescent="0.25"/>
    <row r="130" ht="18.95" customHeight="1" x14ac:dyDescent="0.25"/>
    <row r="131" ht="18.95" customHeight="1" x14ac:dyDescent="0.25"/>
    <row r="132" ht="18.95" customHeight="1" x14ac:dyDescent="0.25"/>
    <row r="133" ht="18.95" customHeight="1" x14ac:dyDescent="0.25"/>
    <row r="134" ht="18.95" customHeight="1" x14ac:dyDescent="0.25"/>
    <row r="135" ht="18.95" customHeight="1" x14ac:dyDescent="0.25"/>
    <row r="136" ht="18.95" customHeight="1" x14ac:dyDescent="0.25"/>
    <row r="137" ht="18.95" customHeight="1" x14ac:dyDescent="0.25"/>
    <row r="138" ht="18.95" customHeight="1" x14ac:dyDescent="0.25"/>
    <row r="139" ht="18.95" customHeight="1" x14ac:dyDescent="0.25"/>
    <row r="140" ht="18.95" customHeight="1" x14ac:dyDescent="0.25"/>
    <row r="141" ht="18.95" customHeight="1" x14ac:dyDescent="0.25"/>
    <row r="142" ht="18.95" customHeight="1" x14ac:dyDescent="0.25"/>
    <row r="143" ht="18.95" customHeight="1" x14ac:dyDescent="0.25"/>
    <row r="144" ht="18.95" customHeight="1" x14ac:dyDescent="0.25"/>
    <row r="145" ht="18.95" customHeight="1" x14ac:dyDescent="0.25"/>
    <row r="146" ht="18.95" customHeigh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46"/>
  <sheetViews>
    <sheetView topLeftCell="B1" workbookViewId="0">
      <selection activeCell="O11" sqref="O11"/>
    </sheetView>
  </sheetViews>
  <sheetFormatPr defaultRowHeight="15" x14ac:dyDescent="0.25"/>
  <cols>
    <col min="1" max="1" width="0" style="11" hidden="1" customWidth="1"/>
    <col min="2" max="2" width="14.28515625" style="12" customWidth="1"/>
    <col min="3" max="4" width="12" style="11" bestFit="1" customWidth="1"/>
    <col min="5" max="5" width="18.42578125" style="10" bestFit="1" customWidth="1"/>
    <col min="6" max="10" width="15.7109375" style="11" customWidth="1"/>
    <col min="11" max="11" width="9.140625" style="14" customWidth="1"/>
    <col min="12" max="17" width="9.140625" style="14"/>
    <col min="18" max="16384" width="9.140625" style="11"/>
  </cols>
  <sheetData>
    <row r="2" spans="1:17" x14ac:dyDescent="0.25">
      <c r="B2" s="12" t="s">
        <v>16</v>
      </c>
    </row>
    <row r="5" spans="1:17" s="10" customFormat="1" ht="18.95" customHeight="1" x14ac:dyDescent="0.25">
      <c r="A5" s="10" t="s">
        <v>0</v>
      </c>
      <c r="B5" s="12" t="s">
        <v>1</v>
      </c>
      <c r="C5" s="10" t="s">
        <v>2</v>
      </c>
      <c r="D5" s="10" t="s">
        <v>3</v>
      </c>
      <c r="E5" s="10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19</v>
      </c>
      <c r="K5" s="13"/>
      <c r="L5" s="13"/>
      <c r="M5" s="13"/>
      <c r="N5" s="13"/>
      <c r="O5" s="13"/>
      <c r="P5" s="13"/>
      <c r="Q5" s="13"/>
    </row>
    <row r="6" spans="1:17" s="10" customFormat="1" ht="18.95" customHeight="1" x14ac:dyDescent="0.25">
      <c r="A6" s="10" t="s">
        <v>24</v>
      </c>
      <c r="B6" s="12" t="s">
        <v>47</v>
      </c>
      <c r="C6" s="2">
        <v>19.276729583740234</v>
      </c>
      <c r="D6" s="10">
        <f>AVERAGE(C6:C7)</f>
        <v>19.272425651550293</v>
      </c>
      <c r="E6" s="10">
        <f>'Rpl19'!D6</f>
        <v>21.787865956624348</v>
      </c>
      <c r="F6" s="10">
        <f>D6-E6</f>
        <v>-2.5154403050740548</v>
      </c>
      <c r="G6" s="10">
        <f>AVERAGE(F6:F17)</f>
        <v>-2.2749120924207893</v>
      </c>
      <c r="H6" s="13">
        <f>F6-(G6)</f>
        <v>-0.24052821265326552</v>
      </c>
      <c r="I6" s="13">
        <f>POWER(2,-H6)</f>
        <v>1.1814251363891721</v>
      </c>
      <c r="J6" s="10">
        <f>AVERAGE(I6:I17)</f>
        <v>1.10668819872631</v>
      </c>
      <c r="K6" s="13"/>
      <c r="L6" s="13"/>
      <c r="M6" s="13"/>
      <c r="N6" s="13"/>
      <c r="O6" s="13"/>
      <c r="P6" s="13"/>
      <c r="Q6" s="13"/>
    </row>
    <row r="7" spans="1:17" s="10" customFormat="1" ht="18.95" customHeight="1" x14ac:dyDescent="0.25">
      <c r="A7" s="10" t="s">
        <v>25</v>
      </c>
      <c r="B7" s="12"/>
      <c r="C7" s="2">
        <v>19.268121719360352</v>
      </c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s="10" customFormat="1" ht="18.95" customHeight="1" x14ac:dyDescent="0.25">
      <c r="A8" s="10" t="s">
        <v>26</v>
      </c>
      <c r="B8" s="12" t="s">
        <v>51</v>
      </c>
      <c r="C8" s="2">
        <v>20.048368453979492</v>
      </c>
      <c r="D8" s="10">
        <f>AVERAGE(C8:C9)</f>
        <v>20.050559997558594</v>
      </c>
      <c r="E8" s="10">
        <f>'Rpl19'!D9</f>
        <v>21.994752248128254</v>
      </c>
      <c r="F8" s="10">
        <f>D8-E8</f>
        <v>-1.9441922505696603</v>
      </c>
      <c r="H8" s="13">
        <f>F8-(G6)</f>
        <v>0.33071984185112901</v>
      </c>
      <c r="I8" s="13">
        <f>POWER(2,-H8)</f>
        <v>0.7951396447859379</v>
      </c>
      <c r="J8" s="13"/>
      <c r="K8" s="13"/>
      <c r="L8" s="13"/>
      <c r="M8" s="13"/>
      <c r="N8" s="13"/>
      <c r="O8" s="13"/>
      <c r="P8" s="13"/>
      <c r="Q8" s="13"/>
    </row>
    <row r="9" spans="1:17" s="10" customFormat="1" ht="18.95" customHeight="1" x14ac:dyDescent="0.25">
      <c r="A9" s="10" t="s">
        <v>27</v>
      </c>
      <c r="B9" s="12"/>
      <c r="C9" s="2">
        <v>20.052751541137695</v>
      </c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s="10" customFormat="1" ht="18.95" customHeight="1" x14ac:dyDescent="0.25">
      <c r="A10" s="10" t="s">
        <v>28</v>
      </c>
      <c r="B10" s="12" t="s">
        <v>55</v>
      </c>
      <c r="C10" s="2">
        <v>18.776195526123047</v>
      </c>
      <c r="D10" s="10">
        <f>AVERAGE(C10:C11)</f>
        <v>18.794724464416504</v>
      </c>
      <c r="E10" s="10">
        <f>'Rpl19'!D12</f>
        <v>21.559293111165363</v>
      </c>
      <c r="F10" s="10">
        <f>D10-E10</f>
        <v>-2.7645686467488595</v>
      </c>
      <c r="H10" s="13">
        <f>F10-(G6)</f>
        <v>-0.4896565543280702</v>
      </c>
      <c r="I10" s="13">
        <f>POWER(2,-H10)</f>
        <v>1.4041105756322041</v>
      </c>
      <c r="J10" s="13"/>
      <c r="K10" s="13"/>
      <c r="L10" s="13"/>
      <c r="M10" s="13"/>
      <c r="N10" s="13"/>
      <c r="O10" s="13"/>
      <c r="P10" s="13"/>
      <c r="Q10" s="13"/>
    </row>
    <row r="11" spans="1:17" s="10" customFormat="1" ht="18.95" customHeight="1" x14ac:dyDescent="0.25">
      <c r="A11" s="10" t="s">
        <v>29</v>
      </c>
      <c r="B11" s="12"/>
      <c r="C11" s="2">
        <v>18.813253402709961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s="10" customFormat="1" ht="18.95" customHeight="1" x14ac:dyDescent="0.25">
      <c r="B12" s="12" t="s">
        <v>59</v>
      </c>
      <c r="C12" s="2">
        <v>18.35023307800293</v>
      </c>
      <c r="D12" s="10">
        <f>AVERAGE(C12:C13)</f>
        <v>18.351242065429688</v>
      </c>
      <c r="E12" s="10">
        <f>'Rpl19'!D15</f>
        <v>21.210843404134113</v>
      </c>
      <c r="F12" s="10">
        <f>D12-E12</f>
        <v>-2.8596013387044259</v>
      </c>
      <c r="H12" s="13">
        <f>F12-(G6)</f>
        <v>-0.58468924628363661</v>
      </c>
      <c r="I12" s="13">
        <f>POWER(2,-H12)</f>
        <v>1.4997159185897329</v>
      </c>
      <c r="K12" s="13"/>
      <c r="L12" s="13"/>
      <c r="M12" s="13"/>
      <c r="N12" s="13"/>
      <c r="O12" s="13"/>
      <c r="P12" s="13"/>
      <c r="Q12" s="13"/>
    </row>
    <row r="13" spans="1:17" s="10" customFormat="1" ht="18.95" customHeight="1" x14ac:dyDescent="0.25">
      <c r="A13" s="10" t="s">
        <v>30</v>
      </c>
      <c r="B13" s="12"/>
      <c r="C13" s="2">
        <v>18.352251052856445</v>
      </c>
      <c r="H13" s="13"/>
      <c r="I13" s="13"/>
      <c r="K13" s="13"/>
      <c r="L13" s="13"/>
      <c r="M13" s="13"/>
      <c r="N13" s="13"/>
      <c r="O13" s="13"/>
      <c r="P13" s="13"/>
      <c r="Q13" s="13"/>
    </row>
    <row r="14" spans="1:17" s="10" customFormat="1" ht="18.95" customHeight="1" x14ac:dyDescent="0.25">
      <c r="A14" s="10" t="s">
        <v>31</v>
      </c>
      <c r="B14" s="12" t="s">
        <v>63</v>
      </c>
      <c r="C14" s="2">
        <v>20.491167068481445</v>
      </c>
      <c r="D14" s="10">
        <f>AVERAGE(C14:C15)</f>
        <v>20.537667274475098</v>
      </c>
      <c r="E14" s="10">
        <f>'Rpl19'!D18</f>
        <v>21.344874064127605</v>
      </c>
      <c r="F14" s="10">
        <f>D14-E14</f>
        <v>-0.80720678965250769</v>
      </c>
      <c r="H14" s="13">
        <f>F14-(G6)</f>
        <v>1.4677053027682816</v>
      </c>
      <c r="I14" s="13">
        <f>POWER(2,-H14)</f>
        <v>0.36155692080371865</v>
      </c>
      <c r="J14" s="13"/>
      <c r="K14" s="13"/>
      <c r="L14" s="13"/>
      <c r="M14" s="13"/>
      <c r="N14" s="13"/>
      <c r="O14" s="13"/>
      <c r="P14" s="13"/>
      <c r="Q14" s="13"/>
    </row>
    <row r="15" spans="1:17" s="10" customFormat="1" ht="18.95" customHeight="1" x14ac:dyDescent="0.25">
      <c r="A15" s="10" t="s">
        <v>32</v>
      </c>
      <c r="B15" s="12"/>
      <c r="C15" s="2">
        <v>20.58416748046875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10" customFormat="1" ht="18.95" customHeight="1" x14ac:dyDescent="0.25">
      <c r="A16" s="10" t="s">
        <v>33</v>
      </c>
      <c r="B16" s="12" t="s">
        <v>67</v>
      </c>
      <c r="C16" s="2">
        <v>18.465171813964844</v>
      </c>
      <c r="D16" s="10">
        <f>AVERAGE(C16:C17)</f>
        <v>18.493365287780762</v>
      </c>
      <c r="E16" s="10">
        <f>'Rpl19'!D21</f>
        <v>21.251828511555988</v>
      </c>
      <c r="F16" s="10">
        <f>D16-E16</f>
        <v>-2.7584632237752267</v>
      </c>
      <c r="H16" s="13">
        <f>F16-(G6)</f>
        <v>-0.48355113135443739</v>
      </c>
      <c r="I16" s="13">
        <f>POWER(2,-H16)</f>
        <v>1.3981809961570948</v>
      </c>
      <c r="J16" s="13"/>
      <c r="K16" s="13"/>
      <c r="L16" s="13"/>
      <c r="M16" s="13"/>
      <c r="N16" s="13"/>
      <c r="O16" s="13"/>
      <c r="P16" s="13"/>
      <c r="Q16" s="13"/>
    </row>
    <row r="17" spans="1:17" s="10" customFormat="1" ht="18.95" customHeight="1" x14ac:dyDescent="0.25">
      <c r="A17" s="10" t="s">
        <v>34</v>
      </c>
      <c r="B17" s="12"/>
      <c r="C17" s="2">
        <v>18.52155876159668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s="10" customFormat="1" ht="18.95" customHeight="1" x14ac:dyDescent="0.25">
      <c r="A18" s="10" t="s">
        <v>35</v>
      </c>
      <c r="B18" s="12"/>
      <c r="C18" s="2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s="10" customFormat="1" ht="18.95" customHeight="1" x14ac:dyDescent="0.25">
      <c r="A19" s="10" t="s">
        <v>36</v>
      </c>
      <c r="B19" s="8" t="s">
        <v>48</v>
      </c>
      <c r="C19" s="2">
        <v>19.272434234619141</v>
      </c>
      <c r="D19" s="10">
        <f>AVERAGE(C19:C20)</f>
        <v>19.298779487609863</v>
      </c>
      <c r="E19" s="10">
        <f>'Rpl19'!H6</f>
        <v>21.368786493937176</v>
      </c>
      <c r="F19" s="10">
        <f>D19-E19</f>
        <v>-2.0700070063273124</v>
      </c>
      <c r="H19" s="13">
        <f>F19-(G6)</f>
        <v>0.20490508609347691</v>
      </c>
      <c r="I19" s="13">
        <f>POWER(2,-H19)</f>
        <v>0.86759576379832903</v>
      </c>
      <c r="J19" s="13">
        <f>AVERAGE(I19:I30)</f>
        <v>1.4854740272325939</v>
      </c>
      <c r="K19" s="13"/>
      <c r="L19" s="13"/>
      <c r="M19" s="13"/>
      <c r="N19" s="13"/>
      <c r="O19" s="13"/>
      <c r="P19" s="13"/>
      <c r="Q19" s="13"/>
    </row>
    <row r="20" spans="1:17" s="10" customFormat="1" ht="18.95" customHeight="1" x14ac:dyDescent="0.25">
      <c r="A20" s="10" t="s">
        <v>37</v>
      </c>
      <c r="B20" s="8"/>
      <c r="C20" s="2">
        <v>19.325124740600586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s="10" customFormat="1" ht="18.95" customHeight="1" x14ac:dyDescent="0.25">
      <c r="A21" s="10" t="s">
        <v>38</v>
      </c>
      <c r="B21" s="8" t="s">
        <v>52</v>
      </c>
      <c r="C21" s="2">
        <v>18.920675277709961</v>
      </c>
      <c r="D21" s="10">
        <f>AVERAGE(C21:C22)</f>
        <v>18.93928337097168</v>
      </c>
      <c r="E21" s="10">
        <f>'Rpl19'!H9</f>
        <v>21.964040120442707</v>
      </c>
      <c r="F21" s="10">
        <f>D21-E21</f>
        <v>-3.0247567494710275</v>
      </c>
      <c r="H21" s="13">
        <f>F21-(G6)</f>
        <v>-0.74984465705023817</v>
      </c>
      <c r="I21" s="13">
        <f>POWER(2,-H21)</f>
        <v>1.6816117523260301</v>
      </c>
      <c r="J21" s="13"/>
      <c r="K21" s="13"/>
      <c r="L21" s="13"/>
      <c r="M21" s="13"/>
      <c r="N21" s="13"/>
      <c r="O21" s="13"/>
      <c r="P21" s="13"/>
      <c r="Q21" s="13"/>
    </row>
    <row r="22" spans="1:17" s="10" customFormat="1" ht="18.95" customHeight="1" x14ac:dyDescent="0.25">
      <c r="A22" s="10" t="s">
        <v>39</v>
      </c>
      <c r="B22" s="8"/>
      <c r="C22" s="2">
        <v>18.957891464233398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s="10" customFormat="1" ht="18.95" customHeight="1" x14ac:dyDescent="0.25">
      <c r="A23" s="10" t="s">
        <v>40</v>
      </c>
      <c r="B23" s="8" t="s">
        <v>56</v>
      </c>
      <c r="C23" s="2">
        <v>18.574310302734375</v>
      </c>
      <c r="D23" s="10">
        <f>AVERAGE(C23:C24)</f>
        <v>18.585853576660156</v>
      </c>
      <c r="E23" s="10">
        <f>'Rpl19'!H12</f>
        <v>21.31080436706543</v>
      </c>
      <c r="F23" s="10">
        <f>D23-E23</f>
        <v>-2.7249507904052734</v>
      </c>
      <c r="H23" s="13">
        <f>F23-(G6)</f>
        <v>-0.45003869798448415</v>
      </c>
      <c r="I23" s="13">
        <f>POWER(2,-H23)</f>
        <v>1.3660768990884657</v>
      </c>
      <c r="J23" s="13"/>
      <c r="K23" s="13"/>
      <c r="L23" s="13"/>
      <c r="M23" s="13"/>
      <c r="N23" s="13"/>
      <c r="O23" s="13"/>
      <c r="P23" s="13"/>
      <c r="Q23" s="13"/>
    </row>
    <row r="24" spans="1:17" s="10" customFormat="1" ht="18.95" customHeight="1" x14ac:dyDescent="0.25">
      <c r="A24" s="10" t="s">
        <v>41</v>
      </c>
      <c r="B24" s="8"/>
      <c r="C24" s="2">
        <v>18.597396850585938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s="10" customFormat="1" ht="18.95" customHeight="1" x14ac:dyDescent="0.25">
      <c r="A25" s="10" t="s">
        <v>42</v>
      </c>
      <c r="B25" s="8" t="s">
        <v>60</v>
      </c>
      <c r="C25" s="2">
        <v>17.972238540649414</v>
      </c>
      <c r="D25" s="10">
        <f>AVERAGE(C25:C26)</f>
        <v>17.935728073120117</v>
      </c>
      <c r="E25" s="10">
        <f>'Rpl19'!H15</f>
        <v>21.145280838012695</v>
      </c>
      <c r="F25" s="10">
        <f>D25-E25</f>
        <v>-3.2095527648925781</v>
      </c>
      <c r="H25" s="13">
        <f>F25-(G6)</f>
        <v>-0.93464067247178884</v>
      </c>
      <c r="I25" s="13">
        <f>POWER(2,-H25)</f>
        <v>1.9114145058809093</v>
      </c>
      <c r="J25" s="13"/>
      <c r="K25" s="13"/>
      <c r="L25" s="13"/>
      <c r="M25" s="13"/>
      <c r="N25" s="13"/>
      <c r="O25" s="13"/>
      <c r="P25" s="13"/>
      <c r="Q25" s="13"/>
    </row>
    <row r="26" spans="1:17" s="10" customFormat="1" ht="18.95" customHeight="1" x14ac:dyDescent="0.25">
      <c r="A26" s="10" t="s">
        <v>43</v>
      </c>
      <c r="B26" s="8"/>
      <c r="C26" s="2">
        <v>17.89921760559082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s="10" customFormat="1" ht="18.95" customHeight="1" x14ac:dyDescent="0.25">
      <c r="B27" s="8" t="s">
        <v>64</v>
      </c>
      <c r="C27" s="2">
        <v>17.954839706420898</v>
      </c>
      <c r="D27" s="10">
        <f>AVERAGE(C27:C28)</f>
        <v>17.945605278015137</v>
      </c>
      <c r="E27" s="10">
        <f>'Rpl19'!H18</f>
        <v>21.204296112060547</v>
      </c>
      <c r="F27" s="10">
        <f>D27-E27</f>
        <v>-3.2586908340454102</v>
      </c>
      <c r="H27" s="13">
        <f>F27-(G6)</f>
        <v>-0.98377874162462087</v>
      </c>
      <c r="I27" s="13">
        <f>POWER(2,-H27)</f>
        <v>1.9776385097262454</v>
      </c>
      <c r="K27" s="13"/>
      <c r="L27" s="13"/>
      <c r="M27" s="13"/>
      <c r="N27" s="13"/>
      <c r="O27" s="13"/>
      <c r="P27" s="13"/>
      <c r="Q27" s="13"/>
    </row>
    <row r="28" spans="1:17" s="10" customFormat="1" ht="18.95" customHeight="1" x14ac:dyDescent="0.25">
      <c r="A28" s="10" t="s">
        <v>44</v>
      </c>
      <c r="B28" s="8"/>
      <c r="C28" s="2">
        <v>17.936370849609375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s="10" customFormat="1" ht="18.95" customHeight="1" x14ac:dyDescent="0.25">
      <c r="A29" s="10" t="s">
        <v>45</v>
      </c>
      <c r="B29" s="8" t="s">
        <v>68</v>
      </c>
      <c r="C29" s="2">
        <v>18.74238395690918</v>
      </c>
      <c r="D29" s="10">
        <f>AVERAGE(C29:C30)</f>
        <v>18.647591590881348</v>
      </c>
      <c r="E29" s="10">
        <f>'Rpl19'!H21</f>
        <v>21.071121215820313</v>
      </c>
      <c r="F29" s="10">
        <f>D29-E29</f>
        <v>-2.4235296249389648</v>
      </c>
      <c r="H29" s="13">
        <f>F29-(G6)</f>
        <v>-0.14861753251817555</v>
      </c>
      <c r="I29" s="13">
        <f>POWER(2,-H29)</f>
        <v>1.1085067325755842</v>
      </c>
      <c r="J29" s="13"/>
      <c r="K29" s="13"/>
      <c r="L29" s="13"/>
      <c r="M29" s="13"/>
      <c r="N29" s="13"/>
      <c r="O29" s="13"/>
      <c r="P29" s="13"/>
      <c r="Q29" s="13"/>
    </row>
    <row r="30" spans="1:17" s="10" customFormat="1" ht="18.95" customHeight="1" x14ac:dyDescent="0.25">
      <c r="A30" s="10" t="s">
        <v>46</v>
      </c>
      <c r="B30" s="8"/>
      <c r="C30" s="2">
        <v>18.552799224853516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s="10" customFormat="1" ht="18.95" customHeight="1" x14ac:dyDescent="0.25">
      <c r="A31" s="10" t="s">
        <v>35</v>
      </c>
      <c r="B31" s="12"/>
      <c r="C31" s="2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8.95" customHeight="1" x14ac:dyDescent="0.25">
      <c r="B32" s="8" t="s">
        <v>49</v>
      </c>
      <c r="C32" s="2">
        <v>18.714609146118164</v>
      </c>
      <c r="D32" s="10">
        <f>AVERAGE(C32:C33)</f>
        <v>18.664373397827148</v>
      </c>
      <c r="E32" s="10">
        <f>'Rpl19'!L6</f>
        <v>21.648805618286133</v>
      </c>
      <c r="F32" s="10">
        <f>D32-E32</f>
        <v>-2.9844322204589844</v>
      </c>
      <c r="G32" s="10">
        <f>AVERAGE(F32:F43)</f>
        <v>-2.248749097188314</v>
      </c>
      <c r="H32" s="13">
        <f>F32-(G32)</f>
        <v>-0.73568312327067042</v>
      </c>
      <c r="I32" s="13">
        <f>POWER(2,-H32)</f>
        <v>1.6651857565094765</v>
      </c>
      <c r="J32" s="13">
        <f>AVERAGE(I32:I43)</f>
        <v>1.0835890470891718</v>
      </c>
    </row>
    <row r="33" spans="2:10" ht="18.95" customHeight="1" x14ac:dyDescent="0.25">
      <c r="B33" s="8"/>
      <c r="C33" s="2">
        <v>18.614137649536133</v>
      </c>
    </row>
    <row r="34" spans="2:10" ht="18.95" customHeight="1" x14ac:dyDescent="0.25">
      <c r="B34" s="8" t="s">
        <v>53</v>
      </c>
      <c r="C34" s="2">
        <v>20.136194229125977</v>
      </c>
      <c r="D34" s="10">
        <f>AVERAGE(C34:C35)</f>
        <v>20.159340858459473</v>
      </c>
      <c r="E34" s="10">
        <f>'Rpl19'!L9</f>
        <v>21.2174072265625</v>
      </c>
      <c r="F34" s="10">
        <f>D34-E34</f>
        <v>-1.0580663681030273</v>
      </c>
      <c r="H34" s="13">
        <f>F34-(G32)</f>
        <v>1.1906827290852866</v>
      </c>
      <c r="I34" s="13">
        <f>POWER(2,-H34)</f>
        <v>0.43809549090322419</v>
      </c>
    </row>
    <row r="35" spans="2:10" ht="18.95" customHeight="1" x14ac:dyDescent="0.25">
      <c r="B35" s="8"/>
      <c r="C35" s="2">
        <v>20.182487487792969</v>
      </c>
    </row>
    <row r="36" spans="2:10" ht="18.95" customHeight="1" x14ac:dyDescent="0.25">
      <c r="B36" s="8" t="s">
        <v>57</v>
      </c>
      <c r="C36" s="2">
        <v>18.834335327148438</v>
      </c>
      <c r="D36" s="10">
        <f>AVERAGE(C36:C37)</f>
        <v>18.752677917480469</v>
      </c>
      <c r="E36" s="10">
        <f>'Rpl19'!L12</f>
        <v>21.16175142923991</v>
      </c>
      <c r="F36" s="10">
        <f>D36-E36</f>
        <v>-2.4090735117594413</v>
      </c>
      <c r="H36" s="13">
        <f>F36-(G32)</f>
        <v>-0.16032441457112734</v>
      </c>
      <c r="I36" s="13">
        <f>POWER(2,-H36)</f>
        <v>1.1175384073797552</v>
      </c>
    </row>
    <row r="37" spans="2:10" ht="18.95" customHeight="1" x14ac:dyDescent="0.25">
      <c r="B37" s="8"/>
      <c r="C37" s="2">
        <v>18.6710205078125</v>
      </c>
    </row>
    <row r="38" spans="2:10" ht="18.95" customHeight="1" x14ac:dyDescent="0.25">
      <c r="B38" s="8" t="s">
        <v>61</v>
      </c>
      <c r="C38" s="2">
        <v>18.950429916381836</v>
      </c>
      <c r="D38" s="10">
        <f>AVERAGE(C38:C39)</f>
        <v>18.954135894775391</v>
      </c>
      <c r="E38" s="10">
        <f>'Rpl19'!L15</f>
        <v>21.139947891235352</v>
      </c>
      <c r="F38" s="10">
        <f>D38-E38</f>
        <v>-2.1858119964599609</v>
      </c>
      <c r="H38" s="13">
        <f>F38-(G32)</f>
        <v>6.2937100728353013E-2</v>
      </c>
      <c r="I38" s="13">
        <f>POWER(2,-H38)</f>
        <v>0.95731319465960185</v>
      </c>
    </row>
    <row r="39" spans="2:10" ht="18.95" customHeight="1" x14ac:dyDescent="0.25">
      <c r="B39" s="8"/>
      <c r="C39" s="2">
        <v>18.957841873168945</v>
      </c>
    </row>
    <row r="40" spans="2:10" ht="18.95" customHeight="1" x14ac:dyDescent="0.25">
      <c r="B40" s="8" t="s">
        <v>65</v>
      </c>
      <c r="C40" s="2">
        <v>19.213039398193359</v>
      </c>
      <c r="D40" s="10">
        <f>AVERAGE(C40:C41)</f>
        <v>19.219484329223633</v>
      </c>
      <c r="E40" s="10">
        <f>'Rpl19'!L18</f>
        <v>21.316972732543945</v>
      </c>
      <c r="F40" s="10">
        <f>D40-E40</f>
        <v>-2.0974884033203125</v>
      </c>
      <c r="H40" s="13">
        <f>F40-(G32)</f>
        <v>0.15126069386800145</v>
      </c>
      <c r="I40" s="13">
        <f>POWER(2,-H40)</f>
        <v>0.90046325213905209</v>
      </c>
    </row>
    <row r="41" spans="2:10" ht="18.95" customHeight="1" x14ac:dyDescent="0.25">
      <c r="B41" s="8"/>
      <c r="C41" s="2">
        <v>19.225929260253906</v>
      </c>
    </row>
    <row r="42" spans="2:10" ht="18.95" customHeight="1" x14ac:dyDescent="0.25">
      <c r="B42" s="8" t="s">
        <v>69</v>
      </c>
      <c r="C42" s="2">
        <v>18.38447380065918</v>
      </c>
      <c r="D42" s="10">
        <f>AVERAGE(C42:C43)</f>
        <v>18.440390586853027</v>
      </c>
      <c r="E42" s="10">
        <f>'Rpl19'!L21</f>
        <v>21.198012669881184</v>
      </c>
      <c r="F42" s="10">
        <f>D42-E42</f>
        <v>-2.7576220830281564</v>
      </c>
      <c r="H42" s="13">
        <f>F42-(G32)</f>
        <v>-0.50887298583984242</v>
      </c>
      <c r="I42" s="13">
        <f>POWER(2,-H42)</f>
        <v>1.4229381809439203</v>
      </c>
    </row>
    <row r="43" spans="2:10" ht="18.95" customHeight="1" x14ac:dyDescent="0.25">
      <c r="B43" s="8"/>
      <c r="C43" s="2">
        <v>18.496307373046875</v>
      </c>
    </row>
    <row r="44" spans="2:10" ht="18.95" customHeight="1" x14ac:dyDescent="0.25"/>
    <row r="45" spans="2:10" ht="18.95" customHeight="1" x14ac:dyDescent="0.25">
      <c r="B45" s="8" t="s">
        <v>50</v>
      </c>
      <c r="C45" s="2">
        <v>17.893943786621094</v>
      </c>
      <c r="D45" s="10">
        <f>AVERAGE(C45:C46)</f>
        <v>17.909083366394043</v>
      </c>
      <c r="E45" s="10">
        <f>'Rpl19'!P6</f>
        <v>21.290028254191082</v>
      </c>
      <c r="F45" s="10">
        <f>D45-E45</f>
        <v>-3.3809448877970389</v>
      </c>
      <c r="G45" s="10"/>
      <c r="H45" s="13">
        <f>F45-(G32)</f>
        <v>-1.132195790608725</v>
      </c>
      <c r="I45" s="13">
        <f>POWER(2,-H45)</f>
        <v>2.1919209820524497</v>
      </c>
      <c r="J45" s="13">
        <f>AVERAGE(I45:I56)</f>
        <v>3.6907504418943873</v>
      </c>
    </row>
    <row r="46" spans="2:10" ht="18.95" customHeight="1" x14ac:dyDescent="0.25">
      <c r="B46" s="8"/>
      <c r="C46" s="2">
        <v>17.924222946166992</v>
      </c>
    </row>
    <row r="47" spans="2:10" ht="18.95" customHeight="1" x14ac:dyDescent="0.25">
      <c r="B47" s="8" t="s">
        <v>54</v>
      </c>
      <c r="C47" s="2">
        <v>17.799644470214844</v>
      </c>
      <c r="D47" s="10">
        <f>AVERAGE(C47:C48)</f>
        <v>17.81116771697998</v>
      </c>
      <c r="E47" s="10">
        <f>'Rpl19'!P9</f>
        <v>21.097944895426433</v>
      </c>
      <c r="F47" s="10">
        <f>D47-E47</f>
        <v>-3.286777178446453</v>
      </c>
      <c r="H47" s="13">
        <f>F47-(G32)</f>
        <v>-1.0380280812581391</v>
      </c>
      <c r="I47" s="13">
        <f>POWER(2,-H47)</f>
        <v>2.0534190597131725</v>
      </c>
    </row>
    <row r="48" spans="2:10" ht="18.95" customHeight="1" x14ac:dyDescent="0.25">
      <c r="B48" s="8"/>
      <c r="C48" s="2">
        <v>17.822690963745117</v>
      </c>
    </row>
    <row r="49" spans="2:9" ht="18.95" customHeight="1" x14ac:dyDescent="0.25">
      <c r="B49" s="8" t="s">
        <v>58</v>
      </c>
      <c r="C49" s="2">
        <v>18.289144515991211</v>
      </c>
      <c r="D49" s="10">
        <f>AVERAGE(C49:C50)</f>
        <v>18.311738014221191</v>
      </c>
      <c r="E49" s="10">
        <f>'Rpl19'!P12</f>
        <v>21.271996815999348</v>
      </c>
      <c r="F49" s="10">
        <f>D49-E49</f>
        <v>-2.9602588017781564</v>
      </c>
      <c r="H49" s="13">
        <f>F49-(G32)</f>
        <v>-0.71150970458984242</v>
      </c>
      <c r="I49" s="13">
        <f>POWER(2,-H49)</f>
        <v>1.6375167961696238</v>
      </c>
    </row>
    <row r="50" spans="2:9" ht="18.95" customHeight="1" x14ac:dyDescent="0.25">
      <c r="B50" s="8"/>
      <c r="C50" s="2">
        <v>18.334331512451172</v>
      </c>
    </row>
    <row r="51" spans="2:9" ht="18.95" customHeight="1" x14ac:dyDescent="0.25">
      <c r="B51" s="8" t="s">
        <v>62</v>
      </c>
      <c r="C51" s="2">
        <v>17.839607238769531</v>
      </c>
      <c r="D51" s="10">
        <f>AVERAGE(C51:C52)</f>
        <v>17.87181568145752</v>
      </c>
      <c r="E51" s="10">
        <f>'Rpl19'!P15</f>
        <v>21.152890523274738</v>
      </c>
      <c r="F51" s="10">
        <f>D51-E51</f>
        <v>-3.2810748418172189</v>
      </c>
      <c r="H51" s="13">
        <f>F51-(G32)</f>
        <v>-1.0323257446289049</v>
      </c>
      <c r="I51" s="13">
        <f>POWER(2,-H51)</f>
        <v>2.0453188195197645</v>
      </c>
    </row>
    <row r="52" spans="2:9" ht="18.95" customHeight="1" x14ac:dyDescent="0.25">
      <c r="B52" s="8"/>
      <c r="C52" s="2">
        <v>17.904024124145508</v>
      </c>
    </row>
    <row r="53" spans="2:9" ht="18.95" customHeight="1" x14ac:dyDescent="0.25">
      <c r="B53" s="8" t="s">
        <v>66</v>
      </c>
      <c r="C53" s="2">
        <v>18.254787445068359</v>
      </c>
      <c r="D53" s="10">
        <f>AVERAGE(C53:C54)</f>
        <v>18.274723052978516</v>
      </c>
      <c r="E53" s="10">
        <f>'Rpl19'!P18</f>
        <v>21.427563985188801</v>
      </c>
      <c r="F53" s="10">
        <f>D53-E53</f>
        <v>-3.1528409322102853</v>
      </c>
      <c r="H53" s="13">
        <f>F53-(G32)</f>
        <v>-0.90409183502197132</v>
      </c>
      <c r="I53" s="13">
        <f>POWER(2,-H53)</f>
        <v>1.8713661140306124</v>
      </c>
    </row>
    <row r="54" spans="2:9" ht="18.95" customHeight="1" x14ac:dyDescent="0.25">
      <c r="B54" s="8"/>
      <c r="C54" s="2">
        <v>18.294658660888672</v>
      </c>
    </row>
    <row r="55" spans="2:9" ht="18.95" customHeight="1" x14ac:dyDescent="0.25">
      <c r="B55" s="8" t="s">
        <v>70</v>
      </c>
      <c r="C55" s="2">
        <v>17.938465118408203</v>
      </c>
      <c r="D55" s="10">
        <f>AVERAGE(C55:C56)</f>
        <v>17.959123611450195</v>
      </c>
      <c r="E55" s="10">
        <f>'Rpl19'!P21</f>
        <v>23.833723068237305</v>
      </c>
      <c r="F55" s="10">
        <f>D55-E55</f>
        <v>-5.8745994567871094</v>
      </c>
      <c r="H55" s="13">
        <f>F55-(G32)</f>
        <v>-3.6258503595987954</v>
      </c>
      <c r="I55" s="13">
        <f>POWER(2,-H55)</f>
        <v>12.344960879880698</v>
      </c>
    </row>
    <row r="56" spans="2:9" ht="18.95" customHeight="1" x14ac:dyDescent="0.25">
      <c r="B56" s="8"/>
      <c r="C56" s="2">
        <v>17.979782104492188</v>
      </c>
    </row>
    <row r="57" spans="2:9" ht="18.95" customHeight="1" x14ac:dyDescent="0.25"/>
    <row r="58" spans="2:9" ht="18.95" customHeight="1" x14ac:dyDescent="0.25"/>
    <row r="59" spans="2:9" ht="18.95" customHeight="1" x14ac:dyDescent="0.25"/>
    <row r="60" spans="2:9" ht="18.95" customHeight="1" x14ac:dyDescent="0.25"/>
    <row r="61" spans="2:9" ht="18.95" customHeight="1" x14ac:dyDescent="0.25"/>
    <row r="62" spans="2:9" ht="18.95" customHeight="1" x14ac:dyDescent="0.25"/>
    <row r="63" spans="2:9" ht="18.95" customHeight="1" x14ac:dyDescent="0.25"/>
    <row r="64" spans="2:9" ht="18.95" customHeight="1" x14ac:dyDescent="0.25"/>
    <row r="65" ht="18.95" customHeight="1" x14ac:dyDescent="0.25"/>
    <row r="66" ht="18.95" customHeight="1" x14ac:dyDescent="0.25"/>
    <row r="67" ht="18.95" customHeight="1" x14ac:dyDescent="0.25"/>
    <row r="68" ht="18.95" customHeight="1" x14ac:dyDescent="0.25"/>
    <row r="69" ht="18.95" customHeight="1" x14ac:dyDescent="0.25"/>
    <row r="70" ht="18.95" customHeight="1" x14ac:dyDescent="0.25"/>
    <row r="71" ht="18.95" customHeight="1" x14ac:dyDescent="0.25"/>
    <row r="72" ht="18.95" customHeight="1" x14ac:dyDescent="0.25"/>
    <row r="73" ht="18.95" customHeight="1" x14ac:dyDescent="0.25"/>
    <row r="74" ht="18.95" customHeight="1" x14ac:dyDescent="0.25"/>
    <row r="75" ht="18.95" customHeight="1" x14ac:dyDescent="0.25"/>
    <row r="76" ht="18.95" customHeight="1" x14ac:dyDescent="0.25"/>
    <row r="77" ht="18.95" customHeight="1" x14ac:dyDescent="0.25"/>
    <row r="78" ht="18.95" customHeight="1" x14ac:dyDescent="0.25"/>
    <row r="79" ht="18.95" customHeight="1" x14ac:dyDescent="0.25"/>
    <row r="80" ht="18.95" customHeight="1" x14ac:dyDescent="0.25"/>
    <row r="81" ht="18.95" customHeight="1" x14ac:dyDescent="0.25"/>
    <row r="82" ht="18.95" customHeight="1" x14ac:dyDescent="0.25"/>
    <row r="83" ht="18.95" customHeight="1" x14ac:dyDescent="0.25"/>
    <row r="84" ht="18.95" customHeight="1" x14ac:dyDescent="0.25"/>
    <row r="85" ht="18.95" customHeight="1" x14ac:dyDescent="0.25"/>
    <row r="86" ht="18.95" customHeight="1" x14ac:dyDescent="0.25"/>
    <row r="87" ht="18.95" customHeight="1" x14ac:dyDescent="0.25"/>
    <row r="88" ht="18.95" customHeight="1" x14ac:dyDescent="0.25"/>
    <row r="89" ht="18.95" customHeight="1" x14ac:dyDescent="0.25"/>
    <row r="90" ht="18.95" customHeight="1" x14ac:dyDescent="0.25"/>
    <row r="91" ht="18.95" customHeight="1" x14ac:dyDescent="0.25"/>
    <row r="92" ht="18.95" customHeight="1" x14ac:dyDescent="0.25"/>
    <row r="93" ht="18.95" customHeight="1" x14ac:dyDescent="0.25"/>
    <row r="94" ht="18.95" customHeight="1" x14ac:dyDescent="0.25"/>
    <row r="95" ht="18.95" customHeight="1" x14ac:dyDescent="0.25"/>
    <row r="96" ht="18.95" customHeight="1" x14ac:dyDescent="0.25"/>
    <row r="97" ht="18.95" customHeight="1" x14ac:dyDescent="0.25"/>
    <row r="98" ht="18.95" customHeight="1" x14ac:dyDescent="0.25"/>
    <row r="99" ht="18.95" customHeight="1" x14ac:dyDescent="0.25"/>
    <row r="100" ht="18.95" customHeight="1" x14ac:dyDescent="0.25"/>
    <row r="101" ht="18.95" customHeight="1" x14ac:dyDescent="0.25"/>
    <row r="102" ht="18.95" customHeight="1" x14ac:dyDescent="0.25"/>
    <row r="103" ht="18.95" customHeight="1" x14ac:dyDescent="0.25"/>
    <row r="104" ht="18.95" customHeight="1" x14ac:dyDescent="0.25"/>
    <row r="105" ht="18.95" customHeight="1" x14ac:dyDescent="0.25"/>
    <row r="106" ht="18.95" customHeight="1" x14ac:dyDescent="0.25"/>
    <row r="107" ht="18.95" customHeight="1" x14ac:dyDescent="0.25"/>
    <row r="108" ht="18.95" customHeight="1" x14ac:dyDescent="0.25"/>
    <row r="109" ht="18.95" customHeight="1" x14ac:dyDescent="0.25"/>
    <row r="110" ht="18.95" customHeight="1" x14ac:dyDescent="0.25"/>
    <row r="111" ht="18.95" customHeight="1" x14ac:dyDescent="0.25"/>
    <row r="112" ht="18.95" customHeight="1" x14ac:dyDescent="0.25"/>
    <row r="113" ht="18.95" customHeight="1" x14ac:dyDescent="0.25"/>
    <row r="114" ht="18.95" customHeight="1" x14ac:dyDescent="0.25"/>
    <row r="115" ht="18.95" customHeight="1" x14ac:dyDescent="0.25"/>
    <row r="116" ht="18.95" customHeight="1" x14ac:dyDescent="0.25"/>
    <row r="117" ht="18.95" customHeight="1" x14ac:dyDescent="0.25"/>
    <row r="118" ht="18.95" customHeight="1" x14ac:dyDescent="0.25"/>
    <row r="119" ht="18.95" customHeight="1" x14ac:dyDescent="0.25"/>
    <row r="120" ht="18.95" customHeight="1" x14ac:dyDescent="0.25"/>
    <row r="121" ht="18.95" customHeight="1" x14ac:dyDescent="0.25"/>
    <row r="122" ht="18.95" customHeight="1" x14ac:dyDescent="0.25"/>
    <row r="123" ht="18.95" customHeight="1" x14ac:dyDescent="0.25"/>
    <row r="124" ht="18.95" customHeight="1" x14ac:dyDescent="0.25"/>
    <row r="125" ht="18.95" customHeight="1" x14ac:dyDescent="0.25"/>
    <row r="126" ht="18.95" customHeight="1" x14ac:dyDescent="0.25"/>
    <row r="127" ht="18.95" customHeight="1" x14ac:dyDescent="0.25"/>
    <row r="128" ht="18.95" customHeight="1" x14ac:dyDescent="0.25"/>
    <row r="129" ht="18.95" customHeight="1" x14ac:dyDescent="0.25"/>
    <row r="130" ht="18.95" customHeight="1" x14ac:dyDescent="0.25"/>
    <row r="131" ht="18.95" customHeight="1" x14ac:dyDescent="0.25"/>
    <row r="132" ht="18.95" customHeight="1" x14ac:dyDescent="0.25"/>
    <row r="133" ht="18.95" customHeight="1" x14ac:dyDescent="0.25"/>
    <row r="134" ht="18.95" customHeight="1" x14ac:dyDescent="0.25"/>
    <row r="135" ht="18.95" customHeight="1" x14ac:dyDescent="0.25"/>
    <row r="136" ht="18.95" customHeight="1" x14ac:dyDescent="0.25"/>
    <row r="137" ht="18.95" customHeight="1" x14ac:dyDescent="0.25"/>
    <row r="138" ht="18.95" customHeight="1" x14ac:dyDescent="0.25"/>
    <row r="139" ht="18.95" customHeight="1" x14ac:dyDescent="0.25"/>
    <row r="140" ht="18.95" customHeight="1" x14ac:dyDescent="0.25"/>
    <row r="141" ht="18.95" customHeight="1" x14ac:dyDescent="0.25"/>
    <row r="142" ht="18.95" customHeight="1" x14ac:dyDescent="0.25"/>
    <row r="143" ht="18.95" customHeight="1" x14ac:dyDescent="0.25"/>
    <row r="144" ht="18.95" customHeight="1" x14ac:dyDescent="0.25"/>
    <row r="145" ht="18.95" customHeight="1" x14ac:dyDescent="0.25"/>
    <row r="146" ht="18.95" customHeigh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146"/>
  <sheetViews>
    <sheetView topLeftCell="B1" workbookViewId="0">
      <selection activeCell="O11" sqref="O11"/>
    </sheetView>
  </sheetViews>
  <sheetFormatPr defaultRowHeight="15" x14ac:dyDescent="0.25"/>
  <cols>
    <col min="1" max="1" width="0" style="11" hidden="1" customWidth="1"/>
    <col min="2" max="2" width="14.28515625" style="12" customWidth="1"/>
    <col min="3" max="4" width="12" style="11" bestFit="1" customWidth="1"/>
    <col min="5" max="5" width="18.42578125" style="10" bestFit="1" customWidth="1"/>
    <col min="6" max="10" width="15.7109375" style="11" customWidth="1"/>
    <col min="11" max="11" width="9.140625" style="14" customWidth="1"/>
    <col min="12" max="17" width="9.140625" style="14"/>
    <col min="18" max="16384" width="9.140625" style="11"/>
  </cols>
  <sheetData>
    <row r="2" spans="1:17" x14ac:dyDescent="0.25">
      <c r="B2" s="12" t="s">
        <v>16</v>
      </c>
    </row>
    <row r="5" spans="1:17" s="10" customFormat="1" ht="18.95" customHeight="1" x14ac:dyDescent="0.25">
      <c r="A5" s="10" t="s">
        <v>0</v>
      </c>
      <c r="B5" s="12" t="s">
        <v>1</v>
      </c>
      <c r="C5" s="10" t="s">
        <v>2</v>
      </c>
      <c r="D5" s="10" t="s">
        <v>3</v>
      </c>
      <c r="E5" s="10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19</v>
      </c>
      <c r="K5" s="13"/>
      <c r="L5" s="13"/>
      <c r="M5" s="13"/>
      <c r="N5" s="13"/>
      <c r="O5" s="13"/>
      <c r="P5" s="13"/>
      <c r="Q5" s="13"/>
    </row>
    <row r="6" spans="1:17" s="10" customFormat="1" ht="18.95" customHeight="1" x14ac:dyDescent="0.25">
      <c r="A6" s="10" t="s">
        <v>24</v>
      </c>
      <c r="B6" s="12" t="s">
        <v>47</v>
      </c>
      <c r="C6" s="2">
        <v>32.092971801757813</v>
      </c>
      <c r="D6" s="10">
        <f>AVERAGE(C6:C7)</f>
        <v>32.145805358886719</v>
      </c>
      <c r="E6" s="10">
        <f>'Rpl19'!D6</f>
        <v>21.787865956624348</v>
      </c>
      <c r="F6" s="10">
        <f>D6-E6</f>
        <v>10.357939402262371</v>
      </c>
      <c r="G6" s="10">
        <f>AVERAGE(F6:F17)</f>
        <v>10.600074556138781</v>
      </c>
      <c r="H6" s="13">
        <f>F6-(G6)</f>
        <v>-0.2421351538764096</v>
      </c>
      <c r="I6" s="13">
        <f>POWER(2,-H6)</f>
        <v>1.1827417961134314</v>
      </c>
      <c r="J6" s="10">
        <f>AVERAGE(I6:I17)</f>
        <v>1.0535994051128597</v>
      </c>
      <c r="K6" s="13"/>
      <c r="L6" s="13"/>
      <c r="M6" s="13"/>
      <c r="N6" s="13"/>
      <c r="O6" s="13"/>
      <c r="P6" s="13"/>
      <c r="Q6" s="13"/>
    </row>
    <row r="7" spans="1:17" s="10" customFormat="1" ht="18.95" customHeight="1" x14ac:dyDescent="0.25">
      <c r="A7" s="10" t="s">
        <v>25</v>
      </c>
      <c r="B7" s="12"/>
      <c r="C7" s="2">
        <v>32.198638916015625</v>
      </c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s="10" customFormat="1" ht="18.95" customHeight="1" x14ac:dyDescent="0.25">
      <c r="A8" s="10" t="s">
        <v>26</v>
      </c>
      <c r="B8" s="12" t="s">
        <v>51</v>
      </c>
      <c r="C8" s="2">
        <v>33.038288116455078</v>
      </c>
      <c r="D8" s="10">
        <f>AVERAGE(C8:C9)</f>
        <v>32.985221862792969</v>
      </c>
      <c r="E8" s="10">
        <f>'Rpl19'!D9</f>
        <v>21.994752248128254</v>
      </c>
      <c r="F8" s="10">
        <f>D8-E8</f>
        <v>10.990469614664715</v>
      </c>
      <c r="H8" s="13">
        <f>F8-(G6)</f>
        <v>0.39039505852593415</v>
      </c>
      <c r="I8" s="13">
        <f>POWER(2,-H8)</f>
        <v>0.762920662483491</v>
      </c>
      <c r="J8" s="13"/>
      <c r="K8" s="13"/>
      <c r="L8" s="13"/>
      <c r="M8" s="13"/>
      <c r="N8" s="13"/>
      <c r="O8" s="13"/>
      <c r="P8" s="13"/>
      <c r="Q8" s="13"/>
    </row>
    <row r="9" spans="1:17" s="10" customFormat="1" ht="18.95" customHeight="1" x14ac:dyDescent="0.25">
      <c r="A9" s="10" t="s">
        <v>27</v>
      </c>
      <c r="B9" s="12"/>
      <c r="C9" s="2">
        <v>32.932155609130859</v>
      </c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s="10" customFormat="1" ht="18.95" customHeight="1" x14ac:dyDescent="0.25">
      <c r="A10" s="10" t="s">
        <v>28</v>
      </c>
      <c r="B10" s="12" t="s">
        <v>55</v>
      </c>
      <c r="C10" s="2">
        <v>31.79217529296875</v>
      </c>
      <c r="D10" s="10">
        <f>AVERAGE(C10:C11)</f>
        <v>31.771672248840332</v>
      </c>
      <c r="E10" s="10">
        <f>'Rpl19'!D12</f>
        <v>21.559293111165363</v>
      </c>
      <c r="F10" s="10">
        <f>D10-E10</f>
        <v>10.212379137674969</v>
      </c>
      <c r="H10" s="13">
        <f>F10-(G6)</f>
        <v>-0.38769541846381195</v>
      </c>
      <c r="I10" s="13">
        <f>POWER(2,-H10)</f>
        <v>1.3083018338316659</v>
      </c>
      <c r="J10" s="13"/>
      <c r="K10" s="13"/>
      <c r="L10" s="13"/>
      <c r="M10" s="13"/>
      <c r="N10" s="13"/>
      <c r="O10" s="13"/>
      <c r="P10" s="13"/>
      <c r="Q10" s="13"/>
    </row>
    <row r="11" spans="1:17" s="10" customFormat="1" ht="18.95" customHeight="1" x14ac:dyDescent="0.25">
      <c r="A11" s="10" t="s">
        <v>29</v>
      </c>
      <c r="B11" s="12"/>
      <c r="C11" s="2">
        <v>31.751169204711914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s="10" customFormat="1" ht="18.95" customHeight="1" x14ac:dyDescent="0.25">
      <c r="B12" s="12" t="s">
        <v>59</v>
      </c>
      <c r="C12" s="2">
        <v>31.404487609863281</v>
      </c>
      <c r="D12" s="10">
        <f>AVERAGE(C12:C13)</f>
        <v>31.293845176696777</v>
      </c>
      <c r="E12" s="10">
        <f>'Rpl19'!D15</f>
        <v>21.210843404134113</v>
      </c>
      <c r="F12" s="10">
        <f>D12-E12</f>
        <v>10.083001772562664</v>
      </c>
      <c r="H12" s="13">
        <f>F12-(G6)</f>
        <v>-0.51707278357611663</v>
      </c>
      <c r="I12" s="13">
        <f>POWER(2,-H12)</f>
        <v>1.4310487142238824</v>
      </c>
      <c r="K12" s="13"/>
      <c r="L12" s="13"/>
      <c r="M12" s="13"/>
      <c r="N12" s="13"/>
      <c r="O12" s="13"/>
      <c r="P12" s="13"/>
      <c r="Q12" s="13"/>
    </row>
    <row r="13" spans="1:17" s="10" customFormat="1" ht="18.95" customHeight="1" x14ac:dyDescent="0.25">
      <c r="A13" s="10" t="s">
        <v>30</v>
      </c>
      <c r="B13" s="12"/>
      <c r="C13" s="2">
        <v>31.183202743530273</v>
      </c>
      <c r="H13" s="13"/>
      <c r="I13" s="13"/>
      <c r="K13" s="13"/>
      <c r="L13" s="13"/>
      <c r="M13" s="13"/>
      <c r="N13" s="13"/>
      <c r="O13" s="13"/>
      <c r="P13" s="13"/>
      <c r="Q13" s="13"/>
    </row>
    <row r="14" spans="1:17" s="10" customFormat="1" ht="18.95" customHeight="1" x14ac:dyDescent="0.25">
      <c r="A14" s="10" t="s">
        <v>31</v>
      </c>
      <c r="B14" s="12" t="s">
        <v>63</v>
      </c>
      <c r="C14" s="2">
        <v>32.631282806396484</v>
      </c>
      <c r="D14" s="10">
        <f>AVERAGE(C14:C15)</f>
        <v>32.835010528564453</v>
      </c>
      <c r="E14" s="10">
        <f>'Rpl19'!D18</f>
        <v>21.344874064127605</v>
      </c>
      <c r="F14" s="10">
        <f>D14-E14</f>
        <v>11.490136464436848</v>
      </c>
      <c r="H14" s="13">
        <f>F14-(G6)</f>
        <v>0.89006190829806719</v>
      </c>
      <c r="I14" s="13">
        <f>POWER(2,-H14)</f>
        <v>0.53959096306419885</v>
      </c>
      <c r="J14" s="13"/>
      <c r="K14" s="13"/>
      <c r="L14" s="13"/>
      <c r="M14" s="13"/>
      <c r="N14" s="13"/>
      <c r="O14" s="13"/>
      <c r="P14" s="13"/>
      <c r="Q14" s="13"/>
    </row>
    <row r="15" spans="1:17" s="10" customFormat="1" ht="18.95" customHeight="1" x14ac:dyDescent="0.25">
      <c r="A15" s="10" t="s">
        <v>32</v>
      </c>
      <c r="B15" s="12"/>
      <c r="C15" s="2">
        <v>33.038738250732422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10" customFormat="1" ht="18.95" customHeight="1" x14ac:dyDescent="0.25">
      <c r="A16" s="10" t="s">
        <v>33</v>
      </c>
      <c r="B16" s="12" t="s">
        <v>67</v>
      </c>
      <c r="C16" s="2">
        <v>31.746284484863281</v>
      </c>
      <c r="D16" s="10">
        <f>AVERAGE(C16:C17)</f>
        <v>31.718349456787109</v>
      </c>
      <c r="E16" s="10">
        <f>'Rpl19'!D21</f>
        <v>21.251828511555988</v>
      </c>
      <c r="F16" s="10">
        <f>D16-E16</f>
        <v>10.466520945231121</v>
      </c>
      <c r="H16" s="13">
        <f>F16-(G6)</f>
        <v>-0.1335536109076596</v>
      </c>
      <c r="I16" s="13">
        <f>POWER(2,-H16)</f>
        <v>1.0969924609604884</v>
      </c>
      <c r="J16" s="13"/>
      <c r="K16" s="13"/>
      <c r="L16" s="13"/>
      <c r="M16" s="13"/>
      <c r="N16" s="13"/>
      <c r="O16" s="13"/>
      <c r="P16" s="13"/>
      <c r="Q16" s="13"/>
    </row>
    <row r="17" spans="1:17" s="10" customFormat="1" ht="18.95" customHeight="1" x14ac:dyDescent="0.25">
      <c r="A17" s="10" t="s">
        <v>34</v>
      </c>
      <c r="B17" s="12"/>
      <c r="C17" s="2">
        <v>31.690414428710938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s="10" customFormat="1" ht="18.95" customHeight="1" x14ac:dyDescent="0.25">
      <c r="A18" s="10" t="s">
        <v>35</v>
      </c>
      <c r="B18" s="12"/>
      <c r="C18" s="2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s="10" customFormat="1" ht="18.95" customHeight="1" x14ac:dyDescent="0.25">
      <c r="A19" s="10" t="s">
        <v>36</v>
      </c>
      <c r="B19" s="8" t="s">
        <v>48</v>
      </c>
      <c r="C19" s="2">
        <v>31.545970916748047</v>
      </c>
      <c r="D19" s="10">
        <f>AVERAGE(C19:C20)</f>
        <v>31.467879295349121</v>
      </c>
      <c r="E19" s="10">
        <f>'Rpl19'!H6</f>
        <v>21.368786493937176</v>
      </c>
      <c r="F19" s="10">
        <f>D19-E19</f>
        <v>10.099092801411945</v>
      </c>
      <c r="H19" s="13">
        <f>F19-(G6)</f>
        <v>-0.50098175472683515</v>
      </c>
      <c r="I19" s="13">
        <f>POWER(2,-H19)</f>
        <v>1.415176262960939</v>
      </c>
      <c r="J19" s="13">
        <f>AVERAGE(I19:I30)</f>
        <v>1.733614564623984</v>
      </c>
      <c r="K19" s="13"/>
      <c r="L19" s="13"/>
      <c r="M19" s="13"/>
      <c r="N19" s="13"/>
      <c r="O19" s="13"/>
      <c r="P19" s="13"/>
      <c r="Q19" s="13"/>
    </row>
    <row r="20" spans="1:17" s="10" customFormat="1" ht="18.95" customHeight="1" x14ac:dyDescent="0.25">
      <c r="A20" s="10" t="s">
        <v>37</v>
      </c>
      <c r="B20" s="8"/>
      <c r="C20" s="2">
        <v>31.389787673950195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s="10" customFormat="1" ht="18.95" customHeight="1" x14ac:dyDescent="0.25">
      <c r="A21" s="10" t="s">
        <v>38</v>
      </c>
      <c r="B21" s="8" t="s">
        <v>52</v>
      </c>
      <c r="C21" s="2">
        <v>31.758926391601563</v>
      </c>
      <c r="D21" s="10">
        <f>AVERAGE(C21:C22)</f>
        <v>31.766566276550293</v>
      </c>
      <c r="E21" s="10">
        <f>'Rpl19'!H9</f>
        <v>21.964040120442707</v>
      </c>
      <c r="F21" s="10">
        <f>D21-E21</f>
        <v>9.8025261561075858</v>
      </c>
      <c r="H21" s="13">
        <f>F21-(G6)</f>
        <v>-0.79754840003119476</v>
      </c>
      <c r="I21" s="13">
        <f>POWER(2,-H21)</f>
        <v>1.7381449517656835</v>
      </c>
      <c r="J21" s="13"/>
      <c r="K21" s="13"/>
      <c r="L21" s="13"/>
      <c r="M21" s="13"/>
      <c r="N21" s="13"/>
      <c r="O21" s="13"/>
      <c r="P21" s="13"/>
      <c r="Q21" s="13"/>
    </row>
    <row r="22" spans="1:17" s="10" customFormat="1" ht="18.95" customHeight="1" x14ac:dyDescent="0.25">
      <c r="A22" s="10" t="s">
        <v>39</v>
      </c>
      <c r="B22" s="8"/>
      <c r="C22" s="2">
        <v>31.774206161499023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s="10" customFormat="1" ht="18.95" customHeight="1" x14ac:dyDescent="0.25">
      <c r="A23" s="10" t="s">
        <v>40</v>
      </c>
      <c r="B23" s="8" t="s">
        <v>56</v>
      </c>
      <c r="C23" s="2">
        <v>30.472927093505859</v>
      </c>
      <c r="D23" s="10">
        <f>AVERAGE(C23:C24)</f>
        <v>30.560561180114746</v>
      </c>
      <c r="E23" s="10">
        <f>'Rpl19'!H12</f>
        <v>21.31080436706543</v>
      </c>
      <c r="F23" s="10">
        <f>D23-E23</f>
        <v>9.2497568130493164</v>
      </c>
      <c r="H23" s="13">
        <f>F23-(G6)</f>
        <v>-1.3503177430894642</v>
      </c>
      <c r="I23" s="13">
        <f>POWER(2,-H23)</f>
        <v>2.5496827418835624</v>
      </c>
      <c r="J23" s="13"/>
      <c r="K23" s="13"/>
      <c r="L23" s="13"/>
      <c r="M23" s="13"/>
      <c r="N23" s="13"/>
      <c r="O23" s="13"/>
      <c r="P23" s="13"/>
      <c r="Q23" s="13"/>
    </row>
    <row r="24" spans="1:17" s="10" customFormat="1" ht="18.95" customHeight="1" x14ac:dyDescent="0.25">
      <c r="A24" s="10" t="s">
        <v>41</v>
      </c>
      <c r="B24" s="8"/>
      <c r="C24" s="2">
        <v>30.648195266723633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s="10" customFormat="1" ht="18.95" customHeight="1" x14ac:dyDescent="0.25">
      <c r="A25" s="10" t="s">
        <v>42</v>
      </c>
      <c r="B25" s="8" t="s">
        <v>60</v>
      </c>
      <c r="C25" s="2">
        <v>30.939121246337891</v>
      </c>
      <c r="D25" s="10">
        <f>AVERAGE(C25:C26)</f>
        <v>30.931690216064453</v>
      </c>
      <c r="E25" s="10">
        <f>'Rpl19'!H15</f>
        <v>21.145280838012695</v>
      </c>
      <c r="F25" s="10">
        <f>D25-E25</f>
        <v>9.7864093780517578</v>
      </c>
      <c r="H25" s="13">
        <f>F25-(G6)</f>
        <v>-0.81366517808702277</v>
      </c>
      <c r="I25" s="13">
        <f>POWER(2,-H25)</f>
        <v>1.7576711526430471</v>
      </c>
      <c r="J25" s="13"/>
      <c r="K25" s="13"/>
      <c r="L25" s="13"/>
      <c r="M25" s="13"/>
      <c r="N25" s="13"/>
      <c r="O25" s="13"/>
      <c r="P25" s="13"/>
      <c r="Q25" s="13"/>
    </row>
    <row r="26" spans="1:17" s="10" customFormat="1" ht="18.95" customHeight="1" x14ac:dyDescent="0.25">
      <c r="A26" s="10" t="s">
        <v>43</v>
      </c>
      <c r="B26" s="8"/>
      <c r="C26" s="2">
        <v>30.924259185791016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s="10" customFormat="1" ht="18.95" customHeight="1" x14ac:dyDescent="0.25">
      <c r="B27" s="8" t="s">
        <v>64</v>
      </c>
      <c r="C27" s="2">
        <v>31.056013107299805</v>
      </c>
      <c r="D27" s="10">
        <f>AVERAGE(C27:C28)</f>
        <v>31.058865547180176</v>
      </c>
      <c r="E27" s="10">
        <f>'Rpl19'!H18</f>
        <v>21.204296112060547</v>
      </c>
      <c r="F27" s="10">
        <f>D27-E27</f>
        <v>9.8545694351196289</v>
      </c>
      <c r="H27" s="13">
        <f>F27-(G6)</f>
        <v>-0.74550512101915167</v>
      </c>
      <c r="I27" s="13">
        <f>POWER(2,-H27)</f>
        <v>1.6765611695651019</v>
      </c>
      <c r="K27" s="13"/>
      <c r="L27" s="13"/>
      <c r="M27" s="13"/>
      <c r="N27" s="13"/>
      <c r="O27" s="13"/>
      <c r="P27" s="13"/>
      <c r="Q27" s="13"/>
    </row>
    <row r="28" spans="1:17" s="10" customFormat="1" ht="18.95" customHeight="1" x14ac:dyDescent="0.25">
      <c r="A28" s="10" t="s">
        <v>44</v>
      </c>
      <c r="B28" s="8"/>
      <c r="C28" s="2">
        <v>31.061717987060547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s="10" customFormat="1" ht="18.95" customHeight="1" x14ac:dyDescent="0.25">
      <c r="A29" s="10" t="s">
        <v>45</v>
      </c>
      <c r="B29" s="8" t="s">
        <v>68</v>
      </c>
      <c r="C29" s="2">
        <v>31.434114456176758</v>
      </c>
      <c r="D29" s="10">
        <f>AVERAGE(C29:C30)</f>
        <v>31.332684516906738</v>
      </c>
      <c r="E29" s="10">
        <f>'Rpl19'!H21</f>
        <v>21.071121215820313</v>
      </c>
      <c r="F29" s="10">
        <f>D29-E29</f>
        <v>10.261563301086426</v>
      </c>
      <c r="H29" s="13">
        <f>F29-(G6)</f>
        <v>-0.3385112550523548</v>
      </c>
      <c r="I29" s="13">
        <f>POWER(2,-H29)</f>
        <v>1.2644511089255694</v>
      </c>
      <c r="J29" s="13"/>
      <c r="K29" s="13"/>
      <c r="L29" s="13"/>
      <c r="M29" s="13"/>
      <c r="N29" s="13"/>
      <c r="O29" s="13"/>
      <c r="P29" s="13"/>
      <c r="Q29" s="13"/>
    </row>
    <row r="30" spans="1:17" s="10" customFormat="1" ht="18.95" customHeight="1" x14ac:dyDescent="0.25">
      <c r="A30" s="10" t="s">
        <v>46</v>
      </c>
      <c r="B30" s="8"/>
      <c r="C30" s="2">
        <v>31.231254577636719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s="10" customFormat="1" ht="18.95" customHeight="1" x14ac:dyDescent="0.25">
      <c r="A31" s="10" t="s">
        <v>35</v>
      </c>
      <c r="B31" s="12"/>
      <c r="C31" s="2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8.95" customHeight="1" x14ac:dyDescent="0.25">
      <c r="B32" s="8" t="s">
        <v>49</v>
      </c>
      <c r="C32" s="2">
        <v>31.124002456665039</v>
      </c>
      <c r="D32" s="10">
        <f>AVERAGE(C32:C33)</f>
        <v>31.388465881347656</v>
      </c>
      <c r="E32" s="10">
        <f>'Rpl19'!L6</f>
        <v>21.648805618286133</v>
      </c>
      <c r="F32" s="10">
        <f>D32-E32</f>
        <v>9.7396602630615234</v>
      </c>
      <c r="G32" s="10">
        <f>AVERAGE(F32:F43)</f>
        <v>10.649102369944254</v>
      </c>
      <c r="H32" s="13">
        <f>F32-(G32)</f>
        <v>-0.90944210688273053</v>
      </c>
      <c r="I32" s="13">
        <f>POWER(2,-H32)</f>
        <v>1.8783190081747914</v>
      </c>
      <c r="J32" s="13">
        <f>AVERAGE(I32:I43)</f>
        <v>1.2388783379568802</v>
      </c>
    </row>
    <row r="33" spans="2:10" ht="18.95" customHeight="1" x14ac:dyDescent="0.25">
      <c r="B33" s="8"/>
      <c r="C33" s="2">
        <v>31.652929306030273</v>
      </c>
    </row>
    <row r="34" spans="2:10" ht="18.95" customHeight="1" x14ac:dyDescent="0.25">
      <c r="B34" s="8" t="s">
        <v>53</v>
      </c>
      <c r="C34" s="2">
        <v>32.100933074951172</v>
      </c>
      <c r="D34" s="10">
        <f>AVERAGE(C34:C35)</f>
        <v>32.272186279296875</v>
      </c>
      <c r="E34" s="10">
        <f>'Rpl19'!L9</f>
        <v>21.2174072265625</v>
      </c>
      <c r="F34" s="10">
        <f>D34-E34</f>
        <v>11.054779052734375</v>
      </c>
      <c r="H34" s="13">
        <f>F34-(G32)</f>
        <v>0.40567668279012103</v>
      </c>
      <c r="I34" s="13">
        <f>POWER(2,-H34)</f>
        <v>0.75488213923326397</v>
      </c>
    </row>
    <row r="35" spans="2:10" ht="18.95" customHeight="1" x14ac:dyDescent="0.25">
      <c r="B35" s="8"/>
      <c r="C35" s="2">
        <v>32.443439483642578</v>
      </c>
    </row>
    <row r="36" spans="2:10" ht="18.95" customHeight="1" x14ac:dyDescent="0.25">
      <c r="B36" s="8" t="s">
        <v>57</v>
      </c>
      <c r="C36" s="2">
        <v>31.748018264770508</v>
      </c>
      <c r="D36" s="10">
        <f>AVERAGE(C36:C37)</f>
        <v>31.511237144470215</v>
      </c>
      <c r="E36" s="10">
        <f>'Rpl19'!L12</f>
        <v>21.16175142923991</v>
      </c>
      <c r="F36" s="10">
        <f>D36-E36</f>
        <v>10.349485715230305</v>
      </c>
      <c r="H36" s="13">
        <f>F36-(G32)</f>
        <v>-0.29961665471394916</v>
      </c>
      <c r="I36" s="13">
        <f>POWER(2,-H36)</f>
        <v>1.2308173236294861</v>
      </c>
    </row>
    <row r="37" spans="2:10" ht="18.95" customHeight="1" x14ac:dyDescent="0.25">
      <c r="B37" s="8"/>
      <c r="C37" s="2">
        <v>31.274456024169922</v>
      </c>
    </row>
    <row r="38" spans="2:10" ht="18.95" customHeight="1" x14ac:dyDescent="0.25">
      <c r="B38" s="8" t="s">
        <v>61</v>
      </c>
      <c r="C38" s="2">
        <v>31.471416473388672</v>
      </c>
      <c r="D38" s="10">
        <f>AVERAGE(C38:C39)</f>
        <v>31.400101661682129</v>
      </c>
      <c r="E38" s="10">
        <f>'Rpl19'!L15</f>
        <v>21.139947891235352</v>
      </c>
      <c r="F38" s="10">
        <f>D38-E38</f>
        <v>10.260153770446777</v>
      </c>
      <c r="H38" s="13">
        <f>F38-(G32)</f>
        <v>-0.38894859949747662</v>
      </c>
      <c r="I38" s="13">
        <f>POWER(2,-H38)</f>
        <v>1.3094387694195073</v>
      </c>
    </row>
    <row r="39" spans="2:10" ht="18.95" customHeight="1" x14ac:dyDescent="0.25">
      <c r="B39" s="8"/>
      <c r="C39" s="2">
        <v>31.328786849975586</v>
      </c>
    </row>
    <row r="40" spans="2:10" ht="18.95" customHeight="1" x14ac:dyDescent="0.25">
      <c r="B40" s="8" t="s">
        <v>65</v>
      </c>
      <c r="C40" s="2">
        <v>34.0255126953125</v>
      </c>
      <c r="D40" s="10">
        <f>AVERAGE(C40:C41)</f>
        <v>34.191160202026367</v>
      </c>
      <c r="E40" s="10">
        <f>'Rpl19'!L18</f>
        <v>21.316972732543945</v>
      </c>
      <c r="F40" s="10">
        <f>D40-E40</f>
        <v>12.874187469482422</v>
      </c>
      <c r="H40" s="13">
        <f>F40-(G32)</f>
        <v>2.2250850995381679</v>
      </c>
      <c r="I40" s="13">
        <f>POWER(2,-H40)</f>
        <v>0.21388613965270975</v>
      </c>
    </row>
    <row r="41" spans="2:10" ht="18.95" customHeight="1" x14ac:dyDescent="0.25">
      <c r="B41" s="8"/>
      <c r="C41" s="2">
        <v>34.356807708740234</v>
      </c>
    </row>
    <row r="42" spans="2:10" ht="18.95" customHeight="1" x14ac:dyDescent="0.25">
      <c r="B42" s="8" t="s">
        <v>69</v>
      </c>
      <c r="C42" s="2">
        <v>30.859987258911133</v>
      </c>
      <c r="D42" s="10">
        <f>AVERAGE(C42:C43)</f>
        <v>30.814360618591309</v>
      </c>
      <c r="E42" s="10">
        <f>'Rpl19'!L21</f>
        <v>21.198012669881184</v>
      </c>
      <c r="F42" s="10">
        <f>D42-E42</f>
        <v>9.6163479487101249</v>
      </c>
      <c r="H42" s="13">
        <f>F42-(G32)</f>
        <v>-1.0327544212341291</v>
      </c>
      <c r="I42" s="13">
        <f>POWER(2,-H42)</f>
        <v>2.0459266476315228</v>
      </c>
    </row>
    <row r="43" spans="2:10" ht="18.95" customHeight="1" x14ac:dyDescent="0.25">
      <c r="B43" s="8"/>
      <c r="C43" s="2">
        <v>30.768733978271484</v>
      </c>
    </row>
    <row r="44" spans="2:10" ht="18.95" customHeight="1" x14ac:dyDescent="0.25"/>
    <row r="45" spans="2:10" ht="18.95" customHeight="1" x14ac:dyDescent="0.25">
      <c r="B45" s="8" t="s">
        <v>50</v>
      </c>
      <c r="C45" s="2">
        <v>30.782285690307617</v>
      </c>
      <c r="D45" s="10">
        <f>AVERAGE(C45:C46)</f>
        <v>30.869562149047852</v>
      </c>
      <c r="E45" s="10">
        <f>'Rpl19'!P6</f>
        <v>21.290028254191082</v>
      </c>
      <c r="F45" s="10">
        <f>D45-E45</f>
        <v>9.5795338948567696</v>
      </c>
      <c r="G45" s="10"/>
      <c r="H45" s="13">
        <f>F45-(G32)</f>
        <v>-1.0695684750874843</v>
      </c>
      <c r="I45" s="13">
        <f>POWER(2,-H45)</f>
        <v>2.0988054990568608</v>
      </c>
      <c r="J45" s="13">
        <f>AVERAGE(I45:I56)</f>
        <v>3.6601468189933057</v>
      </c>
    </row>
    <row r="46" spans="2:10" ht="18.95" customHeight="1" x14ac:dyDescent="0.25">
      <c r="B46" s="8"/>
      <c r="C46" s="2">
        <v>30.956838607788086</v>
      </c>
    </row>
    <row r="47" spans="2:10" ht="18.95" customHeight="1" x14ac:dyDescent="0.25">
      <c r="B47" s="8" t="s">
        <v>54</v>
      </c>
      <c r="C47" s="2">
        <v>30.667783737182617</v>
      </c>
      <c r="D47" s="10">
        <f>AVERAGE(C47:C48)</f>
        <v>30.709284782409668</v>
      </c>
      <c r="E47" s="10">
        <f>'Rpl19'!P9</f>
        <v>21.097944895426433</v>
      </c>
      <c r="F47" s="10">
        <f>D47-E47</f>
        <v>9.6113398869832345</v>
      </c>
      <c r="H47" s="13">
        <f>F47-(G32)</f>
        <v>-1.0377624829610195</v>
      </c>
      <c r="I47" s="13">
        <f>POWER(2,-H47)</f>
        <v>2.0530410627069751</v>
      </c>
    </row>
    <row r="48" spans="2:10" ht="18.95" customHeight="1" x14ac:dyDescent="0.25">
      <c r="B48" s="8"/>
      <c r="C48" s="2">
        <v>30.750785827636719</v>
      </c>
    </row>
    <row r="49" spans="2:9" ht="18.95" customHeight="1" x14ac:dyDescent="0.25">
      <c r="B49" s="8" t="s">
        <v>58</v>
      </c>
      <c r="C49" s="2">
        <v>30.664651870727539</v>
      </c>
      <c r="D49" s="10">
        <f>AVERAGE(C49:C50)</f>
        <v>30.714851379394531</v>
      </c>
      <c r="E49" s="10">
        <f>'Rpl19'!P12</f>
        <v>21.271996815999348</v>
      </c>
      <c r="F49" s="10">
        <f>D49-E49</f>
        <v>9.4428545633951835</v>
      </c>
      <c r="H49" s="13">
        <f>F49-(G32)</f>
        <v>-1.2062478065490705</v>
      </c>
      <c r="I49" s="13">
        <f>POWER(2,-H49)</f>
        <v>2.3073675043186967</v>
      </c>
    </row>
    <row r="50" spans="2:9" ht="18.95" customHeight="1" x14ac:dyDescent="0.25">
      <c r="B50" s="8"/>
      <c r="C50" s="2">
        <v>30.765050888061523</v>
      </c>
    </row>
    <row r="51" spans="2:9" ht="18.95" customHeight="1" x14ac:dyDescent="0.25">
      <c r="B51" s="8" t="s">
        <v>62</v>
      </c>
      <c r="C51" s="2">
        <v>30.505622863769531</v>
      </c>
      <c r="D51" s="10">
        <f>AVERAGE(C51:C52)</f>
        <v>30.587277412414551</v>
      </c>
      <c r="E51" s="10">
        <f>'Rpl19'!P15</f>
        <v>21.152890523274738</v>
      </c>
      <c r="F51" s="10">
        <f>D51-E51</f>
        <v>9.4343868891398124</v>
      </c>
      <c r="H51" s="13">
        <f>F51-(G32)</f>
        <v>-1.2147154808044416</v>
      </c>
      <c r="I51" s="13">
        <f>POWER(2,-H51)</f>
        <v>2.3209500605314508</v>
      </c>
    </row>
    <row r="52" spans="2:9" ht="18.95" customHeight="1" x14ac:dyDescent="0.25">
      <c r="B52" s="8"/>
      <c r="C52" s="2">
        <v>30.66893196105957</v>
      </c>
    </row>
    <row r="53" spans="2:9" ht="18.95" customHeight="1" x14ac:dyDescent="0.25">
      <c r="B53" s="8" t="s">
        <v>66</v>
      </c>
      <c r="C53" s="2">
        <v>30.800027847290039</v>
      </c>
      <c r="D53" s="10">
        <f>AVERAGE(C53:C54)</f>
        <v>30.885947227478027</v>
      </c>
      <c r="E53" s="10">
        <f>'Rpl19'!P18</f>
        <v>21.427563985188801</v>
      </c>
      <c r="F53" s="10">
        <f>D53-E53</f>
        <v>9.4583832422892264</v>
      </c>
      <c r="H53" s="13">
        <f>F53-(G32)</f>
        <v>-1.1907191276550275</v>
      </c>
      <c r="I53" s="13">
        <f>POWER(2,-H53)</f>
        <v>2.2826649683668334</v>
      </c>
    </row>
    <row r="54" spans="2:9" ht="18.95" customHeight="1" x14ac:dyDescent="0.25">
      <c r="B54" s="8"/>
      <c r="C54" s="2">
        <v>30.971866607666016</v>
      </c>
    </row>
    <row r="55" spans="2:9" ht="18.95" customHeight="1" x14ac:dyDescent="0.25">
      <c r="B55" s="8" t="s">
        <v>70</v>
      </c>
      <c r="C55" s="2">
        <v>31.114294052124023</v>
      </c>
      <c r="D55" s="10">
        <f>AVERAGE(C55:C56)</f>
        <v>31.036827087402344</v>
      </c>
      <c r="E55" s="10">
        <f>'Rpl19'!P21</f>
        <v>23.833723068237305</v>
      </c>
      <c r="F55" s="10">
        <f>D55-E55</f>
        <v>7.2031040191650391</v>
      </c>
      <c r="H55" s="13">
        <f>F55-(G32)</f>
        <v>-3.4459983507792149</v>
      </c>
      <c r="I55" s="13">
        <f>POWER(2,-H55)</f>
        <v>10.898051818979015</v>
      </c>
    </row>
    <row r="56" spans="2:9" ht="18.95" customHeight="1" x14ac:dyDescent="0.25">
      <c r="B56" s="8"/>
      <c r="C56" s="2">
        <v>30.959360122680664</v>
      </c>
    </row>
    <row r="57" spans="2:9" ht="18.95" customHeight="1" x14ac:dyDescent="0.25"/>
    <row r="58" spans="2:9" ht="18.95" customHeight="1" x14ac:dyDescent="0.25"/>
    <row r="59" spans="2:9" ht="18.95" customHeight="1" x14ac:dyDescent="0.25"/>
    <row r="60" spans="2:9" ht="18.95" customHeight="1" x14ac:dyDescent="0.25"/>
    <row r="61" spans="2:9" ht="18.95" customHeight="1" x14ac:dyDescent="0.25"/>
    <row r="62" spans="2:9" ht="18.95" customHeight="1" x14ac:dyDescent="0.25"/>
    <row r="63" spans="2:9" ht="18.95" customHeight="1" x14ac:dyDescent="0.25"/>
    <row r="64" spans="2:9" ht="18.95" customHeight="1" x14ac:dyDescent="0.25"/>
    <row r="65" ht="18.95" customHeight="1" x14ac:dyDescent="0.25"/>
    <row r="66" ht="18.95" customHeight="1" x14ac:dyDescent="0.25"/>
    <row r="67" ht="18.95" customHeight="1" x14ac:dyDescent="0.25"/>
    <row r="68" ht="18.95" customHeight="1" x14ac:dyDescent="0.25"/>
    <row r="69" ht="18.95" customHeight="1" x14ac:dyDescent="0.25"/>
    <row r="70" ht="18.95" customHeight="1" x14ac:dyDescent="0.25"/>
    <row r="71" ht="18.95" customHeight="1" x14ac:dyDescent="0.25"/>
    <row r="72" ht="18.95" customHeight="1" x14ac:dyDescent="0.25"/>
    <row r="73" ht="18.95" customHeight="1" x14ac:dyDescent="0.25"/>
    <row r="74" ht="18.95" customHeight="1" x14ac:dyDescent="0.25"/>
    <row r="75" ht="18.95" customHeight="1" x14ac:dyDescent="0.25"/>
    <row r="76" ht="18.95" customHeight="1" x14ac:dyDescent="0.25"/>
    <row r="77" ht="18.95" customHeight="1" x14ac:dyDescent="0.25"/>
    <row r="78" ht="18.95" customHeight="1" x14ac:dyDescent="0.25"/>
    <row r="79" ht="18.95" customHeight="1" x14ac:dyDescent="0.25"/>
    <row r="80" ht="18.95" customHeight="1" x14ac:dyDescent="0.25"/>
    <row r="81" ht="18.95" customHeight="1" x14ac:dyDescent="0.25"/>
    <row r="82" ht="18.95" customHeight="1" x14ac:dyDescent="0.25"/>
    <row r="83" ht="18.95" customHeight="1" x14ac:dyDescent="0.25"/>
    <row r="84" ht="18.95" customHeight="1" x14ac:dyDescent="0.25"/>
    <row r="85" ht="18.95" customHeight="1" x14ac:dyDescent="0.25"/>
    <row r="86" ht="18.95" customHeight="1" x14ac:dyDescent="0.25"/>
    <row r="87" ht="18.95" customHeight="1" x14ac:dyDescent="0.25"/>
    <row r="88" ht="18.95" customHeight="1" x14ac:dyDescent="0.25"/>
    <row r="89" ht="18.95" customHeight="1" x14ac:dyDescent="0.25"/>
    <row r="90" ht="18.95" customHeight="1" x14ac:dyDescent="0.25"/>
    <row r="91" ht="18.95" customHeight="1" x14ac:dyDescent="0.25"/>
    <row r="92" ht="18.95" customHeight="1" x14ac:dyDescent="0.25"/>
    <row r="93" ht="18.95" customHeight="1" x14ac:dyDescent="0.25"/>
    <row r="94" ht="18.95" customHeight="1" x14ac:dyDescent="0.25"/>
    <row r="95" ht="18.95" customHeight="1" x14ac:dyDescent="0.25"/>
    <row r="96" ht="18.95" customHeight="1" x14ac:dyDescent="0.25"/>
    <row r="97" ht="18.95" customHeight="1" x14ac:dyDescent="0.25"/>
    <row r="98" ht="18.95" customHeight="1" x14ac:dyDescent="0.25"/>
    <row r="99" ht="18.95" customHeight="1" x14ac:dyDescent="0.25"/>
    <row r="100" ht="18.95" customHeight="1" x14ac:dyDescent="0.25"/>
    <row r="101" ht="18.95" customHeight="1" x14ac:dyDescent="0.25"/>
    <row r="102" ht="18.95" customHeight="1" x14ac:dyDescent="0.25"/>
    <row r="103" ht="18.95" customHeight="1" x14ac:dyDescent="0.25"/>
    <row r="104" ht="18.95" customHeight="1" x14ac:dyDescent="0.25"/>
    <row r="105" ht="18.95" customHeight="1" x14ac:dyDescent="0.25"/>
    <row r="106" ht="18.95" customHeight="1" x14ac:dyDescent="0.25"/>
    <row r="107" ht="18.95" customHeight="1" x14ac:dyDescent="0.25"/>
    <row r="108" ht="18.95" customHeight="1" x14ac:dyDescent="0.25"/>
    <row r="109" ht="18.95" customHeight="1" x14ac:dyDescent="0.25"/>
    <row r="110" ht="18.95" customHeight="1" x14ac:dyDescent="0.25"/>
    <row r="111" ht="18.95" customHeight="1" x14ac:dyDescent="0.25"/>
    <row r="112" ht="18.95" customHeight="1" x14ac:dyDescent="0.25"/>
    <row r="113" ht="18.95" customHeight="1" x14ac:dyDescent="0.25"/>
    <row r="114" ht="18.95" customHeight="1" x14ac:dyDescent="0.25"/>
    <row r="115" ht="18.95" customHeight="1" x14ac:dyDescent="0.25"/>
    <row r="116" ht="18.95" customHeight="1" x14ac:dyDescent="0.25"/>
    <row r="117" ht="18.95" customHeight="1" x14ac:dyDescent="0.25"/>
    <row r="118" ht="18.95" customHeight="1" x14ac:dyDescent="0.25"/>
    <row r="119" ht="18.95" customHeight="1" x14ac:dyDescent="0.25"/>
    <row r="120" ht="18.95" customHeight="1" x14ac:dyDescent="0.25"/>
    <row r="121" ht="18.95" customHeight="1" x14ac:dyDescent="0.25"/>
    <row r="122" ht="18.95" customHeight="1" x14ac:dyDescent="0.25"/>
    <row r="123" ht="18.95" customHeight="1" x14ac:dyDescent="0.25"/>
    <row r="124" ht="18.95" customHeight="1" x14ac:dyDescent="0.25"/>
    <row r="125" ht="18.95" customHeight="1" x14ac:dyDescent="0.25"/>
    <row r="126" ht="18.95" customHeight="1" x14ac:dyDescent="0.25"/>
    <row r="127" ht="18.95" customHeight="1" x14ac:dyDescent="0.25"/>
    <row r="128" ht="18.95" customHeight="1" x14ac:dyDescent="0.25"/>
    <row r="129" ht="18.95" customHeight="1" x14ac:dyDescent="0.25"/>
    <row r="130" ht="18.95" customHeight="1" x14ac:dyDescent="0.25"/>
    <row r="131" ht="18.95" customHeight="1" x14ac:dyDescent="0.25"/>
    <row r="132" ht="18.95" customHeight="1" x14ac:dyDescent="0.25"/>
    <row r="133" ht="18.95" customHeight="1" x14ac:dyDescent="0.25"/>
    <row r="134" ht="18.95" customHeight="1" x14ac:dyDescent="0.25"/>
    <row r="135" ht="18.95" customHeight="1" x14ac:dyDescent="0.25"/>
    <row r="136" ht="18.95" customHeight="1" x14ac:dyDescent="0.25"/>
    <row r="137" ht="18.95" customHeight="1" x14ac:dyDescent="0.25"/>
    <row r="138" ht="18.95" customHeight="1" x14ac:dyDescent="0.25"/>
    <row r="139" ht="18.95" customHeight="1" x14ac:dyDescent="0.25"/>
    <row r="140" ht="18.95" customHeight="1" x14ac:dyDescent="0.25"/>
    <row r="141" ht="18.95" customHeight="1" x14ac:dyDescent="0.25"/>
    <row r="142" ht="18.95" customHeight="1" x14ac:dyDescent="0.25"/>
    <row r="143" ht="18.95" customHeight="1" x14ac:dyDescent="0.25"/>
    <row r="144" ht="18.95" customHeight="1" x14ac:dyDescent="0.25"/>
    <row r="145" ht="18.95" customHeight="1" x14ac:dyDescent="0.25"/>
    <row r="146" ht="18.95" customHeigh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Q146"/>
  <sheetViews>
    <sheetView topLeftCell="B4" workbookViewId="0">
      <selection activeCell="O11" sqref="O11"/>
    </sheetView>
  </sheetViews>
  <sheetFormatPr defaultRowHeight="15" x14ac:dyDescent="0.25"/>
  <cols>
    <col min="1" max="1" width="0" style="11" hidden="1" customWidth="1"/>
    <col min="2" max="2" width="14.28515625" style="12" customWidth="1"/>
    <col min="3" max="4" width="12" style="11" bestFit="1" customWidth="1"/>
    <col min="5" max="5" width="18.42578125" style="10" bestFit="1" customWidth="1"/>
    <col min="6" max="10" width="15.7109375" style="11" customWidth="1"/>
    <col min="11" max="11" width="9.140625" style="14" customWidth="1"/>
    <col min="12" max="17" width="9.140625" style="14"/>
    <col min="18" max="16384" width="9.140625" style="11"/>
  </cols>
  <sheetData>
    <row r="2" spans="1:17" x14ac:dyDescent="0.25">
      <c r="B2" s="12" t="s">
        <v>16</v>
      </c>
    </row>
    <row r="5" spans="1:17" s="10" customFormat="1" ht="18.95" customHeight="1" x14ac:dyDescent="0.25">
      <c r="A5" s="10" t="s">
        <v>0</v>
      </c>
      <c r="B5" s="12" t="s">
        <v>1</v>
      </c>
      <c r="C5" s="10" t="s">
        <v>2</v>
      </c>
      <c r="D5" s="10" t="s">
        <v>3</v>
      </c>
      <c r="E5" s="10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19</v>
      </c>
      <c r="K5" s="13"/>
      <c r="L5" s="13"/>
      <c r="M5" s="13"/>
      <c r="N5" s="13"/>
      <c r="O5" s="13"/>
      <c r="P5" s="13"/>
      <c r="Q5" s="13"/>
    </row>
    <row r="6" spans="1:17" s="10" customFormat="1" ht="18.95" customHeight="1" x14ac:dyDescent="0.25">
      <c r="A6" s="10" t="s">
        <v>24</v>
      </c>
      <c r="B6" s="12" t="s">
        <v>47</v>
      </c>
      <c r="C6" s="2">
        <v>27.38075065612793</v>
      </c>
      <c r="D6" s="10">
        <f>AVERAGE(C6:C7)</f>
        <v>27.321416854858398</v>
      </c>
      <c r="E6" s="10">
        <f>'Rpl19'!D6</f>
        <v>21.787865956624348</v>
      </c>
      <c r="F6" s="10">
        <f t="shared" ref="F6" si="0">D6-E6</f>
        <v>5.5335508982340507</v>
      </c>
      <c r="G6" s="10">
        <f>AVERAGE(F6:F17)</f>
        <v>5.9094547695583772</v>
      </c>
      <c r="H6" s="13">
        <f>F6-(G6)</f>
        <v>-0.37590387132432657</v>
      </c>
      <c r="I6" s="13">
        <f>POWER(2,-H6)</f>
        <v>1.2976522997722026</v>
      </c>
      <c r="J6" s="10">
        <f>AVERAGE(I6:I17)</f>
        <v>1.0092705605662109</v>
      </c>
      <c r="K6" s="13"/>
      <c r="L6" s="13"/>
      <c r="M6" s="13"/>
      <c r="N6" s="13"/>
      <c r="O6" s="13"/>
      <c r="P6" s="13"/>
      <c r="Q6" s="13"/>
    </row>
    <row r="7" spans="1:17" s="10" customFormat="1" ht="18.95" customHeight="1" x14ac:dyDescent="0.25">
      <c r="A7" s="10" t="s">
        <v>25</v>
      </c>
      <c r="B7" s="12"/>
      <c r="C7" s="2">
        <v>27.262083053588867</v>
      </c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s="10" customFormat="1" ht="18.95" customHeight="1" x14ac:dyDescent="0.25">
      <c r="A8" s="10" t="s">
        <v>26</v>
      </c>
      <c r="B8" s="12" t="s">
        <v>51</v>
      </c>
      <c r="C8" s="2">
        <v>27.928329467773438</v>
      </c>
      <c r="D8" s="10">
        <f>AVERAGE(C8:C9)</f>
        <v>27.858222961425781</v>
      </c>
      <c r="E8" s="10">
        <f>'Rpl19'!D9</f>
        <v>21.994752248128254</v>
      </c>
      <c r="F8" s="10">
        <f>D8-E8</f>
        <v>5.8634707132975272</v>
      </c>
      <c r="H8" s="13">
        <f>F8-(G6)</f>
        <v>-4.5984056260850004E-2</v>
      </c>
      <c r="I8" s="13">
        <f>POWER(2,-H8)</f>
        <v>1.0323871261406379</v>
      </c>
      <c r="J8" s="13"/>
      <c r="K8" s="13"/>
      <c r="L8" s="13"/>
      <c r="M8" s="13"/>
      <c r="N8" s="13"/>
      <c r="O8" s="13"/>
      <c r="P8" s="13"/>
      <c r="Q8" s="13"/>
    </row>
    <row r="9" spans="1:17" s="10" customFormat="1" ht="18.95" customHeight="1" x14ac:dyDescent="0.25">
      <c r="A9" s="10" t="s">
        <v>27</v>
      </c>
      <c r="B9" s="12"/>
      <c r="C9" s="2">
        <v>27.788116455078125</v>
      </c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s="10" customFormat="1" ht="18.95" customHeight="1" x14ac:dyDescent="0.25">
      <c r="A10" s="10" t="s">
        <v>28</v>
      </c>
      <c r="B10" s="12" t="s">
        <v>55</v>
      </c>
      <c r="C10" s="2">
        <v>27.448827743530273</v>
      </c>
      <c r="D10" s="10">
        <f>AVERAGE(C10:C11)</f>
        <v>27.559675216674805</v>
      </c>
      <c r="E10" s="10">
        <f>'Rpl19'!D12</f>
        <v>21.559293111165363</v>
      </c>
      <c r="F10" s="10">
        <f>D10-E10</f>
        <v>6.0003821055094413</v>
      </c>
      <c r="H10" s="13">
        <f>F10-(G6)</f>
        <v>9.0927335951064059E-2</v>
      </c>
      <c r="I10" s="13">
        <f>POWER(2,-H10)</f>
        <v>0.93891903654758835</v>
      </c>
      <c r="J10" s="13"/>
      <c r="K10" s="13"/>
      <c r="L10" s="13"/>
      <c r="M10" s="13"/>
      <c r="N10" s="13"/>
      <c r="O10" s="13"/>
      <c r="P10" s="13"/>
      <c r="Q10" s="13"/>
    </row>
    <row r="11" spans="1:17" s="10" customFormat="1" ht="18.95" customHeight="1" x14ac:dyDescent="0.25">
      <c r="A11" s="10" t="s">
        <v>29</v>
      </c>
      <c r="B11" s="12"/>
      <c r="C11" s="2">
        <v>27.670522689819336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s="10" customFormat="1" ht="18.95" customHeight="1" x14ac:dyDescent="0.25">
      <c r="B12" s="12" t="s">
        <v>59</v>
      </c>
      <c r="C12" s="2">
        <v>27.507139205932617</v>
      </c>
      <c r="D12" s="10">
        <f>AVERAGE(C12:C13)</f>
        <v>27.322196960449219</v>
      </c>
      <c r="E12" s="10">
        <f>'Rpl19'!D15</f>
        <v>21.210843404134113</v>
      </c>
      <c r="F12" s="10">
        <f>D12-E12</f>
        <v>6.1113535563151054</v>
      </c>
      <c r="H12" s="13">
        <f>F12-(G6)</f>
        <v>0.20189878675672812</v>
      </c>
      <c r="I12" s="13">
        <f>POWER(2,-H12)</f>
        <v>0.86940555168318312</v>
      </c>
      <c r="K12" s="13"/>
      <c r="L12" s="13"/>
      <c r="M12" s="13"/>
      <c r="N12" s="13"/>
      <c r="O12" s="13"/>
      <c r="P12" s="13"/>
      <c r="Q12" s="13"/>
    </row>
    <row r="13" spans="1:17" s="10" customFormat="1" ht="18.95" customHeight="1" x14ac:dyDescent="0.25">
      <c r="A13" s="10" t="s">
        <v>30</v>
      </c>
      <c r="B13" s="12"/>
      <c r="C13" s="2">
        <v>27.13725471496582</v>
      </c>
      <c r="H13" s="13"/>
      <c r="I13" s="13"/>
      <c r="K13" s="13"/>
      <c r="L13" s="13"/>
      <c r="M13" s="13"/>
      <c r="N13" s="13"/>
      <c r="O13" s="13"/>
      <c r="P13" s="13"/>
      <c r="Q13" s="13"/>
    </row>
    <row r="14" spans="1:17" s="10" customFormat="1" ht="18.95" customHeight="1" x14ac:dyDescent="0.25">
      <c r="A14" s="10" t="s">
        <v>31</v>
      </c>
      <c r="B14" s="12" t="s">
        <v>63</v>
      </c>
      <c r="C14" s="2">
        <v>27.299203872680664</v>
      </c>
      <c r="D14" s="10">
        <f>AVERAGE(C14:C15)</f>
        <v>27.217233657836914</v>
      </c>
      <c r="E14" s="10">
        <f>'Rpl19'!D18</f>
        <v>21.344874064127605</v>
      </c>
      <c r="F14" s="10">
        <f>D14-E14</f>
        <v>5.8723595937093087</v>
      </c>
      <c r="H14" s="13">
        <f>F14-(G6)</f>
        <v>-3.7095175849068518E-2</v>
      </c>
      <c r="I14" s="13">
        <f>POWER(2,-H14)</f>
        <v>1.0260458322421235</v>
      </c>
      <c r="J14" s="13"/>
      <c r="K14" s="13"/>
      <c r="L14" s="13"/>
      <c r="M14" s="13"/>
      <c r="N14" s="13"/>
      <c r="O14" s="13"/>
      <c r="P14" s="13"/>
      <c r="Q14" s="13"/>
    </row>
    <row r="15" spans="1:17" s="10" customFormat="1" ht="18.95" customHeight="1" x14ac:dyDescent="0.25">
      <c r="A15" s="10" t="s">
        <v>32</v>
      </c>
      <c r="B15" s="12"/>
      <c r="C15" s="2">
        <v>27.135263442993164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10" customFormat="1" ht="18.95" customHeight="1" x14ac:dyDescent="0.25">
      <c r="A16" s="10" t="s">
        <v>33</v>
      </c>
      <c r="B16" s="12" t="s">
        <v>67</v>
      </c>
      <c r="C16" s="2">
        <v>27.23185920715332</v>
      </c>
      <c r="D16" s="10">
        <f>AVERAGE(C16:C17)</f>
        <v>27.32744026184082</v>
      </c>
      <c r="E16" s="10">
        <f>'Rpl19'!D21</f>
        <v>21.251828511555988</v>
      </c>
      <c r="F16" s="10">
        <f>D16-E16</f>
        <v>6.0756117502848319</v>
      </c>
      <c r="H16" s="13">
        <f>F16-(G6)</f>
        <v>0.16615698072645468</v>
      </c>
      <c r="I16" s="13">
        <f>POWER(2,-H16)</f>
        <v>0.89121351701153029</v>
      </c>
      <c r="J16" s="13"/>
      <c r="K16" s="13"/>
      <c r="L16" s="13"/>
      <c r="M16" s="13"/>
      <c r="N16" s="13"/>
      <c r="O16" s="13"/>
      <c r="P16" s="13"/>
      <c r="Q16" s="13"/>
    </row>
    <row r="17" spans="1:17" s="10" customFormat="1" ht="18.95" customHeight="1" x14ac:dyDescent="0.25">
      <c r="A17" s="10" t="s">
        <v>34</v>
      </c>
      <c r="B17" s="12"/>
      <c r="C17" s="2">
        <v>27.42302131652832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s="10" customFormat="1" ht="18.95" customHeight="1" x14ac:dyDescent="0.25">
      <c r="A18" s="10" t="s">
        <v>35</v>
      </c>
      <c r="B18" s="12"/>
      <c r="C18" s="2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s="10" customFormat="1" ht="18.95" customHeight="1" x14ac:dyDescent="0.25">
      <c r="A19" s="10" t="s">
        <v>36</v>
      </c>
      <c r="B19" s="8" t="s">
        <v>48</v>
      </c>
      <c r="C19" s="2">
        <v>27.240133285522461</v>
      </c>
      <c r="D19" s="10">
        <f>AVERAGE(C20)</f>
        <v>27.105850219726563</v>
      </c>
      <c r="E19" s="10">
        <f>'Rpl19'!H6</f>
        <v>21.368786493937176</v>
      </c>
      <c r="F19" s="10">
        <f>D19-E19</f>
        <v>5.7370637257893868</v>
      </c>
      <c r="H19" s="13">
        <f>F19-(G6)</f>
        <v>-0.17239104376899039</v>
      </c>
      <c r="I19" s="13">
        <f>POWER(2,-H19)</f>
        <v>1.1269246410265916</v>
      </c>
      <c r="J19" s="13">
        <f>AVERAGE(I19:I30)</f>
        <v>1.0410044003940289</v>
      </c>
      <c r="K19" s="13"/>
      <c r="L19" s="13"/>
      <c r="M19" s="13"/>
      <c r="N19" s="13"/>
      <c r="O19" s="13"/>
      <c r="P19" s="13"/>
      <c r="Q19" s="13"/>
    </row>
    <row r="20" spans="1:17" s="10" customFormat="1" ht="18.95" customHeight="1" x14ac:dyDescent="0.25">
      <c r="A20" s="10" t="s">
        <v>37</v>
      </c>
      <c r="B20" s="8"/>
      <c r="C20" s="2">
        <v>27.105850219726563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s="10" customFormat="1" ht="18.95" customHeight="1" x14ac:dyDescent="0.25">
      <c r="A21" s="10" t="s">
        <v>38</v>
      </c>
      <c r="B21" s="8" t="s">
        <v>52</v>
      </c>
      <c r="C21" s="2">
        <v>27.523468017578125</v>
      </c>
      <c r="D21" s="10">
        <f>AVERAGE(C21:C22)</f>
        <v>27.607705116271973</v>
      </c>
      <c r="E21" s="10">
        <f>'Rpl19'!H9</f>
        <v>21.964040120442707</v>
      </c>
      <c r="F21" s="10">
        <f>D21-E21</f>
        <v>5.6436649958292655</v>
      </c>
      <c r="H21" s="13">
        <f>F21-(G6)</f>
        <v>-0.26578977372911172</v>
      </c>
      <c r="I21" s="13">
        <f>POWER(2,-H21)</f>
        <v>1.202294040554249</v>
      </c>
      <c r="J21" s="13"/>
      <c r="K21" s="13"/>
      <c r="L21" s="13"/>
      <c r="M21" s="13"/>
      <c r="N21" s="13"/>
      <c r="O21" s="13"/>
      <c r="P21" s="13"/>
      <c r="Q21" s="13"/>
    </row>
    <row r="22" spans="1:17" s="10" customFormat="1" ht="18.95" customHeight="1" x14ac:dyDescent="0.25">
      <c r="A22" s="10" t="s">
        <v>39</v>
      </c>
      <c r="B22" s="8"/>
      <c r="C22" s="2">
        <v>27.69194221496582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s="10" customFormat="1" ht="18.95" customHeight="1" x14ac:dyDescent="0.25">
      <c r="A23" s="10" t="s">
        <v>40</v>
      </c>
      <c r="B23" s="8" t="s">
        <v>56</v>
      </c>
      <c r="C23" s="2">
        <v>27.389383316040039</v>
      </c>
      <c r="D23" s="10">
        <f>AVERAGE(C23:C24)</f>
        <v>27.501608848571777</v>
      </c>
      <c r="E23" s="10">
        <f>'Rpl19'!H12</f>
        <v>21.31080436706543</v>
      </c>
      <c r="F23" s="10">
        <f>D23-E23</f>
        <v>6.1908044815063477</v>
      </c>
      <c r="H23" s="13">
        <f>F23-(G6)</f>
        <v>0.28134971194797043</v>
      </c>
      <c r="I23" s="13">
        <f>POWER(2,-H23)</f>
        <v>0.82282086780164421</v>
      </c>
      <c r="J23" s="13"/>
      <c r="K23" s="13"/>
      <c r="L23" s="13"/>
      <c r="M23" s="13"/>
      <c r="N23" s="13"/>
      <c r="O23" s="13"/>
      <c r="P23" s="13"/>
      <c r="Q23" s="13"/>
    </row>
    <row r="24" spans="1:17" s="10" customFormat="1" ht="18.95" customHeight="1" x14ac:dyDescent="0.25">
      <c r="A24" s="10" t="s">
        <v>41</v>
      </c>
      <c r="B24" s="8"/>
      <c r="C24" s="2">
        <v>27.613834381103516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s="10" customFormat="1" ht="18.95" customHeight="1" x14ac:dyDescent="0.25">
      <c r="A25" s="10" t="s">
        <v>42</v>
      </c>
      <c r="B25" s="8" t="s">
        <v>60</v>
      </c>
      <c r="C25" s="2">
        <v>26.798374176025391</v>
      </c>
      <c r="D25" s="10">
        <f>AVERAGE(C25:C26)</f>
        <v>26.828090667724609</v>
      </c>
      <c r="E25" s="10">
        <f>'Rpl19'!H15</f>
        <v>21.145280838012695</v>
      </c>
      <c r="F25" s="10">
        <f>D25-E25</f>
        <v>5.6828098297119141</v>
      </c>
      <c r="H25" s="13">
        <f>F25-(G6)</f>
        <v>-0.22664493984646317</v>
      </c>
      <c r="I25" s="13">
        <f>POWER(2,-H25)</f>
        <v>1.1701106313428526</v>
      </c>
      <c r="J25" s="13"/>
      <c r="K25" s="13"/>
      <c r="L25" s="13"/>
      <c r="M25" s="13"/>
      <c r="N25" s="13"/>
      <c r="O25" s="13"/>
      <c r="P25" s="13"/>
      <c r="Q25" s="13"/>
    </row>
    <row r="26" spans="1:17" s="10" customFormat="1" ht="18.95" customHeight="1" x14ac:dyDescent="0.25">
      <c r="A26" s="10" t="s">
        <v>43</v>
      </c>
      <c r="B26" s="8"/>
      <c r="C26" s="2">
        <v>26.857807159423828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s="10" customFormat="1" ht="18.95" customHeight="1" x14ac:dyDescent="0.25">
      <c r="B27" s="8" t="s">
        <v>64</v>
      </c>
      <c r="C27" s="2">
        <v>27.229030609130859</v>
      </c>
      <c r="D27" s="10">
        <f>AVERAGE(C27:C28)</f>
        <v>27.238639831542969</v>
      </c>
      <c r="E27" s="10">
        <f>'Rpl19'!H18</f>
        <v>21.204296112060547</v>
      </c>
      <c r="F27" s="10">
        <f>D27-E27</f>
        <v>6.0343437194824219</v>
      </c>
      <c r="H27" s="13">
        <f>F27-(G6)</f>
        <v>0.12488894992404465</v>
      </c>
      <c r="I27" s="13">
        <f>POWER(2,-H27)</f>
        <v>0.91707463143373336</v>
      </c>
      <c r="K27" s="13"/>
      <c r="L27" s="13"/>
      <c r="M27" s="13"/>
      <c r="N27" s="13"/>
      <c r="O27" s="13"/>
      <c r="P27" s="13"/>
      <c r="Q27" s="13"/>
    </row>
    <row r="28" spans="1:17" s="10" customFormat="1" ht="18.95" customHeight="1" x14ac:dyDescent="0.25">
      <c r="A28" s="10" t="s">
        <v>44</v>
      </c>
      <c r="B28" s="8"/>
      <c r="C28" s="2">
        <v>27.248249053955078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s="10" customFormat="1" ht="18.95" customHeight="1" x14ac:dyDescent="0.25">
      <c r="A29" s="10" t="s">
        <v>45</v>
      </c>
      <c r="B29" s="8" t="s">
        <v>68</v>
      </c>
      <c r="C29" s="2">
        <v>26.959041595458984</v>
      </c>
      <c r="D29" s="10">
        <f>AVERAGE(C29:C30)</f>
        <v>26.970796585083008</v>
      </c>
      <c r="E29" s="10">
        <f>'Rpl19'!H21</f>
        <v>21.071121215820313</v>
      </c>
      <c r="F29" s="10">
        <f>D29-E29</f>
        <v>5.8996753692626953</v>
      </c>
      <c r="H29" s="13">
        <f>F29-(G6)</f>
        <v>-9.779400295681917E-3</v>
      </c>
      <c r="I29" s="13">
        <f>POWER(2,-H29)</f>
        <v>1.0068015902051028</v>
      </c>
      <c r="J29" s="13"/>
      <c r="K29" s="13"/>
      <c r="L29" s="13"/>
      <c r="M29" s="13"/>
      <c r="N29" s="13"/>
      <c r="O29" s="13"/>
      <c r="P29" s="13"/>
      <c r="Q29" s="13"/>
    </row>
    <row r="30" spans="1:17" s="10" customFormat="1" ht="18.95" customHeight="1" x14ac:dyDescent="0.25">
      <c r="A30" s="10" t="s">
        <v>46</v>
      </c>
      <c r="B30" s="8"/>
      <c r="C30" s="2">
        <v>26.982551574707031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s="10" customFormat="1" ht="18.95" customHeight="1" x14ac:dyDescent="0.25">
      <c r="A31" s="10" t="s">
        <v>35</v>
      </c>
      <c r="B31" s="12"/>
      <c r="C31" s="2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8.95" customHeight="1" x14ac:dyDescent="0.25">
      <c r="B32" s="8" t="s">
        <v>49</v>
      </c>
      <c r="C32" s="2">
        <v>27.362339019775391</v>
      </c>
      <c r="D32" s="10">
        <f>AVERAGE(C32:C33)</f>
        <v>27.243210792541504</v>
      </c>
      <c r="E32" s="10">
        <f>'Rpl19'!L6</f>
        <v>21.648805618286133</v>
      </c>
      <c r="F32" s="10">
        <f>D32-E32</f>
        <v>5.5944051742553711</v>
      </c>
      <c r="G32" s="10">
        <f>AVERAGE(F32:F43)</f>
        <v>4.6393269541066937</v>
      </c>
      <c r="H32" s="13">
        <f>F32-(G32)</f>
        <v>0.95507822014867738</v>
      </c>
      <c r="I32" s="13">
        <f>POWER(2,-H32)</f>
        <v>0.51581362247058637</v>
      </c>
      <c r="J32" s="13">
        <f>AVERAGE(I32:I43)</f>
        <v>4.5917697411436489</v>
      </c>
    </row>
    <row r="33" spans="2:10" ht="18.95" customHeight="1" x14ac:dyDescent="0.25">
      <c r="B33" s="8"/>
      <c r="C33" s="2">
        <v>27.124082565307617</v>
      </c>
    </row>
    <row r="34" spans="2:10" ht="18.95" customHeight="1" x14ac:dyDescent="0.25">
      <c r="B34" s="8" t="s">
        <v>53</v>
      </c>
      <c r="C34" s="2">
        <v>26.741827011108398</v>
      </c>
      <c r="D34" s="10">
        <f>AVERAGE(C34:C35)</f>
        <v>26.775213241577148</v>
      </c>
      <c r="E34" s="10">
        <f>'Rpl19'!L9</f>
        <v>21.2174072265625</v>
      </c>
      <c r="F34" s="10">
        <f>D34-E34</f>
        <v>5.5578060150146484</v>
      </c>
      <c r="H34" s="13">
        <f>F34-(G32)</f>
        <v>0.91847906090795473</v>
      </c>
      <c r="I34" s="13">
        <f>POWER(2,-H34)</f>
        <v>0.52906648659776923</v>
      </c>
    </row>
    <row r="35" spans="2:10" ht="18.95" customHeight="1" x14ac:dyDescent="0.25">
      <c r="B35" s="8"/>
      <c r="C35" s="2">
        <v>26.808599472045898</v>
      </c>
    </row>
    <row r="36" spans="2:10" ht="18.95" customHeight="1" x14ac:dyDescent="0.25">
      <c r="B36" s="8" t="s">
        <v>57</v>
      </c>
      <c r="C36" s="2">
        <v>26.714084625244141</v>
      </c>
      <c r="D36" s="10">
        <f>AVERAGE(C36:C37)</f>
        <v>26.68059253692627</v>
      </c>
      <c r="E36" s="10">
        <f>'Rpl19'!L12</f>
        <v>21.16175142923991</v>
      </c>
      <c r="F36" s="10">
        <f>D36-E36</f>
        <v>5.5188411076863595</v>
      </c>
      <c r="H36" s="13">
        <f>F36-(G32)</f>
        <v>0.87951415357966578</v>
      </c>
      <c r="I36" s="13">
        <f>POWER(2,-H36)</f>
        <v>0.54355044816575637</v>
      </c>
    </row>
    <row r="37" spans="2:10" ht="18.95" customHeight="1" x14ac:dyDescent="0.25">
      <c r="B37" s="8"/>
      <c r="C37" s="2">
        <v>26.647100448608398</v>
      </c>
    </row>
    <row r="38" spans="2:10" ht="18.95" customHeight="1" x14ac:dyDescent="0.25">
      <c r="B38" s="8" t="s">
        <v>61</v>
      </c>
      <c r="C38" s="2">
        <v>26.775142669677734</v>
      </c>
      <c r="D38" s="10">
        <f>AVERAGE(C38:C39)</f>
        <v>26.685041427612305</v>
      </c>
      <c r="E38" s="10">
        <f>'Rpl19'!L15</f>
        <v>21.139947891235352</v>
      </c>
      <c r="F38" s="10">
        <f>D38-E38</f>
        <v>5.5450935363769531</v>
      </c>
      <c r="H38" s="13">
        <f>F38-(G32)</f>
        <v>0.90576658227025941</v>
      </c>
      <c r="I38" s="13">
        <f>POWER(2,-H38)</f>
        <v>0.53374901880467662</v>
      </c>
    </row>
    <row r="39" spans="2:10" ht="18.95" customHeight="1" x14ac:dyDescent="0.25">
      <c r="B39" s="8"/>
      <c r="C39" s="2">
        <v>26.594940185546875</v>
      </c>
    </row>
    <row r="40" spans="2:10" ht="18.95" customHeight="1" x14ac:dyDescent="0.25">
      <c r="B40" s="8" t="s">
        <v>65</v>
      </c>
      <c r="C40" s="2">
        <v>26.970548629760742</v>
      </c>
      <c r="D40" s="10">
        <f>AVERAGE(C40:C41)</f>
        <v>26.96705436706543</v>
      </c>
      <c r="E40" s="10">
        <f>'Rpl19'!L18</f>
        <v>21.316972732543945</v>
      </c>
      <c r="F40" s="13">
        <f>POWER(2,-E40)</f>
        <v>3.8278224987277692E-7</v>
      </c>
      <c r="H40" s="13">
        <f>F40-(G32)</f>
        <v>-4.6393265713244443</v>
      </c>
      <c r="I40" s="13">
        <f>POWER(2,-H40)</f>
        <v>24.921630785540469</v>
      </c>
    </row>
    <row r="41" spans="2:10" ht="18.95" customHeight="1" x14ac:dyDescent="0.25">
      <c r="B41" s="8"/>
      <c r="C41" s="2">
        <v>26.963560104370117</v>
      </c>
    </row>
    <row r="42" spans="2:10" ht="18.95" customHeight="1" x14ac:dyDescent="0.25">
      <c r="B42" s="8" t="s">
        <v>69</v>
      </c>
      <c r="C42" s="2">
        <v>26.849468231201172</v>
      </c>
      <c r="D42" s="10">
        <f>AVERAGE(C42:C43)</f>
        <v>26.817828178405762</v>
      </c>
      <c r="E42" s="10">
        <f>'Rpl19'!L21</f>
        <v>21.198012669881184</v>
      </c>
      <c r="F42" s="10">
        <f>D42-E42</f>
        <v>5.619815508524578</v>
      </c>
      <c r="H42" s="13">
        <f>F42-(G32)</f>
        <v>0.98048855441788429</v>
      </c>
      <c r="I42" s="13">
        <f>POWER(2,-H42)</f>
        <v>0.50680808528263399</v>
      </c>
    </row>
    <row r="43" spans="2:10" ht="18.95" customHeight="1" x14ac:dyDescent="0.25">
      <c r="B43" s="8"/>
      <c r="C43" s="2">
        <v>26.786188125610352</v>
      </c>
    </row>
    <row r="44" spans="2:10" ht="18.95" customHeight="1" x14ac:dyDescent="0.25"/>
    <row r="45" spans="2:10" ht="18.95" customHeight="1" x14ac:dyDescent="0.25">
      <c r="B45" s="8" t="s">
        <v>50</v>
      </c>
      <c r="C45" s="2">
        <v>26.944313049316406</v>
      </c>
      <c r="D45" s="10">
        <f>AVERAGE(C45:C46)</f>
        <v>26.907838821411133</v>
      </c>
      <c r="E45" s="10">
        <f>'Rpl19'!P6</f>
        <v>21.290028254191082</v>
      </c>
      <c r="F45" s="10">
        <f>D45-E45</f>
        <v>5.6178105672200509</v>
      </c>
      <c r="G45" s="10"/>
      <c r="H45" s="13">
        <f>F45-(G32)</f>
        <v>0.97848361311335719</v>
      </c>
      <c r="I45" s="13">
        <f>POWER(2,-H45)</f>
        <v>0.50751289594822069</v>
      </c>
      <c r="J45" s="13">
        <f>AVERAGE(I45:I56)</f>
        <v>0.94612163386868564</v>
      </c>
    </row>
    <row r="46" spans="2:10" ht="18.95" customHeight="1" x14ac:dyDescent="0.25">
      <c r="B46" s="8"/>
      <c r="C46" s="2">
        <v>26.871364593505859</v>
      </c>
    </row>
    <row r="47" spans="2:10" ht="18.95" customHeight="1" x14ac:dyDescent="0.25">
      <c r="B47" s="8" t="s">
        <v>54</v>
      </c>
      <c r="C47" s="2">
        <v>26.956897735595703</v>
      </c>
      <c r="D47" s="10">
        <f>AVERAGE(C47:C48)</f>
        <v>26.896933555603027</v>
      </c>
      <c r="E47" s="10">
        <f>'Rpl19'!P9</f>
        <v>21.097944895426433</v>
      </c>
      <c r="F47" s="10">
        <f>D47-E47</f>
        <v>5.7989886601765939</v>
      </c>
      <c r="H47" s="13">
        <f>F47-(G32)</f>
        <v>1.1596617060699002</v>
      </c>
      <c r="I47" s="13">
        <f>POWER(2,-H47)</f>
        <v>0.44761748385647954</v>
      </c>
    </row>
    <row r="48" spans="2:10" ht="18.95" customHeight="1" x14ac:dyDescent="0.25">
      <c r="B48" s="8"/>
      <c r="C48" s="2">
        <v>26.836969375610352</v>
      </c>
    </row>
    <row r="49" spans="2:9" ht="18.95" customHeight="1" x14ac:dyDescent="0.25">
      <c r="B49" s="8" t="s">
        <v>58</v>
      </c>
      <c r="C49" s="2">
        <v>26.980768203735352</v>
      </c>
      <c r="D49" s="10">
        <f>AVERAGE(C49:C50)</f>
        <v>26.960838317871094</v>
      </c>
      <c r="E49" s="10">
        <f>'Rpl19'!P12</f>
        <v>21.271996815999348</v>
      </c>
      <c r="F49" s="10">
        <f>D49-E49</f>
        <v>5.688841501871746</v>
      </c>
      <c r="H49" s="13">
        <f>F49-(G32)</f>
        <v>1.0495145477650523</v>
      </c>
      <c r="I49" s="13">
        <f>POWER(2,-H49)</f>
        <v>0.48313070569185085</v>
      </c>
    </row>
    <row r="50" spans="2:9" ht="18.95" customHeight="1" x14ac:dyDescent="0.25">
      <c r="B50" s="8"/>
      <c r="C50" s="2">
        <v>26.940908432006836</v>
      </c>
    </row>
    <row r="51" spans="2:9" ht="18.95" customHeight="1" x14ac:dyDescent="0.25">
      <c r="B51" s="8" t="s">
        <v>62</v>
      </c>
      <c r="C51" s="2">
        <v>27.058588027954102</v>
      </c>
      <c r="D51" s="10">
        <f>AVERAGE(C51:C52)</f>
        <v>27.030572891235352</v>
      </c>
      <c r="E51" s="10">
        <f>'Rpl19'!P15</f>
        <v>21.152890523274738</v>
      </c>
      <c r="F51" s="10">
        <f>D51-E51</f>
        <v>5.8776823679606132</v>
      </c>
      <c r="H51" s="13">
        <f>F51-(G32)</f>
        <v>1.2383554138539195</v>
      </c>
      <c r="I51" s="13">
        <f>POWER(2,-H51)</f>
        <v>0.42385555089620863</v>
      </c>
    </row>
    <row r="52" spans="2:9" ht="18.95" customHeight="1" x14ac:dyDescent="0.25">
      <c r="B52" s="8"/>
      <c r="C52" s="2">
        <v>27.002557754516602</v>
      </c>
    </row>
    <row r="53" spans="2:9" ht="18.95" customHeight="1" x14ac:dyDescent="0.25">
      <c r="B53" s="8" t="s">
        <v>66</v>
      </c>
      <c r="C53" s="2">
        <v>27.0452880859375</v>
      </c>
      <c r="D53" s="10">
        <f>AVERAGE(C53:C54)</f>
        <v>27.001077651977539</v>
      </c>
      <c r="E53" s="10">
        <f>'Rpl19'!P18</f>
        <v>21.427563985188801</v>
      </c>
      <c r="F53" s="10">
        <f>D53-E53</f>
        <v>5.5735136667887382</v>
      </c>
      <c r="H53" s="13">
        <f>F53-(G32)</f>
        <v>0.93418671268204445</v>
      </c>
      <c r="I53" s="13">
        <f>POWER(2,-H53)</f>
        <v>0.52333740660730488</v>
      </c>
    </row>
    <row r="54" spans="2:9" ht="18.95" customHeight="1" x14ac:dyDescent="0.25">
      <c r="B54" s="8"/>
      <c r="C54" s="2">
        <v>26.956867218017578</v>
      </c>
    </row>
    <row r="55" spans="2:9" ht="18.95" customHeight="1" x14ac:dyDescent="0.25">
      <c r="B55" s="8" t="s">
        <v>70</v>
      </c>
      <c r="C55" s="2">
        <v>26.879505157470703</v>
      </c>
      <c r="D55" s="10">
        <f>AVERAGE(C55:C56)</f>
        <v>26.754403114318848</v>
      </c>
      <c r="E55" s="10">
        <f>'Rpl19'!P21</f>
        <v>23.833723068237305</v>
      </c>
      <c r="F55" s="10">
        <f>D55-E55</f>
        <v>2.920680046081543</v>
      </c>
      <c r="H55" s="13">
        <f>F55-(G32)</f>
        <v>-1.7186469080251507</v>
      </c>
      <c r="I55" s="13">
        <f>POWER(2,-H55)</f>
        <v>3.2912757602120486</v>
      </c>
    </row>
    <row r="56" spans="2:9" ht="18.95" customHeight="1" x14ac:dyDescent="0.25">
      <c r="B56" s="8"/>
      <c r="C56" s="2">
        <v>26.629301071166992</v>
      </c>
    </row>
    <row r="57" spans="2:9" ht="18.95" customHeight="1" x14ac:dyDescent="0.25"/>
    <row r="58" spans="2:9" ht="18.95" customHeight="1" x14ac:dyDescent="0.25"/>
    <row r="59" spans="2:9" ht="18.95" customHeight="1" x14ac:dyDescent="0.25"/>
    <row r="60" spans="2:9" ht="18.95" customHeight="1" x14ac:dyDescent="0.25"/>
    <row r="61" spans="2:9" ht="18.95" customHeight="1" x14ac:dyDescent="0.25"/>
    <row r="62" spans="2:9" ht="18.95" customHeight="1" x14ac:dyDescent="0.25"/>
    <row r="63" spans="2:9" ht="18.95" customHeight="1" x14ac:dyDescent="0.25"/>
    <row r="64" spans="2:9" ht="18.95" customHeight="1" x14ac:dyDescent="0.25"/>
    <row r="65" ht="18.95" customHeight="1" x14ac:dyDescent="0.25"/>
    <row r="66" ht="18.95" customHeight="1" x14ac:dyDescent="0.25"/>
    <row r="67" ht="18.95" customHeight="1" x14ac:dyDescent="0.25"/>
    <row r="68" ht="18.95" customHeight="1" x14ac:dyDescent="0.25"/>
    <row r="69" ht="18.95" customHeight="1" x14ac:dyDescent="0.25"/>
    <row r="70" ht="18.95" customHeight="1" x14ac:dyDescent="0.25"/>
    <row r="71" ht="18.95" customHeight="1" x14ac:dyDescent="0.25"/>
    <row r="72" ht="18.95" customHeight="1" x14ac:dyDescent="0.25"/>
    <row r="73" ht="18.95" customHeight="1" x14ac:dyDescent="0.25"/>
    <row r="74" ht="18.95" customHeight="1" x14ac:dyDescent="0.25"/>
    <row r="75" ht="18.95" customHeight="1" x14ac:dyDescent="0.25"/>
    <row r="76" ht="18.95" customHeight="1" x14ac:dyDescent="0.25"/>
    <row r="77" ht="18.95" customHeight="1" x14ac:dyDescent="0.25"/>
    <row r="78" ht="18.95" customHeight="1" x14ac:dyDescent="0.25"/>
    <row r="79" ht="18.95" customHeight="1" x14ac:dyDescent="0.25"/>
    <row r="80" ht="18.95" customHeight="1" x14ac:dyDescent="0.25"/>
    <row r="81" ht="18.95" customHeight="1" x14ac:dyDescent="0.25"/>
    <row r="82" ht="18.95" customHeight="1" x14ac:dyDescent="0.25"/>
    <row r="83" ht="18.95" customHeight="1" x14ac:dyDescent="0.25"/>
    <row r="84" ht="18.95" customHeight="1" x14ac:dyDescent="0.25"/>
    <row r="85" ht="18.95" customHeight="1" x14ac:dyDescent="0.25"/>
    <row r="86" ht="18.95" customHeight="1" x14ac:dyDescent="0.25"/>
    <row r="87" ht="18.95" customHeight="1" x14ac:dyDescent="0.25"/>
    <row r="88" ht="18.95" customHeight="1" x14ac:dyDescent="0.25"/>
    <row r="89" ht="18.95" customHeight="1" x14ac:dyDescent="0.25"/>
    <row r="90" ht="18.95" customHeight="1" x14ac:dyDescent="0.25"/>
    <row r="91" ht="18.95" customHeight="1" x14ac:dyDescent="0.25"/>
    <row r="92" ht="18.95" customHeight="1" x14ac:dyDescent="0.25"/>
    <row r="93" ht="18.95" customHeight="1" x14ac:dyDescent="0.25"/>
    <row r="94" ht="18.95" customHeight="1" x14ac:dyDescent="0.25"/>
    <row r="95" ht="18.95" customHeight="1" x14ac:dyDescent="0.25"/>
    <row r="96" ht="18.95" customHeight="1" x14ac:dyDescent="0.25"/>
    <row r="97" ht="18.95" customHeight="1" x14ac:dyDescent="0.25"/>
    <row r="98" ht="18.95" customHeight="1" x14ac:dyDescent="0.25"/>
    <row r="99" ht="18.95" customHeight="1" x14ac:dyDescent="0.25"/>
    <row r="100" ht="18.95" customHeight="1" x14ac:dyDescent="0.25"/>
    <row r="101" ht="18.95" customHeight="1" x14ac:dyDescent="0.25"/>
    <row r="102" ht="18.95" customHeight="1" x14ac:dyDescent="0.25"/>
    <row r="103" ht="18.95" customHeight="1" x14ac:dyDescent="0.25"/>
    <row r="104" ht="18.95" customHeight="1" x14ac:dyDescent="0.25"/>
    <row r="105" ht="18.95" customHeight="1" x14ac:dyDescent="0.25"/>
    <row r="106" ht="18.95" customHeight="1" x14ac:dyDescent="0.25"/>
    <row r="107" ht="18.95" customHeight="1" x14ac:dyDescent="0.25"/>
    <row r="108" ht="18.95" customHeight="1" x14ac:dyDescent="0.25"/>
    <row r="109" ht="18.95" customHeight="1" x14ac:dyDescent="0.25"/>
    <row r="110" ht="18.95" customHeight="1" x14ac:dyDescent="0.25"/>
    <row r="111" ht="18.95" customHeight="1" x14ac:dyDescent="0.25"/>
    <row r="112" ht="18.95" customHeight="1" x14ac:dyDescent="0.25"/>
    <row r="113" ht="18.95" customHeight="1" x14ac:dyDescent="0.25"/>
    <row r="114" ht="18.95" customHeight="1" x14ac:dyDescent="0.25"/>
    <row r="115" ht="18.95" customHeight="1" x14ac:dyDescent="0.25"/>
    <row r="116" ht="18.95" customHeight="1" x14ac:dyDescent="0.25"/>
    <row r="117" ht="18.95" customHeight="1" x14ac:dyDescent="0.25"/>
    <row r="118" ht="18.95" customHeight="1" x14ac:dyDescent="0.25"/>
    <row r="119" ht="18.95" customHeight="1" x14ac:dyDescent="0.25"/>
    <row r="120" ht="18.95" customHeight="1" x14ac:dyDescent="0.25"/>
    <row r="121" ht="18.95" customHeight="1" x14ac:dyDescent="0.25"/>
    <row r="122" ht="18.95" customHeight="1" x14ac:dyDescent="0.25"/>
    <row r="123" ht="18.95" customHeight="1" x14ac:dyDescent="0.25"/>
    <row r="124" ht="18.95" customHeight="1" x14ac:dyDescent="0.25"/>
    <row r="125" ht="18.95" customHeight="1" x14ac:dyDescent="0.25"/>
    <row r="126" ht="18.95" customHeight="1" x14ac:dyDescent="0.25"/>
    <row r="127" ht="18.95" customHeight="1" x14ac:dyDescent="0.25"/>
    <row r="128" ht="18.95" customHeight="1" x14ac:dyDescent="0.25"/>
    <row r="129" ht="18.95" customHeight="1" x14ac:dyDescent="0.25"/>
    <row r="130" ht="18.95" customHeight="1" x14ac:dyDescent="0.25"/>
    <row r="131" ht="18.95" customHeight="1" x14ac:dyDescent="0.25"/>
    <row r="132" ht="18.95" customHeight="1" x14ac:dyDescent="0.25"/>
    <row r="133" ht="18.95" customHeight="1" x14ac:dyDescent="0.25"/>
    <row r="134" ht="18.95" customHeight="1" x14ac:dyDescent="0.25"/>
    <row r="135" ht="18.95" customHeight="1" x14ac:dyDescent="0.25"/>
    <row r="136" ht="18.95" customHeight="1" x14ac:dyDescent="0.25"/>
    <row r="137" ht="18.95" customHeight="1" x14ac:dyDescent="0.25"/>
    <row r="138" ht="18.95" customHeight="1" x14ac:dyDescent="0.25"/>
    <row r="139" ht="18.95" customHeight="1" x14ac:dyDescent="0.25"/>
    <row r="140" ht="18.95" customHeight="1" x14ac:dyDescent="0.25"/>
    <row r="141" ht="18.95" customHeight="1" x14ac:dyDescent="0.25"/>
    <row r="142" ht="18.95" customHeight="1" x14ac:dyDescent="0.25"/>
    <row r="143" ht="18.95" customHeight="1" x14ac:dyDescent="0.25"/>
    <row r="144" ht="18.95" customHeight="1" x14ac:dyDescent="0.25"/>
    <row r="145" ht="18.95" customHeight="1" x14ac:dyDescent="0.25"/>
    <row r="146" ht="18.95" customHeight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Q146"/>
  <sheetViews>
    <sheetView tabSelected="1" topLeftCell="B1" workbookViewId="0">
      <selection activeCell="O11" sqref="O11"/>
    </sheetView>
  </sheetViews>
  <sheetFormatPr defaultRowHeight="15" x14ac:dyDescent="0.25"/>
  <cols>
    <col min="1" max="1" width="0" style="11" hidden="1" customWidth="1"/>
    <col min="2" max="2" width="14.28515625" style="12" customWidth="1"/>
    <col min="3" max="4" width="12" style="11" bestFit="1" customWidth="1"/>
    <col min="5" max="5" width="18.42578125" style="10" bestFit="1" customWidth="1"/>
    <col min="6" max="10" width="15.7109375" style="11" customWidth="1"/>
    <col min="11" max="11" width="9.140625" style="14" customWidth="1"/>
    <col min="12" max="17" width="9.140625" style="14"/>
    <col min="18" max="16384" width="9.140625" style="11"/>
  </cols>
  <sheetData>
    <row r="2" spans="1:17" x14ac:dyDescent="0.25">
      <c r="B2" s="12" t="s">
        <v>16</v>
      </c>
    </row>
    <row r="5" spans="1:17" s="10" customFormat="1" ht="18.95" customHeight="1" x14ac:dyDescent="0.25">
      <c r="A5" s="10" t="s">
        <v>0</v>
      </c>
      <c r="B5" s="12" t="s">
        <v>1</v>
      </c>
      <c r="C5" s="10" t="s">
        <v>2</v>
      </c>
      <c r="D5" s="10" t="s">
        <v>3</v>
      </c>
      <c r="E5" s="10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19</v>
      </c>
      <c r="K5" s="13"/>
      <c r="L5" s="13"/>
      <c r="M5" s="13"/>
      <c r="N5" s="13"/>
      <c r="O5" s="13"/>
      <c r="P5" s="13"/>
      <c r="Q5" s="13"/>
    </row>
    <row r="6" spans="1:17" s="10" customFormat="1" ht="18.95" customHeight="1" x14ac:dyDescent="0.25">
      <c r="A6" s="10" t="s">
        <v>24</v>
      </c>
      <c r="B6" s="12" t="s">
        <v>47</v>
      </c>
      <c r="C6" s="2">
        <v>28.815845489501953</v>
      </c>
      <c r="D6" s="10">
        <f>AVERAGE(C6:C7)</f>
        <v>28.887873649597168</v>
      </c>
      <c r="E6" s="10">
        <f>'Rpl19'!D6</f>
        <v>21.787865956624348</v>
      </c>
      <c r="F6" s="10">
        <f>D6-E6</f>
        <v>7.1000076929728202</v>
      </c>
      <c r="G6" s="10">
        <f>AVERAGE(F6:F17)</f>
        <v>7.2643613285488557</v>
      </c>
      <c r="H6" s="13">
        <f>F6-(G6)</f>
        <v>-0.16435363557603555</v>
      </c>
      <c r="I6" s="13">
        <f>POWER(2,-H6)</f>
        <v>1.1206638793435075</v>
      </c>
      <c r="J6" s="10">
        <f>AVERAGE(I6:I17)</f>
        <v>1.0551058440611207</v>
      </c>
      <c r="K6" s="13"/>
      <c r="L6" s="13"/>
      <c r="M6" s="13"/>
      <c r="N6" s="13"/>
      <c r="O6" s="13"/>
      <c r="P6" s="13"/>
      <c r="Q6" s="13"/>
    </row>
    <row r="7" spans="1:17" s="10" customFormat="1" ht="18.95" customHeight="1" x14ac:dyDescent="0.25">
      <c r="A7" s="10" t="s">
        <v>25</v>
      </c>
      <c r="B7" s="12"/>
      <c r="C7" s="2">
        <v>28.959901809692383</v>
      </c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s="10" customFormat="1" ht="18.95" customHeight="1" x14ac:dyDescent="0.25">
      <c r="A8" s="10" t="s">
        <v>26</v>
      </c>
      <c r="B8" s="12" t="s">
        <v>51</v>
      </c>
      <c r="C8" s="2">
        <v>28.48609733581543</v>
      </c>
      <c r="D8" s="10">
        <f>AVERAGE(C8:C9)</f>
        <v>28.507648468017578</v>
      </c>
      <c r="E8" s="10">
        <f>'Rpl19'!D9</f>
        <v>21.994752248128254</v>
      </c>
      <c r="F8" s="10">
        <f>D8-E8</f>
        <v>6.5128962198893241</v>
      </c>
      <c r="H8" s="13">
        <f>F8-(G6)</f>
        <v>-0.75146510865953164</v>
      </c>
      <c r="I8" s="13">
        <f>POWER(2,-H8)</f>
        <v>1.6835016190859189</v>
      </c>
      <c r="J8" s="13"/>
      <c r="K8" s="13"/>
      <c r="L8" s="13"/>
      <c r="M8" s="13"/>
      <c r="N8" s="13"/>
      <c r="O8" s="13"/>
      <c r="P8" s="13"/>
      <c r="Q8" s="13"/>
    </row>
    <row r="9" spans="1:17" s="10" customFormat="1" ht="18.95" customHeight="1" x14ac:dyDescent="0.25">
      <c r="A9" s="10" t="s">
        <v>27</v>
      </c>
      <c r="B9" s="12"/>
      <c r="C9" s="2">
        <v>28.529199600219727</v>
      </c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s="10" customFormat="1" ht="18.95" customHeight="1" x14ac:dyDescent="0.25">
      <c r="A10" s="10" t="s">
        <v>28</v>
      </c>
      <c r="B10" s="12" t="s">
        <v>55</v>
      </c>
      <c r="C10" s="2">
        <v>29.596719741821289</v>
      </c>
      <c r="D10" s="10">
        <f>AVERAGE(C10:C11)</f>
        <v>29.635887145996094</v>
      </c>
      <c r="E10" s="10">
        <f>'Rpl19'!D12</f>
        <v>21.559293111165363</v>
      </c>
      <c r="F10" s="10">
        <f>D10-E10</f>
        <v>8.0765940348307304</v>
      </c>
      <c r="H10" s="13">
        <f>F10-(G6)</f>
        <v>0.81223270628187461</v>
      </c>
      <c r="I10" s="13">
        <f>POWER(2,-H10)</f>
        <v>0.56949982105005503</v>
      </c>
      <c r="J10" s="13"/>
      <c r="K10" s="13"/>
      <c r="L10" s="13"/>
      <c r="M10" s="13"/>
      <c r="N10" s="13"/>
      <c r="O10" s="13"/>
      <c r="P10" s="13"/>
      <c r="Q10" s="13"/>
    </row>
    <row r="11" spans="1:17" s="10" customFormat="1" ht="18.95" customHeight="1" x14ac:dyDescent="0.25">
      <c r="A11" s="10" t="s">
        <v>29</v>
      </c>
      <c r="B11" s="12"/>
      <c r="C11" s="2">
        <v>29.675054550170898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s="10" customFormat="1" ht="18.95" customHeight="1" x14ac:dyDescent="0.25">
      <c r="B12" s="12" t="s">
        <v>59</v>
      </c>
      <c r="C12" s="2">
        <v>28.53541374206543</v>
      </c>
      <c r="D12" s="10">
        <f>AVERAGE(C12:C13)</f>
        <v>28.542993545532227</v>
      </c>
      <c r="E12" s="10">
        <f>'Rpl19'!D15</f>
        <v>21.210843404134113</v>
      </c>
      <c r="F12" s="10">
        <f>D12-E12</f>
        <v>7.3321501413981132</v>
      </c>
      <c r="H12" s="13">
        <f>F12-(G6)</f>
        <v>6.7788812849257418E-2</v>
      </c>
      <c r="I12" s="13">
        <f>POWER(2,-H12)</f>
        <v>0.95409920497205092</v>
      </c>
      <c r="K12" s="13"/>
      <c r="L12" s="13"/>
      <c r="M12" s="13"/>
      <c r="N12" s="13"/>
      <c r="O12" s="13"/>
      <c r="P12" s="13"/>
      <c r="Q12" s="13"/>
    </row>
    <row r="13" spans="1:17" s="10" customFormat="1" ht="18.95" customHeight="1" x14ac:dyDescent="0.25">
      <c r="A13" s="10" t="s">
        <v>30</v>
      </c>
      <c r="B13" s="12"/>
      <c r="C13" s="2">
        <v>28.550573348999023</v>
      </c>
      <c r="H13" s="13"/>
      <c r="I13" s="13"/>
      <c r="K13" s="13"/>
      <c r="L13" s="13"/>
      <c r="M13" s="13"/>
      <c r="N13" s="13"/>
      <c r="O13" s="13"/>
      <c r="P13" s="13"/>
      <c r="Q13" s="13"/>
    </row>
    <row r="14" spans="1:17" s="10" customFormat="1" ht="18.95" customHeight="1" x14ac:dyDescent="0.25">
      <c r="A14" s="10" t="s">
        <v>31</v>
      </c>
      <c r="B14" s="12" t="s">
        <v>63</v>
      </c>
      <c r="C14" s="2">
        <v>28.400651931762695</v>
      </c>
      <c r="D14" s="10">
        <f>AVERAGE(C14:C15)</f>
        <v>28.38654899597168</v>
      </c>
      <c r="E14" s="10">
        <f>'Rpl19'!D18</f>
        <v>21.344874064127605</v>
      </c>
      <c r="F14" s="10">
        <f>D14-E14</f>
        <v>7.0416749318440743</v>
      </c>
      <c r="H14" s="13">
        <f>F14-(G6)</f>
        <v>-0.22268639670478141</v>
      </c>
      <c r="I14" s="13">
        <f>POWER(2,-H14)</f>
        <v>1.1669044204531744</v>
      </c>
      <c r="J14" s="13"/>
      <c r="K14" s="13"/>
      <c r="L14" s="13"/>
      <c r="M14" s="13"/>
      <c r="N14" s="13"/>
      <c r="O14" s="13"/>
      <c r="P14" s="13"/>
      <c r="Q14" s="13"/>
    </row>
    <row r="15" spans="1:17" s="10" customFormat="1" ht="18.95" customHeight="1" x14ac:dyDescent="0.25">
      <c r="A15" s="10" t="s">
        <v>32</v>
      </c>
      <c r="B15" s="12"/>
      <c r="C15" s="2">
        <v>28.372446060180664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10" customFormat="1" ht="18.95" customHeight="1" x14ac:dyDescent="0.25">
      <c r="A16" s="10" t="s">
        <v>33</v>
      </c>
      <c r="B16" s="12" t="s">
        <v>67</v>
      </c>
      <c r="C16" s="2">
        <v>28.757730484008789</v>
      </c>
      <c r="D16" s="10">
        <f>AVERAGE(C16:C17)</f>
        <v>28.774673461914063</v>
      </c>
      <c r="E16" s="10">
        <f>'Rpl19'!D21</f>
        <v>21.251828511555988</v>
      </c>
      <c r="F16" s="10">
        <f>D16-E16</f>
        <v>7.5228449503580741</v>
      </c>
      <c r="H16" s="13">
        <f>F16-(G6)</f>
        <v>0.25848362180921836</v>
      </c>
      <c r="I16" s="13">
        <f>POWER(2,-H16)</f>
        <v>0.83596611946201849</v>
      </c>
      <c r="J16" s="13"/>
      <c r="K16" s="13"/>
      <c r="L16" s="13"/>
      <c r="M16" s="13"/>
      <c r="N16" s="13"/>
      <c r="O16" s="13"/>
      <c r="P16" s="13"/>
      <c r="Q16" s="13"/>
    </row>
    <row r="17" spans="1:17" s="10" customFormat="1" ht="18.95" customHeight="1" x14ac:dyDescent="0.25">
      <c r="A17" s="10" t="s">
        <v>34</v>
      </c>
      <c r="B17" s="12"/>
      <c r="C17" s="2">
        <v>28.791616439819336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s="10" customFormat="1" ht="18.95" customHeight="1" x14ac:dyDescent="0.25">
      <c r="A18" s="10" t="s">
        <v>35</v>
      </c>
      <c r="B18" s="12"/>
      <c r="C18" s="2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s="10" customFormat="1" ht="18.95" customHeight="1" x14ac:dyDescent="0.25">
      <c r="A19" s="10" t="s">
        <v>36</v>
      </c>
      <c r="B19" s="8" t="s">
        <v>48</v>
      </c>
      <c r="C19" s="2">
        <v>28.671226501464844</v>
      </c>
      <c r="D19" s="10">
        <f>AVERAGE(C19:C20)</f>
        <v>28.772418022155762</v>
      </c>
      <c r="E19" s="10">
        <f>'Rpl19'!H6</f>
        <v>21.368786493937176</v>
      </c>
      <c r="F19" s="10">
        <f>D19-E19</f>
        <v>7.4036315282185861</v>
      </c>
      <c r="H19" s="13">
        <f>F19-(G6)</f>
        <v>0.13927019966973031</v>
      </c>
      <c r="I19" s="13">
        <f>POWER(2,-H19)</f>
        <v>0.90797834822067824</v>
      </c>
      <c r="J19" s="13">
        <f>AVERAGE(I19:I30)</f>
        <v>0.57262429029386086</v>
      </c>
      <c r="K19" s="13"/>
      <c r="L19" s="13"/>
      <c r="M19" s="13"/>
      <c r="N19" s="13"/>
      <c r="O19" s="13"/>
      <c r="P19" s="13"/>
      <c r="Q19" s="13"/>
    </row>
    <row r="20" spans="1:17" s="10" customFormat="1" ht="18.95" customHeight="1" x14ac:dyDescent="0.25">
      <c r="A20" s="10" t="s">
        <v>37</v>
      </c>
      <c r="B20" s="8"/>
      <c r="C20" s="2">
        <v>28.87360954284668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s="10" customFormat="1" ht="18.95" customHeight="1" x14ac:dyDescent="0.25">
      <c r="A21" s="10" t="s">
        <v>38</v>
      </c>
      <c r="B21" s="8" t="s">
        <v>52</v>
      </c>
      <c r="C21" s="2">
        <v>29.023103713989258</v>
      </c>
      <c r="D21" s="10">
        <f>AVERAGE(C21:C22)</f>
        <v>28.937777519226074</v>
      </c>
      <c r="E21" s="10">
        <f>'Rpl19'!H9</f>
        <v>21.964040120442707</v>
      </c>
      <c r="F21" s="10">
        <f>D21-E21</f>
        <v>6.9737373987833671</v>
      </c>
      <c r="H21" s="13">
        <f>F21-(G6)</f>
        <v>-0.29062392976548868</v>
      </c>
      <c r="I21" s="13">
        <f>POWER(2,-H21)</f>
        <v>1.2231691535937168</v>
      </c>
      <c r="J21" s="13"/>
      <c r="K21" s="13"/>
      <c r="L21" s="13"/>
      <c r="M21" s="13"/>
      <c r="N21" s="13"/>
      <c r="O21" s="13"/>
      <c r="P21" s="13"/>
      <c r="Q21" s="13"/>
    </row>
    <row r="22" spans="1:17" s="10" customFormat="1" ht="18.95" customHeight="1" x14ac:dyDescent="0.25">
      <c r="A22" s="10" t="s">
        <v>39</v>
      </c>
      <c r="B22" s="8"/>
      <c r="C22" s="2">
        <v>28.852451324462891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s="10" customFormat="1" ht="18.95" customHeight="1" x14ac:dyDescent="0.25">
      <c r="A23" s="10" t="s">
        <v>40</v>
      </c>
      <c r="B23" s="8" t="s">
        <v>56</v>
      </c>
      <c r="C23" s="2">
        <v>29.981719970703125</v>
      </c>
      <c r="D23" s="10">
        <f>AVERAGE(C23:C24)</f>
        <v>29.819432258605957</v>
      </c>
      <c r="E23" s="10">
        <f>'Rpl19'!H12</f>
        <v>21.31080436706543</v>
      </c>
      <c r="F23" s="10">
        <f>D23-E23</f>
        <v>8.5086278915405273</v>
      </c>
      <c r="H23" s="13">
        <f>F23-(G6)</f>
        <v>1.2442665629916716</v>
      </c>
      <c r="I23" s="13">
        <f>POWER(2,-H23)</f>
        <v>0.42212244204579202</v>
      </c>
      <c r="J23" s="13"/>
      <c r="K23" s="13"/>
      <c r="L23" s="13"/>
      <c r="M23" s="13"/>
      <c r="N23" s="13"/>
      <c r="O23" s="13"/>
      <c r="P23" s="13"/>
      <c r="Q23" s="13"/>
    </row>
    <row r="24" spans="1:17" s="10" customFormat="1" ht="18.95" customHeight="1" x14ac:dyDescent="0.25">
      <c r="A24" s="10" t="s">
        <v>41</v>
      </c>
      <c r="B24" s="8"/>
      <c r="C24" s="2">
        <v>29.657144546508789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s="10" customFormat="1" ht="18.95" customHeight="1" x14ac:dyDescent="0.25">
      <c r="A25" s="10" t="s">
        <v>42</v>
      </c>
      <c r="B25" s="8" t="s">
        <v>60</v>
      </c>
      <c r="C25" s="2">
        <v>30.083169937133789</v>
      </c>
      <c r="D25" s="10">
        <f>AVERAGE(C25:C26)</f>
        <v>29.983407020568848</v>
      </c>
      <c r="E25" s="10">
        <f>'Rpl19'!H15</f>
        <v>21.145280838012695</v>
      </c>
      <c r="F25" s="10">
        <f>D25-E25</f>
        <v>8.8381261825561523</v>
      </c>
      <c r="H25" s="13">
        <f>F25-(G6)</f>
        <v>1.5737648540072966</v>
      </c>
      <c r="I25" s="13">
        <f>POWER(2,-H25)</f>
        <v>0.33593060556045301</v>
      </c>
      <c r="J25" s="13"/>
      <c r="K25" s="13"/>
      <c r="L25" s="13"/>
      <c r="M25" s="13"/>
      <c r="N25" s="13"/>
      <c r="O25" s="13"/>
      <c r="P25" s="13"/>
      <c r="Q25" s="13"/>
    </row>
    <row r="26" spans="1:17" s="10" customFormat="1" ht="18.95" customHeight="1" x14ac:dyDescent="0.25">
      <c r="A26" s="10" t="s">
        <v>43</v>
      </c>
      <c r="B26" s="8"/>
      <c r="C26" s="2">
        <v>29.883644104003906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s="10" customFormat="1" ht="18.95" customHeight="1" x14ac:dyDescent="0.25">
      <c r="B27" s="8" t="s">
        <v>64</v>
      </c>
      <c r="C27" s="2">
        <v>30.424215316772461</v>
      </c>
      <c r="D27" s="10">
        <f>AVERAGE(C27:C28)</f>
        <v>30.1807861328125</v>
      </c>
      <c r="E27" s="10">
        <f>'Rpl19'!H18</f>
        <v>21.204296112060547</v>
      </c>
      <c r="F27" s="10">
        <f>D27-E27</f>
        <v>8.9764900207519531</v>
      </c>
      <c r="H27" s="13">
        <f>F27-(G6)</f>
        <v>1.7121286922030974</v>
      </c>
      <c r="I27" s="13">
        <f>POWER(2,-H27)</f>
        <v>0.30520940146928183</v>
      </c>
      <c r="K27" s="13"/>
      <c r="L27" s="13"/>
      <c r="M27" s="13"/>
      <c r="N27" s="13"/>
      <c r="O27" s="13"/>
      <c r="P27" s="13"/>
      <c r="Q27" s="13"/>
    </row>
    <row r="28" spans="1:17" s="10" customFormat="1" ht="18.95" customHeight="1" x14ac:dyDescent="0.25">
      <c r="A28" s="10" t="s">
        <v>44</v>
      </c>
      <c r="B28" s="8"/>
      <c r="C28" s="2">
        <v>29.937356948852539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s="10" customFormat="1" ht="18.95" customHeight="1" x14ac:dyDescent="0.25">
      <c r="A29" s="10" t="s">
        <v>45</v>
      </c>
      <c r="B29" s="8" t="s">
        <v>68</v>
      </c>
      <c r="C29" s="2">
        <v>30.209512710571289</v>
      </c>
      <c r="D29" s="10">
        <f>AVERAGE(C29:C30)</f>
        <v>30.386368751525879</v>
      </c>
      <c r="E29" s="10">
        <f>'Rpl19'!H21</f>
        <v>21.071121215820313</v>
      </c>
      <c r="F29" s="10">
        <f>D29-E29</f>
        <v>9.3152475357055664</v>
      </c>
      <c r="H29" s="13">
        <f>F29-(G6)</f>
        <v>2.0508862071567107</v>
      </c>
      <c r="I29" s="13">
        <f>POWER(2,-H29)</f>
        <v>0.24133579087324383</v>
      </c>
      <c r="J29" s="13"/>
      <c r="K29" s="13"/>
      <c r="L29" s="13"/>
      <c r="M29" s="13"/>
      <c r="N29" s="13"/>
      <c r="O29" s="13"/>
      <c r="P29" s="13"/>
      <c r="Q29" s="13"/>
    </row>
    <row r="30" spans="1:17" s="10" customFormat="1" ht="18.95" customHeight="1" x14ac:dyDescent="0.25">
      <c r="A30" s="10" t="s">
        <v>46</v>
      </c>
      <c r="B30" s="8"/>
      <c r="C30" s="2">
        <v>30.563224792480469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s="10" customFormat="1" ht="18.95" customHeight="1" x14ac:dyDescent="0.25">
      <c r="A31" s="10" t="s">
        <v>35</v>
      </c>
      <c r="B31" s="12"/>
      <c r="C31" s="2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8.95" customHeight="1" x14ac:dyDescent="0.25">
      <c r="B32" s="8" t="s">
        <v>49</v>
      </c>
      <c r="C32" s="2">
        <v>29.853109359741211</v>
      </c>
      <c r="D32" s="10">
        <f>AVERAGE(C32:C33)</f>
        <v>29.92609691619873</v>
      </c>
      <c r="E32" s="10">
        <f>'Rpl19'!L6</f>
        <v>21.648805618286133</v>
      </c>
      <c r="F32" s="10">
        <f>D32-E32</f>
        <v>8.2772912979125977</v>
      </c>
      <c r="G32" s="10">
        <f>AVERAGE(F32:F43)</f>
        <v>8.0386946996053066</v>
      </c>
      <c r="H32" s="13">
        <f>F32-(G32)</f>
        <v>0.23859659830729107</v>
      </c>
      <c r="I32" s="13">
        <f>POWER(2,-H32)</f>
        <v>0.8475693964119555</v>
      </c>
      <c r="J32" s="13">
        <f>AVERAGE(I32:I43)</f>
        <v>1.145902757618565</v>
      </c>
    </row>
    <row r="33" spans="2:10" ht="18.95" customHeight="1" x14ac:dyDescent="0.25">
      <c r="B33" s="8"/>
      <c r="C33" s="2">
        <v>29.99908447265625</v>
      </c>
    </row>
    <row r="34" spans="2:10" ht="18.95" customHeight="1" x14ac:dyDescent="0.25">
      <c r="B34" s="8" t="s">
        <v>53</v>
      </c>
      <c r="C34" s="2">
        <v>27.930246353149414</v>
      </c>
      <c r="D34" s="10">
        <f>AVERAGE(C34:C35)</f>
        <v>27.930141448974609</v>
      </c>
      <c r="E34" s="10">
        <f>'Rpl19'!L9</f>
        <v>21.2174072265625</v>
      </c>
      <c r="F34" s="10">
        <f>D34-E34</f>
        <v>6.7127342224121094</v>
      </c>
      <c r="H34" s="13">
        <f>F34-(G32)</f>
        <v>-1.3259604771931972</v>
      </c>
      <c r="I34" s="13">
        <f>POWER(2,-H34)</f>
        <v>2.506997360441829</v>
      </c>
    </row>
    <row r="35" spans="2:10" ht="18.95" customHeight="1" x14ac:dyDescent="0.25">
      <c r="B35" s="8"/>
      <c r="C35" s="2">
        <v>27.930036544799805</v>
      </c>
    </row>
    <row r="36" spans="2:10" ht="18.95" customHeight="1" x14ac:dyDescent="0.25">
      <c r="B36" s="8" t="s">
        <v>57</v>
      </c>
      <c r="C36" s="2">
        <v>28.982465744018555</v>
      </c>
      <c r="D36" s="10">
        <f>AVERAGE(C36:C37)</f>
        <v>29.052363395690918</v>
      </c>
      <c r="E36" s="10">
        <f>'Rpl19'!L12</f>
        <v>21.16175142923991</v>
      </c>
      <c r="F36" s="10">
        <f>D36-E36</f>
        <v>7.8906119664510079</v>
      </c>
      <c r="H36" s="13">
        <f>F36-(G32)</f>
        <v>-0.14808273315429865</v>
      </c>
      <c r="I36" s="13">
        <f>POWER(2,-H36)</f>
        <v>1.1080958911898493</v>
      </c>
    </row>
    <row r="37" spans="2:10" ht="18.95" customHeight="1" x14ac:dyDescent="0.25">
      <c r="B37" s="8"/>
      <c r="C37" s="2">
        <v>29.122261047363281</v>
      </c>
    </row>
    <row r="38" spans="2:10" ht="18.95" customHeight="1" x14ac:dyDescent="0.25">
      <c r="B38" s="8" t="s">
        <v>61</v>
      </c>
      <c r="C38" s="2">
        <v>29.042003631591797</v>
      </c>
      <c r="D38" s="10">
        <f>AVERAGE(C38:C39)</f>
        <v>29.04499626159668</v>
      </c>
      <c r="E38" s="10">
        <f>'Rpl19'!L15</f>
        <v>21.139947891235352</v>
      </c>
      <c r="F38" s="10">
        <f>D38-E38</f>
        <v>7.9050483703613281</v>
      </c>
      <c r="H38" s="13">
        <f>F38-(G32)</f>
        <v>-0.13364632924397846</v>
      </c>
      <c r="I38" s="13">
        <f>POWER(2,-H38)</f>
        <v>1.0970629641378651</v>
      </c>
    </row>
    <row r="39" spans="2:10" ht="18.95" customHeight="1" x14ac:dyDescent="0.25">
      <c r="B39" s="8"/>
      <c r="C39" s="2">
        <v>29.047988891601563</v>
      </c>
    </row>
    <row r="40" spans="2:10" ht="18.95" customHeight="1" x14ac:dyDescent="0.25">
      <c r="B40" s="8" t="s">
        <v>65</v>
      </c>
      <c r="C40" s="2">
        <v>30.555059432983398</v>
      </c>
      <c r="D40" s="10">
        <f>AVERAGE(C40:C41)</f>
        <v>30.526247024536133</v>
      </c>
      <c r="E40" s="10">
        <f>'Rpl19'!L18</f>
        <v>21.316972732543945</v>
      </c>
      <c r="F40" s="10">
        <f>D40-E40</f>
        <v>9.2092742919921875</v>
      </c>
      <c r="H40" s="13">
        <f>F40-(G32)</f>
        <v>1.1705795923868809</v>
      </c>
      <c r="I40" s="13">
        <f>POWER(2,-H40)</f>
        <v>0.44424283335612219</v>
      </c>
    </row>
    <row r="41" spans="2:10" ht="18.95" customHeight="1" x14ac:dyDescent="0.25">
      <c r="B41" s="8"/>
      <c r="C41" s="2">
        <v>30.497434616088867</v>
      </c>
    </row>
    <row r="42" spans="2:10" ht="18.95" customHeight="1" x14ac:dyDescent="0.25">
      <c r="B42" s="8" t="s">
        <v>69</v>
      </c>
      <c r="C42" s="2">
        <v>29.503395080566406</v>
      </c>
      <c r="D42" s="10">
        <f>AVERAGE(C42:C43)</f>
        <v>29.435220718383789</v>
      </c>
      <c r="E42" s="10">
        <f>'Rpl19'!L21</f>
        <v>21.198012669881184</v>
      </c>
      <c r="F42" s="10">
        <f>D42-E42</f>
        <v>8.2372080485026054</v>
      </c>
      <c r="H42" s="13">
        <f>F42-(G32)</f>
        <v>0.19851334889729877</v>
      </c>
      <c r="I42" s="13">
        <f>POWER(2,-H42)</f>
        <v>0.87144810017376972</v>
      </c>
    </row>
    <row r="43" spans="2:10" ht="18.95" customHeight="1" x14ac:dyDescent="0.25">
      <c r="B43" s="8"/>
      <c r="C43" s="2">
        <v>29.367046356201172</v>
      </c>
    </row>
    <row r="44" spans="2:10" ht="18.95" customHeight="1" x14ac:dyDescent="0.25"/>
    <row r="45" spans="2:10" ht="18.95" customHeight="1" x14ac:dyDescent="0.25">
      <c r="B45" s="8" t="s">
        <v>50</v>
      </c>
      <c r="C45" s="2">
        <v>29.696037292480469</v>
      </c>
      <c r="D45" s="10">
        <f>AVERAGE(C45:C46)</f>
        <v>29.625965118408203</v>
      </c>
      <c r="E45" s="10">
        <f>'Rpl19'!P6</f>
        <v>21.290028254191082</v>
      </c>
      <c r="F45" s="10">
        <f>D45-E45</f>
        <v>8.3359368642171212</v>
      </c>
      <c r="G45" s="10"/>
      <c r="H45" s="13">
        <f>F45-(G32)</f>
        <v>0.29724216461181463</v>
      </c>
      <c r="I45" s="13">
        <f>POWER(2,-H45)</f>
        <v>0.81380657151876967</v>
      </c>
      <c r="J45" s="13">
        <f>AVERAGE(I45:I56)</f>
        <v>1.2431380079205196</v>
      </c>
    </row>
    <row r="46" spans="2:10" ht="18.95" customHeight="1" x14ac:dyDescent="0.25">
      <c r="B46" s="8"/>
      <c r="C46" s="2">
        <v>29.555892944335938</v>
      </c>
    </row>
    <row r="47" spans="2:10" ht="18.95" customHeight="1" x14ac:dyDescent="0.25">
      <c r="B47" s="8" t="s">
        <v>54</v>
      </c>
      <c r="C47" s="2">
        <v>29.556892395019531</v>
      </c>
      <c r="D47" s="10">
        <f>AVERAGE(C47:C48)</f>
        <v>29.678120613098145</v>
      </c>
      <c r="E47" s="10">
        <f>'Rpl19'!P9</f>
        <v>21.097944895426433</v>
      </c>
      <c r="F47" s="10">
        <f>D47-E47</f>
        <v>8.5801757176717111</v>
      </c>
      <c r="H47" s="13">
        <f>F47-(G32)</f>
        <v>0.54148101806640447</v>
      </c>
      <c r="I47" s="13">
        <f>POWER(2,-H47)</f>
        <v>0.68706523083399373</v>
      </c>
    </row>
    <row r="48" spans="2:10" ht="18.95" customHeight="1" x14ac:dyDescent="0.25">
      <c r="B48" s="8"/>
      <c r="C48" s="2">
        <v>29.799348831176758</v>
      </c>
    </row>
    <row r="49" spans="2:9" ht="18.95" customHeight="1" x14ac:dyDescent="0.25">
      <c r="B49" s="8" t="s">
        <v>58</v>
      </c>
      <c r="C49" s="2">
        <v>30.037464141845703</v>
      </c>
      <c r="D49" s="10">
        <f>AVERAGE(C49:C50)</f>
        <v>30.046412467956543</v>
      </c>
      <c r="E49" s="10">
        <f>'Rpl19'!P12</f>
        <v>21.271996815999348</v>
      </c>
      <c r="F49" s="10">
        <f>D49-E49</f>
        <v>8.7744156519571952</v>
      </c>
      <c r="H49" s="13">
        <f>F49-(G32)</f>
        <v>0.73572095235188861</v>
      </c>
      <c r="I49" s="13">
        <f>POWER(2,-H49)</f>
        <v>0.6005178553285867</v>
      </c>
    </row>
    <row r="50" spans="2:9" ht="18.95" customHeight="1" x14ac:dyDescent="0.25">
      <c r="B50" s="8"/>
      <c r="C50" s="2">
        <v>30.055360794067383</v>
      </c>
    </row>
    <row r="51" spans="2:9" ht="18.95" customHeight="1" x14ac:dyDescent="0.25">
      <c r="B51" s="8" t="s">
        <v>62</v>
      </c>
      <c r="C51" s="2">
        <v>30.542690277099609</v>
      </c>
      <c r="D51" s="10">
        <f>AVERAGE(C51:C52)</f>
        <v>30.478425025939941</v>
      </c>
      <c r="E51" s="10">
        <f>'Rpl19'!P15</f>
        <v>21.152890523274738</v>
      </c>
      <c r="F51" s="10">
        <f>D51-E51</f>
        <v>9.325534502665203</v>
      </c>
      <c r="H51" s="13">
        <f>F51-(G32)</f>
        <v>1.2868398030598964</v>
      </c>
      <c r="I51" s="13">
        <f>POWER(2,-H51)</f>
        <v>0.40984781081658689</v>
      </c>
    </row>
    <row r="52" spans="2:9" ht="18.95" customHeight="1" x14ac:dyDescent="0.25">
      <c r="B52" s="8"/>
      <c r="C52" s="2">
        <v>30.414159774780273</v>
      </c>
    </row>
    <row r="53" spans="2:9" ht="18.95" customHeight="1" x14ac:dyDescent="0.25">
      <c r="B53" s="8" t="s">
        <v>66</v>
      </c>
      <c r="C53" s="2">
        <v>30.293069839477539</v>
      </c>
      <c r="D53" s="10">
        <f>AVERAGE(C53:C54)</f>
        <v>30.141475677490234</v>
      </c>
      <c r="E53" s="10">
        <f>'Rpl19'!P18</f>
        <v>21.427563985188801</v>
      </c>
      <c r="F53" s="10">
        <f>D53-E53</f>
        <v>8.7139116923014335</v>
      </c>
      <c r="H53" s="13">
        <f>F53-(G32)</f>
        <v>0.67521699269612689</v>
      </c>
      <c r="I53" s="13">
        <f>POWER(2,-H53)</f>
        <v>0.6262380210978401</v>
      </c>
    </row>
    <row r="54" spans="2:9" ht="18.95" customHeight="1" x14ac:dyDescent="0.25">
      <c r="B54" s="8"/>
      <c r="C54" s="2">
        <v>29.98988151550293</v>
      </c>
    </row>
    <row r="55" spans="2:9" ht="18.95" customHeight="1" x14ac:dyDescent="0.25">
      <c r="B55" s="8" t="s">
        <v>70</v>
      </c>
      <c r="C55" s="2">
        <v>29.600593566894531</v>
      </c>
      <c r="D55" s="10">
        <f>AVERAGE(C55:C56)</f>
        <v>29.760934829711914</v>
      </c>
      <c r="E55" s="10">
        <f>'Rpl19'!P21</f>
        <v>23.833723068237305</v>
      </c>
      <c r="F55" s="10">
        <f>D55-E55</f>
        <v>5.9272117614746094</v>
      </c>
      <c r="H55" s="13">
        <f>F55-(G32)</f>
        <v>-2.1114829381306972</v>
      </c>
      <c r="I55" s="13">
        <f>POWER(2,-H55)</f>
        <v>4.3213525579273417</v>
      </c>
    </row>
    <row r="56" spans="2:9" ht="18.95" customHeight="1" x14ac:dyDescent="0.25">
      <c r="B56" s="8"/>
      <c r="C56" s="2">
        <v>29.921276092529297</v>
      </c>
    </row>
    <row r="57" spans="2:9" ht="18.95" customHeight="1" x14ac:dyDescent="0.25"/>
    <row r="58" spans="2:9" ht="18.95" customHeight="1" x14ac:dyDescent="0.25"/>
    <row r="59" spans="2:9" ht="18.95" customHeight="1" x14ac:dyDescent="0.25"/>
    <row r="60" spans="2:9" ht="18.95" customHeight="1" x14ac:dyDescent="0.25"/>
    <row r="61" spans="2:9" ht="18.95" customHeight="1" x14ac:dyDescent="0.25"/>
    <row r="62" spans="2:9" ht="18.95" customHeight="1" x14ac:dyDescent="0.25"/>
    <row r="63" spans="2:9" ht="18.95" customHeight="1" x14ac:dyDescent="0.25"/>
    <row r="64" spans="2:9" ht="18.95" customHeight="1" x14ac:dyDescent="0.25"/>
    <row r="65" ht="18.95" customHeight="1" x14ac:dyDescent="0.25"/>
    <row r="66" ht="18.95" customHeight="1" x14ac:dyDescent="0.25"/>
    <row r="67" ht="18.95" customHeight="1" x14ac:dyDescent="0.25"/>
    <row r="68" ht="18.95" customHeight="1" x14ac:dyDescent="0.25"/>
    <row r="69" ht="18.95" customHeight="1" x14ac:dyDescent="0.25"/>
    <row r="70" ht="18.95" customHeight="1" x14ac:dyDescent="0.25"/>
    <row r="71" ht="18.95" customHeight="1" x14ac:dyDescent="0.25"/>
    <row r="72" ht="18.95" customHeight="1" x14ac:dyDescent="0.25"/>
    <row r="73" ht="18.95" customHeight="1" x14ac:dyDescent="0.25"/>
    <row r="74" ht="18.95" customHeight="1" x14ac:dyDescent="0.25"/>
    <row r="75" ht="18.95" customHeight="1" x14ac:dyDescent="0.25"/>
    <row r="76" ht="18.95" customHeight="1" x14ac:dyDescent="0.25"/>
    <row r="77" ht="18.95" customHeight="1" x14ac:dyDescent="0.25"/>
    <row r="78" ht="18.95" customHeight="1" x14ac:dyDescent="0.25"/>
    <row r="79" ht="18.95" customHeight="1" x14ac:dyDescent="0.25"/>
    <row r="80" ht="18.95" customHeight="1" x14ac:dyDescent="0.25"/>
    <row r="81" ht="18.95" customHeight="1" x14ac:dyDescent="0.25"/>
    <row r="82" ht="18.95" customHeight="1" x14ac:dyDescent="0.25"/>
    <row r="83" ht="18.95" customHeight="1" x14ac:dyDescent="0.25"/>
    <row r="84" ht="18.95" customHeight="1" x14ac:dyDescent="0.25"/>
    <row r="85" ht="18.95" customHeight="1" x14ac:dyDescent="0.25"/>
    <row r="86" ht="18.95" customHeight="1" x14ac:dyDescent="0.25"/>
    <row r="87" ht="18.95" customHeight="1" x14ac:dyDescent="0.25"/>
    <row r="88" ht="18.95" customHeight="1" x14ac:dyDescent="0.25"/>
    <row r="89" ht="18.95" customHeight="1" x14ac:dyDescent="0.25"/>
    <row r="90" ht="18.95" customHeight="1" x14ac:dyDescent="0.25"/>
    <row r="91" ht="18.95" customHeight="1" x14ac:dyDescent="0.25"/>
    <row r="92" ht="18.95" customHeight="1" x14ac:dyDescent="0.25"/>
    <row r="93" ht="18.95" customHeight="1" x14ac:dyDescent="0.25"/>
    <row r="94" ht="18.95" customHeight="1" x14ac:dyDescent="0.25"/>
    <row r="95" ht="18.95" customHeight="1" x14ac:dyDescent="0.25"/>
    <row r="96" ht="18.95" customHeight="1" x14ac:dyDescent="0.25"/>
    <row r="97" ht="18.95" customHeight="1" x14ac:dyDescent="0.25"/>
    <row r="98" ht="18.95" customHeight="1" x14ac:dyDescent="0.25"/>
    <row r="99" ht="18.95" customHeight="1" x14ac:dyDescent="0.25"/>
    <row r="100" ht="18.95" customHeight="1" x14ac:dyDescent="0.25"/>
    <row r="101" ht="18.95" customHeight="1" x14ac:dyDescent="0.25"/>
    <row r="102" ht="18.95" customHeight="1" x14ac:dyDescent="0.25"/>
    <row r="103" ht="18.95" customHeight="1" x14ac:dyDescent="0.25"/>
    <row r="104" ht="18.95" customHeight="1" x14ac:dyDescent="0.25"/>
    <row r="105" ht="18.95" customHeight="1" x14ac:dyDescent="0.25"/>
    <row r="106" ht="18.95" customHeight="1" x14ac:dyDescent="0.25"/>
    <row r="107" ht="18.95" customHeight="1" x14ac:dyDescent="0.25"/>
    <row r="108" ht="18.95" customHeight="1" x14ac:dyDescent="0.25"/>
    <row r="109" ht="18.95" customHeight="1" x14ac:dyDescent="0.25"/>
    <row r="110" ht="18.95" customHeight="1" x14ac:dyDescent="0.25"/>
    <row r="111" ht="18.95" customHeight="1" x14ac:dyDescent="0.25"/>
    <row r="112" ht="18.95" customHeight="1" x14ac:dyDescent="0.25"/>
    <row r="113" ht="18.95" customHeight="1" x14ac:dyDescent="0.25"/>
    <row r="114" ht="18.95" customHeight="1" x14ac:dyDescent="0.25"/>
    <row r="115" ht="18.95" customHeight="1" x14ac:dyDescent="0.25"/>
    <row r="116" ht="18.95" customHeight="1" x14ac:dyDescent="0.25"/>
    <row r="117" ht="18.95" customHeight="1" x14ac:dyDescent="0.25"/>
    <row r="118" ht="18.95" customHeight="1" x14ac:dyDescent="0.25"/>
    <row r="119" ht="18.95" customHeight="1" x14ac:dyDescent="0.25"/>
    <row r="120" ht="18.95" customHeight="1" x14ac:dyDescent="0.25"/>
    <row r="121" ht="18.95" customHeight="1" x14ac:dyDescent="0.25"/>
    <row r="122" ht="18.95" customHeight="1" x14ac:dyDescent="0.25"/>
    <row r="123" ht="18.95" customHeight="1" x14ac:dyDescent="0.25"/>
    <row r="124" ht="18.95" customHeight="1" x14ac:dyDescent="0.25"/>
    <row r="125" ht="18.95" customHeight="1" x14ac:dyDescent="0.25"/>
    <row r="126" ht="18.95" customHeight="1" x14ac:dyDescent="0.25"/>
    <row r="127" ht="18.95" customHeight="1" x14ac:dyDescent="0.25"/>
    <row r="128" ht="18.95" customHeight="1" x14ac:dyDescent="0.25"/>
    <row r="129" ht="18.95" customHeight="1" x14ac:dyDescent="0.25"/>
    <row r="130" ht="18.95" customHeight="1" x14ac:dyDescent="0.25"/>
    <row r="131" ht="18.95" customHeight="1" x14ac:dyDescent="0.25"/>
    <row r="132" ht="18.95" customHeight="1" x14ac:dyDescent="0.25"/>
    <row r="133" ht="18.95" customHeight="1" x14ac:dyDescent="0.25"/>
    <row r="134" ht="18.95" customHeight="1" x14ac:dyDescent="0.25"/>
    <row r="135" ht="18.95" customHeight="1" x14ac:dyDescent="0.25"/>
    <row r="136" ht="18.95" customHeight="1" x14ac:dyDescent="0.25"/>
    <row r="137" ht="18.95" customHeight="1" x14ac:dyDescent="0.25"/>
    <row r="138" ht="18.95" customHeight="1" x14ac:dyDescent="0.25"/>
    <row r="139" ht="18.95" customHeight="1" x14ac:dyDescent="0.25"/>
    <row r="140" ht="18.95" customHeight="1" x14ac:dyDescent="0.25"/>
    <row r="141" ht="18.95" customHeight="1" x14ac:dyDescent="0.25"/>
    <row r="142" ht="18.95" customHeight="1" x14ac:dyDescent="0.25"/>
    <row r="143" ht="18.95" customHeight="1" x14ac:dyDescent="0.25"/>
    <row r="144" ht="18.95" customHeight="1" x14ac:dyDescent="0.25"/>
    <row r="145" ht="18.95" customHeight="1" x14ac:dyDescent="0.25"/>
    <row r="146" ht="18.9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Rpl19</vt:lpstr>
      <vt:lpstr>AVP</vt:lpstr>
      <vt:lpstr>Caprin2</vt:lpstr>
      <vt:lpstr>OT</vt:lpstr>
      <vt:lpstr>Sctr</vt:lpstr>
      <vt:lpstr>Ndufaf2</vt:lpstr>
      <vt:lpstr>Kcnv1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Chitra Devi</dc:creator>
  <cp:lastModifiedBy>Chitra Devi</cp:lastModifiedBy>
  <dcterms:created xsi:type="dcterms:W3CDTF">2016-11-22T11:32:52Z</dcterms:created>
  <dcterms:modified xsi:type="dcterms:W3CDTF">2019-07-09T06:16:32Z</dcterms:modified>
</cp:coreProperties>
</file>