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Google Drive\Biomass Shore Kurahashi Laboratory\BSP Journals Reports Patents\PeerJ\"/>
    </mc:Choice>
  </mc:AlternateContent>
  <xr:revisionPtr revIDLastSave="0" documentId="13_ncr:1_{A398F981-BF5D-4E2C-819A-649A50C715D6}" xr6:coauthVersionLast="45" xr6:coauthVersionMax="45" xr10:uidLastSave="{00000000-0000-0000-0000-000000000000}"/>
  <bookViews>
    <workbookView xWindow="-120" yWindow="-120" windowWidth="20730" windowHeight="11160" xr2:uid="{DF815535-988B-44FB-B27D-CC0971B8D085}"/>
  </bookViews>
  <sheets>
    <sheet name="In vitr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4" l="1"/>
  <c r="C15" i="4"/>
  <c r="D15" i="4"/>
  <c r="E15" i="4"/>
  <c r="F15" i="4"/>
  <c r="G15" i="4"/>
  <c r="Q15" i="4"/>
  <c r="R15" i="4"/>
  <c r="S15" i="4"/>
  <c r="T15" i="4"/>
  <c r="U15" i="4"/>
  <c r="V15" i="4"/>
  <c r="B16" i="4"/>
  <c r="C16" i="4"/>
  <c r="D16" i="4"/>
  <c r="E16" i="4"/>
  <c r="F16" i="4"/>
  <c r="G16" i="4"/>
  <c r="Q16" i="4"/>
  <c r="R16" i="4"/>
  <c r="S16" i="4"/>
  <c r="T16" i="4"/>
  <c r="U16" i="4"/>
  <c r="V16" i="4"/>
  <c r="B17" i="4"/>
  <c r="C17" i="4"/>
  <c r="D17" i="4"/>
  <c r="E17" i="4"/>
  <c r="E18" i="4" s="1"/>
  <c r="E19" i="4" s="1"/>
  <c r="E20" i="4" s="1"/>
  <c r="F17" i="4"/>
  <c r="G17" i="4"/>
  <c r="J17" i="4"/>
  <c r="K17" i="4"/>
  <c r="K18" i="4" s="1"/>
  <c r="K19" i="4" s="1"/>
  <c r="L17" i="4"/>
  <c r="M17" i="4"/>
  <c r="M18" i="4" s="1"/>
  <c r="M19" i="4" s="1"/>
  <c r="N17" i="4"/>
  <c r="Q17" i="4"/>
  <c r="Q18" i="4" s="1"/>
  <c r="Q19" i="4" s="1"/>
  <c r="Q29" i="4" s="1"/>
  <c r="Q30" i="4" s="1"/>
  <c r="S17" i="4"/>
  <c r="T17" i="4"/>
  <c r="U17" i="4"/>
  <c r="U18" i="4" s="1"/>
  <c r="U19" i="4" s="1"/>
  <c r="U29" i="4" s="1"/>
  <c r="U30" i="4" s="1"/>
  <c r="B18" i="4"/>
  <c r="B19" i="4" s="1"/>
  <c r="B20" i="4" s="1"/>
  <c r="C18" i="4"/>
  <c r="D18" i="4"/>
  <c r="D19" i="4" s="1"/>
  <c r="D20" i="4" s="1"/>
  <c r="F18" i="4"/>
  <c r="F19" i="4" s="1"/>
  <c r="F20" i="4" s="1"/>
  <c r="G18" i="4"/>
  <c r="J18" i="4"/>
  <c r="J19" i="4" s="1"/>
  <c r="L18" i="4"/>
  <c r="L19" i="4" s="1"/>
  <c r="N18" i="4"/>
  <c r="N19" i="4" s="1"/>
  <c r="S18" i="4"/>
  <c r="T18" i="4"/>
  <c r="T19" i="4" s="1"/>
  <c r="T29" i="4" s="1"/>
  <c r="T30" i="4" s="1"/>
  <c r="C19" i="4"/>
  <c r="C20" i="4" s="1"/>
  <c r="G19" i="4"/>
  <c r="G20" i="4" s="1"/>
  <c r="S19" i="4"/>
  <c r="S29" i="4" s="1"/>
  <c r="S30" i="4" s="1"/>
  <c r="B30" i="4"/>
  <c r="C30" i="4"/>
  <c r="D30" i="4"/>
  <c r="E30" i="4"/>
  <c r="F30" i="4"/>
  <c r="G30" i="4"/>
  <c r="J30" i="4"/>
  <c r="K30" i="4"/>
  <c r="L30" i="4"/>
  <c r="M30" i="4"/>
  <c r="N30" i="4"/>
  <c r="B55" i="4"/>
  <c r="C55" i="4"/>
  <c r="D55" i="4"/>
  <c r="E55" i="4"/>
  <c r="E57" i="4" s="1"/>
  <c r="E58" i="4" s="1"/>
  <c r="E59" i="4" s="1"/>
  <c r="E60" i="4" s="1"/>
  <c r="F55" i="4"/>
  <c r="G55" i="4"/>
  <c r="G57" i="4" s="1"/>
  <c r="G58" i="4" s="1"/>
  <c r="G59" i="4" s="1"/>
  <c r="G60" i="4" s="1"/>
  <c r="B56" i="4"/>
  <c r="C56" i="4"/>
  <c r="C57" i="4" s="1"/>
  <c r="C58" i="4" s="1"/>
  <c r="C59" i="4" s="1"/>
  <c r="C60" i="4" s="1"/>
  <c r="D56" i="4"/>
  <c r="D57" i="4" s="1"/>
  <c r="D58" i="4" s="1"/>
  <c r="D59" i="4" s="1"/>
  <c r="D60" i="4" s="1"/>
  <c r="E56" i="4"/>
  <c r="F56" i="4"/>
  <c r="G56" i="4"/>
  <c r="B57" i="4"/>
  <c r="B58" i="4" s="1"/>
  <c r="B59" i="4" s="1"/>
  <c r="B60" i="4" s="1"/>
  <c r="F57" i="4"/>
  <c r="F58" i="4" s="1"/>
  <c r="F59" i="4" s="1"/>
  <c r="F60" i="4" s="1"/>
  <c r="J57" i="4"/>
  <c r="K57" i="4"/>
  <c r="L57" i="4"/>
  <c r="L58" i="4" s="1"/>
  <c r="L59" i="4" s="1"/>
  <c r="M57" i="4"/>
  <c r="N57" i="4"/>
  <c r="N58" i="4" s="1"/>
  <c r="N59" i="4" s="1"/>
  <c r="J58" i="4"/>
  <c r="J59" i="4" s="1"/>
  <c r="K58" i="4"/>
  <c r="M58" i="4"/>
  <c r="M59" i="4" s="1"/>
  <c r="K59" i="4"/>
  <c r="B71" i="4"/>
  <c r="J71" i="4"/>
  <c r="Q71" i="4"/>
  <c r="B72" i="4"/>
  <c r="J72" i="4"/>
  <c r="Q72" i="4"/>
  <c r="V17" i="4" l="1"/>
  <c r="V18" i="4" s="1"/>
  <c r="V19" i="4" s="1"/>
  <c r="V29" i="4" s="1"/>
  <c r="V30" i="4" s="1"/>
  <c r="R17" i="4"/>
  <c r="R18" i="4" s="1"/>
  <c r="R19" i="4" s="1"/>
  <c r="R29" i="4" s="1"/>
  <c r="R30" i="4" s="1"/>
  <c r="Q31" i="4" s="1"/>
  <c r="J32" i="4"/>
  <c r="B32" i="4"/>
  <c r="Q32" i="4"/>
  <c r="B61" i="4"/>
  <c r="B62" i="4"/>
  <c r="B21" i="4"/>
  <c r="B31" i="4"/>
  <c r="J31" i="4"/>
  <c r="B22" i="4"/>
</calcChain>
</file>

<file path=xl/sharedStrings.xml><?xml version="1.0" encoding="utf-8"?>
<sst xmlns="http://schemas.openxmlformats.org/spreadsheetml/2006/main" count="226" uniqueCount="27">
  <si>
    <t>n1</t>
  </si>
  <si>
    <t>n2</t>
  </si>
  <si>
    <t>n3</t>
  </si>
  <si>
    <t>Average</t>
  </si>
  <si>
    <t>Std. Dev.</t>
  </si>
  <si>
    <t>n4</t>
  </si>
  <si>
    <t>n5</t>
  </si>
  <si>
    <t>n6</t>
  </si>
  <si>
    <t>Since 0 colonies do not allow logarithmic calculations, calculations were performed assuming that the number was less than 1</t>
  </si>
  <si>
    <t>When no colonies were observed, it was assumed that 0 colonies were formed in the stock solution</t>
  </si>
  <si>
    <t>Count Unit: CFU/mL</t>
  </si>
  <si>
    <t>Log Difference</t>
  </si>
  <si>
    <t>Previous Real Count</t>
  </si>
  <si>
    <t>Experimental Count</t>
  </si>
  <si>
    <t>Initial Count</t>
  </si>
  <si>
    <t>NaOCl 0.5 mg/L</t>
  </si>
  <si>
    <t>SAEW 0.5 mg/L</t>
  </si>
  <si>
    <t>Control</t>
  </si>
  <si>
    <t>Log Real Count</t>
  </si>
  <si>
    <t>Real Count</t>
  </si>
  <si>
    <t>Tube Count</t>
  </si>
  <si>
    <t>Plate 2</t>
  </si>
  <si>
    <t>Plate 1</t>
  </si>
  <si>
    <t>Dilution Factor</t>
  </si>
  <si>
    <t>Pseudomonas aeruginosa</t>
  </si>
  <si>
    <t>In Vitro Experiment Results, SAEW 0.5 ppm</t>
  </si>
  <si>
    <t>Escherichia 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</si>
</sst>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4">
    <xf numFmtId="0" fontId="0" fillId="0" borderId="0" xfId="0"/>
    <xf numFmtId="0" fontId="1" fillId="0" borderId="0" xfId="1" applyFont="1">
      <alignment vertical="center"/>
    </xf>
    <xf numFmtId="0" fontId="1" fillId="0" borderId="0" xfId="1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1" fontId="1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readingOrder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7E9051D1-B291-44EC-A5F6-7ABEE8D753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70E1-02DA-4234-A3BB-9A9984E51C3C}">
  <sheetPr>
    <pageSetUpPr fitToPage="1"/>
  </sheetPr>
  <dimension ref="A1:V77"/>
  <sheetViews>
    <sheetView tabSelected="1" zoomScale="85" zoomScaleNormal="85" workbookViewId="0"/>
  </sheetViews>
  <sheetFormatPr defaultRowHeight="15"/>
  <cols>
    <col min="1" max="1" width="19" style="2" bestFit="1" customWidth="1"/>
    <col min="2" max="7" width="10" style="2" bestFit="1" customWidth="1"/>
    <col min="8" max="8" width="9.28515625" style="2" bestFit="1" customWidth="1"/>
    <col min="9" max="9" width="19" style="2" bestFit="1" customWidth="1"/>
    <col min="10" max="14" width="10" style="2" bestFit="1" customWidth="1"/>
    <col min="15" max="15" width="9.140625" style="2"/>
    <col min="16" max="16" width="19" style="2" bestFit="1" customWidth="1"/>
    <col min="17" max="22" width="10" style="2" bestFit="1" customWidth="1"/>
    <col min="23" max="23" width="9.140625" style="1"/>
    <col min="24" max="24" width="9.140625" style="1" customWidth="1"/>
    <col min="25" max="16384" width="9.140625" style="1"/>
  </cols>
  <sheetData>
    <row r="1" spans="1:22">
      <c r="A1" s="8" t="s">
        <v>25</v>
      </c>
    </row>
    <row r="3" spans="1:22" ht="15" customHeight="1">
      <c r="A3" s="9" t="s">
        <v>26</v>
      </c>
    </row>
    <row r="5" spans="1:22">
      <c r="A5" s="1" t="s">
        <v>17</v>
      </c>
      <c r="B5" s="1"/>
      <c r="C5" s="1"/>
      <c r="D5" s="1"/>
      <c r="E5" s="1"/>
      <c r="F5" s="1"/>
      <c r="G5" s="1"/>
      <c r="H5" s="1"/>
      <c r="I5" s="1" t="s">
        <v>16</v>
      </c>
      <c r="J5" s="1"/>
      <c r="K5" s="1"/>
      <c r="L5" s="1"/>
      <c r="M5" s="1"/>
      <c r="N5" s="1"/>
      <c r="O5" s="1"/>
      <c r="P5" s="1" t="s">
        <v>15</v>
      </c>
      <c r="Q5" s="1"/>
      <c r="R5" s="1"/>
      <c r="S5" s="1"/>
      <c r="T5" s="1"/>
      <c r="U5" s="1"/>
      <c r="V5" s="1"/>
    </row>
    <row r="6" spans="1:22" s="2" customFormat="1">
      <c r="A6" s="5"/>
      <c r="B6" s="5" t="s">
        <v>0</v>
      </c>
      <c r="C6" s="5" t="s">
        <v>1</v>
      </c>
      <c r="D6" s="5" t="s">
        <v>2</v>
      </c>
      <c r="E6" s="5" t="s">
        <v>5</v>
      </c>
      <c r="F6" s="5" t="s">
        <v>6</v>
      </c>
      <c r="G6" s="5" t="s">
        <v>7</v>
      </c>
      <c r="I6" s="5"/>
      <c r="J6" s="5" t="s">
        <v>0</v>
      </c>
      <c r="K6" s="5" t="s">
        <v>1</v>
      </c>
      <c r="L6" s="5" t="s">
        <v>2</v>
      </c>
      <c r="M6" s="5" t="s">
        <v>5</v>
      </c>
      <c r="N6" s="5" t="s">
        <v>6</v>
      </c>
      <c r="P6" s="5"/>
      <c r="Q6" s="5" t="s">
        <v>0</v>
      </c>
      <c r="R6" s="5" t="s">
        <v>1</v>
      </c>
      <c r="S6" s="5" t="s">
        <v>2</v>
      </c>
      <c r="T6" s="5" t="s">
        <v>5</v>
      </c>
      <c r="U6" s="5" t="s">
        <v>6</v>
      </c>
      <c r="V6" s="5" t="s">
        <v>7</v>
      </c>
    </row>
    <row r="7" spans="1:22" s="2" customFormat="1">
      <c r="A7" s="5" t="s">
        <v>23</v>
      </c>
      <c r="B7" s="5">
        <v>100</v>
      </c>
      <c r="C7" s="5">
        <v>100</v>
      </c>
      <c r="D7" s="5">
        <v>100</v>
      </c>
      <c r="E7" s="5">
        <v>100</v>
      </c>
      <c r="F7" s="5">
        <v>100</v>
      </c>
      <c r="G7" s="5">
        <v>100</v>
      </c>
      <c r="I7" s="5" t="s">
        <v>23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P7" s="5" t="s">
        <v>23</v>
      </c>
      <c r="Q7" s="5">
        <v>10</v>
      </c>
      <c r="R7" s="5">
        <v>100</v>
      </c>
      <c r="S7" s="5">
        <v>100</v>
      </c>
      <c r="T7" s="5">
        <v>1</v>
      </c>
      <c r="U7" s="5">
        <v>10</v>
      </c>
      <c r="V7" s="5">
        <v>1</v>
      </c>
    </row>
    <row r="8" spans="1:22" s="2" customFormat="1">
      <c r="A8" s="5" t="s">
        <v>22</v>
      </c>
      <c r="B8" s="5">
        <v>258</v>
      </c>
      <c r="C8" s="5">
        <v>256</v>
      </c>
      <c r="D8" s="5">
        <v>263</v>
      </c>
      <c r="E8" s="5">
        <v>269</v>
      </c>
      <c r="F8" s="5">
        <v>249</v>
      </c>
      <c r="G8" s="5">
        <v>260</v>
      </c>
      <c r="I8" s="5" t="s">
        <v>22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P8" s="5" t="s">
        <v>22</v>
      </c>
      <c r="Q8" s="5">
        <v>120</v>
      </c>
      <c r="R8" s="5">
        <v>90</v>
      </c>
      <c r="S8" s="5">
        <v>153</v>
      </c>
      <c r="T8" s="5">
        <v>121</v>
      </c>
      <c r="U8" s="5">
        <v>140</v>
      </c>
      <c r="V8" s="5">
        <v>191</v>
      </c>
    </row>
    <row r="9" spans="1:22" s="2" customFormat="1">
      <c r="A9" s="5" t="s">
        <v>21</v>
      </c>
      <c r="B9" s="5">
        <v>286</v>
      </c>
      <c r="C9" s="5">
        <v>237</v>
      </c>
      <c r="D9" s="5">
        <v>259</v>
      </c>
      <c r="E9" s="5">
        <v>230</v>
      </c>
      <c r="F9" s="5">
        <v>245</v>
      </c>
      <c r="G9" s="5">
        <v>270</v>
      </c>
      <c r="I9" s="5" t="s">
        <v>21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P9" s="5" t="s">
        <v>21</v>
      </c>
      <c r="Q9" s="5">
        <v>96</v>
      </c>
      <c r="R9" s="5">
        <v>97</v>
      </c>
      <c r="S9" s="5">
        <v>185</v>
      </c>
      <c r="T9" s="5">
        <v>85</v>
      </c>
      <c r="U9" s="5">
        <v>173</v>
      </c>
      <c r="V9" s="5">
        <v>159</v>
      </c>
    </row>
    <row r="12" spans="1:22">
      <c r="A12" s="1" t="s">
        <v>17</v>
      </c>
      <c r="B12" s="1"/>
      <c r="C12" s="1"/>
      <c r="D12" s="1"/>
      <c r="E12" s="1"/>
      <c r="F12" s="1"/>
      <c r="G12" s="1"/>
      <c r="H12" s="1"/>
      <c r="I12" s="1" t="s">
        <v>16</v>
      </c>
      <c r="J12" s="1"/>
      <c r="K12" s="1"/>
      <c r="L12" s="1"/>
      <c r="M12" s="1"/>
      <c r="N12" s="1"/>
      <c r="O12" s="1"/>
      <c r="P12" s="1" t="s">
        <v>15</v>
      </c>
      <c r="Q12" s="1"/>
      <c r="R12" s="1"/>
      <c r="S12" s="1"/>
      <c r="T12" s="1"/>
      <c r="U12" s="1"/>
      <c r="V12" s="1"/>
    </row>
    <row r="13" spans="1:22" s="2" customFormat="1">
      <c r="A13" s="5"/>
      <c r="B13" s="5" t="s">
        <v>0</v>
      </c>
      <c r="C13" s="5" t="s">
        <v>1</v>
      </c>
      <c r="D13" s="5" t="s">
        <v>2</v>
      </c>
      <c r="E13" s="5" t="s">
        <v>5</v>
      </c>
      <c r="F13" s="5" t="s">
        <v>6</v>
      </c>
      <c r="G13" s="5" t="s">
        <v>7</v>
      </c>
      <c r="I13" s="5"/>
      <c r="J13" s="5" t="s">
        <v>0</v>
      </c>
      <c r="K13" s="5" t="s">
        <v>1</v>
      </c>
      <c r="L13" s="5" t="s">
        <v>2</v>
      </c>
      <c r="M13" s="5" t="s">
        <v>5</v>
      </c>
      <c r="N13" s="5" t="s">
        <v>6</v>
      </c>
      <c r="P13" s="5"/>
      <c r="Q13" s="5" t="s">
        <v>0</v>
      </c>
      <c r="R13" s="5" t="s">
        <v>1</v>
      </c>
      <c r="S13" s="5" t="s">
        <v>2</v>
      </c>
      <c r="T13" s="5" t="s">
        <v>5</v>
      </c>
      <c r="U13" s="5" t="s">
        <v>6</v>
      </c>
      <c r="V13" s="5" t="s">
        <v>7</v>
      </c>
    </row>
    <row r="14" spans="1:22" s="2" customFormat="1">
      <c r="A14" s="5" t="s">
        <v>23</v>
      </c>
      <c r="B14" s="5">
        <v>100</v>
      </c>
      <c r="C14" s="5">
        <v>100</v>
      </c>
      <c r="D14" s="5">
        <v>100</v>
      </c>
      <c r="E14" s="5">
        <v>100</v>
      </c>
      <c r="F14" s="5">
        <v>100</v>
      </c>
      <c r="G14" s="5">
        <v>100</v>
      </c>
      <c r="I14" s="5" t="s">
        <v>23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P14" s="5" t="s">
        <v>23</v>
      </c>
      <c r="Q14" s="5">
        <v>10</v>
      </c>
      <c r="R14" s="5">
        <v>100</v>
      </c>
      <c r="S14" s="5">
        <v>100</v>
      </c>
      <c r="T14" s="5">
        <v>1</v>
      </c>
      <c r="U14" s="5">
        <v>10</v>
      </c>
      <c r="V14" s="5">
        <v>1</v>
      </c>
    </row>
    <row r="15" spans="1:22" s="2" customFormat="1">
      <c r="A15" s="5" t="s">
        <v>22</v>
      </c>
      <c r="B15" s="5">
        <f t="shared" ref="B15:G16" si="0">B8</f>
        <v>258</v>
      </c>
      <c r="C15" s="5">
        <f t="shared" si="0"/>
        <v>256</v>
      </c>
      <c r="D15" s="5">
        <f t="shared" si="0"/>
        <v>263</v>
      </c>
      <c r="E15" s="5">
        <f t="shared" si="0"/>
        <v>269</v>
      </c>
      <c r="F15" s="5">
        <f t="shared" si="0"/>
        <v>249</v>
      </c>
      <c r="G15" s="5">
        <f t="shared" si="0"/>
        <v>260</v>
      </c>
      <c r="I15" s="5" t="s">
        <v>22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P15" s="5" t="s">
        <v>22</v>
      </c>
      <c r="Q15" s="5">
        <f t="shared" ref="Q15:V16" si="1">Q8</f>
        <v>120</v>
      </c>
      <c r="R15" s="5">
        <f t="shared" si="1"/>
        <v>90</v>
      </c>
      <c r="S15" s="5">
        <f t="shared" si="1"/>
        <v>153</v>
      </c>
      <c r="T15" s="5">
        <f t="shared" si="1"/>
        <v>121</v>
      </c>
      <c r="U15" s="5">
        <f t="shared" si="1"/>
        <v>140</v>
      </c>
      <c r="V15" s="5">
        <f t="shared" si="1"/>
        <v>191</v>
      </c>
    </row>
    <row r="16" spans="1:22" s="2" customFormat="1">
      <c r="A16" s="5" t="s">
        <v>21</v>
      </c>
      <c r="B16" s="5">
        <f t="shared" si="0"/>
        <v>286</v>
      </c>
      <c r="C16" s="5">
        <f t="shared" si="0"/>
        <v>237</v>
      </c>
      <c r="D16" s="5">
        <f t="shared" si="0"/>
        <v>259</v>
      </c>
      <c r="E16" s="5">
        <f t="shared" si="0"/>
        <v>230</v>
      </c>
      <c r="F16" s="5">
        <f t="shared" si="0"/>
        <v>245</v>
      </c>
      <c r="G16" s="5">
        <f t="shared" si="0"/>
        <v>270</v>
      </c>
      <c r="I16" s="5" t="s">
        <v>21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P16" s="5" t="s">
        <v>21</v>
      </c>
      <c r="Q16" s="5">
        <f t="shared" si="1"/>
        <v>96</v>
      </c>
      <c r="R16" s="5">
        <f t="shared" si="1"/>
        <v>97</v>
      </c>
      <c r="S16" s="5">
        <f t="shared" si="1"/>
        <v>185</v>
      </c>
      <c r="T16" s="5">
        <f t="shared" si="1"/>
        <v>85</v>
      </c>
      <c r="U16" s="5">
        <f t="shared" si="1"/>
        <v>173</v>
      </c>
      <c r="V16" s="5">
        <f t="shared" si="1"/>
        <v>159</v>
      </c>
    </row>
    <row r="17" spans="1:22" s="2" customFormat="1">
      <c r="A17" s="5" t="s">
        <v>3</v>
      </c>
      <c r="B17" s="5">
        <f t="shared" ref="B17:G17" si="2">AVERAGE(B15:B16)</f>
        <v>272</v>
      </c>
      <c r="C17" s="5">
        <f t="shared" si="2"/>
        <v>246.5</v>
      </c>
      <c r="D17" s="5">
        <f t="shared" si="2"/>
        <v>261</v>
      </c>
      <c r="E17" s="5">
        <f t="shared" si="2"/>
        <v>249.5</v>
      </c>
      <c r="F17" s="5">
        <f t="shared" si="2"/>
        <v>247</v>
      </c>
      <c r="G17" s="5">
        <f t="shared" si="2"/>
        <v>265</v>
      </c>
      <c r="I17" s="5" t="s">
        <v>3</v>
      </c>
      <c r="J17" s="5">
        <f>AVERAGE(J15:J16)</f>
        <v>1</v>
      </c>
      <c r="K17" s="5">
        <f>AVERAGE(K15:K16)</f>
        <v>1</v>
      </c>
      <c r="L17" s="5">
        <f>AVERAGE(L15:L16)</f>
        <v>1</v>
      </c>
      <c r="M17" s="5">
        <f>AVERAGE(M15:M16)</f>
        <v>1</v>
      </c>
      <c r="N17" s="5">
        <f>AVERAGE(N15:N16)</f>
        <v>1</v>
      </c>
      <c r="P17" s="5" t="s">
        <v>3</v>
      </c>
      <c r="Q17" s="5">
        <f t="shared" ref="Q17:V17" si="3">AVERAGE(Q15:Q16)</f>
        <v>108</v>
      </c>
      <c r="R17" s="5">
        <f t="shared" si="3"/>
        <v>93.5</v>
      </c>
      <c r="S17" s="5">
        <f t="shared" si="3"/>
        <v>169</v>
      </c>
      <c r="T17" s="5">
        <f t="shared" si="3"/>
        <v>103</v>
      </c>
      <c r="U17" s="5">
        <f t="shared" si="3"/>
        <v>156.5</v>
      </c>
      <c r="V17" s="5">
        <f t="shared" si="3"/>
        <v>175</v>
      </c>
    </row>
    <row r="18" spans="1:22" s="2" customFormat="1">
      <c r="A18" s="5" t="s">
        <v>20</v>
      </c>
      <c r="B18" s="5">
        <f t="shared" ref="B18:G18" si="4">B17*10</f>
        <v>2720</v>
      </c>
      <c r="C18" s="5">
        <f t="shared" si="4"/>
        <v>2465</v>
      </c>
      <c r="D18" s="5">
        <f t="shared" si="4"/>
        <v>2610</v>
      </c>
      <c r="E18" s="5">
        <f t="shared" si="4"/>
        <v>2495</v>
      </c>
      <c r="F18" s="5">
        <f t="shared" si="4"/>
        <v>2470</v>
      </c>
      <c r="G18" s="5">
        <f t="shared" si="4"/>
        <v>2650</v>
      </c>
      <c r="I18" s="5" t="s">
        <v>20</v>
      </c>
      <c r="J18" s="5">
        <f>J17*10</f>
        <v>10</v>
      </c>
      <c r="K18" s="5">
        <f>K17*10</f>
        <v>10</v>
      </c>
      <c r="L18" s="5">
        <f>L17*10</f>
        <v>10</v>
      </c>
      <c r="M18" s="5">
        <f>M17*10</f>
        <v>10</v>
      </c>
      <c r="N18" s="5">
        <f>N17*10</f>
        <v>10</v>
      </c>
      <c r="P18" s="5" t="s">
        <v>20</v>
      </c>
      <c r="Q18" s="5">
        <f t="shared" ref="Q18:V18" si="5">Q17*10</f>
        <v>1080</v>
      </c>
      <c r="R18" s="5">
        <f t="shared" si="5"/>
        <v>935</v>
      </c>
      <c r="S18" s="5">
        <f t="shared" si="5"/>
        <v>1690</v>
      </c>
      <c r="T18" s="5">
        <f t="shared" si="5"/>
        <v>1030</v>
      </c>
      <c r="U18" s="5">
        <f t="shared" si="5"/>
        <v>1565</v>
      </c>
      <c r="V18" s="5">
        <f t="shared" si="5"/>
        <v>1750</v>
      </c>
    </row>
    <row r="19" spans="1:22" s="2" customFormat="1">
      <c r="A19" s="5" t="s">
        <v>19</v>
      </c>
      <c r="B19" s="5">
        <f t="shared" ref="B19:G19" si="6">B18*B14</f>
        <v>272000</v>
      </c>
      <c r="C19" s="5">
        <f t="shared" si="6"/>
        <v>246500</v>
      </c>
      <c r="D19" s="5">
        <f t="shared" si="6"/>
        <v>261000</v>
      </c>
      <c r="E19" s="5">
        <f t="shared" si="6"/>
        <v>249500</v>
      </c>
      <c r="F19" s="5">
        <f t="shared" si="6"/>
        <v>247000</v>
      </c>
      <c r="G19" s="5">
        <f t="shared" si="6"/>
        <v>265000</v>
      </c>
      <c r="I19" s="5" t="s">
        <v>19</v>
      </c>
      <c r="J19" s="5">
        <f>J18*J14</f>
        <v>10</v>
      </c>
      <c r="K19" s="5">
        <f>K18*K14</f>
        <v>10</v>
      </c>
      <c r="L19" s="5">
        <f>L18*L14</f>
        <v>10</v>
      </c>
      <c r="M19" s="5">
        <f>M18*M14</f>
        <v>10</v>
      </c>
      <c r="N19" s="5">
        <f>N18*N14</f>
        <v>10</v>
      </c>
      <c r="P19" s="5" t="s">
        <v>19</v>
      </c>
      <c r="Q19" s="5">
        <f t="shared" ref="Q19:V19" si="7">Q18*Q14</f>
        <v>10800</v>
      </c>
      <c r="R19" s="5">
        <f t="shared" si="7"/>
        <v>93500</v>
      </c>
      <c r="S19" s="5">
        <f t="shared" si="7"/>
        <v>169000</v>
      </c>
      <c r="T19" s="5">
        <f t="shared" si="7"/>
        <v>1030</v>
      </c>
      <c r="U19" s="5">
        <f t="shared" si="7"/>
        <v>15650</v>
      </c>
      <c r="V19" s="5">
        <f t="shared" si="7"/>
        <v>1750</v>
      </c>
    </row>
    <row r="20" spans="1:22" s="2" customFormat="1">
      <c r="A20" s="5" t="s">
        <v>18</v>
      </c>
      <c r="B20" s="4">
        <f t="shared" ref="B20:G20" si="8">LOG(B19*1000)</f>
        <v>8.4345689040341991</v>
      </c>
      <c r="C20" s="4">
        <f t="shared" si="8"/>
        <v>8.3918169236132485</v>
      </c>
      <c r="D20" s="4">
        <f t="shared" si="8"/>
        <v>8.4166405073382808</v>
      </c>
      <c r="E20" s="4">
        <f t="shared" si="8"/>
        <v>8.3970705499594089</v>
      </c>
      <c r="F20" s="4">
        <f t="shared" si="8"/>
        <v>8.3926969532596658</v>
      </c>
      <c r="G20" s="4">
        <f t="shared" si="8"/>
        <v>8.423245873936807</v>
      </c>
    </row>
    <row r="21" spans="1:22" s="2" customFormat="1">
      <c r="A21" s="3" t="s">
        <v>3</v>
      </c>
      <c r="B21" s="10">
        <f>AVERAGE(B20:G20)</f>
        <v>8.4093399520236023</v>
      </c>
      <c r="C21" s="11"/>
      <c r="D21" s="11"/>
      <c r="E21" s="11"/>
      <c r="F21" s="11"/>
      <c r="G21" s="12"/>
    </row>
    <row r="22" spans="1:22" s="2" customFormat="1">
      <c r="A22" s="3" t="s">
        <v>4</v>
      </c>
      <c r="B22" s="10">
        <f>STDEV(B20:G20)</f>
        <v>1.7987534301571833E-2</v>
      </c>
      <c r="C22" s="11"/>
      <c r="D22" s="11"/>
      <c r="E22" s="11"/>
      <c r="F22" s="11"/>
      <c r="G22" s="12"/>
    </row>
    <row r="25" spans="1:22" s="8" customFormat="1">
      <c r="A25" s="8" t="s">
        <v>17</v>
      </c>
      <c r="I25" s="8" t="s">
        <v>16</v>
      </c>
      <c r="P25" s="8" t="s">
        <v>15</v>
      </c>
    </row>
    <row r="26" spans="1:22" s="2" customFormat="1">
      <c r="A26" s="5"/>
      <c r="B26" s="5" t="s">
        <v>0</v>
      </c>
      <c r="C26" s="5" t="s">
        <v>1</v>
      </c>
      <c r="D26" s="5" t="s">
        <v>2</v>
      </c>
      <c r="E26" s="5" t="s">
        <v>0</v>
      </c>
      <c r="F26" s="5" t="s">
        <v>1</v>
      </c>
      <c r="G26" s="5" t="s">
        <v>2</v>
      </c>
      <c r="I26" s="5"/>
      <c r="J26" s="5" t="s">
        <v>0</v>
      </c>
      <c r="K26" s="5" t="s">
        <v>1</v>
      </c>
      <c r="L26" s="5" t="s">
        <v>2</v>
      </c>
      <c r="M26" s="5" t="s">
        <v>5</v>
      </c>
      <c r="N26" s="5" t="s">
        <v>6</v>
      </c>
      <c r="P26" s="5"/>
      <c r="Q26" s="5" t="s">
        <v>0</v>
      </c>
      <c r="R26" s="5" t="s">
        <v>1</v>
      </c>
      <c r="S26" s="5" t="s">
        <v>2</v>
      </c>
      <c r="T26" s="5" t="s">
        <v>5</v>
      </c>
      <c r="U26" s="5" t="s">
        <v>6</v>
      </c>
      <c r="V26" s="5" t="s">
        <v>7</v>
      </c>
    </row>
    <row r="27" spans="1:22" s="2" customFormat="1">
      <c r="A27" s="5" t="s">
        <v>14</v>
      </c>
      <c r="B27" s="7">
        <v>310000000</v>
      </c>
      <c r="C27" s="7">
        <v>310000000</v>
      </c>
      <c r="D27" s="7">
        <v>310000000</v>
      </c>
      <c r="E27" s="7">
        <v>234000000</v>
      </c>
      <c r="F27" s="7">
        <v>234000000</v>
      </c>
      <c r="G27" s="7">
        <v>234000000</v>
      </c>
      <c r="I27" s="5" t="s">
        <v>14</v>
      </c>
      <c r="J27" s="7">
        <v>310000000</v>
      </c>
      <c r="K27" s="7">
        <v>310000000</v>
      </c>
      <c r="L27" s="7">
        <v>306000000</v>
      </c>
      <c r="M27" s="7">
        <v>306000000</v>
      </c>
      <c r="N27" s="7">
        <v>306000000</v>
      </c>
      <c r="P27" s="5" t="s">
        <v>14</v>
      </c>
      <c r="Q27" s="7">
        <v>234000000</v>
      </c>
      <c r="R27" s="7">
        <v>234000000</v>
      </c>
      <c r="S27" s="7">
        <v>234000000</v>
      </c>
      <c r="T27" s="7">
        <v>257000000</v>
      </c>
      <c r="U27" s="7">
        <v>257000000</v>
      </c>
      <c r="V27" s="7">
        <v>257000000</v>
      </c>
    </row>
    <row r="28" spans="1:22" s="2" customFormat="1">
      <c r="A28" s="5" t="s">
        <v>13</v>
      </c>
      <c r="B28" s="5">
        <v>310000</v>
      </c>
      <c r="C28" s="5">
        <v>310000</v>
      </c>
      <c r="D28" s="5">
        <v>310000</v>
      </c>
      <c r="E28" s="5">
        <v>234000</v>
      </c>
      <c r="F28" s="5">
        <v>234000</v>
      </c>
      <c r="G28" s="5">
        <v>234000</v>
      </c>
      <c r="I28" s="5" t="s">
        <v>13</v>
      </c>
      <c r="J28" s="5">
        <v>310000</v>
      </c>
      <c r="K28" s="5">
        <v>310000</v>
      </c>
      <c r="L28" s="5">
        <v>306000</v>
      </c>
      <c r="M28" s="5">
        <v>306000</v>
      </c>
      <c r="N28" s="5">
        <v>306000</v>
      </c>
      <c r="P28" s="5" t="s">
        <v>13</v>
      </c>
      <c r="Q28" s="5">
        <v>234000</v>
      </c>
      <c r="R28" s="5">
        <v>234000</v>
      </c>
      <c r="S28" s="5">
        <v>234000</v>
      </c>
      <c r="T28" s="5">
        <v>257000</v>
      </c>
      <c r="U28" s="5">
        <v>257000</v>
      </c>
      <c r="V28" s="5">
        <v>257000</v>
      </c>
    </row>
    <row r="29" spans="1:22" s="2" customFormat="1">
      <c r="A29" s="5" t="s">
        <v>12</v>
      </c>
      <c r="B29" s="5">
        <v>272000</v>
      </c>
      <c r="C29" s="5">
        <v>246500</v>
      </c>
      <c r="D29" s="5">
        <v>261000</v>
      </c>
      <c r="E29" s="5">
        <v>249500</v>
      </c>
      <c r="F29" s="5">
        <v>247000</v>
      </c>
      <c r="G29" s="5">
        <v>265000</v>
      </c>
      <c r="I29" s="5" t="s">
        <v>12</v>
      </c>
      <c r="J29" s="5">
        <v>10</v>
      </c>
      <c r="K29" s="5">
        <v>10</v>
      </c>
      <c r="L29" s="5">
        <v>10</v>
      </c>
      <c r="M29" s="5">
        <v>10</v>
      </c>
      <c r="N29" s="5">
        <v>10</v>
      </c>
      <c r="P29" s="5" t="s">
        <v>12</v>
      </c>
      <c r="Q29" s="5">
        <f t="shared" ref="Q29:V29" si="9">Q19</f>
        <v>10800</v>
      </c>
      <c r="R29" s="5">
        <f t="shared" si="9"/>
        <v>93500</v>
      </c>
      <c r="S29" s="5">
        <f t="shared" si="9"/>
        <v>169000</v>
      </c>
      <c r="T29" s="5">
        <f t="shared" si="9"/>
        <v>1030</v>
      </c>
      <c r="U29" s="5">
        <f t="shared" si="9"/>
        <v>15650</v>
      </c>
      <c r="V29" s="5">
        <f t="shared" si="9"/>
        <v>1750</v>
      </c>
    </row>
    <row r="30" spans="1:22" s="2" customFormat="1">
      <c r="A30" s="5" t="s">
        <v>11</v>
      </c>
      <c r="B30" s="4">
        <f t="shared" ref="B30:G30" si="10">ABS(LOG(B28)-LOG(B29))</f>
        <v>5.6792789800073962E-2</v>
      </c>
      <c r="C30" s="4">
        <f t="shared" si="10"/>
        <v>9.9544770221024592E-2</v>
      </c>
      <c r="D30" s="4">
        <f t="shared" si="10"/>
        <v>7.4721186495992242E-2</v>
      </c>
      <c r="E30" s="4">
        <f t="shared" si="10"/>
        <v>2.7854692549266424E-2</v>
      </c>
      <c r="F30" s="4">
        <f t="shared" si="10"/>
        <v>2.3481095849523292E-2</v>
      </c>
      <c r="G30" s="4">
        <f t="shared" si="10"/>
        <v>5.4030016526665392E-2</v>
      </c>
      <c r="I30" s="5" t="s">
        <v>11</v>
      </c>
      <c r="J30" s="4">
        <f>LOG(J28)-LOG(J29)</f>
        <v>4.4913616938342731</v>
      </c>
      <c r="K30" s="4">
        <f>LOG(K28)-LOG(K29)</f>
        <v>4.4913616938342731</v>
      </c>
      <c r="L30" s="4">
        <f>LOG(L28)-LOG(L29)</f>
        <v>4.4857214264815797</v>
      </c>
      <c r="M30" s="4">
        <f>LOG(M28)-LOG(M29)</f>
        <v>4.4857214264815797</v>
      </c>
      <c r="N30" s="4">
        <f>LOG(N28)-LOG(N29)</f>
        <v>4.4857214264815797</v>
      </c>
      <c r="P30" s="5" t="s">
        <v>11</v>
      </c>
      <c r="Q30" s="4">
        <f t="shared" ref="Q30:V30" si="11">LOG(Q28)-LOG(Q29)</f>
        <v>1.3357921019231931</v>
      </c>
      <c r="R30" s="4">
        <f t="shared" si="11"/>
        <v>0.3984042465376243</v>
      </c>
      <c r="S30" s="4">
        <f t="shared" si="11"/>
        <v>0.14132915279646863</v>
      </c>
      <c r="T30" s="4">
        <f t="shared" si="11"/>
        <v>2.3970958986261222</v>
      </c>
      <c r="U30" s="4">
        <f t="shared" si="11"/>
        <v>1.2154187814488271</v>
      </c>
      <c r="V30" s="4">
        <f t="shared" si="11"/>
        <v>2.1668950746449998</v>
      </c>
    </row>
    <row r="31" spans="1:22" s="2" customFormat="1">
      <c r="A31" s="3" t="s">
        <v>3</v>
      </c>
      <c r="B31" s="10">
        <f>AVERAGE(B30:G30)</f>
        <v>5.6070758573757651E-2</v>
      </c>
      <c r="C31" s="11"/>
      <c r="D31" s="11"/>
      <c r="E31" s="11"/>
      <c r="F31" s="11"/>
      <c r="G31" s="12"/>
      <c r="I31" s="3" t="s">
        <v>3</v>
      </c>
      <c r="J31" s="13">
        <f>AVERAGE(J30:N30)</f>
        <v>4.4879775334226562</v>
      </c>
      <c r="K31" s="13"/>
      <c r="L31" s="13"/>
      <c r="M31" s="13"/>
      <c r="N31" s="13"/>
      <c r="P31" s="3" t="s">
        <v>3</v>
      </c>
      <c r="Q31" s="10">
        <f>AVERAGE(Q30:V30)</f>
        <v>1.2758225426628724</v>
      </c>
      <c r="R31" s="11"/>
      <c r="S31" s="11"/>
      <c r="T31" s="11"/>
      <c r="U31" s="11"/>
      <c r="V31" s="12"/>
    </row>
    <row r="32" spans="1:22" s="2" customFormat="1">
      <c r="A32" s="3" t="s">
        <v>4</v>
      </c>
      <c r="B32" s="10">
        <f>STDEV(B30:G30)</f>
        <v>2.8638249268981217E-2</v>
      </c>
      <c r="C32" s="11"/>
      <c r="D32" s="11"/>
      <c r="E32" s="11"/>
      <c r="F32" s="11"/>
      <c r="G32" s="12"/>
      <c r="I32" s="3" t="s">
        <v>4</v>
      </c>
      <c r="J32" s="13">
        <f>STDEV(J30:N30)</f>
        <v>3.0893016594301251E-3</v>
      </c>
      <c r="K32" s="13"/>
      <c r="L32" s="13"/>
      <c r="M32" s="13"/>
      <c r="N32" s="13"/>
      <c r="P32" s="3" t="s">
        <v>4</v>
      </c>
      <c r="Q32" s="10">
        <f>STDEV(Q30:V30)</f>
        <v>0.90724277638112993</v>
      </c>
      <c r="R32" s="11"/>
      <c r="S32" s="11"/>
      <c r="T32" s="11"/>
      <c r="U32" s="11"/>
      <c r="V32" s="12"/>
    </row>
    <row r="35" spans="1:22">
      <c r="A35" s="1" t="s">
        <v>10</v>
      </c>
    </row>
    <row r="36" spans="1:22">
      <c r="A36" s="1" t="s">
        <v>9</v>
      </c>
    </row>
    <row r="37" spans="1:22">
      <c r="A37" s="1" t="s">
        <v>8</v>
      </c>
    </row>
    <row r="38" spans="1:22">
      <c r="A38" s="1"/>
    </row>
    <row r="39" spans="1:22">
      <c r="A39" s="1"/>
    </row>
    <row r="40" spans="1:22">
      <c r="A40" s="1"/>
    </row>
    <row r="41" spans="1:22">
      <c r="A41" s="8" t="s">
        <v>25</v>
      </c>
    </row>
    <row r="42" spans="1:22">
      <c r="A42" s="8"/>
    </row>
    <row r="43" spans="1:22">
      <c r="A43" s="9" t="s">
        <v>24</v>
      </c>
    </row>
    <row r="45" spans="1:22" s="8" customFormat="1">
      <c r="A45" s="8" t="s">
        <v>17</v>
      </c>
      <c r="I45" s="8" t="s">
        <v>16</v>
      </c>
      <c r="P45" s="8" t="s">
        <v>15</v>
      </c>
    </row>
    <row r="46" spans="1:22">
      <c r="A46" s="5"/>
      <c r="B46" s="5" t="s">
        <v>0</v>
      </c>
      <c r="C46" s="5" t="s">
        <v>1</v>
      </c>
      <c r="D46" s="5" t="s">
        <v>2</v>
      </c>
      <c r="E46" s="5" t="s">
        <v>0</v>
      </c>
      <c r="F46" s="5" t="s">
        <v>1</v>
      </c>
      <c r="G46" s="5" t="s">
        <v>2</v>
      </c>
      <c r="I46" s="5"/>
      <c r="J46" s="5" t="s">
        <v>0</v>
      </c>
      <c r="K46" s="5" t="s">
        <v>1</v>
      </c>
      <c r="L46" s="5" t="s">
        <v>2</v>
      </c>
      <c r="M46" s="5" t="s">
        <v>5</v>
      </c>
      <c r="N46" s="5" t="s">
        <v>6</v>
      </c>
      <c r="P46" s="5"/>
      <c r="Q46" s="5" t="s">
        <v>0</v>
      </c>
      <c r="R46" s="5" t="s">
        <v>1</v>
      </c>
      <c r="S46" s="5" t="s">
        <v>2</v>
      </c>
      <c r="T46" s="5" t="s">
        <v>5</v>
      </c>
      <c r="U46" s="5" t="s">
        <v>6</v>
      </c>
      <c r="V46" s="5" t="s">
        <v>7</v>
      </c>
    </row>
    <row r="47" spans="1:22">
      <c r="A47" s="5" t="s">
        <v>23</v>
      </c>
      <c r="B47" s="5">
        <v>100</v>
      </c>
      <c r="C47" s="5">
        <v>100</v>
      </c>
      <c r="D47" s="5">
        <v>100</v>
      </c>
      <c r="E47" s="5">
        <v>1000</v>
      </c>
      <c r="F47" s="5">
        <v>1000</v>
      </c>
      <c r="G47" s="5">
        <v>1000</v>
      </c>
      <c r="I47" s="5" t="s">
        <v>23</v>
      </c>
      <c r="J47" s="5">
        <v>1</v>
      </c>
      <c r="K47" s="5">
        <v>1</v>
      </c>
      <c r="L47" s="5">
        <v>1</v>
      </c>
      <c r="M47" s="5">
        <v>1</v>
      </c>
      <c r="N47" s="5">
        <v>1</v>
      </c>
      <c r="P47" s="5" t="s">
        <v>23</v>
      </c>
      <c r="Q47" s="5">
        <v>1</v>
      </c>
      <c r="R47" s="5">
        <v>1</v>
      </c>
      <c r="S47" s="5">
        <v>1</v>
      </c>
      <c r="T47" s="5">
        <v>100</v>
      </c>
      <c r="U47" s="5">
        <v>100</v>
      </c>
      <c r="V47" s="5">
        <v>100</v>
      </c>
    </row>
    <row r="48" spans="1:22">
      <c r="A48" s="5" t="s">
        <v>22</v>
      </c>
      <c r="B48" s="5">
        <v>239</v>
      </c>
      <c r="C48" s="5">
        <v>304</v>
      </c>
      <c r="D48" s="5">
        <v>260</v>
      </c>
      <c r="E48" s="5">
        <v>36</v>
      </c>
      <c r="F48" s="5">
        <v>38</v>
      </c>
      <c r="G48" s="5">
        <v>35</v>
      </c>
      <c r="I48" s="5" t="s">
        <v>22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P48" s="5" t="s">
        <v>22</v>
      </c>
      <c r="Q48" s="5">
        <v>0</v>
      </c>
      <c r="R48" s="5">
        <v>1</v>
      </c>
      <c r="S48" s="5">
        <v>0</v>
      </c>
      <c r="T48" s="5">
        <v>43</v>
      </c>
      <c r="U48" s="5">
        <v>88</v>
      </c>
      <c r="V48" s="5">
        <v>55</v>
      </c>
    </row>
    <row r="49" spans="1:22">
      <c r="A49" s="5" t="s">
        <v>21</v>
      </c>
      <c r="B49" s="5">
        <v>210</v>
      </c>
      <c r="C49" s="5">
        <v>267</v>
      </c>
      <c r="D49" s="5">
        <v>277</v>
      </c>
      <c r="E49" s="5">
        <v>23</v>
      </c>
      <c r="F49" s="5">
        <v>32</v>
      </c>
      <c r="G49" s="5">
        <v>39</v>
      </c>
      <c r="I49" s="5" t="s">
        <v>21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P49" s="5" t="s">
        <v>21</v>
      </c>
      <c r="Q49" s="5">
        <v>0</v>
      </c>
      <c r="R49" s="5">
        <v>0</v>
      </c>
      <c r="S49" s="5">
        <v>0</v>
      </c>
      <c r="T49" s="5">
        <v>34</v>
      </c>
      <c r="U49" s="5">
        <v>71</v>
      </c>
      <c r="V49" s="5">
        <v>57</v>
      </c>
    </row>
    <row r="52" spans="1:22" s="8" customFormat="1">
      <c r="A52" s="8" t="s">
        <v>17</v>
      </c>
      <c r="I52" s="8" t="s">
        <v>16</v>
      </c>
      <c r="P52" s="8" t="s">
        <v>15</v>
      </c>
    </row>
    <row r="53" spans="1:22">
      <c r="A53" s="5"/>
      <c r="B53" s="5" t="s">
        <v>0</v>
      </c>
      <c r="C53" s="5" t="s">
        <v>1</v>
      </c>
      <c r="D53" s="5" t="s">
        <v>2</v>
      </c>
      <c r="E53" s="5" t="s">
        <v>0</v>
      </c>
      <c r="F53" s="5" t="s">
        <v>1</v>
      </c>
      <c r="G53" s="5" t="s">
        <v>2</v>
      </c>
      <c r="I53" s="5"/>
      <c r="J53" s="5" t="s">
        <v>0</v>
      </c>
      <c r="K53" s="5" t="s">
        <v>1</v>
      </c>
      <c r="L53" s="5" t="s">
        <v>2</v>
      </c>
      <c r="M53" s="5" t="s">
        <v>5</v>
      </c>
      <c r="N53" s="5" t="s">
        <v>6</v>
      </c>
      <c r="P53" s="5"/>
      <c r="Q53" s="5" t="s">
        <v>0</v>
      </c>
      <c r="R53" s="5" t="s">
        <v>1</v>
      </c>
      <c r="S53" s="5" t="s">
        <v>2</v>
      </c>
      <c r="T53" s="5" t="s">
        <v>5</v>
      </c>
      <c r="U53" s="5" t="s">
        <v>6</v>
      </c>
      <c r="V53" s="5" t="s">
        <v>7</v>
      </c>
    </row>
    <row r="54" spans="1:22">
      <c r="A54" s="5" t="s">
        <v>23</v>
      </c>
      <c r="B54" s="5">
        <v>100</v>
      </c>
      <c r="C54" s="5">
        <v>100</v>
      </c>
      <c r="D54" s="5">
        <v>100</v>
      </c>
      <c r="E54" s="5">
        <v>1000</v>
      </c>
      <c r="F54" s="5">
        <v>1000</v>
      </c>
      <c r="G54" s="5">
        <v>1000</v>
      </c>
      <c r="I54" s="5" t="s">
        <v>23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P54" s="5" t="s">
        <v>23</v>
      </c>
      <c r="Q54" s="5">
        <v>10</v>
      </c>
      <c r="R54" s="5">
        <v>100</v>
      </c>
      <c r="S54" s="5">
        <v>100</v>
      </c>
      <c r="T54" s="5">
        <v>1</v>
      </c>
      <c r="U54" s="5">
        <v>10</v>
      </c>
      <c r="V54" s="5">
        <v>1</v>
      </c>
    </row>
    <row r="55" spans="1:22">
      <c r="A55" s="5" t="s">
        <v>22</v>
      </c>
      <c r="B55" s="5">
        <f t="shared" ref="B55:G56" si="12">B48</f>
        <v>239</v>
      </c>
      <c r="C55" s="5">
        <f t="shared" si="12"/>
        <v>304</v>
      </c>
      <c r="D55" s="5">
        <f t="shared" si="12"/>
        <v>260</v>
      </c>
      <c r="E55" s="5">
        <f t="shared" si="12"/>
        <v>36</v>
      </c>
      <c r="F55" s="5">
        <f t="shared" si="12"/>
        <v>38</v>
      </c>
      <c r="G55" s="5">
        <f t="shared" si="12"/>
        <v>35</v>
      </c>
      <c r="I55" s="5" t="s">
        <v>22</v>
      </c>
      <c r="J55" s="5">
        <v>1</v>
      </c>
      <c r="K55" s="5">
        <v>1</v>
      </c>
      <c r="L55" s="5">
        <v>1</v>
      </c>
      <c r="M55" s="5">
        <v>1</v>
      </c>
      <c r="N55" s="5">
        <v>1</v>
      </c>
      <c r="P55" s="5" t="s">
        <v>22</v>
      </c>
      <c r="Q55" s="5">
        <v>1</v>
      </c>
      <c r="R55" s="5">
        <v>1</v>
      </c>
      <c r="S55" s="5">
        <v>1</v>
      </c>
      <c r="T55" s="5">
        <v>43</v>
      </c>
      <c r="U55" s="5">
        <v>88</v>
      </c>
      <c r="V55" s="5">
        <v>55</v>
      </c>
    </row>
    <row r="56" spans="1:22">
      <c r="A56" s="5" t="s">
        <v>21</v>
      </c>
      <c r="B56" s="5">
        <f t="shared" si="12"/>
        <v>210</v>
      </c>
      <c r="C56" s="5">
        <f t="shared" si="12"/>
        <v>267</v>
      </c>
      <c r="D56" s="5">
        <f t="shared" si="12"/>
        <v>277</v>
      </c>
      <c r="E56" s="5">
        <f t="shared" si="12"/>
        <v>23</v>
      </c>
      <c r="F56" s="5">
        <f t="shared" si="12"/>
        <v>32</v>
      </c>
      <c r="G56" s="5">
        <f t="shared" si="12"/>
        <v>39</v>
      </c>
      <c r="I56" s="5" t="s">
        <v>21</v>
      </c>
      <c r="J56" s="5">
        <v>1</v>
      </c>
      <c r="K56" s="5">
        <v>1</v>
      </c>
      <c r="L56" s="5">
        <v>1</v>
      </c>
      <c r="M56" s="5">
        <v>1</v>
      </c>
      <c r="N56" s="5">
        <v>1</v>
      </c>
      <c r="P56" s="5" t="s">
        <v>21</v>
      </c>
      <c r="Q56" s="5">
        <v>1</v>
      </c>
      <c r="R56" s="5">
        <v>1</v>
      </c>
      <c r="S56" s="5">
        <v>1</v>
      </c>
      <c r="T56" s="5">
        <v>34</v>
      </c>
      <c r="U56" s="5">
        <v>71</v>
      </c>
      <c r="V56" s="5">
        <v>57</v>
      </c>
    </row>
    <row r="57" spans="1:22">
      <c r="A57" s="5" t="s">
        <v>3</v>
      </c>
      <c r="B57" s="5">
        <f t="shared" ref="B57:G57" si="13">AVERAGE(B55:B56)</f>
        <v>224.5</v>
      </c>
      <c r="C57" s="5">
        <f t="shared" si="13"/>
        <v>285.5</v>
      </c>
      <c r="D57" s="5">
        <f t="shared" si="13"/>
        <v>268.5</v>
      </c>
      <c r="E57" s="5">
        <f t="shared" si="13"/>
        <v>29.5</v>
      </c>
      <c r="F57" s="5">
        <f t="shared" si="13"/>
        <v>35</v>
      </c>
      <c r="G57" s="5">
        <f t="shared" si="13"/>
        <v>37</v>
      </c>
      <c r="I57" s="5" t="s">
        <v>3</v>
      </c>
      <c r="J57" s="5">
        <f>AVERAGE(J55:J56)</f>
        <v>1</v>
      </c>
      <c r="K57" s="5">
        <f>AVERAGE(K55:K56)</f>
        <v>1</v>
      </c>
      <c r="L57" s="5">
        <f>AVERAGE(L55:L56)</f>
        <v>1</v>
      </c>
      <c r="M57" s="5">
        <f>AVERAGE(M55:M56)</f>
        <v>1</v>
      </c>
      <c r="N57" s="5">
        <f>AVERAGE(N55:N56)</f>
        <v>1</v>
      </c>
      <c r="P57" s="5" t="s">
        <v>3</v>
      </c>
      <c r="Q57" s="5">
        <v>1</v>
      </c>
      <c r="R57" s="5">
        <v>1</v>
      </c>
      <c r="S57" s="5">
        <v>1</v>
      </c>
      <c r="T57" s="5">
        <v>38.5</v>
      </c>
      <c r="U57" s="5">
        <v>79.5</v>
      </c>
      <c r="V57" s="5">
        <v>56</v>
      </c>
    </row>
    <row r="58" spans="1:22">
      <c r="A58" s="5" t="s">
        <v>20</v>
      </c>
      <c r="B58" s="5">
        <f t="shared" ref="B58:G58" si="14">B57*10</f>
        <v>2245</v>
      </c>
      <c r="C58" s="5">
        <f t="shared" si="14"/>
        <v>2855</v>
      </c>
      <c r="D58" s="5">
        <f t="shared" si="14"/>
        <v>2685</v>
      </c>
      <c r="E58" s="5">
        <f t="shared" si="14"/>
        <v>295</v>
      </c>
      <c r="F58" s="5">
        <f t="shared" si="14"/>
        <v>350</v>
      </c>
      <c r="G58" s="5">
        <f t="shared" si="14"/>
        <v>370</v>
      </c>
      <c r="I58" s="5" t="s">
        <v>20</v>
      </c>
      <c r="J58" s="5">
        <f>J57*10</f>
        <v>10</v>
      </c>
      <c r="K58" s="5">
        <f>K57*10</f>
        <v>10</v>
      </c>
      <c r="L58" s="5">
        <f>L57*10</f>
        <v>10</v>
      </c>
      <c r="M58" s="5">
        <f>M57*10</f>
        <v>10</v>
      </c>
      <c r="N58" s="5">
        <f>N57*10</f>
        <v>10</v>
      </c>
      <c r="P58" s="5" t="s">
        <v>20</v>
      </c>
      <c r="Q58" s="5">
        <v>10</v>
      </c>
      <c r="R58" s="5">
        <v>10</v>
      </c>
      <c r="S58" s="5">
        <v>10</v>
      </c>
      <c r="T58" s="5">
        <v>385</v>
      </c>
      <c r="U58" s="5">
        <v>795</v>
      </c>
      <c r="V58" s="5">
        <v>560</v>
      </c>
    </row>
    <row r="59" spans="1:22">
      <c r="A59" s="5" t="s">
        <v>19</v>
      </c>
      <c r="B59" s="5">
        <f t="shared" ref="B59:G59" si="15">B58*B54</f>
        <v>224500</v>
      </c>
      <c r="C59" s="5">
        <f t="shared" si="15"/>
        <v>285500</v>
      </c>
      <c r="D59" s="5">
        <f t="shared" si="15"/>
        <v>268500</v>
      </c>
      <c r="E59" s="5">
        <f t="shared" si="15"/>
        <v>295000</v>
      </c>
      <c r="F59" s="5">
        <f t="shared" si="15"/>
        <v>350000</v>
      </c>
      <c r="G59" s="5">
        <f t="shared" si="15"/>
        <v>370000</v>
      </c>
      <c r="I59" s="5" t="s">
        <v>19</v>
      </c>
      <c r="J59" s="5">
        <f>J58*J54</f>
        <v>10</v>
      </c>
      <c r="K59" s="5">
        <f>K58*K54</f>
        <v>10</v>
      </c>
      <c r="L59" s="5">
        <f>L58*L54</f>
        <v>10</v>
      </c>
      <c r="M59" s="5">
        <f>M58*M54</f>
        <v>10</v>
      </c>
      <c r="N59" s="5">
        <f>N58*N54</f>
        <v>10</v>
      </c>
      <c r="P59" s="5" t="s">
        <v>19</v>
      </c>
      <c r="Q59" s="5">
        <v>100</v>
      </c>
      <c r="R59" s="5">
        <v>1000</v>
      </c>
      <c r="S59" s="5">
        <v>1000</v>
      </c>
      <c r="T59" s="5">
        <v>385</v>
      </c>
      <c r="U59" s="5">
        <v>7950</v>
      </c>
      <c r="V59" s="5">
        <v>560</v>
      </c>
    </row>
    <row r="60" spans="1:22">
      <c r="A60" s="5" t="s">
        <v>18</v>
      </c>
      <c r="B60" s="4">
        <f t="shared" ref="B60:G60" si="16">LOG(B59*1000)</f>
        <v>8.351216345339342</v>
      </c>
      <c r="C60" s="4">
        <f t="shared" si="16"/>
        <v>8.4556061125818669</v>
      </c>
      <c r="D60" s="4">
        <f t="shared" si="16"/>
        <v>8.4289442900355738</v>
      </c>
      <c r="E60" s="4">
        <f t="shared" si="16"/>
        <v>8.4698220159781634</v>
      </c>
      <c r="F60" s="4">
        <f t="shared" si="16"/>
        <v>8.5440680443502757</v>
      </c>
      <c r="G60" s="4">
        <f t="shared" si="16"/>
        <v>8.568201724066995</v>
      </c>
    </row>
    <row r="61" spans="1:22">
      <c r="A61" s="3" t="s">
        <v>3</v>
      </c>
      <c r="B61" s="10">
        <f>AVERAGE(B60:G60)</f>
        <v>8.469643088725368</v>
      </c>
      <c r="C61" s="11"/>
      <c r="D61" s="11"/>
      <c r="E61" s="11"/>
      <c r="F61" s="11"/>
      <c r="G61" s="12"/>
    </row>
    <row r="62" spans="1:22">
      <c r="A62" s="3" t="s">
        <v>4</v>
      </c>
      <c r="B62" s="10">
        <f>STDEV(B60:G60)</f>
        <v>7.8906568925787596E-2</v>
      </c>
      <c r="C62" s="11"/>
      <c r="D62" s="11"/>
      <c r="E62" s="11"/>
      <c r="F62" s="11"/>
      <c r="G62" s="12"/>
    </row>
    <row r="65" spans="1:22" s="8" customFormat="1">
      <c r="A65" s="8" t="s">
        <v>17</v>
      </c>
      <c r="I65" s="8" t="s">
        <v>16</v>
      </c>
      <c r="P65" s="8" t="s">
        <v>15</v>
      </c>
    </row>
    <row r="66" spans="1:22">
      <c r="A66" s="5"/>
      <c r="B66" s="5" t="s">
        <v>0</v>
      </c>
      <c r="C66" s="5" t="s">
        <v>1</v>
      </c>
      <c r="D66" s="5" t="s">
        <v>2</v>
      </c>
      <c r="E66" s="5" t="s">
        <v>0</v>
      </c>
      <c r="F66" s="5" t="s">
        <v>1</v>
      </c>
      <c r="G66" s="5" t="s">
        <v>2</v>
      </c>
      <c r="I66" s="5"/>
      <c r="J66" s="5" t="s">
        <v>0</v>
      </c>
      <c r="K66" s="5" t="s">
        <v>1</v>
      </c>
      <c r="L66" s="5" t="s">
        <v>2</v>
      </c>
      <c r="M66" s="5" t="s">
        <v>5</v>
      </c>
      <c r="N66" s="5" t="s">
        <v>6</v>
      </c>
      <c r="P66" s="5"/>
      <c r="Q66" s="5" t="s">
        <v>0</v>
      </c>
      <c r="R66" s="5" t="s">
        <v>1</v>
      </c>
      <c r="S66" s="5" t="s">
        <v>2</v>
      </c>
      <c r="T66" s="5" t="s">
        <v>5</v>
      </c>
      <c r="U66" s="5" t="s">
        <v>6</v>
      </c>
      <c r="V66" s="5" t="s">
        <v>7</v>
      </c>
    </row>
    <row r="67" spans="1:22">
      <c r="A67" s="5" t="s">
        <v>14</v>
      </c>
      <c r="B67" s="7">
        <v>241000000</v>
      </c>
      <c r="C67" s="7">
        <v>241000000</v>
      </c>
      <c r="D67" s="7">
        <v>241000000</v>
      </c>
      <c r="E67" s="7">
        <v>193000000</v>
      </c>
      <c r="F67" s="7">
        <v>193000000</v>
      </c>
      <c r="G67" s="7">
        <v>193000000</v>
      </c>
      <c r="I67" s="5" t="s">
        <v>14</v>
      </c>
      <c r="J67" s="7">
        <v>241000000</v>
      </c>
      <c r="K67" s="7">
        <v>241000000</v>
      </c>
      <c r="L67" s="7">
        <v>236000000</v>
      </c>
      <c r="M67" s="7">
        <v>236000000</v>
      </c>
      <c r="N67" s="7">
        <v>236000000</v>
      </c>
      <c r="P67" s="5" t="s">
        <v>14</v>
      </c>
      <c r="Q67" s="7">
        <v>193000000</v>
      </c>
      <c r="R67" s="7">
        <v>193000000</v>
      </c>
      <c r="S67" s="7">
        <v>193000000</v>
      </c>
      <c r="T67" s="7">
        <v>120000000</v>
      </c>
      <c r="U67" s="7">
        <v>120000000</v>
      </c>
      <c r="V67" s="7">
        <v>120000000</v>
      </c>
    </row>
    <row r="68" spans="1:22">
      <c r="A68" s="5" t="s">
        <v>13</v>
      </c>
      <c r="B68" s="5">
        <v>241000</v>
      </c>
      <c r="C68" s="5">
        <v>241000</v>
      </c>
      <c r="D68" s="5">
        <v>241000</v>
      </c>
      <c r="E68" s="5">
        <v>193000</v>
      </c>
      <c r="F68" s="5">
        <v>193000</v>
      </c>
      <c r="G68" s="5">
        <v>193000</v>
      </c>
      <c r="I68" s="5" t="s">
        <v>13</v>
      </c>
      <c r="J68" s="5">
        <v>241000</v>
      </c>
      <c r="K68" s="5">
        <v>241000</v>
      </c>
      <c r="L68" s="5">
        <v>236000</v>
      </c>
      <c r="M68" s="5">
        <v>236000</v>
      </c>
      <c r="N68" s="5">
        <v>236000</v>
      </c>
      <c r="P68" s="5" t="s">
        <v>13</v>
      </c>
      <c r="Q68" s="5">
        <v>193000</v>
      </c>
      <c r="R68" s="5">
        <v>193000</v>
      </c>
      <c r="S68" s="5">
        <v>193000</v>
      </c>
      <c r="T68" s="5">
        <v>120000</v>
      </c>
      <c r="U68" s="5">
        <v>120000</v>
      </c>
      <c r="V68" s="5">
        <v>120000</v>
      </c>
    </row>
    <row r="69" spans="1:22">
      <c r="A69" s="5" t="s">
        <v>12</v>
      </c>
      <c r="B69" s="5">
        <v>224500</v>
      </c>
      <c r="C69" s="5">
        <v>285500</v>
      </c>
      <c r="D69" s="5">
        <v>268500</v>
      </c>
      <c r="E69" s="5">
        <v>295000</v>
      </c>
      <c r="F69" s="5">
        <v>350000</v>
      </c>
      <c r="G69" s="5">
        <v>370000</v>
      </c>
      <c r="I69" s="5" t="s">
        <v>12</v>
      </c>
      <c r="J69" s="5">
        <v>10</v>
      </c>
      <c r="K69" s="5">
        <v>10</v>
      </c>
      <c r="L69" s="5">
        <v>10</v>
      </c>
      <c r="M69" s="5">
        <v>10</v>
      </c>
      <c r="N69" s="5">
        <v>10</v>
      </c>
      <c r="P69" s="5" t="s">
        <v>12</v>
      </c>
      <c r="Q69" s="5">
        <v>100</v>
      </c>
      <c r="R69" s="5">
        <v>1000</v>
      </c>
      <c r="S69" s="5">
        <v>1000</v>
      </c>
      <c r="T69" s="5">
        <v>385</v>
      </c>
      <c r="U69" s="5">
        <v>7950</v>
      </c>
      <c r="V69" s="5">
        <v>560</v>
      </c>
    </row>
    <row r="70" spans="1:22">
      <c r="A70" s="5" t="s">
        <v>11</v>
      </c>
      <c r="B70" s="6">
        <v>3.0800697235526416E-2</v>
      </c>
      <c r="C70" s="6">
        <v>7.3589070006998505E-2</v>
      </c>
      <c r="D70" s="6">
        <v>4.6927247460705999E-2</v>
      </c>
      <c r="E70" s="6">
        <v>0.18426470697038899</v>
      </c>
      <c r="F70" s="6">
        <v>0.25851073534250202</v>
      </c>
      <c r="G70" s="6">
        <v>0.282644415059221</v>
      </c>
      <c r="I70" s="5" t="s">
        <v>11</v>
      </c>
      <c r="J70" s="4">
        <v>4.3820170425748683</v>
      </c>
      <c r="K70" s="4">
        <v>4.3820170425748683</v>
      </c>
      <c r="L70" s="4">
        <v>4.3729120029701063</v>
      </c>
      <c r="M70" s="4">
        <v>4.3729120029701063</v>
      </c>
      <c r="N70" s="4">
        <v>4.3729120029701063</v>
      </c>
      <c r="P70" s="5" t="s">
        <v>11</v>
      </c>
      <c r="Q70" s="4">
        <v>3.2855573090077739</v>
      </c>
      <c r="R70" s="4">
        <v>2.2855573090077739</v>
      </c>
      <c r="S70" s="4">
        <v>2.2855573090077739</v>
      </c>
      <c r="T70" s="4">
        <v>2.4937205165391241</v>
      </c>
      <c r="U70" s="4">
        <v>1.1788141173911546</v>
      </c>
      <c r="V70" s="4">
        <v>2.3309932190414244</v>
      </c>
    </row>
    <row r="71" spans="1:22">
      <c r="A71" s="3" t="s">
        <v>3</v>
      </c>
      <c r="B71" s="10">
        <f>AVERAGE(B70:G70)</f>
        <v>0.14612281201255714</v>
      </c>
      <c r="C71" s="11"/>
      <c r="D71" s="11"/>
      <c r="E71" s="11"/>
      <c r="F71" s="11"/>
      <c r="G71" s="12"/>
      <c r="I71" s="3" t="s">
        <v>3</v>
      </c>
      <c r="J71" s="13">
        <f>AVERAGE(J70:N70)</f>
        <v>4.3765540188120111</v>
      </c>
      <c r="K71" s="13"/>
      <c r="L71" s="13"/>
      <c r="M71" s="13"/>
      <c r="N71" s="13"/>
      <c r="P71" s="3" t="s">
        <v>3</v>
      </c>
      <c r="Q71" s="10">
        <f>AVERAGE(Q70:V70)</f>
        <v>2.3100332966658375</v>
      </c>
      <c r="R71" s="11"/>
      <c r="S71" s="11"/>
      <c r="T71" s="11"/>
      <c r="U71" s="11"/>
      <c r="V71" s="12"/>
    </row>
    <row r="72" spans="1:22">
      <c r="A72" s="3" t="s">
        <v>4</v>
      </c>
      <c r="B72" s="10">
        <f>STDEV(B70:G70)</f>
        <v>0.11056590023380514</v>
      </c>
      <c r="C72" s="11"/>
      <c r="D72" s="11"/>
      <c r="E72" s="11"/>
      <c r="F72" s="11"/>
      <c r="G72" s="12"/>
      <c r="I72" s="3" t="s">
        <v>4</v>
      </c>
      <c r="J72" s="13">
        <f>STDEV(J70:N70)</f>
        <v>4.9870355785060997E-3</v>
      </c>
      <c r="K72" s="13"/>
      <c r="L72" s="13"/>
      <c r="M72" s="13"/>
      <c r="N72" s="13"/>
      <c r="P72" s="3" t="s">
        <v>4</v>
      </c>
      <c r="Q72" s="10">
        <f>STDEV(Q70:V70)</f>
        <v>0.67330266466857847</v>
      </c>
      <c r="R72" s="11"/>
      <c r="S72" s="11"/>
      <c r="T72" s="11"/>
      <c r="U72" s="11"/>
      <c r="V72" s="12"/>
    </row>
    <row r="75" spans="1:22">
      <c r="A75" s="1" t="s">
        <v>10</v>
      </c>
    </row>
    <row r="76" spans="1:22">
      <c r="A76" s="1" t="s">
        <v>9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22">
      <c r="A77" s="1" t="s">
        <v>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</sheetData>
  <mergeCells count="16">
    <mergeCell ref="J71:N71"/>
    <mergeCell ref="J72:N72"/>
    <mergeCell ref="Q71:V71"/>
    <mergeCell ref="Q72:V72"/>
    <mergeCell ref="B61:G61"/>
    <mergeCell ref="B62:G62"/>
    <mergeCell ref="B71:G71"/>
    <mergeCell ref="B72:G72"/>
    <mergeCell ref="Q31:V31"/>
    <mergeCell ref="Q32:V32"/>
    <mergeCell ref="B21:G21"/>
    <mergeCell ref="B22:G22"/>
    <mergeCell ref="J31:N31"/>
    <mergeCell ref="J32:N32"/>
    <mergeCell ref="B31:G31"/>
    <mergeCell ref="B32:G32"/>
  </mergeCells>
  <pageMargins left="0.23622047244094491" right="0.23622047244094491" top="0.74803149606299213" bottom="0.74803149606299213" header="0.31496062992125984" footer="0.31496062992125984"/>
  <pageSetup paperSize="9" scale="49" fitToHeight="3" orientation="landscape" horizontalDpi="300" verticalDpi="30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 vitro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Naka Kishimoto</dc:creator>
  <cp:lastModifiedBy>Angelica Naka Kishimoto</cp:lastModifiedBy>
  <dcterms:created xsi:type="dcterms:W3CDTF">2019-10-31T01:30:53Z</dcterms:created>
  <dcterms:modified xsi:type="dcterms:W3CDTF">2019-10-31T06:20:15Z</dcterms:modified>
</cp:coreProperties>
</file>