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3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6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20" windowWidth="18912" windowHeight="8172" activeTab="3"/>
  </bookViews>
  <sheets>
    <sheet name="General" sheetId="12" r:id="rId1"/>
    <sheet name="Experiment 1" sheetId="1" r:id="rId2"/>
    <sheet name="Experiment 2" sheetId="31" r:id="rId3"/>
    <sheet name="Experiment 3" sheetId="32" r:id="rId4"/>
    <sheet name="Experiment 4" sheetId="33" r:id="rId5"/>
    <sheet name="Experiment 5" sheetId="34" r:id="rId6"/>
  </sheets>
  <calcPr calcId="145621"/>
</workbook>
</file>

<file path=xl/calcChain.xml><?xml version="1.0" encoding="utf-8"?>
<calcChain xmlns="http://schemas.openxmlformats.org/spreadsheetml/2006/main">
  <c r="J88" i="1" l="1"/>
  <c r="I88" i="1"/>
  <c r="H88" i="1"/>
  <c r="G88" i="1"/>
  <c r="F88" i="1"/>
  <c r="E88" i="1"/>
  <c r="D88" i="1"/>
  <c r="C88" i="1"/>
  <c r="B88" i="1"/>
  <c r="M84" i="1"/>
  <c r="L84" i="1"/>
  <c r="J84" i="1"/>
  <c r="I84" i="1"/>
  <c r="H84" i="1"/>
  <c r="G84" i="1"/>
  <c r="F84" i="1"/>
  <c r="E84" i="1"/>
  <c r="D84" i="1"/>
  <c r="C84" i="1"/>
  <c r="B84" i="1"/>
  <c r="J65" i="1"/>
  <c r="I65" i="1"/>
  <c r="H65" i="1"/>
  <c r="G65" i="1"/>
  <c r="F65" i="1"/>
  <c r="E65" i="1"/>
  <c r="D65" i="1"/>
  <c r="C65" i="1"/>
  <c r="B65" i="1"/>
  <c r="M61" i="1"/>
  <c r="L61" i="1"/>
  <c r="J61" i="1"/>
  <c r="I61" i="1"/>
  <c r="H61" i="1"/>
  <c r="G61" i="1"/>
  <c r="F61" i="1"/>
  <c r="E61" i="1"/>
  <c r="D61" i="1"/>
  <c r="C61" i="1"/>
  <c r="B61" i="1"/>
  <c r="J42" i="1"/>
  <c r="I42" i="1"/>
  <c r="H42" i="1"/>
  <c r="G42" i="1"/>
  <c r="F42" i="1"/>
  <c r="E42" i="1"/>
  <c r="D42" i="1"/>
  <c r="C42" i="1"/>
  <c r="B42" i="1"/>
  <c r="M38" i="1"/>
  <c r="L38" i="1"/>
  <c r="J38" i="1"/>
  <c r="I38" i="1"/>
  <c r="H38" i="1"/>
  <c r="G38" i="1"/>
  <c r="F38" i="1"/>
  <c r="E38" i="1"/>
  <c r="D38" i="1"/>
  <c r="C38" i="1"/>
  <c r="B38" i="1"/>
  <c r="J19" i="1"/>
  <c r="I19" i="1"/>
  <c r="H19" i="1"/>
  <c r="G19" i="1"/>
  <c r="F19" i="1"/>
  <c r="E19" i="1"/>
  <c r="D19" i="1"/>
  <c r="C19" i="1"/>
  <c r="B19" i="1"/>
  <c r="M15" i="1"/>
  <c r="L15" i="1"/>
  <c r="I15" i="1"/>
  <c r="H15" i="1"/>
  <c r="G15" i="1"/>
  <c r="F15" i="1"/>
  <c r="E15" i="1"/>
  <c r="D15" i="1"/>
  <c r="C15" i="1"/>
  <c r="B15" i="1"/>
  <c r="D41" i="32" l="1"/>
  <c r="E41" i="32"/>
  <c r="D40" i="32"/>
  <c r="E40" i="32"/>
  <c r="D39" i="32"/>
  <c r="D42" i="32" s="1"/>
  <c r="E39" i="32"/>
  <c r="E42" i="32" s="1"/>
  <c r="E18" i="1" l="1"/>
  <c r="E17" i="1"/>
  <c r="E16" i="1"/>
  <c r="D18" i="1"/>
  <c r="D17" i="1"/>
  <c r="D16" i="1"/>
  <c r="E41" i="31" l="1"/>
  <c r="E40" i="31"/>
  <c r="E39" i="31"/>
  <c r="E42" i="31" s="1"/>
  <c r="E41" i="1"/>
  <c r="E40" i="1"/>
  <c r="E39" i="1"/>
  <c r="B70" i="32"/>
  <c r="C48" i="1" l="1"/>
  <c r="D41" i="31" l="1"/>
  <c r="D40" i="31"/>
  <c r="D39" i="31"/>
  <c r="D42" i="31" s="1"/>
  <c r="D41" i="1"/>
  <c r="D40" i="1"/>
  <c r="D39" i="1"/>
  <c r="F14" i="31" l="1"/>
  <c r="G14" i="31"/>
  <c r="H14" i="31"/>
  <c r="I14" i="31"/>
  <c r="J14" i="31"/>
  <c r="C71" i="1" l="1"/>
  <c r="D71" i="1"/>
  <c r="K71" i="1"/>
  <c r="L71" i="1"/>
  <c r="M71" i="1"/>
  <c r="B71" i="1"/>
  <c r="D48" i="1"/>
  <c r="K48" i="1"/>
  <c r="L48" i="1"/>
  <c r="M48" i="1"/>
  <c r="B48" i="1"/>
  <c r="K25" i="1"/>
  <c r="L25" i="1"/>
  <c r="M25" i="1"/>
  <c r="X50" i="12" l="1"/>
  <c r="D33" i="12" l="1"/>
  <c r="E33" i="12"/>
  <c r="F33" i="12"/>
  <c r="G33" i="12"/>
  <c r="H33" i="12"/>
  <c r="I33" i="12"/>
  <c r="J33" i="12"/>
  <c r="K33" i="12"/>
  <c r="C33" i="12"/>
  <c r="D49" i="12"/>
  <c r="E49" i="12"/>
  <c r="F49" i="12"/>
  <c r="G49" i="12"/>
  <c r="H49" i="12"/>
  <c r="I49" i="12"/>
  <c r="J49" i="12"/>
  <c r="K49" i="12"/>
  <c r="C49" i="12"/>
  <c r="B42" i="12"/>
  <c r="Y42" i="12" s="1"/>
  <c r="B20" i="12"/>
  <c r="Y20" i="12" s="1"/>
  <c r="B21" i="12"/>
  <c r="Y21" i="12" s="1"/>
  <c r="B22" i="12"/>
  <c r="Y22" i="12" s="1"/>
  <c r="B23" i="12"/>
  <c r="Y23" i="12" s="1"/>
  <c r="B24" i="12"/>
  <c r="Y24" i="12" s="1"/>
  <c r="B25" i="12"/>
  <c r="Y25" i="12" s="1"/>
  <c r="B26" i="12"/>
  <c r="Y26" i="12" s="1"/>
  <c r="B19" i="12"/>
  <c r="Y19" i="12" s="1"/>
  <c r="G17" i="12"/>
  <c r="H17" i="12"/>
  <c r="I17" i="12"/>
  <c r="J17" i="12"/>
  <c r="K17" i="12"/>
  <c r="D1" i="12"/>
  <c r="E1" i="12"/>
  <c r="F1" i="12"/>
  <c r="G1" i="12"/>
  <c r="H1" i="12"/>
  <c r="I1" i="12"/>
  <c r="J1" i="12"/>
  <c r="K1" i="12"/>
  <c r="C1" i="12"/>
  <c r="J87" i="34"/>
  <c r="I87" i="34"/>
  <c r="H87" i="34"/>
  <c r="H88" i="34" s="1"/>
  <c r="H89" i="34" s="1"/>
  <c r="G87" i="34"/>
  <c r="F87" i="34"/>
  <c r="E87" i="34"/>
  <c r="D87" i="34"/>
  <c r="C87" i="34"/>
  <c r="B87" i="34"/>
  <c r="J86" i="34"/>
  <c r="I86" i="34"/>
  <c r="H86" i="34"/>
  <c r="G86" i="34"/>
  <c r="F86" i="34"/>
  <c r="E86" i="34"/>
  <c r="D86" i="34"/>
  <c r="C86" i="34"/>
  <c r="B86" i="34"/>
  <c r="J85" i="34"/>
  <c r="I85" i="34"/>
  <c r="H85" i="34"/>
  <c r="G85" i="34"/>
  <c r="G88" i="34" s="1"/>
  <c r="G89" i="34" s="1"/>
  <c r="F85" i="34"/>
  <c r="F88" i="34" s="1"/>
  <c r="F89" i="34" s="1"/>
  <c r="E85" i="34"/>
  <c r="D85" i="34"/>
  <c r="C85" i="34"/>
  <c r="B85" i="34"/>
  <c r="M84" i="34"/>
  <c r="L84" i="34"/>
  <c r="J84" i="34"/>
  <c r="I84" i="34"/>
  <c r="H84" i="34"/>
  <c r="G84" i="34"/>
  <c r="F84" i="34"/>
  <c r="E84" i="34"/>
  <c r="D84" i="34"/>
  <c r="C84" i="34"/>
  <c r="B84" i="34"/>
  <c r="A79" i="34"/>
  <c r="A78" i="34"/>
  <c r="A77" i="34"/>
  <c r="A87" i="34" s="1"/>
  <c r="A76" i="34"/>
  <c r="A86" i="34" s="1"/>
  <c r="A75" i="34"/>
  <c r="A85" i="34" s="1"/>
  <c r="A74" i="34"/>
  <c r="A73" i="34"/>
  <c r="A72" i="34"/>
  <c r="A84" i="34" s="1"/>
  <c r="M71" i="34"/>
  <c r="J71" i="34"/>
  <c r="J83" i="34" s="1"/>
  <c r="I71" i="34"/>
  <c r="I83" i="34" s="1"/>
  <c r="H71" i="34"/>
  <c r="H83" i="34" s="1"/>
  <c r="G71" i="34"/>
  <c r="G83" i="34" s="1"/>
  <c r="F71" i="34"/>
  <c r="F83" i="34" s="1"/>
  <c r="E71" i="34"/>
  <c r="E83" i="34" s="1"/>
  <c r="D71" i="34"/>
  <c r="D83" i="34" s="1"/>
  <c r="C71" i="34"/>
  <c r="C83" i="34" s="1"/>
  <c r="B71" i="34"/>
  <c r="B83" i="34" s="1"/>
  <c r="B70" i="34"/>
  <c r="A83" i="34" s="1"/>
  <c r="J64" i="34"/>
  <c r="I64" i="34"/>
  <c r="H64" i="34"/>
  <c r="G64" i="34"/>
  <c r="F64" i="34"/>
  <c r="E64" i="34"/>
  <c r="D64" i="34"/>
  <c r="D65" i="34" s="1"/>
  <c r="D66" i="34" s="1"/>
  <c r="C64" i="34"/>
  <c r="B64" i="34"/>
  <c r="J63" i="34"/>
  <c r="I63" i="34"/>
  <c r="H63" i="34"/>
  <c r="G63" i="34"/>
  <c r="F63" i="34"/>
  <c r="E63" i="34"/>
  <c r="D63" i="34"/>
  <c r="C63" i="34"/>
  <c r="B63" i="34"/>
  <c r="J62" i="34"/>
  <c r="J65" i="34" s="1"/>
  <c r="J66" i="34" s="1"/>
  <c r="I62" i="34"/>
  <c r="H62" i="34"/>
  <c r="G62" i="34"/>
  <c r="F62" i="34"/>
  <c r="E62" i="34"/>
  <c r="D62" i="34"/>
  <c r="C62" i="34"/>
  <c r="C65" i="34" s="1"/>
  <c r="C66" i="34" s="1"/>
  <c r="B62" i="34"/>
  <c r="B65" i="34" s="1"/>
  <c r="B66" i="34" s="1"/>
  <c r="M61" i="34"/>
  <c r="L61" i="34"/>
  <c r="J61" i="34"/>
  <c r="I61" i="34"/>
  <c r="H61" i="34"/>
  <c r="G61" i="34"/>
  <c r="F61" i="34"/>
  <c r="E61" i="34"/>
  <c r="D61" i="34"/>
  <c r="C61" i="34"/>
  <c r="B61" i="34"/>
  <c r="A56" i="34"/>
  <c r="A55" i="34"/>
  <c r="A54" i="34"/>
  <c r="A64" i="34" s="1"/>
  <c r="A53" i="34"/>
  <c r="A63" i="34" s="1"/>
  <c r="A52" i="34"/>
  <c r="A62" i="34" s="1"/>
  <c r="A51" i="34"/>
  <c r="A50" i="34"/>
  <c r="A49" i="34"/>
  <c r="A61" i="34" s="1"/>
  <c r="M48" i="34"/>
  <c r="J48" i="34"/>
  <c r="J60" i="34" s="1"/>
  <c r="I48" i="34"/>
  <c r="I60" i="34" s="1"/>
  <c r="H48" i="34"/>
  <c r="H60" i="34" s="1"/>
  <c r="G48" i="34"/>
  <c r="G60" i="34" s="1"/>
  <c r="F48" i="34"/>
  <c r="F60" i="34" s="1"/>
  <c r="E48" i="34"/>
  <c r="E60" i="34" s="1"/>
  <c r="D48" i="34"/>
  <c r="D60" i="34" s="1"/>
  <c r="C48" i="34"/>
  <c r="C60" i="34" s="1"/>
  <c r="B48" i="34"/>
  <c r="B60" i="34" s="1"/>
  <c r="B47" i="34"/>
  <c r="A60" i="34" s="1"/>
  <c r="A44" i="34"/>
  <c r="A67" i="34" s="1"/>
  <c r="A90" i="34" s="1"/>
  <c r="A43" i="34"/>
  <c r="A66" i="34" s="1"/>
  <c r="A89" i="34" s="1"/>
  <c r="J41" i="34"/>
  <c r="I41" i="34"/>
  <c r="H41" i="34"/>
  <c r="H42" i="34" s="1"/>
  <c r="H43" i="34" s="1"/>
  <c r="G41" i="34"/>
  <c r="F41" i="34"/>
  <c r="E41" i="34"/>
  <c r="D41" i="34"/>
  <c r="C41" i="34"/>
  <c r="B41" i="34"/>
  <c r="J40" i="34"/>
  <c r="I40" i="34"/>
  <c r="H40" i="34"/>
  <c r="G40" i="34"/>
  <c r="F40" i="34"/>
  <c r="E40" i="34"/>
  <c r="D40" i="34"/>
  <c r="C40" i="34"/>
  <c r="B40" i="34"/>
  <c r="J39" i="34"/>
  <c r="I39" i="34"/>
  <c r="H39" i="34"/>
  <c r="G39" i="34"/>
  <c r="G42" i="34" s="1"/>
  <c r="G43" i="34" s="1"/>
  <c r="F39" i="34"/>
  <c r="F42" i="34" s="1"/>
  <c r="F43" i="34" s="1"/>
  <c r="E39" i="34"/>
  <c r="D39" i="34"/>
  <c r="C39" i="34"/>
  <c r="B39" i="34"/>
  <c r="M38" i="34"/>
  <c r="L38" i="34"/>
  <c r="J38" i="34"/>
  <c r="I38" i="34"/>
  <c r="H38" i="34"/>
  <c r="G38" i="34"/>
  <c r="F38" i="34"/>
  <c r="E38" i="34"/>
  <c r="D38" i="34"/>
  <c r="C38" i="34"/>
  <c r="B38" i="34"/>
  <c r="A33" i="34"/>
  <c r="A32" i="34"/>
  <c r="A31" i="34"/>
  <c r="A41" i="34" s="1"/>
  <c r="A30" i="34"/>
  <c r="A40" i="34" s="1"/>
  <c r="A29" i="34"/>
  <c r="A39" i="34" s="1"/>
  <c r="A28" i="34"/>
  <c r="A27" i="34"/>
  <c r="A26" i="34"/>
  <c r="A38" i="34" s="1"/>
  <c r="M25" i="34"/>
  <c r="L25" i="34"/>
  <c r="M37" i="34" s="1"/>
  <c r="K25" i="34"/>
  <c r="L37" i="34" s="1"/>
  <c r="J25" i="34"/>
  <c r="J37" i="34" s="1"/>
  <c r="I25" i="34"/>
  <c r="I37" i="34" s="1"/>
  <c r="H25" i="34"/>
  <c r="H37" i="34" s="1"/>
  <c r="G25" i="34"/>
  <c r="G37" i="34" s="1"/>
  <c r="F25" i="34"/>
  <c r="F37" i="34" s="1"/>
  <c r="B24" i="34"/>
  <c r="A37" i="34" s="1"/>
  <c r="J18" i="34"/>
  <c r="I18" i="34"/>
  <c r="H18" i="34"/>
  <c r="G18" i="34"/>
  <c r="F18" i="34"/>
  <c r="E18" i="34"/>
  <c r="D18" i="34"/>
  <c r="C18" i="34"/>
  <c r="B18" i="34"/>
  <c r="J17" i="34"/>
  <c r="I17" i="34"/>
  <c r="H17" i="34"/>
  <c r="G17" i="34"/>
  <c r="F17" i="34"/>
  <c r="E17" i="34"/>
  <c r="D17" i="34"/>
  <c r="C17" i="34"/>
  <c r="B17" i="34"/>
  <c r="J16" i="34"/>
  <c r="I16" i="34"/>
  <c r="I19" i="34" s="1"/>
  <c r="I20" i="34" s="1"/>
  <c r="H16" i="34"/>
  <c r="G16" i="34"/>
  <c r="F16" i="34"/>
  <c r="F19" i="34" s="1"/>
  <c r="E16" i="34"/>
  <c r="D16" i="34"/>
  <c r="C16" i="34"/>
  <c r="B16" i="34"/>
  <c r="M15" i="34"/>
  <c r="L15" i="34"/>
  <c r="J15" i="34"/>
  <c r="I15" i="34"/>
  <c r="H15" i="34"/>
  <c r="G15" i="34"/>
  <c r="F15" i="34"/>
  <c r="E15" i="34"/>
  <c r="D15" i="34"/>
  <c r="C15" i="34"/>
  <c r="B15" i="34"/>
  <c r="A10" i="34"/>
  <c r="A9" i="34"/>
  <c r="A8" i="34"/>
  <c r="A18" i="34" s="1"/>
  <c r="A7" i="34"/>
  <c r="A17" i="34" s="1"/>
  <c r="A6" i="34"/>
  <c r="A16" i="34" s="1"/>
  <c r="A5" i="34"/>
  <c r="A4" i="34"/>
  <c r="A3" i="34"/>
  <c r="A15" i="34" s="1"/>
  <c r="M2" i="34"/>
  <c r="L2" i="34"/>
  <c r="M14" i="34" s="1"/>
  <c r="K2" i="34"/>
  <c r="L14" i="34" s="1"/>
  <c r="J2" i="34"/>
  <c r="J14" i="34" s="1"/>
  <c r="I2" i="34"/>
  <c r="I14" i="34" s="1"/>
  <c r="H2" i="34"/>
  <c r="H14" i="34" s="1"/>
  <c r="G2" i="34"/>
  <c r="G14" i="34" s="1"/>
  <c r="F2" i="34"/>
  <c r="F14" i="34" s="1"/>
  <c r="E2" i="34"/>
  <c r="E14" i="34" s="1"/>
  <c r="D2" i="34"/>
  <c r="D14" i="34" s="1"/>
  <c r="C2" i="34"/>
  <c r="C14" i="34" s="1"/>
  <c r="B2" i="34"/>
  <c r="B14" i="34" s="1"/>
  <c r="A14" i="34"/>
  <c r="J87" i="33"/>
  <c r="I87" i="33"/>
  <c r="H87" i="33"/>
  <c r="G87" i="33"/>
  <c r="F87" i="33"/>
  <c r="E87" i="33"/>
  <c r="D87" i="33"/>
  <c r="C87" i="33"/>
  <c r="B87" i="33"/>
  <c r="J86" i="33"/>
  <c r="I86" i="33"/>
  <c r="H86" i="33"/>
  <c r="G86" i="33"/>
  <c r="G88" i="33" s="1"/>
  <c r="F86" i="33"/>
  <c r="E86" i="33"/>
  <c r="D86" i="33"/>
  <c r="C86" i="33"/>
  <c r="C88" i="33" s="1"/>
  <c r="B86" i="33"/>
  <c r="J85" i="33"/>
  <c r="I85" i="33"/>
  <c r="H85" i="33"/>
  <c r="G85" i="33"/>
  <c r="F85" i="33"/>
  <c r="E85" i="33"/>
  <c r="E88" i="33" s="1"/>
  <c r="D85" i="33"/>
  <c r="D88" i="33" s="1"/>
  <c r="C85" i="33"/>
  <c r="B85" i="33"/>
  <c r="M84" i="33"/>
  <c r="L84" i="33"/>
  <c r="J84" i="33"/>
  <c r="I84" i="33"/>
  <c r="H84" i="33"/>
  <c r="G84" i="33"/>
  <c r="F84" i="33"/>
  <c r="E84" i="33"/>
  <c r="D84" i="33"/>
  <c r="C84" i="33"/>
  <c r="B84" i="33"/>
  <c r="A79" i="33"/>
  <c r="A78" i="33"/>
  <c r="A77" i="33"/>
  <c r="A87" i="33" s="1"/>
  <c r="A76" i="33"/>
  <c r="A86" i="33" s="1"/>
  <c r="A75" i="33"/>
  <c r="A85" i="33" s="1"/>
  <c r="A74" i="33"/>
  <c r="A73" i="33"/>
  <c r="A72" i="33"/>
  <c r="A84" i="33" s="1"/>
  <c r="M71" i="33"/>
  <c r="J71" i="33"/>
  <c r="J83" i="33" s="1"/>
  <c r="I71" i="33"/>
  <c r="I83" i="33" s="1"/>
  <c r="H71" i="33"/>
  <c r="H83" i="33" s="1"/>
  <c r="G71" i="33"/>
  <c r="G83" i="33" s="1"/>
  <c r="F71" i="33"/>
  <c r="F83" i="33" s="1"/>
  <c r="E71" i="33"/>
  <c r="E83" i="33" s="1"/>
  <c r="D71" i="33"/>
  <c r="D83" i="33" s="1"/>
  <c r="C71" i="33"/>
  <c r="C83" i="33" s="1"/>
  <c r="B71" i="33"/>
  <c r="B83" i="33" s="1"/>
  <c r="B70" i="33"/>
  <c r="A83" i="33" s="1"/>
  <c r="J64" i="33"/>
  <c r="I64" i="33"/>
  <c r="H64" i="33"/>
  <c r="G64" i="33"/>
  <c r="F64" i="33"/>
  <c r="E64" i="33"/>
  <c r="E65" i="33" s="1"/>
  <c r="D64" i="33"/>
  <c r="C64" i="33"/>
  <c r="B64" i="33"/>
  <c r="J63" i="33"/>
  <c r="I63" i="33"/>
  <c r="H63" i="33"/>
  <c r="G63" i="33"/>
  <c r="F63" i="33"/>
  <c r="F65" i="33" s="1"/>
  <c r="E63" i="33"/>
  <c r="D63" i="33"/>
  <c r="C63" i="33"/>
  <c r="B63" i="33"/>
  <c r="J62" i="33"/>
  <c r="I62" i="33"/>
  <c r="H62" i="33"/>
  <c r="H65" i="33" s="1"/>
  <c r="G62" i="33"/>
  <c r="F62" i="33"/>
  <c r="E62" i="33"/>
  <c r="D62" i="33"/>
  <c r="C62" i="33"/>
  <c r="C65" i="33" s="1"/>
  <c r="B62" i="33"/>
  <c r="M61" i="33"/>
  <c r="L61" i="33"/>
  <c r="J61" i="33"/>
  <c r="I61" i="33"/>
  <c r="H61" i="33"/>
  <c r="G61" i="33"/>
  <c r="F61" i="33"/>
  <c r="E61" i="33"/>
  <c r="D61" i="33"/>
  <c r="C61" i="33"/>
  <c r="B61" i="33"/>
  <c r="A56" i="33"/>
  <c r="A55" i="33"/>
  <c r="A54" i="33"/>
  <c r="A64" i="33" s="1"/>
  <c r="A53" i="33"/>
  <c r="A63" i="33" s="1"/>
  <c r="A52" i="33"/>
  <c r="A62" i="33" s="1"/>
  <c r="A51" i="33"/>
  <c r="A50" i="33"/>
  <c r="A49" i="33"/>
  <c r="A61" i="33" s="1"/>
  <c r="M48" i="33"/>
  <c r="D48" i="33"/>
  <c r="D60" i="33" s="1"/>
  <c r="C48" i="33"/>
  <c r="C60" i="33" s="1"/>
  <c r="B48" i="33"/>
  <c r="B60" i="33" s="1"/>
  <c r="B47" i="33"/>
  <c r="A60" i="33" s="1"/>
  <c r="A44" i="33"/>
  <c r="A67" i="33" s="1"/>
  <c r="A90" i="33" s="1"/>
  <c r="A43" i="33"/>
  <c r="A66" i="33" s="1"/>
  <c r="A89" i="33" s="1"/>
  <c r="J41" i="33"/>
  <c r="I41" i="33"/>
  <c r="H41" i="33"/>
  <c r="G41" i="33"/>
  <c r="G42" i="33" s="1"/>
  <c r="G43" i="33" s="1"/>
  <c r="F41" i="33"/>
  <c r="E41" i="33"/>
  <c r="D41" i="33"/>
  <c r="C41" i="33"/>
  <c r="B41" i="33"/>
  <c r="J40" i="33"/>
  <c r="I40" i="33"/>
  <c r="H40" i="33"/>
  <c r="G40" i="33"/>
  <c r="F40" i="33"/>
  <c r="E40" i="33"/>
  <c r="D40" i="33"/>
  <c r="C40" i="33"/>
  <c r="B40" i="33"/>
  <c r="J39" i="33"/>
  <c r="I39" i="33"/>
  <c r="H39" i="33"/>
  <c r="G39" i="33"/>
  <c r="F39" i="33"/>
  <c r="F42" i="33" s="1"/>
  <c r="E39" i="33"/>
  <c r="E42" i="33" s="1"/>
  <c r="E43" i="33" s="1"/>
  <c r="D39" i="33"/>
  <c r="C39" i="33"/>
  <c r="B39" i="33"/>
  <c r="M38" i="33"/>
  <c r="L38" i="33"/>
  <c r="J38" i="33"/>
  <c r="I38" i="33"/>
  <c r="H38" i="33"/>
  <c r="G38" i="33"/>
  <c r="F38" i="33"/>
  <c r="E38" i="33"/>
  <c r="D38" i="33"/>
  <c r="C38" i="33"/>
  <c r="B38" i="33"/>
  <c r="A33" i="33"/>
  <c r="A32" i="33"/>
  <c r="A31" i="33"/>
  <c r="A41" i="33" s="1"/>
  <c r="A30" i="33"/>
  <c r="A40" i="33" s="1"/>
  <c r="A29" i="33"/>
  <c r="A39" i="33" s="1"/>
  <c r="A28" i="33"/>
  <c r="A27" i="33"/>
  <c r="A26" i="33"/>
  <c r="A38" i="33" s="1"/>
  <c r="M25" i="33"/>
  <c r="L25" i="33"/>
  <c r="M37" i="33" s="1"/>
  <c r="K25" i="33"/>
  <c r="L37" i="33" s="1"/>
  <c r="J37" i="33"/>
  <c r="I37" i="33"/>
  <c r="H37" i="33"/>
  <c r="G37" i="33"/>
  <c r="F37" i="33"/>
  <c r="B24" i="33"/>
  <c r="A37" i="33" s="1"/>
  <c r="J18" i="33"/>
  <c r="I18" i="33"/>
  <c r="H18" i="33"/>
  <c r="G18" i="33"/>
  <c r="F18" i="33"/>
  <c r="E18" i="33"/>
  <c r="D18" i="33"/>
  <c r="C18" i="33"/>
  <c r="B18" i="33"/>
  <c r="J17" i="33"/>
  <c r="I17" i="33"/>
  <c r="H17" i="33"/>
  <c r="G17" i="33"/>
  <c r="F17" i="33"/>
  <c r="E17" i="33"/>
  <c r="D17" i="33"/>
  <c r="C17" i="33"/>
  <c r="B17" i="33"/>
  <c r="J16" i="33"/>
  <c r="I16" i="33"/>
  <c r="I19" i="33" s="1"/>
  <c r="H16" i="33"/>
  <c r="H19" i="33" s="1"/>
  <c r="G16" i="33"/>
  <c r="F16" i="33"/>
  <c r="E16" i="33"/>
  <c r="D16" i="33"/>
  <c r="C16" i="33"/>
  <c r="B16" i="33"/>
  <c r="M15" i="33"/>
  <c r="L15" i="33"/>
  <c r="J15" i="33"/>
  <c r="I15" i="33"/>
  <c r="H15" i="33"/>
  <c r="G15" i="33"/>
  <c r="F15" i="33"/>
  <c r="E15" i="33"/>
  <c r="D15" i="33"/>
  <c r="C15" i="33"/>
  <c r="B15" i="33"/>
  <c r="A10" i="33"/>
  <c r="A9" i="33"/>
  <c r="A8" i="33"/>
  <c r="A18" i="33" s="1"/>
  <c r="A7" i="33"/>
  <c r="A17" i="33" s="1"/>
  <c r="A6" i="33"/>
  <c r="A16" i="33" s="1"/>
  <c r="A5" i="33"/>
  <c r="A4" i="33"/>
  <c r="A3" i="33"/>
  <c r="A15" i="33" s="1"/>
  <c r="M2" i="33"/>
  <c r="L2" i="33"/>
  <c r="M14" i="33" s="1"/>
  <c r="K2" i="33"/>
  <c r="L14" i="33" s="1"/>
  <c r="D2" i="33"/>
  <c r="D14" i="33" s="1"/>
  <c r="C2" i="33"/>
  <c r="C14" i="33" s="1"/>
  <c r="B2" i="33"/>
  <c r="B14" i="33" s="1"/>
  <c r="B1" i="33"/>
  <c r="A14" i="33" s="1"/>
  <c r="J87" i="32"/>
  <c r="I87" i="32"/>
  <c r="H87" i="32"/>
  <c r="G87" i="32"/>
  <c r="F87" i="32"/>
  <c r="E87" i="32"/>
  <c r="D87" i="32"/>
  <c r="C87" i="32"/>
  <c r="B87" i="32"/>
  <c r="J86" i="32"/>
  <c r="I86" i="32"/>
  <c r="H86" i="32"/>
  <c r="G86" i="32"/>
  <c r="F86" i="32"/>
  <c r="E86" i="32"/>
  <c r="D86" i="32"/>
  <c r="C86" i="32"/>
  <c r="B86" i="32"/>
  <c r="J85" i="32"/>
  <c r="I85" i="32"/>
  <c r="H85" i="32"/>
  <c r="G85" i="32"/>
  <c r="F85" i="32"/>
  <c r="E85" i="32"/>
  <c r="D85" i="32"/>
  <c r="C85" i="32"/>
  <c r="B85" i="32"/>
  <c r="M84" i="32"/>
  <c r="L84" i="32"/>
  <c r="J84" i="32"/>
  <c r="I84" i="32"/>
  <c r="H84" i="32"/>
  <c r="G84" i="32"/>
  <c r="F84" i="32"/>
  <c r="E84" i="32"/>
  <c r="D84" i="32"/>
  <c r="C84" i="32"/>
  <c r="B84" i="32"/>
  <c r="A79" i="32"/>
  <c r="A78" i="32"/>
  <c r="A77" i="32"/>
  <c r="A87" i="32" s="1"/>
  <c r="A76" i="32"/>
  <c r="A86" i="32" s="1"/>
  <c r="A75" i="32"/>
  <c r="A85" i="32" s="1"/>
  <c r="A74" i="32"/>
  <c r="A73" i="32"/>
  <c r="A72" i="32"/>
  <c r="A84" i="32" s="1"/>
  <c r="M71" i="32"/>
  <c r="J71" i="32"/>
  <c r="J83" i="32" s="1"/>
  <c r="I71" i="32"/>
  <c r="I83" i="32" s="1"/>
  <c r="H71" i="32"/>
  <c r="H83" i="32" s="1"/>
  <c r="G71" i="32"/>
  <c r="G83" i="32" s="1"/>
  <c r="F71" i="32"/>
  <c r="F83" i="32" s="1"/>
  <c r="E83" i="32"/>
  <c r="D71" i="32"/>
  <c r="D83" i="32" s="1"/>
  <c r="C71" i="32"/>
  <c r="C83" i="32" s="1"/>
  <c r="B71" i="32"/>
  <c r="B83" i="32" s="1"/>
  <c r="A83" i="32"/>
  <c r="J64" i="32"/>
  <c r="I64" i="32"/>
  <c r="H64" i="32"/>
  <c r="G64" i="32"/>
  <c r="F64" i="32"/>
  <c r="E64" i="32"/>
  <c r="D64" i="32"/>
  <c r="C64" i="32"/>
  <c r="B64" i="32"/>
  <c r="J63" i="32"/>
  <c r="I63" i="32"/>
  <c r="H63" i="32"/>
  <c r="G63" i="32"/>
  <c r="F63" i="32"/>
  <c r="E63" i="32"/>
  <c r="D63" i="32"/>
  <c r="C63" i="32"/>
  <c r="B63" i="32"/>
  <c r="J62" i="32"/>
  <c r="I62" i="32"/>
  <c r="H62" i="32"/>
  <c r="G62" i="32"/>
  <c r="F62" i="32"/>
  <c r="E62" i="32"/>
  <c r="D62" i="32"/>
  <c r="C62" i="32"/>
  <c r="B62" i="32"/>
  <c r="M61" i="32"/>
  <c r="L61" i="32"/>
  <c r="J61" i="32"/>
  <c r="I61" i="32"/>
  <c r="H61" i="32"/>
  <c r="G61" i="32"/>
  <c r="F61" i="32"/>
  <c r="E61" i="32"/>
  <c r="D61" i="32"/>
  <c r="C61" i="32"/>
  <c r="B61" i="32"/>
  <c r="A56" i="32"/>
  <c r="A55" i="32"/>
  <c r="A54" i="32"/>
  <c r="A64" i="32" s="1"/>
  <c r="A53" i="32"/>
  <c r="A63" i="32" s="1"/>
  <c r="A52" i="32"/>
  <c r="A62" i="32" s="1"/>
  <c r="A51" i="32"/>
  <c r="A50" i="32"/>
  <c r="A49" i="32"/>
  <c r="A61" i="32" s="1"/>
  <c r="M48" i="32"/>
  <c r="J48" i="32"/>
  <c r="J60" i="32" s="1"/>
  <c r="I48" i="32"/>
  <c r="I60" i="32" s="1"/>
  <c r="H48" i="32"/>
  <c r="H60" i="32" s="1"/>
  <c r="G48" i="32"/>
  <c r="G60" i="32" s="1"/>
  <c r="F48" i="32"/>
  <c r="F60" i="32" s="1"/>
  <c r="E60" i="32"/>
  <c r="D48" i="32"/>
  <c r="D60" i="32" s="1"/>
  <c r="C48" i="32"/>
  <c r="C60" i="32" s="1"/>
  <c r="B48" i="32"/>
  <c r="B60" i="32" s="1"/>
  <c r="B47" i="32"/>
  <c r="A60" i="32" s="1"/>
  <c r="A44" i="32"/>
  <c r="A67" i="32" s="1"/>
  <c r="A90" i="32" s="1"/>
  <c r="A43" i="32"/>
  <c r="A66" i="32" s="1"/>
  <c r="A89" i="32" s="1"/>
  <c r="J41" i="32"/>
  <c r="I41" i="32"/>
  <c r="H41" i="32"/>
  <c r="G41" i="32"/>
  <c r="F41" i="32"/>
  <c r="C41" i="32"/>
  <c r="B41" i="32"/>
  <c r="J40" i="32"/>
  <c r="I40" i="32"/>
  <c r="H40" i="32"/>
  <c r="G40" i="32"/>
  <c r="F40" i="32"/>
  <c r="C40" i="32"/>
  <c r="B40" i="32"/>
  <c r="J39" i="32"/>
  <c r="I39" i="32"/>
  <c r="H39" i="32"/>
  <c r="G39" i="32"/>
  <c r="F39" i="32"/>
  <c r="F42" i="32" s="1"/>
  <c r="C39" i="32"/>
  <c r="B39" i="32"/>
  <c r="M38" i="32"/>
  <c r="L38" i="32"/>
  <c r="J38" i="32"/>
  <c r="I38" i="32"/>
  <c r="H38" i="32"/>
  <c r="G38" i="32"/>
  <c r="F38" i="32"/>
  <c r="E38" i="32"/>
  <c r="D38" i="32"/>
  <c r="C38" i="32"/>
  <c r="B38" i="32"/>
  <c r="A33" i="32"/>
  <c r="A32" i="32"/>
  <c r="A31" i="32"/>
  <c r="A41" i="32" s="1"/>
  <c r="A30" i="32"/>
  <c r="A40" i="32" s="1"/>
  <c r="A29" i="32"/>
  <c r="A39" i="32" s="1"/>
  <c r="A28" i="32"/>
  <c r="A27" i="32"/>
  <c r="A26" i="32"/>
  <c r="A38" i="32" s="1"/>
  <c r="M25" i="32"/>
  <c r="L25" i="32"/>
  <c r="M37" i="32" s="1"/>
  <c r="K25" i="32"/>
  <c r="L37" i="32" s="1"/>
  <c r="J25" i="32"/>
  <c r="J37" i="32" s="1"/>
  <c r="I25" i="32"/>
  <c r="I37" i="32" s="1"/>
  <c r="H25" i="32"/>
  <c r="H37" i="32" s="1"/>
  <c r="G25" i="32"/>
  <c r="G37" i="32" s="1"/>
  <c r="F25" i="32"/>
  <c r="F37" i="32" s="1"/>
  <c r="B24" i="32"/>
  <c r="A37" i="32" s="1"/>
  <c r="J18" i="32"/>
  <c r="I18" i="32"/>
  <c r="H18" i="32"/>
  <c r="G18" i="32"/>
  <c r="F18" i="32"/>
  <c r="E18" i="32"/>
  <c r="D18" i="32"/>
  <c r="C18" i="32"/>
  <c r="B18" i="32"/>
  <c r="J17" i="32"/>
  <c r="I17" i="32"/>
  <c r="H17" i="32"/>
  <c r="G17" i="32"/>
  <c r="F17" i="32"/>
  <c r="E17" i="32"/>
  <c r="D17" i="32"/>
  <c r="C17" i="32"/>
  <c r="B17" i="32"/>
  <c r="J16" i="32"/>
  <c r="I16" i="32"/>
  <c r="H16" i="32"/>
  <c r="G16" i="32"/>
  <c r="G19" i="32" s="1"/>
  <c r="F16" i="32"/>
  <c r="E16" i="32"/>
  <c r="D16" i="32"/>
  <c r="C16" i="32"/>
  <c r="B16" i="32"/>
  <c r="M15" i="32"/>
  <c r="L15" i="32"/>
  <c r="J15" i="32"/>
  <c r="I15" i="32"/>
  <c r="H15" i="32"/>
  <c r="G15" i="32"/>
  <c r="F15" i="32"/>
  <c r="E15" i="32"/>
  <c r="D15" i="32"/>
  <c r="C15" i="32"/>
  <c r="B15" i="32"/>
  <c r="A10" i="32"/>
  <c r="A9" i="32"/>
  <c r="A8" i="32"/>
  <c r="A18" i="32" s="1"/>
  <c r="A7" i="32"/>
  <c r="A17" i="32" s="1"/>
  <c r="A6" i="32"/>
  <c r="A16" i="32" s="1"/>
  <c r="A5" i="32"/>
  <c r="A4" i="32"/>
  <c r="A3" i="32"/>
  <c r="A15" i="32" s="1"/>
  <c r="M2" i="32"/>
  <c r="L2" i="32"/>
  <c r="M14" i="32" s="1"/>
  <c r="K2" i="32"/>
  <c r="L14" i="32" s="1"/>
  <c r="J2" i="32"/>
  <c r="J14" i="32" s="1"/>
  <c r="I2" i="32"/>
  <c r="I14" i="32" s="1"/>
  <c r="H2" i="32"/>
  <c r="H14" i="32" s="1"/>
  <c r="G2" i="32"/>
  <c r="G14" i="32" s="1"/>
  <c r="F2" i="32"/>
  <c r="F14" i="32" s="1"/>
  <c r="E2" i="32"/>
  <c r="E14" i="32" s="1"/>
  <c r="D2" i="32"/>
  <c r="D14" i="32" s="1"/>
  <c r="C2" i="32"/>
  <c r="C14" i="32" s="1"/>
  <c r="B2" i="32"/>
  <c r="B14" i="32" s="1"/>
  <c r="B1" i="32"/>
  <c r="A14" i="32" s="1"/>
  <c r="A79" i="31"/>
  <c r="A78" i="31"/>
  <c r="A77" i="31"/>
  <c r="A76" i="31"/>
  <c r="A75" i="31"/>
  <c r="A74" i="31"/>
  <c r="A73" i="31"/>
  <c r="A72" i="31"/>
  <c r="A56" i="31"/>
  <c r="A55" i="31"/>
  <c r="A54" i="31"/>
  <c r="A53" i="31"/>
  <c r="A52" i="31"/>
  <c r="A51" i="31"/>
  <c r="A50" i="31"/>
  <c r="A49" i="31"/>
  <c r="A33" i="31"/>
  <c r="A32" i="31"/>
  <c r="A31" i="31"/>
  <c r="A30" i="31"/>
  <c r="A29" i="31"/>
  <c r="A28" i="31"/>
  <c r="A27" i="31"/>
  <c r="A26" i="31"/>
  <c r="M71" i="31"/>
  <c r="J71" i="31"/>
  <c r="I71" i="31"/>
  <c r="H71" i="31"/>
  <c r="G71" i="31"/>
  <c r="F71" i="31"/>
  <c r="D71" i="31"/>
  <c r="C71" i="31"/>
  <c r="B71" i="31"/>
  <c r="M48" i="31"/>
  <c r="J48" i="31"/>
  <c r="I48" i="31"/>
  <c r="H48" i="31"/>
  <c r="G48" i="31"/>
  <c r="F48" i="31"/>
  <c r="D48" i="31"/>
  <c r="C48" i="31"/>
  <c r="B48" i="31"/>
  <c r="K25" i="31"/>
  <c r="L25" i="31"/>
  <c r="M25" i="31"/>
  <c r="B41" i="12" l="1"/>
  <c r="Y41" i="12" s="1"/>
  <c r="B38" i="12"/>
  <c r="Y38" i="12" s="1"/>
  <c r="B37" i="12"/>
  <c r="Y37" i="12" s="1"/>
  <c r="G44" i="33"/>
  <c r="H22" i="12" s="1"/>
  <c r="AE22" i="12"/>
  <c r="G90" i="34"/>
  <c r="H55" i="12" s="1"/>
  <c r="AE55" i="12"/>
  <c r="C67" i="34"/>
  <c r="D39" i="12" s="1"/>
  <c r="AA39" i="12"/>
  <c r="G44" i="34"/>
  <c r="H23" i="12" s="1"/>
  <c r="AE23" i="12"/>
  <c r="E44" i="33"/>
  <c r="F22" i="12" s="1"/>
  <c r="AC22" i="12"/>
  <c r="H44" i="34"/>
  <c r="I23" i="12" s="1"/>
  <c r="AF23" i="12"/>
  <c r="B67" i="34"/>
  <c r="C39" i="12" s="1"/>
  <c r="Z39" i="12"/>
  <c r="D67" i="34"/>
  <c r="E39" i="12" s="1"/>
  <c r="AB39" i="12"/>
  <c r="H90" i="34"/>
  <c r="I55" i="12" s="1"/>
  <c r="AF55" i="12"/>
  <c r="F43" i="33"/>
  <c r="H42" i="33"/>
  <c r="H43" i="33" s="1"/>
  <c r="G65" i="33"/>
  <c r="J42" i="34"/>
  <c r="J43" i="34" s="1"/>
  <c r="I42" i="34"/>
  <c r="I43" i="34" s="1"/>
  <c r="I88" i="34"/>
  <c r="I89" i="34" s="1"/>
  <c r="F19" i="33"/>
  <c r="B42" i="33"/>
  <c r="B43" i="33" s="1"/>
  <c r="J42" i="33"/>
  <c r="J43" i="33" s="1"/>
  <c r="I42" i="33"/>
  <c r="I43" i="33" s="1"/>
  <c r="I65" i="33"/>
  <c r="F88" i="33"/>
  <c r="H88" i="33"/>
  <c r="H89" i="33" s="1"/>
  <c r="G19" i="34"/>
  <c r="D42" i="34"/>
  <c r="D43" i="34" s="1"/>
  <c r="C42" i="34"/>
  <c r="C43" i="34" s="1"/>
  <c r="H65" i="34"/>
  <c r="H66" i="34" s="1"/>
  <c r="G65" i="34"/>
  <c r="G66" i="34" s="1"/>
  <c r="D88" i="34"/>
  <c r="D89" i="34" s="1"/>
  <c r="C88" i="34"/>
  <c r="C89" i="34" s="1"/>
  <c r="B40" i="12"/>
  <c r="Y40" i="12" s="1"/>
  <c r="B36" i="12"/>
  <c r="Y36" i="12" s="1"/>
  <c r="F44" i="34"/>
  <c r="G23" i="12" s="1"/>
  <c r="AD23" i="12"/>
  <c r="J67" i="34"/>
  <c r="K39" i="12" s="1"/>
  <c r="AH39" i="12"/>
  <c r="F90" i="34"/>
  <c r="G55" i="12" s="1"/>
  <c r="AD55" i="12"/>
  <c r="B42" i="34"/>
  <c r="B43" i="34" s="1"/>
  <c r="F65" i="34"/>
  <c r="F66" i="34" s="1"/>
  <c r="E65" i="34"/>
  <c r="E66" i="34" s="1"/>
  <c r="B88" i="34"/>
  <c r="B89" i="34" s="1"/>
  <c r="J88" i="34"/>
  <c r="J89" i="34" s="1"/>
  <c r="G19" i="33"/>
  <c r="G20" i="33" s="1"/>
  <c r="D42" i="33"/>
  <c r="D43" i="33" s="1"/>
  <c r="C42" i="33"/>
  <c r="C43" i="33" s="1"/>
  <c r="B65" i="33"/>
  <c r="J65" i="33"/>
  <c r="J66" i="33" s="1"/>
  <c r="B88" i="33"/>
  <c r="B89" i="33" s="1"/>
  <c r="J88" i="33"/>
  <c r="I88" i="33"/>
  <c r="I89" i="33" s="1"/>
  <c r="H19" i="34"/>
  <c r="E42" i="34"/>
  <c r="E43" i="34" s="1"/>
  <c r="I65" i="34"/>
  <c r="I66" i="34" s="1"/>
  <c r="E88" i="34"/>
  <c r="E89" i="34" s="1"/>
  <c r="B39" i="12"/>
  <c r="Y39" i="12" s="1"/>
  <c r="C42" i="32"/>
  <c r="I21" i="34"/>
  <c r="J7" i="12" s="1"/>
  <c r="AG7" i="12"/>
  <c r="G20" i="34"/>
  <c r="D19" i="34"/>
  <c r="D20" i="34" s="1"/>
  <c r="C19" i="34"/>
  <c r="C20" i="34" s="1"/>
  <c r="F20" i="34"/>
  <c r="H20" i="34"/>
  <c r="E19" i="34"/>
  <c r="E20" i="34" s="1"/>
  <c r="B19" i="34"/>
  <c r="B20" i="34" s="1"/>
  <c r="J19" i="34"/>
  <c r="J20" i="34" s="1"/>
  <c r="D19" i="33"/>
  <c r="E19" i="33"/>
  <c r="E20" i="33" s="1"/>
  <c r="J19" i="33"/>
  <c r="G42" i="32"/>
  <c r="G43" i="32" s="1"/>
  <c r="I42" i="32"/>
  <c r="H19" i="32"/>
  <c r="I20" i="33"/>
  <c r="F20" i="33"/>
  <c r="H20" i="33"/>
  <c r="J20" i="33"/>
  <c r="B19" i="33"/>
  <c r="B20" i="33" s="1"/>
  <c r="C19" i="33"/>
  <c r="C20" i="33"/>
  <c r="D20" i="33"/>
  <c r="H66" i="33"/>
  <c r="G66" i="33"/>
  <c r="E89" i="33"/>
  <c r="J89" i="33"/>
  <c r="G89" i="33"/>
  <c r="I66" i="33"/>
  <c r="F66" i="33"/>
  <c r="E66" i="33"/>
  <c r="D89" i="33"/>
  <c r="F89" i="33"/>
  <c r="C89" i="33"/>
  <c r="D65" i="33"/>
  <c r="D66" i="33" s="1"/>
  <c r="B66" i="33"/>
  <c r="C66" i="33"/>
  <c r="G20" i="32"/>
  <c r="G21" i="32" s="1"/>
  <c r="H5" i="12" s="1"/>
  <c r="D43" i="32"/>
  <c r="AB21" i="12" s="1"/>
  <c r="I43" i="32"/>
  <c r="AG21" i="12" s="1"/>
  <c r="C43" i="32"/>
  <c r="C44" i="32" s="1"/>
  <c r="D21" i="12" s="1"/>
  <c r="B35" i="12"/>
  <c r="Y35" i="12" s="1"/>
  <c r="F88" i="32"/>
  <c r="F89" i="32" s="1"/>
  <c r="G65" i="32"/>
  <c r="J65" i="32"/>
  <c r="J66" i="32" s="1"/>
  <c r="J67" i="32" s="1"/>
  <c r="K37" i="12" s="1"/>
  <c r="B65" i="32"/>
  <c r="B66" i="32" s="1"/>
  <c r="B67" i="32" s="1"/>
  <c r="C37" i="12" s="1"/>
  <c r="F43" i="32"/>
  <c r="F44" i="32" s="1"/>
  <c r="G21" i="12" s="1"/>
  <c r="H20" i="32"/>
  <c r="H21" i="32" s="1"/>
  <c r="I5" i="12" s="1"/>
  <c r="I19" i="32"/>
  <c r="B19" i="32"/>
  <c r="B20" i="32" s="1"/>
  <c r="F19" i="32"/>
  <c r="F20" i="32" s="1"/>
  <c r="F21" i="32" s="1"/>
  <c r="G5" i="12" s="1"/>
  <c r="I88" i="32"/>
  <c r="D88" i="32"/>
  <c r="B88" i="32"/>
  <c r="B89" i="32" s="1"/>
  <c r="Z53" i="12" s="1"/>
  <c r="J88" i="32"/>
  <c r="J89" i="32" s="1"/>
  <c r="H88" i="32"/>
  <c r="H89" i="32" s="1"/>
  <c r="E88" i="32"/>
  <c r="E89" i="32" s="1"/>
  <c r="E90" i="32" s="1"/>
  <c r="F53" i="12" s="1"/>
  <c r="C88" i="32"/>
  <c r="C89" i="32" s="1"/>
  <c r="G88" i="32"/>
  <c r="D65" i="32"/>
  <c r="D66" i="32" s="1"/>
  <c r="G66" i="32"/>
  <c r="F65" i="32"/>
  <c r="F66" i="32" s="1"/>
  <c r="E65" i="32"/>
  <c r="E66" i="32" s="1"/>
  <c r="H65" i="32"/>
  <c r="H66" i="32" s="1"/>
  <c r="I89" i="32"/>
  <c r="G89" i="32"/>
  <c r="C65" i="32"/>
  <c r="C66" i="32" s="1"/>
  <c r="I65" i="32"/>
  <c r="I66" i="32" s="1"/>
  <c r="D89" i="32"/>
  <c r="J42" i="32"/>
  <c r="J43" i="32" s="1"/>
  <c r="E43" i="32"/>
  <c r="B42" i="32"/>
  <c r="B43" i="32" s="1"/>
  <c r="H42" i="32"/>
  <c r="H43" i="32" s="1"/>
  <c r="C19" i="32"/>
  <c r="C20" i="32" s="1"/>
  <c r="I20" i="32"/>
  <c r="E19" i="32"/>
  <c r="E20" i="32" s="1"/>
  <c r="D19" i="32"/>
  <c r="D20" i="32" s="1"/>
  <c r="J19" i="32"/>
  <c r="J20" i="32" s="1"/>
  <c r="AF5" i="12"/>
  <c r="AE5" i="12"/>
  <c r="D83" i="1"/>
  <c r="C83" i="1"/>
  <c r="B83" i="1"/>
  <c r="D60" i="1"/>
  <c r="C60" i="1"/>
  <c r="B60" i="1"/>
  <c r="M80" i="1"/>
  <c r="J80" i="1"/>
  <c r="I80" i="1"/>
  <c r="H80" i="1"/>
  <c r="G80" i="1"/>
  <c r="F80" i="1"/>
  <c r="D80" i="1"/>
  <c r="C80" i="1"/>
  <c r="B80" i="1"/>
  <c r="M57" i="1"/>
  <c r="J57" i="1"/>
  <c r="I57" i="1"/>
  <c r="H57" i="1"/>
  <c r="G57" i="1"/>
  <c r="F57" i="1"/>
  <c r="D57" i="1"/>
  <c r="C57" i="1"/>
  <c r="B57" i="1"/>
  <c r="M34" i="1"/>
  <c r="L34" i="1"/>
  <c r="K34" i="1"/>
  <c r="J34" i="1"/>
  <c r="I34" i="1"/>
  <c r="H34" i="1"/>
  <c r="G34" i="1"/>
  <c r="F34" i="1"/>
  <c r="C14" i="1"/>
  <c r="D14" i="1"/>
  <c r="E14" i="1"/>
  <c r="F14" i="1"/>
  <c r="G14" i="1"/>
  <c r="H14" i="1"/>
  <c r="I14" i="1"/>
  <c r="J14" i="1"/>
  <c r="B14" i="1"/>
  <c r="C11" i="1"/>
  <c r="D11" i="1"/>
  <c r="E11" i="1"/>
  <c r="F11" i="1"/>
  <c r="G11" i="1"/>
  <c r="H11" i="1"/>
  <c r="I11" i="1"/>
  <c r="J11" i="1"/>
  <c r="K11" i="1"/>
  <c r="K11" i="31" s="1"/>
  <c r="L11" i="1"/>
  <c r="L11" i="31" s="1"/>
  <c r="M11" i="1"/>
  <c r="B11" i="1"/>
  <c r="M11" i="31"/>
  <c r="B11" i="31"/>
  <c r="A4" i="31"/>
  <c r="A5" i="31"/>
  <c r="A6" i="31"/>
  <c r="A7" i="31"/>
  <c r="A17" i="31" s="1"/>
  <c r="A8" i="31"/>
  <c r="A18" i="31" s="1"/>
  <c r="A9" i="31"/>
  <c r="A10" i="31"/>
  <c r="A3" i="31"/>
  <c r="C2" i="31"/>
  <c r="C14" i="31" s="1"/>
  <c r="D2" i="31"/>
  <c r="D14" i="31" s="1"/>
  <c r="K2" i="31"/>
  <c r="L14" i="31" s="1"/>
  <c r="L2" i="31"/>
  <c r="M14" i="31" s="1"/>
  <c r="M2" i="31"/>
  <c r="B2" i="31"/>
  <c r="B14" i="31" s="1"/>
  <c r="A85" i="31"/>
  <c r="F83" i="31"/>
  <c r="G83" i="31"/>
  <c r="H83" i="31"/>
  <c r="I83" i="31"/>
  <c r="J83" i="31"/>
  <c r="B70" i="31"/>
  <c r="A83" i="31" s="1"/>
  <c r="H60" i="31"/>
  <c r="I60" i="31"/>
  <c r="J60" i="31"/>
  <c r="B60" i="31"/>
  <c r="A63" i="31"/>
  <c r="A64" i="31"/>
  <c r="G60" i="31"/>
  <c r="B47" i="31"/>
  <c r="A60" i="31" s="1"/>
  <c r="A39" i="31"/>
  <c r="A40" i="31"/>
  <c r="A41" i="31"/>
  <c r="A43" i="31"/>
  <c r="A66" i="31" s="1"/>
  <c r="A89" i="31" s="1"/>
  <c r="A44" i="31"/>
  <c r="A67" i="31" s="1"/>
  <c r="A90" i="31" s="1"/>
  <c r="M37" i="31"/>
  <c r="B24" i="31"/>
  <c r="A37" i="31" s="1"/>
  <c r="B1" i="31"/>
  <c r="A14" i="31" s="1"/>
  <c r="J87" i="31"/>
  <c r="I87" i="31"/>
  <c r="H87" i="31"/>
  <c r="G87" i="31"/>
  <c r="F87" i="31"/>
  <c r="E87" i="31"/>
  <c r="D87" i="31"/>
  <c r="C87" i="31"/>
  <c r="B87" i="31"/>
  <c r="A87" i="31"/>
  <c r="J86" i="31"/>
  <c r="I86" i="31"/>
  <c r="H86" i="31"/>
  <c r="G86" i="31"/>
  <c r="F86" i="31"/>
  <c r="E86" i="31"/>
  <c r="D86" i="31"/>
  <c r="C86" i="31"/>
  <c r="B86" i="31"/>
  <c r="A86" i="31"/>
  <c r="J85" i="31"/>
  <c r="I85" i="31"/>
  <c r="H85" i="31"/>
  <c r="G85" i="31"/>
  <c r="F85" i="31"/>
  <c r="E85" i="31"/>
  <c r="D85" i="31"/>
  <c r="C85" i="31"/>
  <c r="B85" i="31"/>
  <c r="M84" i="31"/>
  <c r="L84" i="31"/>
  <c r="J84" i="31"/>
  <c r="I84" i="31"/>
  <c r="H84" i="31"/>
  <c r="G84" i="31"/>
  <c r="F84" i="31"/>
  <c r="E84" i="31"/>
  <c r="D84" i="31"/>
  <c r="C84" i="31"/>
  <c r="B84" i="31"/>
  <c r="A84" i="31"/>
  <c r="E83" i="31"/>
  <c r="D83" i="31"/>
  <c r="C83" i="31"/>
  <c r="B83" i="31"/>
  <c r="J64" i="31"/>
  <c r="I64" i="31"/>
  <c r="H64" i="31"/>
  <c r="G64" i="31"/>
  <c r="F64" i="31"/>
  <c r="E64" i="31"/>
  <c r="D64" i="31"/>
  <c r="C64" i="31"/>
  <c r="B64" i="31"/>
  <c r="J63" i="31"/>
  <c r="I63" i="31"/>
  <c r="H63" i="31"/>
  <c r="G63" i="31"/>
  <c r="F63" i="31"/>
  <c r="E63" i="31"/>
  <c r="D63" i="31"/>
  <c r="C63" i="31"/>
  <c r="B63" i="31"/>
  <c r="J62" i="31"/>
  <c r="I62" i="31"/>
  <c r="H62" i="31"/>
  <c r="G62" i="31"/>
  <c r="F62" i="31"/>
  <c r="E62" i="31"/>
  <c r="D62" i="31"/>
  <c r="C62" i="31"/>
  <c r="B62" i="31"/>
  <c r="A62" i="31"/>
  <c r="M61" i="31"/>
  <c r="L61" i="31"/>
  <c r="J61" i="31"/>
  <c r="I61" i="31"/>
  <c r="H61" i="31"/>
  <c r="G61" i="31"/>
  <c r="F61" i="31"/>
  <c r="E61" i="31"/>
  <c r="D61" i="31"/>
  <c r="C61" i="31"/>
  <c r="B61" i="31"/>
  <c r="A61" i="31"/>
  <c r="F60" i="31"/>
  <c r="E60" i="31"/>
  <c r="D60" i="31"/>
  <c r="C60" i="31"/>
  <c r="J41" i="31"/>
  <c r="I41" i="31"/>
  <c r="H41" i="31"/>
  <c r="G41" i="31"/>
  <c r="F41" i="31"/>
  <c r="C41" i="31"/>
  <c r="B41" i="31"/>
  <c r="J40" i="31"/>
  <c r="I40" i="31"/>
  <c r="H40" i="31"/>
  <c r="G40" i="31"/>
  <c r="F40" i="31"/>
  <c r="C40" i="31"/>
  <c r="B40" i="31"/>
  <c r="J39" i="31"/>
  <c r="I39" i="31"/>
  <c r="H39" i="31"/>
  <c r="H42" i="31" s="1"/>
  <c r="G39" i="31"/>
  <c r="F39" i="31"/>
  <c r="C39" i="31"/>
  <c r="B39" i="31"/>
  <c r="M38" i="31"/>
  <c r="L38" i="31"/>
  <c r="J38" i="31"/>
  <c r="I38" i="31"/>
  <c r="H38" i="31"/>
  <c r="G38" i="31"/>
  <c r="F38" i="31"/>
  <c r="E38" i="31"/>
  <c r="E43" i="31" s="1"/>
  <c r="D38" i="31"/>
  <c r="D43" i="31" s="1"/>
  <c r="D44" i="31" s="1"/>
  <c r="C38" i="31"/>
  <c r="B38" i="31"/>
  <c r="A38" i="31"/>
  <c r="L37" i="31"/>
  <c r="J18" i="31"/>
  <c r="I18" i="31"/>
  <c r="H18" i="31"/>
  <c r="G18" i="31"/>
  <c r="F18" i="31"/>
  <c r="E18" i="31"/>
  <c r="D18" i="31"/>
  <c r="C18" i="31"/>
  <c r="B18" i="31"/>
  <c r="J17" i="31"/>
  <c r="I17" i="31"/>
  <c r="H17" i="31"/>
  <c r="G17" i="31"/>
  <c r="F17" i="31"/>
  <c r="E17" i="31"/>
  <c r="D17" i="31"/>
  <c r="C17" i="31"/>
  <c r="B17" i="31"/>
  <c r="J16" i="31"/>
  <c r="I16" i="31"/>
  <c r="H16" i="31"/>
  <c r="G16" i="31"/>
  <c r="F16" i="31"/>
  <c r="E16" i="31"/>
  <c r="D16" i="31"/>
  <c r="C16" i="31"/>
  <c r="B16" i="31"/>
  <c r="A16" i="31"/>
  <c r="M15" i="31"/>
  <c r="L15" i="31"/>
  <c r="J15" i="31"/>
  <c r="I15" i="31"/>
  <c r="H15" i="31"/>
  <c r="G15" i="31"/>
  <c r="F15" i="31"/>
  <c r="E15" i="31"/>
  <c r="D15" i="31"/>
  <c r="C15" i="31"/>
  <c r="B15" i="31"/>
  <c r="A15" i="31"/>
  <c r="G44" i="32" l="1"/>
  <c r="H21" i="12" s="1"/>
  <c r="AE21" i="12"/>
  <c r="AD53" i="12"/>
  <c r="F90" i="32"/>
  <c r="G53" i="12" s="1"/>
  <c r="F67" i="34"/>
  <c r="G39" i="12" s="1"/>
  <c r="AD39" i="12"/>
  <c r="I44" i="33"/>
  <c r="J22" i="12" s="1"/>
  <c r="AG22" i="12"/>
  <c r="H44" i="33"/>
  <c r="I22" i="12" s="1"/>
  <c r="AF22" i="12"/>
  <c r="I42" i="31"/>
  <c r="E90" i="34"/>
  <c r="F55" i="12" s="1"/>
  <c r="AC55" i="12"/>
  <c r="B44" i="34"/>
  <c r="C23" i="12" s="1"/>
  <c r="Z23" i="12"/>
  <c r="J44" i="33"/>
  <c r="K22" i="12" s="1"/>
  <c r="AH22" i="12"/>
  <c r="F44" i="33"/>
  <c r="G22" i="12" s="1"/>
  <c r="AD22" i="12"/>
  <c r="I67" i="34"/>
  <c r="J39" i="12" s="1"/>
  <c r="AG39" i="12"/>
  <c r="C44" i="33"/>
  <c r="D22" i="12" s="1"/>
  <c r="AA22" i="12"/>
  <c r="B90" i="34"/>
  <c r="C55" i="12" s="1"/>
  <c r="Z55" i="12"/>
  <c r="C90" i="34"/>
  <c r="D55" i="12" s="1"/>
  <c r="AA55" i="12"/>
  <c r="C44" i="34"/>
  <c r="D23" i="12" s="1"/>
  <c r="AA23" i="12"/>
  <c r="B44" i="33"/>
  <c r="C22" i="12" s="1"/>
  <c r="Z22" i="12"/>
  <c r="J44" i="34"/>
  <c r="K23" i="12" s="1"/>
  <c r="AH23" i="12"/>
  <c r="L11" i="33"/>
  <c r="L11" i="32"/>
  <c r="L11" i="34"/>
  <c r="G67" i="34"/>
  <c r="H39" i="12" s="1"/>
  <c r="AE39" i="12"/>
  <c r="I90" i="34"/>
  <c r="J55" i="12" s="1"/>
  <c r="AG55" i="12"/>
  <c r="K11" i="34"/>
  <c r="K11" i="33"/>
  <c r="K11" i="32"/>
  <c r="J90" i="34"/>
  <c r="K55" i="12" s="1"/>
  <c r="AH55" i="12"/>
  <c r="H67" i="34"/>
  <c r="I39" i="12" s="1"/>
  <c r="AF39" i="12"/>
  <c r="I44" i="34"/>
  <c r="J23" i="12" s="1"/>
  <c r="AG23" i="12"/>
  <c r="M11" i="32"/>
  <c r="M11" i="33"/>
  <c r="M11" i="34"/>
  <c r="I44" i="32"/>
  <c r="J21" i="12" s="1"/>
  <c r="E44" i="34"/>
  <c r="F23" i="12" s="1"/>
  <c r="AC23" i="12"/>
  <c r="B90" i="33"/>
  <c r="C54" i="12" s="1"/>
  <c r="Z54" i="12"/>
  <c r="D44" i="33"/>
  <c r="E22" i="12" s="1"/>
  <c r="AB22" i="12"/>
  <c r="E67" i="34"/>
  <c r="F39" i="12" s="1"/>
  <c r="AC39" i="12"/>
  <c r="D90" i="34"/>
  <c r="E55" i="12" s="1"/>
  <c r="AB55" i="12"/>
  <c r="D44" i="34"/>
  <c r="E23" i="12" s="1"/>
  <c r="AB23" i="12"/>
  <c r="D44" i="32"/>
  <c r="E21" i="12" s="1"/>
  <c r="AH37" i="12"/>
  <c r="AA21" i="12"/>
  <c r="AD21" i="12"/>
  <c r="J21" i="34"/>
  <c r="K7" i="12" s="1"/>
  <c r="AH7" i="12"/>
  <c r="E21" i="34"/>
  <c r="F7" i="12" s="1"/>
  <c r="AC7" i="12"/>
  <c r="F21" i="34"/>
  <c r="G7" i="12" s="1"/>
  <c r="AD7" i="12"/>
  <c r="D21" i="34"/>
  <c r="E7" i="12" s="1"/>
  <c r="AB7" i="12"/>
  <c r="B21" i="34"/>
  <c r="C7" i="12" s="1"/>
  <c r="Z7" i="12"/>
  <c r="H21" i="34"/>
  <c r="I7" i="12" s="1"/>
  <c r="AF7" i="12"/>
  <c r="C21" i="34"/>
  <c r="D7" i="12" s="1"/>
  <c r="AA7" i="12"/>
  <c r="G21" i="34"/>
  <c r="H7" i="12" s="1"/>
  <c r="AE7" i="12"/>
  <c r="J21" i="33"/>
  <c r="K6" i="12" s="1"/>
  <c r="AH6" i="12"/>
  <c r="H21" i="33"/>
  <c r="I6" i="12" s="1"/>
  <c r="AF6" i="12"/>
  <c r="I21" i="33"/>
  <c r="J6" i="12" s="1"/>
  <c r="AG6" i="12"/>
  <c r="E21" i="33"/>
  <c r="F6" i="12" s="1"/>
  <c r="AC6" i="12"/>
  <c r="F21" i="33"/>
  <c r="G6" i="12" s="1"/>
  <c r="AD6" i="12"/>
  <c r="G21" i="33"/>
  <c r="H6" i="12" s="1"/>
  <c r="AE6" i="12"/>
  <c r="B21" i="33"/>
  <c r="C6" i="12" s="1"/>
  <c r="Z6" i="12"/>
  <c r="C21" i="33"/>
  <c r="D6" i="12" s="1"/>
  <c r="AA6" i="12"/>
  <c r="D21" i="33"/>
  <c r="E6" i="12" s="1"/>
  <c r="AB6" i="12"/>
  <c r="H90" i="33"/>
  <c r="I54" i="12" s="1"/>
  <c r="AF54" i="12"/>
  <c r="F90" i="33"/>
  <c r="G54" i="12" s="1"/>
  <c r="AD54" i="12"/>
  <c r="E67" i="33"/>
  <c r="F38" i="12" s="1"/>
  <c r="AC38" i="12"/>
  <c r="I67" i="33"/>
  <c r="J38" i="12" s="1"/>
  <c r="AG38" i="12"/>
  <c r="I90" i="33"/>
  <c r="J54" i="12" s="1"/>
  <c r="AG54" i="12"/>
  <c r="E90" i="33"/>
  <c r="F54" i="12" s="1"/>
  <c r="AC54" i="12"/>
  <c r="J67" i="33"/>
  <c r="K38" i="12" s="1"/>
  <c r="AH38" i="12"/>
  <c r="C90" i="33"/>
  <c r="D54" i="12" s="1"/>
  <c r="AA54" i="12"/>
  <c r="D90" i="33"/>
  <c r="E54" i="12" s="1"/>
  <c r="AB54" i="12"/>
  <c r="F67" i="33"/>
  <c r="G38" i="12" s="1"/>
  <c r="AD38" i="12"/>
  <c r="G90" i="33"/>
  <c r="H54" i="12" s="1"/>
  <c r="AE54" i="12"/>
  <c r="J90" i="33"/>
  <c r="K54" i="12" s="1"/>
  <c r="AH54" i="12"/>
  <c r="G67" i="33"/>
  <c r="H38" i="12" s="1"/>
  <c r="AE38" i="12"/>
  <c r="H67" i="33"/>
  <c r="I38" i="12" s="1"/>
  <c r="AF38" i="12"/>
  <c r="B67" i="33"/>
  <c r="C38" i="12" s="1"/>
  <c r="Z38" i="12"/>
  <c r="C67" i="33"/>
  <c r="D38" i="12" s="1"/>
  <c r="AA38" i="12"/>
  <c r="D67" i="33"/>
  <c r="E38" i="12" s="1"/>
  <c r="AB38" i="12"/>
  <c r="M80" i="33"/>
  <c r="M80" i="34"/>
  <c r="M80" i="32"/>
  <c r="M80" i="31"/>
  <c r="D80" i="34"/>
  <c r="D80" i="32"/>
  <c r="D80" i="31"/>
  <c r="D80" i="33"/>
  <c r="J80" i="33"/>
  <c r="J80" i="34"/>
  <c r="J80" i="32"/>
  <c r="J80" i="31"/>
  <c r="C80" i="33"/>
  <c r="C80" i="34"/>
  <c r="C80" i="32"/>
  <c r="C80" i="31"/>
  <c r="E80" i="34"/>
  <c r="E80" i="33"/>
  <c r="F80" i="34"/>
  <c r="F80" i="32"/>
  <c r="F80" i="31"/>
  <c r="F80" i="33"/>
  <c r="G80" i="31"/>
  <c r="G80" i="33"/>
  <c r="G80" i="34"/>
  <c r="G80" i="32"/>
  <c r="H80" i="31"/>
  <c r="H80" i="33"/>
  <c r="H80" i="34"/>
  <c r="H80" i="32"/>
  <c r="I80" i="33"/>
  <c r="I80" i="34"/>
  <c r="I80" i="31"/>
  <c r="I80" i="32"/>
  <c r="B80" i="31"/>
  <c r="B80" i="33"/>
  <c r="B80" i="34"/>
  <c r="B80" i="32"/>
  <c r="F57" i="34"/>
  <c r="F57" i="31"/>
  <c r="F57" i="32"/>
  <c r="D57" i="34"/>
  <c r="D57" i="33"/>
  <c r="D57" i="31"/>
  <c r="D57" i="32"/>
  <c r="E57" i="34"/>
  <c r="G57" i="32"/>
  <c r="G57" i="34"/>
  <c r="G57" i="31"/>
  <c r="H57" i="32"/>
  <c r="H57" i="34"/>
  <c r="H57" i="31"/>
  <c r="I57" i="32"/>
  <c r="I57" i="34"/>
  <c r="I57" i="31"/>
  <c r="J57" i="32"/>
  <c r="J57" i="34"/>
  <c r="J57" i="31"/>
  <c r="C57" i="32"/>
  <c r="C57" i="34"/>
  <c r="C57" i="33"/>
  <c r="C57" i="31"/>
  <c r="M57" i="32"/>
  <c r="M57" i="34"/>
  <c r="M57" i="33"/>
  <c r="M57" i="31"/>
  <c r="B57" i="32"/>
  <c r="B57" i="34"/>
  <c r="B57" i="33"/>
  <c r="B57" i="31"/>
  <c r="L34" i="31"/>
  <c r="L34" i="33"/>
  <c r="L34" i="32"/>
  <c r="L34" i="34"/>
  <c r="M34" i="31"/>
  <c r="M34" i="33"/>
  <c r="M34" i="32"/>
  <c r="M34" i="34"/>
  <c r="K34" i="34"/>
  <c r="K34" i="31"/>
  <c r="K34" i="33"/>
  <c r="K34" i="32"/>
  <c r="I34" i="34"/>
  <c r="I34" i="33"/>
  <c r="I34" i="32"/>
  <c r="G34" i="34"/>
  <c r="G34" i="33"/>
  <c r="G34" i="32"/>
  <c r="F34" i="34"/>
  <c r="F34" i="33"/>
  <c r="F34" i="32"/>
  <c r="H34" i="34"/>
  <c r="H34" i="33"/>
  <c r="H34" i="32"/>
  <c r="J34" i="34"/>
  <c r="J34" i="33"/>
  <c r="J34" i="32"/>
  <c r="J11" i="34"/>
  <c r="J11" i="32"/>
  <c r="I11" i="32"/>
  <c r="I11" i="34"/>
  <c r="H11" i="32"/>
  <c r="H11" i="34"/>
  <c r="G11" i="34"/>
  <c r="G11" i="32"/>
  <c r="F11" i="32"/>
  <c r="F11" i="34"/>
  <c r="E11" i="34"/>
  <c r="E11" i="32"/>
  <c r="D11" i="34"/>
  <c r="D11" i="32"/>
  <c r="D11" i="33"/>
  <c r="D11" i="31"/>
  <c r="C11" i="34"/>
  <c r="C11" i="33"/>
  <c r="C11" i="32"/>
  <c r="C11" i="31"/>
  <c r="B11" i="32"/>
  <c r="B11" i="34"/>
  <c r="B11" i="33"/>
  <c r="Z37" i="12"/>
  <c r="AD5" i="12"/>
  <c r="H88" i="31"/>
  <c r="H89" i="31" s="1"/>
  <c r="AF52" i="12" s="1"/>
  <c r="G42" i="31"/>
  <c r="G43" i="31" s="1"/>
  <c r="AE20" i="12" s="1"/>
  <c r="AC53" i="12"/>
  <c r="B90" i="32"/>
  <c r="C53" i="12" s="1"/>
  <c r="G90" i="32"/>
  <c r="H53" i="12" s="1"/>
  <c r="AE53" i="12"/>
  <c r="I90" i="32"/>
  <c r="J53" i="12" s="1"/>
  <c r="AG53" i="12"/>
  <c r="C90" i="32"/>
  <c r="D53" i="12" s="1"/>
  <c r="AA53" i="12"/>
  <c r="H90" i="32"/>
  <c r="I53" i="12" s="1"/>
  <c r="AF53" i="12"/>
  <c r="H67" i="32"/>
  <c r="I37" i="12" s="1"/>
  <c r="AF37" i="12"/>
  <c r="J90" i="32"/>
  <c r="K53" i="12" s="1"/>
  <c r="AH53" i="12"/>
  <c r="E67" i="32"/>
  <c r="F37" i="12" s="1"/>
  <c r="AC37" i="12"/>
  <c r="D90" i="32"/>
  <c r="E53" i="12" s="1"/>
  <c r="AB53" i="12"/>
  <c r="F67" i="32"/>
  <c r="G37" i="12" s="1"/>
  <c r="AD37" i="12"/>
  <c r="I67" i="32"/>
  <c r="J37" i="12" s="1"/>
  <c r="AG37" i="12"/>
  <c r="G67" i="32"/>
  <c r="H37" i="12" s="1"/>
  <c r="AE37" i="12"/>
  <c r="C67" i="32"/>
  <c r="D37" i="12" s="1"/>
  <c r="AA37" i="12"/>
  <c r="D67" i="32"/>
  <c r="E37" i="12" s="1"/>
  <c r="AB37" i="12"/>
  <c r="E44" i="32"/>
  <c r="F21" i="12" s="1"/>
  <c r="AC21" i="12"/>
  <c r="H44" i="32"/>
  <c r="I21" i="12" s="1"/>
  <c r="AF21" i="12"/>
  <c r="J44" i="32"/>
  <c r="K21" i="12" s="1"/>
  <c r="AH21" i="12"/>
  <c r="B44" i="32"/>
  <c r="C21" i="12" s="1"/>
  <c r="Z21" i="12"/>
  <c r="B21" i="32"/>
  <c r="C5" i="12" s="1"/>
  <c r="Z5" i="12"/>
  <c r="E21" i="32"/>
  <c r="F5" i="12" s="1"/>
  <c r="AC5" i="12"/>
  <c r="I21" i="32"/>
  <c r="J5" i="12" s="1"/>
  <c r="AG5" i="12"/>
  <c r="J21" i="32"/>
  <c r="K5" i="12" s="1"/>
  <c r="AH5" i="12"/>
  <c r="D21" i="32"/>
  <c r="E5" i="12" s="1"/>
  <c r="AB5" i="12"/>
  <c r="C21" i="32"/>
  <c r="D5" i="12" s="1"/>
  <c r="AA5" i="12"/>
  <c r="I88" i="31"/>
  <c r="I89" i="31" s="1"/>
  <c r="B88" i="31"/>
  <c r="B89" i="31" s="1"/>
  <c r="J88" i="31"/>
  <c r="J89" i="31" s="1"/>
  <c r="G65" i="31"/>
  <c r="G66" i="31" s="1"/>
  <c r="E65" i="31"/>
  <c r="E66" i="31" s="1"/>
  <c r="C42" i="31"/>
  <c r="G44" i="31"/>
  <c r="H20" i="12" s="1"/>
  <c r="G19" i="31"/>
  <c r="G20" i="31" s="1"/>
  <c r="B19" i="31"/>
  <c r="B20" i="31" s="1"/>
  <c r="J19" i="31"/>
  <c r="J20" i="31" s="1"/>
  <c r="H19" i="31"/>
  <c r="H20" i="31" s="1"/>
  <c r="G88" i="31"/>
  <c r="G89" i="31" s="1"/>
  <c r="C88" i="31"/>
  <c r="C89" i="31" s="1"/>
  <c r="D88" i="31"/>
  <c r="D89" i="31" s="1"/>
  <c r="E88" i="31"/>
  <c r="E89" i="31" s="1"/>
  <c r="F88" i="31"/>
  <c r="I65" i="31"/>
  <c r="I66" i="31" s="1"/>
  <c r="B65" i="31"/>
  <c r="B66" i="31" s="1"/>
  <c r="J65" i="31"/>
  <c r="J66" i="31" s="1"/>
  <c r="C65" i="31"/>
  <c r="C66" i="31" s="1"/>
  <c r="D65" i="31"/>
  <c r="D66" i="31" s="1"/>
  <c r="F65" i="31"/>
  <c r="F66" i="31" s="1"/>
  <c r="F89" i="31"/>
  <c r="H65" i="31"/>
  <c r="H66" i="31" s="1"/>
  <c r="C43" i="31"/>
  <c r="B42" i="31"/>
  <c r="B43" i="31" s="1"/>
  <c r="J42" i="31"/>
  <c r="J43" i="31" s="1"/>
  <c r="H43" i="31"/>
  <c r="I43" i="31"/>
  <c r="F42" i="31"/>
  <c r="F43" i="31" s="1"/>
  <c r="F19" i="31"/>
  <c r="F20" i="31" s="1"/>
  <c r="I19" i="31"/>
  <c r="I20" i="31" s="1"/>
  <c r="C19" i="31"/>
  <c r="C20" i="31" s="1"/>
  <c r="D19" i="31"/>
  <c r="D20" i="31" s="1"/>
  <c r="E19" i="31"/>
  <c r="E20" i="31" s="1"/>
  <c r="A86" i="1"/>
  <c r="A87" i="1"/>
  <c r="A85" i="1"/>
  <c r="A40" i="1"/>
  <c r="A41" i="1"/>
  <c r="A39" i="1"/>
  <c r="A63" i="1"/>
  <c r="A64" i="1"/>
  <c r="A62" i="1"/>
  <c r="B85" i="1"/>
  <c r="J87" i="1"/>
  <c r="I87" i="1"/>
  <c r="H87" i="1"/>
  <c r="G87" i="1"/>
  <c r="F87" i="1"/>
  <c r="E87" i="1"/>
  <c r="D87" i="1"/>
  <c r="C87" i="1"/>
  <c r="B87" i="1"/>
  <c r="J86" i="1"/>
  <c r="I86" i="1"/>
  <c r="H86" i="1"/>
  <c r="G86" i="1"/>
  <c r="F86" i="1"/>
  <c r="E86" i="1"/>
  <c r="D86" i="1"/>
  <c r="C86" i="1"/>
  <c r="B86" i="1"/>
  <c r="J85" i="1"/>
  <c r="I85" i="1"/>
  <c r="H85" i="1"/>
  <c r="G85" i="1"/>
  <c r="F85" i="1"/>
  <c r="E85" i="1"/>
  <c r="D85" i="1"/>
  <c r="C85" i="1"/>
  <c r="A84" i="1"/>
  <c r="A83" i="1"/>
  <c r="A50" i="12" s="1"/>
  <c r="C62" i="1"/>
  <c r="D62" i="1"/>
  <c r="E62" i="1"/>
  <c r="F62" i="1"/>
  <c r="G62" i="1"/>
  <c r="H62" i="1"/>
  <c r="I62" i="1"/>
  <c r="J62" i="1"/>
  <c r="C63" i="1"/>
  <c r="D63" i="1"/>
  <c r="E63" i="1"/>
  <c r="F63" i="1"/>
  <c r="G63" i="1"/>
  <c r="H63" i="1"/>
  <c r="I63" i="1"/>
  <c r="J63" i="1"/>
  <c r="C64" i="1"/>
  <c r="D64" i="1"/>
  <c r="E64" i="1"/>
  <c r="F64" i="1"/>
  <c r="G64" i="1"/>
  <c r="H64" i="1"/>
  <c r="I64" i="1"/>
  <c r="J64" i="1"/>
  <c r="B64" i="1"/>
  <c r="B63" i="1"/>
  <c r="B62" i="1"/>
  <c r="A44" i="1"/>
  <c r="A67" i="1" s="1"/>
  <c r="A90" i="1" s="1"/>
  <c r="A43" i="1"/>
  <c r="A66" i="1" s="1"/>
  <c r="A89" i="1" s="1"/>
  <c r="C39" i="1"/>
  <c r="F39" i="1"/>
  <c r="G39" i="1"/>
  <c r="H39" i="1"/>
  <c r="I39" i="1"/>
  <c r="J39" i="1"/>
  <c r="C40" i="1"/>
  <c r="F40" i="1"/>
  <c r="G40" i="1"/>
  <c r="H40" i="1"/>
  <c r="I40" i="1"/>
  <c r="J40" i="1"/>
  <c r="C41" i="1"/>
  <c r="F41" i="1"/>
  <c r="G41" i="1"/>
  <c r="H41" i="1"/>
  <c r="I41" i="1"/>
  <c r="J41" i="1"/>
  <c r="B41" i="1"/>
  <c r="B40" i="1"/>
  <c r="B39" i="1"/>
  <c r="A17" i="1"/>
  <c r="A18" i="1"/>
  <c r="A16" i="1"/>
  <c r="C16" i="1"/>
  <c r="F16" i="1"/>
  <c r="G16" i="1"/>
  <c r="H16" i="1"/>
  <c r="I16" i="1"/>
  <c r="C17" i="1"/>
  <c r="F17" i="1"/>
  <c r="G17" i="1"/>
  <c r="H17" i="1"/>
  <c r="I17" i="1"/>
  <c r="C18" i="1"/>
  <c r="F18" i="1"/>
  <c r="G18" i="1"/>
  <c r="H18" i="1"/>
  <c r="I18" i="1"/>
  <c r="B17" i="1"/>
  <c r="B18" i="1"/>
  <c r="B16" i="1"/>
  <c r="E25" i="34" l="1"/>
  <c r="E37" i="34" s="1"/>
  <c r="F17" i="12"/>
  <c r="E37" i="33"/>
  <c r="E25" i="32"/>
  <c r="E37" i="32" s="1"/>
  <c r="E34" i="1"/>
  <c r="E17" i="12"/>
  <c r="D25" i="31"/>
  <c r="D37" i="31" s="1"/>
  <c r="D25" i="33"/>
  <c r="D37" i="33" s="1"/>
  <c r="D25" i="32"/>
  <c r="D37" i="32" s="1"/>
  <c r="D25" i="34"/>
  <c r="D37" i="34" s="1"/>
  <c r="D34" i="1"/>
  <c r="D37" i="1"/>
  <c r="D17" i="12"/>
  <c r="C25" i="33"/>
  <c r="C37" i="33" s="1"/>
  <c r="C25" i="32"/>
  <c r="C37" i="32" s="1"/>
  <c r="C25" i="31"/>
  <c r="C37" i="31" s="1"/>
  <c r="C25" i="34"/>
  <c r="C37" i="34" s="1"/>
  <c r="C37" i="1"/>
  <c r="C34" i="1"/>
  <c r="B25" i="33"/>
  <c r="B37" i="33" s="1"/>
  <c r="B25" i="34"/>
  <c r="B37" i="34" s="1"/>
  <c r="C17" i="12"/>
  <c r="B25" i="32"/>
  <c r="B37" i="32" s="1"/>
  <c r="B25" i="31"/>
  <c r="B37" i="31" s="1"/>
  <c r="B37" i="1"/>
  <c r="B34" i="1"/>
  <c r="B90" i="31"/>
  <c r="C52" i="12" s="1"/>
  <c r="Z52" i="12"/>
  <c r="C90" i="31"/>
  <c r="D52" i="12" s="1"/>
  <c r="AA52" i="12"/>
  <c r="C67" i="31"/>
  <c r="D36" i="12" s="1"/>
  <c r="AA36" i="12"/>
  <c r="B67" i="31"/>
  <c r="C36" i="12" s="1"/>
  <c r="Z36" i="12"/>
  <c r="I67" i="31"/>
  <c r="J36" i="12" s="1"/>
  <c r="AG36" i="12"/>
  <c r="J90" i="31"/>
  <c r="K52" i="12" s="1"/>
  <c r="AH52" i="12"/>
  <c r="E90" i="31"/>
  <c r="F52" i="12" s="1"/>
  <c r="AC52" i="12"/>
  <c r="J67" i="31"/>
  <c r="K36" i="12" s="1"/>
  <c r="AH36" i="12"/>
  <c r="G90" i="31"/>
  <c r="H52" i="12" s="1"/>
  <c r="AE52" i="12"/>
  <c r="H67" i="31"/>
  <c r="I36" i="12" s="1"/>
  <c r="AF36" i="12"/>
  <c r="I90" i="31"/>
  <c r="J52" i="12" s="1"/>
  <c r="AG52" i="12"/>
  <c r="F90" i="31"/>
  <c r="G52" i="12" s="1"/>
  <c r="AD52" i="12"/>
  <c r="E67" i="31"/>
  <c r="F36" i="12" s="1"/>
  <c r="AC36" i="12"/>
  <c r="F67" i="31"/>
  <c r="G36" i="12" s="1"/>
  <c r="AD36" i="12"/>
  <c r="H90" i="31"/>
  <c r="I52" i="12" s="1"/>
  <c r="D67" i="31"/>
  <c r="E36" i="12" s="1"/>
  <c r="AB36" i="12"/>
  <c r="D90" i="31"/>
  <c r="E52" i="12" s="1"/>
  <c r="AB52" i="12"/>
  <c r="G67" i="31"/>
  <c r="H36" i="12" s="1"/>
  <c r="AE36" i="12"/>
  <c r="E44" i="31"/>
  <c r="F20" i="12" s="1"/>
  <c r="AC20" i="12"/>
  <c r="E20" i="12"/>
  <c r="AB20" i="12"/>
  <c r="H44" i="31"/>
  <c r="I20" i="12" s="1"/>
  <c r="AF20" i="12"/>
  <c r="J44" i="31"/>
  <c r="K20" i="12" s="1"/>
  <c r="AH20" i="12"/>
  <c r="B44" i="31"/>
  <c r="C20" i="12" s="1"/>
  <c r="Z20" i="12"/>
  <c r="I44" i="31"/>
  <c r="J20" i="12" s="1"/>
  <c r="AG20" i="12"/>
  <c r="F44" i="31"/>
  <c r="G20" i="12" s="1"/>
  <c r="AD20" i="12"/>
  <c r="C44" i="31"/>
  <c r="D20" i="12" s="1"/>
  <c r="AA20" i="12"/>
  <c r="I21" i="31"/>
  <c r="J4" i="12" s="1"/>
  <c r="AG4" i="12"/>
  <c r="J21" i="31"/>
  <c r="K4" i="12" s="1"/>
  <c r="AH4" i="12"/>
  <c r="F21" i="31"/>
  <c r="G4" i="12" s="1"/>
  <c r="AD4" i="12"/>
  <c r="E21" i="31"/>
  <c r="F4" i="12" s="1"/>
  <c r="AC4" i="12"/>
  <c r="H21" i="31"/>
  <c r="I4" i="12" s="1"/>
  <c r="AF4" i="12"/>
  <c r="D21" i="31"/>
  <c r="E4" i="12" s="1"/>
  <c r="AB4" i="12"/>
  <c r="G21" i="31"/>
  <c r="H4" i="12" s="1"/>
  <c r="AE4" i="12"/>
  <c r="C21" i="31"/>
  <c r="D4" i="12" s="1"/>
  <c r="AA4" i="12"/>
  <c r="B21" i="31"/>
  <c r="C4" i="12" s="1"/>
  <c r="Z4" i="12"/>
  <c r="B89" i="1"/>
  <c r="E34" i="32" l="1"/>
  <c r="E34" i="33"/>
  <c r="E34" i="34"/>
  <c r="D34" i="31"/>
  <c r="D34" i="33"/>
  <c r="D34" i="34"/>
  <c r="D34" i="32"/>
  <c r="C34" i="34"/>
  <c r="C34" i="31"/>
  <c r="C34" i="33"/>
  <c r="C34" i="32"/>
  <c r="B34" i="33"/>
  <c r="B34" i="31"/>
  <c r="B34" i="34"/>
  <c r="B34" i="32"/>
  <c r="B90" i="1"/>
  <c r="C51" i="12" s="1"/>
  <c r="Z51" i="12"/>
  <c r="X34" i="12"/>
  <c r="A34" i="12"/>
  <c r="A61" i="1"/>
  <c r="A60" i="1"/>
  <c r="D66" i="1" l="1"/>
  <c r="D89" i="1"/>
  <c r="E89" i="1"/>
  <c r="I66" i="1"/>
  <c r="G89" i="1"/>
  <c r="J89" i="1"/>
  <c r="F66" i="1"/>
  <c r="F89" i="1"/>
  <c r="G66" i="1"/>
  <c r="H89" i="1"/>
  <c r="I89" i="1"/>
  <c r="J66" i="1"/>
  <c r="H66" i="1"/>
  <c r="E66" i="1"/>
  <c r="C89" i="1"/>
  <c r="C66" i="1"/>
  <c r="B66" i="1"/>
  <c r="Z57" i="12"/>
  <c r="Z58" i="12" s="1"/>
  <c r="C67" i="1" l="1"/>
  <c r="D35" i="12" s="1"/>
  <c r="AA35" i="12"/>
  <c r="F90" i="1"/>
  <c r="G51" i="12" s="1"/>
  <c r="AD51" i="12"/>
  <c r="C90" i="1"/>
  <c r="D51" i="12" s="1"/>
  <c r="AA51" i="12"/>
  <c r="AA57" i="12" s="1"/>
  <c r="AA58" i="12" s="1"/>
  <c r="F67" i="1"/>
  <c r="G35" i="12" s="1"/>
  <c r="AD35" i="12"/>
  <c r="E67" i="1"/>
  <c r="F35" i="12" s="1"/>
  <c r="AC35" i="12"/>
  <c r="H67" i="1"/>
  <c r="I35" i="12" s="1"/>
  <c r="AF35" i="12"/>
  <c r="I90" i="1"/>
  <c r="J51" i="12" s="1"/>
  <c r="AG51" i="12"/>
  <c r="G90" i="1"/>
  <c r="H51" i="12" s="1"/>
  <c r="AE51" i="12"/>
  <c r="AE57" i="12" s="1"/>
  <c r="AE58" i="12" s="1"/>
  <c r="I67" i="1"/>
  <c r="J35" i="12" s="1"/>
  <c r="AG35" i="12"/>
  <c r="E90" i="1"/>
  <c r="F51" i="12" s="1"/>
  <c r="AC51" i="12"/>
  <c r="AC56" i="12" s="1"/>
  <c r="H90" i="1"/>
  <c r="I51" i="12" s="1"/>
  <c r="AF51" i="12"/>
  <c r="AF56" i="12" s="1"/>
  <c r="D90" i="1"/>
  <c r="E51" i="12" s="1"/>
  <c r="AB51" i="12"/>
  <c r="AB57" i="12" s="1"/>
  <c r="AB58" i="12" s="1"/>
  <c r="B67" i="1"/>
  <c r="C35" i="12" s="1"/>
  <c r="Z35" i="12"/>
  <c r="G67" i="1"/>
  <c r="H35" i="12" s="1"/>
  <c r="AE35" i="12"/>
  <c r="D67" i="1"/>
  <c r="E35" i="12" s="1"/>
  <c r="AB35" i="12"/>
  <c r="J90" i="1"/>
  <c r="K51" i="12" s="1"/>
  <c r="K57" i="12" s="1"/>
  <c r="K58" i="12" s="1"/>
  <c r="AH51" i="12"/>
  <c r="AH57" i="12" s="1"/>
  <c r="AH58" i="12" s="1"/>
  <c r="J67" i="1"/>
  <c r="K35" i="12" s="1"/>
  <c r="K40" i="12" s="1"/>
  <c r="AH35" i="12"/>
  <c r="AH41" i="12" s="1"/>
  <c r="AH42" i="12" s="1"/>
  <c r="Z56" i="12"/>
  <c r="AC57" i="12"/>
  <c r="AC58" i="12" s="1"/>
  <c r="J15" i="1"/>
  <c r="J16" i="1"/>
  <c r="J17" i="1"/>
  <c r="J18" i="1"/>
  <c r="Y4" i="12"/>
  <c r="Y5" i="12"/>
  <c r="Y6" i="12"/>
  <c r="Y7" i="12"/>
  <c r="Y8" i="12"/>
  <c r="Y9" i="12"/>
  <c r="Y10" i="12"/>
  <c r="Y3" i="12"/>
  <c r="D43" i="1" l="1"/>
  <c r="D44" i="1" s="1"/>
  <c r="AB56" i="12"/>
  <c r="K56" i="12"/>
  <c r="AE56" i="12"/>
  <c r="I56" i="12"/>
  <c r="I57" i="12"/>
  <c r="I58" i="12" s="1"/>
  <c r="E57" i="12"/>
  <c r="E58" i="12" s="1"/>
  <c r="E56" i="12"/>
  <c r="H56" i="12"/>
  <c r="H57" i="12"/>
  <c r="H58" i="12" s="1"/>
  <c r="J57" i="12"/>
  <c r="J58" i="12" s="1"/>
  <c r="J56" i="12"/>
  <c r="G56" i="12"/>
  <c r="G57" i="12"/>
  <c r="G58" i="12" s="1"/>
  <c r="AA56" i="12"/>
  <c r="D57" i="12"/>
  <c r="D58" i="12" s="1"/>
  <c r="D56" i="12"/>
  <c r="F57" i="12"/>
  <c r="F58" i="12" s="1"/>
  <c r="F56" i="12"/>
  <c r="AF57" i="12"/>
  <c r="AF58" i="12" s="1"/>
  <c r="AH56" i="12"/>
  <c r="AH40" i="12"/>
  <c r="K41" i="12"/>
  <c r="K42" i="12" s="1"/>
  <c r="C43" i="1"/>
  <c r="G43" i="1"/>
  <c r="I43" i="1"/>
  <c r="F43" i="1"/>
  <c r="E43" i="1"/>
  <c r="B43" i="1"/>
  <c r="J43" i="1"/>
  <c r="H43" i="1"/>
  <c r="I41" i="12"/>
  <c r="I42" i="12" s="1"/>
  <c r="C40" i="12"/>
  <c r="D41" i="12"/>
  <c r="D42" i="12" s="1"/>
  <c r="AD17" i="12"/>
  <c r="AD57" i="12"/>
  <c r="AD58" i="12" s="1"/>
  <c r="AD56" i="12"/>
  <c r="C56" i="12"/>
  <c r="C57" i="12"/>
  <c r="C58" i="12" s="1"/>
  <c r="AC17" i="12"/>
  <c r="AB40" i="12"/>
  <c r="AB41" i="12"/>
  <c r="AB42" i="12" s="1"/>
  <c r="AB17" i="12"/>
  <c r="AA17" i="12"/>
  <c r="AA41" i="12"/>
  <c r="AA42" i="12" s="1"/>
  <c r="AA40" i="12"/>
  <c r="AG57" i="12"/>
  <c r="AG58" i="12" s="1"/>
  <c r="AG56" i="12"/>
  <c r="AG40" i="12"/>
  <c r="AG41" i="12"/>
  <c r="AG42" i="12" s="1"/>
  <c r="AH17" i="12"/>
  <c r="Z41" i="12"/>
  <c r="Z42" i="12" s="1"/>
  <c r="Z40" i="12"/>
  <c r="AE17" i="12"/>
  <c r="AC40" i="12"/>
  <c r="AC41" i="12"/>
  <c r="AC42" i="12" s="1"/>
  <c r="Z17" i="12"/>
  <c r="AG17" i="12"/>
  <c r="AE40" i="12"/>
  <c r="AE41" i="12"/>
  <c r="AE42" i="12" s="1"/>
  <c r="AD41" i="12"/>
  <c r="AD42" i="12" s="1"/>
  <c r="AD40" i="12"/>
  <c r="AF17" i="12"/>
  <c r="AF40" i="12"/>
  <c r="AF41" i="12"/>
  <c r="AF42" i="12" s="1"/>
  <c r="AH1" i="12"/>
  <c r="AF1" i="12"/>
  <c r="AG1" i="12"/>
  <c r="AA1" i="12"/>
  <c r="AB1" i="12"/>
  <c r="AC1" i="12"/>
  <c r="AD1" i="12"/>
  <c r="AE1" i="12"/>
  <c r="Z1" i="12"/>
  <c r="L48" i="31" l="1"/>
  <c r="M60" i="31" s="1"/>
  <c r="L48" i="33"/>
  <c r="M60" i="33" s="1"/>
  <c r="L48" i="34"/>
  <c r="M60" i="34" s="1"/>
  <c r="L48" i="32"/>
  <c r="M60" i="32" s="1"/>
  <c r="L57" i="1"/>
  <c r="K48" i="31"/>
  <c r="L60" i="31" s="1"/>
  <c r="K48" i="34"/>
  <c r="L60" i="34" s="1"/>
  <c r="K48" i="32"/>
  <c r="L60" i="32" s="1"/>
  <c r="K48" i="33"/>
  <c r="L60" i="33" s="1"/>
  <c r="K57" i="1"/>
  <c r="Z19" i="12"/>
  <c r="B44" i="1"/>
  <c r="C19" i="12" s="1"/>
  <c r="E44" i="1"/>
  <c r="F19" i="12" s="1"/>
  <c r="AC19" i="12"/>
  <c r="I44" i="1"/>
  <c r="J19" i="12" s="1"/>
  <c r="AG19" i="12"/>
  <c r="F44" i="1"/>
  <c r="G19" i="12" s="1"/>
  <c r="AD19" i="12"/>
  <c r="G44" i="1"/>
  <c r="H19" i="12" s="1"/>
  <c r="AE19" i="12"/>
  <c r="H44" i="1"/>
  <c r="I19" i="12" s="1"/>
  <c r="AF19" i="12"/>
  <c r="C44" i="1"/>
  <c r="D19" i="12" s="1"/>
  <c r="AA19" i="12"/>
  <c r="E19" i="12"/>
  <c r="AB19" i="12"/>
  <c r="J44" i="1"/>
  <c r="K19" i="12" s="1"/>
  <c r="AH19" i="12"/>
  <c r="I40" i="12"/>
  <c r="C41" i="12"/>
  <c r="C42" i="12" s="1"/>
  <c r="D40" i="12"/>
  <c r="H40" i="12"/>
  <c r="H41" i="12"/>
  <c r="H42" i="12" s="1"/>
  <c r="J41" i="12"/>
  <c r="J42" i="12" s="1"/>
  <c r="J40" i="12"/>
  <c r="AG33" i="12"/>
  <c r="M60" i="1"/>
  <c r="L60" i="1"/>
  <c r="AB33" i="12"/>
  <c r="AC33" i="12"/>
  <c r="AD33" i="12"/>
  <c r="Z33" i="12"/>
  <c r="AE33" i="12"/>
  <c r="G40" i="12"/>
  <c r="G41" i="12"/>
  <c r="G42" i="12" s="1"/>
  <c r="AH33" i="12"/>
  <c r="AA33" i="12"/>
  <c r="F41" i="12"/>
  <c r="F42" i="12" s="1"/>
  <c r="F40" i="12"/>
  <c r="AF33" i="12"/>
  <c r="E41" i="12"/>
  <c r="E42" i="12" s="1"/>
  <c r="E40" i="12"/>
  <c r="G20" i="1"/>
  <c r="L83" i="1" l="1"/>
  <c r="K71" i="33"/>
  <c r="L83" i="33" s="1"/>
  <c r="K71" i="34"/>
  <c r="L83" i="34" s="1"/>
  <c r="K71" i="32"/>
  <c r="L83" i="32" s="1"/>
  <c r="K71" i="31"/>
  <c r="L83" i="31" s="1"/>
  <c r="K80" i="1"/>
  <c r="L57" i="31"/>
  <c r="L57" i="32"/>
  <c r="L57" i="34"/>
  <c r="L57" i="33"/>
  <c r="K57" i="33"/>
  <c r="K57" i="31"/>
  <c r="K57" i="34"/>
  <c r="K57" i="32"/>
  <c r="M83" i="1"/>
  <c r="L71" i="33"/>
  <c r="M83" i="33" s="1"/>
  <c r="L71" i="34"/>
  <c r="M83" i="34" s="1"/>
  <c r="L71" i="31"/>
  <c r="M83" i="31" s="1"/>
  <c r="L71" i="32"/>
  <c r="M83" i="32" s="1"/>
  <c r="L80" i="1"/>
  <c r="G21" i="1"/>
  <c r="H3" i="12" s="1"/>
  <c r="AE3" i="12"/>
  <c r="AH49" i="12"/>
  <c r="AF49" i="12"/>
  <c r="AC49" i="12"/>
  <c r="AG49" i="12"/>
  <c r="AE49" i="12"/>
  <c r="AA49" i="12"/>
  <c r="AB49" i="12"/>
  <c r="AD49" i="12"/>
  <c r="Z49" i="12"/>
  <c r="B56" i="12"/>
  <c r="Y56" i="12" s="1"/>
  <c r="A18" i="12"/>
  <c r="X18" i="12" s="1"/>
  <c r="A38" i="1"/>
  <c r="M37" i="1"/>
  <c r="L37" i="1"/>
  <c r="A37" i="1"/>
  <c r="K80" i="31" l="1"/>
  <c r="K80" i="32"/>
  <c r="K80" i="34"/>
  <c r="K80" i="33"/>
  <c r="L80" i="32"/>
  <c r="L80" i="31"/>
  <c r="L80" i="33"/>
  <c r="L80" i="34"/>
  <c r="M14" i="1"/>
  <c r="L14" i="1"/>
  <c r="J20" i="1"/>
  <c r="J21" i="1" l="1"/>
  <c r="K3" i="12" s="1"/>
  <c r="AH3" i="12"/>
  <c r="Z25" i="12"/>
  <c r="Z26" i="12" s="1"/>
  <c r="Z24" i="12"/>
  <c r="B58" i="12"/>
  <c r="Y58" i="12" s="1"/>
  <c r="B57" i="12"/>
  <c r="Y57" i="12" s="1"/>
  <c r="H20" i="1"/>
  <c r="I20" i="1"/>
  <c r="I21" i="1" l="1"/>
  <c r="J3" i="12" s="1"/>
  <c r="AG3" i="12"/>
  <c r="H21" i="1"/>
  <c r="I3" i="12" s="1"/>
  <c r="AF3" i="12"/>
  <c r="AA24" i="12"/>
  <c r="AA25" i="12"/>
  <c r="AA26" i="12" s="1"/>
  <c r="D24" i="12"/>
  <c r="D25" i="12"/>
  <c r="D26" i="12" s="1"/>
  <c r="C25" i="12"/>
  <c r="C26" i="12" s="1"/>
  <c r="C24" i="12"/>
  <c r="AH8" i="12"/>
  <c r="AH9" i="12"/>
  <c r="AH10" i="12" s="1"/>
  <c r="K8" i="12"/>
  <c r="K9" i="12"/>
  <c r="K10" i="12" s="1"/>
  <c r="AD24" i="12" l="1"/>
  <c r="AD25" i="12"/>
  <c r="AD26" i="12" s="1"/>
  <c r="H24" i="12"/>
  <c r="H25" i="12"/>
  <c r="H26" i="12" s="1"/>
  <c r="G24" i="12"/>
  <c r="G25" i="12"/>
  <c r="G26" i="12" s="1"/>
  <c r="AF24" i="12"/>
  <c r="AF25" i="12"/>
  <c r="AF26" i="12" s="1"/>
  <c r="AH24" i="12"/>
  <c r="AH25" i="12"/>
  <c r="AH26" i="12" s="1"/>
  <c r="AE24" i="12"/>
  <c r="AE25" i="12"/>
  <c r="AE26" i="12" s="1"/>
  <c r="I24" i="12"/>
  <c r="I25" i="12"/>
  <c r="I26" i="12" s="1"/>
  <c r="K24" i="12"/>
  <c r="K25" i="12"/>
  <c r="K26" i="12" s="1"/>
  <c r="AG24" i="12"/>
  <c r="AG25" i="12"/>
  <c r="AG26" i="12" s="1"/>
  <c r="J24" i="12"/>
  <c r="J25" i="12"/>
  <c r="J26" i="12" s="1"/>
  <c r="E24" i="12"/>
  <c r="E25" i="12"/>
  <c r="E26" i="12" s="1"/>
  <c r="AB24" i="12"/>
  <c r="AB25" i="12"/>
  <c r="AB26" i="12" s="1"/>
  <c r="AC24" i="12"/>
  <c r="AC25" i="12"/>
  <c r="AC26" i="12" s="1"/>
  <c r="F24" i="12"/>
  <c r="F25" i="12"/>
  <c r="F26" i="12" s="1"/>
  <c r="AF8" i="12"/>
  <c r="AF9" i="12"/>
  <c r="AF10" i="12" s="1"/>
  <c r="I8" i="12"/>
  <c r="I9" i="12"/>
  <c r="I10" i="12" s="1"/>
  <c r="AE8" i="12"/>
  <c r="AE9" i="12"/>
  <c r="AE10" i="12" s="1"/>
  <c r="AG8" i="12"/>
  <c r="AG9" i="12"/>
  <c r="AG10" i="12" s="1"/>
  <c r="H9" i="12"/>
  <c r="H10" i="12" s="1"/>
  <c r="H8" i="12"/>
  <c r="J8" i="12"/>
  <c r="J9" i="12"/>
  <c r="J10" i="12" s="1"/>
  <c r="B55" i="12"/>
  <c r="Y55" i="12" s="1"/>
  <c r="A14" i="1"/>
  <c r="A15" i="1"/>
  <c r="A2" i="12" l="1"/>
  <c r="X2" i="12" s="1"/>
  <c r="B52" i="12"/>
  <c r="Y52" i="12" s="1"/>
  <c r="B54" i="12"/>
  <c r="Y54" i="12" s="1"/>
  <c r="B53" i="12"/>
  <c r="Y53" i="12" s="1"/>
  <c r="B51" i="12"/>
  <c r="Y51" i="12" s="1"/>
  <c r="D20" i="1"/>
  <c r="C20" i="1"/>
  <c r="E20" i="1"/>
  <c r="F20" i="1"/>
  <c r="F21" i="1" l="1"/>
  <c r="G3" i="12" s="1"/>
  <c r="AD3" i="12"/>
  <c r="E21" i="1"/>
  <c r="F3" i="12" s="1"/>
  <c r="AC3" i="12"/>
  <c r="C21" i="1"/>
  <c r="D3" i="12" s="1"/>
  <c r="AA3" i="12"/>
  <c r="D21" i="1"/>
  <c r="E3" i="12" s="1"/>
  <c r="AB3" i="12"/>
  <c r="B20" i="1"/>
  <c r="B21" i="1" s="1"/>
  <c r="C3" i="12" s="1"/>
  <c r="G8" i="12" l="1"/>
  <c r="G9" i="12"/>
  <c r="G10" i="12" s="1"/>
  <c r="AB9" i="12"/>
  <c r="AB10" i="12" s="1"/>
  <c r="AB8" i="12"/>
  <c r="E9" i="12"/>
  <c r="E10" i="12" s="1"/>
  <c r="E8" i="12"/>
  <c r="AA8" i="12"/>
  <c r="AA9" i="12"/>
  <c r="AA10" i="12" s="1"/>
  <c r="D8" i="12"/>
  <c r="D9" i="12"/>
  <c r="D10" i="12" s="1"/>
  <c r="AC8" i="12"/>
  <c r="AC9" i="12"/>
  <c r="AC10" i="12" s="1"/>
  <c r="F9" i="12"/>
  <c r="F10" i="12" s="1"/>
  <c r="F8" i="12"/>
  <c r="AD8" i="12"/>
  <c r="AD9" i="12"/>
  <c r="AD10" i="12" s="1"/>
  <c r="Z3" i="12"/>
  <c r="C8" i="12"/>
  <c r="C9" i="12"/>
  <c r="C10" i="12" s="1"/>
  <c r="Z9" i="12" l="1"/>
  <c r="Z10" i="12" s="1"/>
  <c r="Z8" i="12"/>
</calcChain>
</file>

<file path=xl/sharedStrings.xml><?xml version="1.0" encoding="utf-8"?>
<sst xmlns="http://schemas.openxmlformats.org/spreadsheetml/2006/main" count="116" uniqueCount="21">
  <si>
    <t>Error Std</t>
  </si>
  <si>
    <t>vero chu2</t>
  </si>
  <si>
    <t>vero-tulu4</t>
  </si>
  <si>
    <t>Lung_CHU2</t>
  </si>
  <si>
    <t>Extracts</t>
  </si>
  <si>
    <t>Blank</t>
  </si>
  <si>
    <t>Blank + extract</t>
  </si>
  <si>
    <t>Repetition 1</t>
  </si>
  <si>
    <t>Repetition 2</t>
  </si>
  <si>
    <t>Repetition 3</t>
  </si>
  <si>
    <t>% viability</t>
  </si>
  <si>
    <t>% mortality</t>
  </si>
  <si>
    <t>Solvent</t>
  </si>
  <si>
    <t>Mean</t>
  </si>
  <si>
    <t>Lung-tulu4</t>
  </si>
  <si>
    <t>Assay 1</t>
  </si>
  <si>
    <t>Assay 2</t>
  </si>
  <si>
    <t>Assay 3</t>
  </si>
  <si>
    <t>Assay 4</t>
  </si>
  <si>
    <t>Assay 5</t>
  </si>
  <si>
    <t>Dev. Std.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</si>
</sst>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sz val="10"/>
      <color rgb="FF80008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3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6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5" borderId="2" xfId="0" applyFill="1" applyBorder="1"/>
    <xf numFmtId="0" fontId="0" fillId="7" borderId="2" xfId="0" applyFill="1" applyBorder="1"/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Lung_CHU2 48h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General!$A$2</c:f>
              <c:strCache>
                <c:ptCount val="1"/>
                <c:pt idx="0">
                  <c:v>Lung_CHU2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General!$C$10:$K$10</c:f>
                <c:numCache>
                  <c:formatCode>General</c:formatCode>
                  <c:ptCount val="9"/>
                  <c:pt idx="0">
                    <c:v>3.3919336084028253</c:v>
                  </c:pt>
                  <c:pt idx="1">
                    <c:v>2.7332500446782588</c:v>
                  </c:pt>
                  <c:pt idx="2">
                    <c:v>8.0731692299062168</c:v>
                  </c:pt>
                  <c:pt idx="3">
                    <c:v>9.4163074062196674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General!$C$10:$K$10</c:f>
                <c:numCache>
                  <c:formatCode>General</c:formatCode>
                  <c:ptCount val="9"/>
                  <c:pt idx="0">
                    <c:v>3.3919336084028253</c:v>
                  </c:pt>
                  <c:pt idx="1">
                    <c:v>2.7332500446782588</c:v>
                  </c:pt>
                  <c:pt idx="2">
                    <c:v>8.0731692299062168</c:v>
                  </c:pt>
                  <c:pt idx="3">
                    <c:v>9.4163074062196674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General!$C$8:$K$8</c:f>
              <c:numCache>
                <c:formatCode>General</c:formatCode>
                <c:ptCount val="9"/>
                <c:pt idx="0">
                  <c:v>34.538029327513748</c:v>
                </c:pt>
                <c:pt idx="1">
                  <c:v>30.272392867011344</c:v>
                </c:pt>
                <c:pt idx="2">
                  <c:v>30.408974808718813</c:v>
                </c:pt>
                <c:pt idx="3">
                  <c:v>16.222629156346766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7F0-4158-A7EF-DDD1A4A9A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3280"/>
        <c:axId val="49673856"/>
      </c:scatterChart>
      <c:valAx>
        <c:axId val="4967328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673856"/>
        <c:crosses val="autoZero"/>
        <c:crossBetween val="midCat"/>
      </c:valAx>
      <c:valAx>
        <c:axId val="4967385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673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Lung</a:t>
            </a:r>
            <a:r>
              <a:rPr lang="en-US" sz="1800" b="1" i="0" baseline="0">
                <a:effectLst/>
              </a:rPr>
              <a:t>-tulu4_48h</a:t>
            </a:r>
            <a:endParaRPr lang="es-MX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General!$Y$19</c:f>
              <c:strCache>
                <c:ptCount val="1"/>
                <c:pt idx="0">
                  <c:v>Assay 1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General!$Z$19:$AH$19</c:f>
              <c:numCache>
                <c:formatCode>General</c:formatCode>
                <c:ptCount val="9"/>
                <c:pt idx="0">
                  <c:v>60.285508883639729</c:v>
                </c:pt>
                <c:pt idx="1">
                  <c:v>70.36048064085449</c:v>
                </c:pt>
                <c:pt idx="2">
                  <c:v>64.640032864331928</c:v>
                </c:pt>
                <c:pt idx="3">
                  <c:v>88.928828181164633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642-4188-9B21-B3320788A003}"/>
            </c:ext>
          </c:extLst>
        </c:ser>
        <c:ser>
          <c:idx val="1"/>
          <c:order val="1"/>
          <c:tx>
            <c:strRef>
              <c:f>General!$Y$20</c:f>
              <c:strCache>
                <c:ptCount val="1"/>
                <c:pt idx="0">
                  <c:v>Assay 2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General!$Z$20:$AH$20</c:f>
              <c:numCache>
                <c:formatCode>General</c:formatCode>
                <c:ptCount val="9"/>
                <c:pt idx="0">
                  <c:v>55.260011954572605</c:v>
                </c:pt>
                <c:pt idx="1">
                  <c:v>64.654313608288476</c:v>
                </c:pt>
                <c:pt idx="2">
                  <c:v>52.938832436740377</c:v>
                </c:pt>
                <c:pt idx="3">
                  <c:v>87.099023709902355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642-4188-9B21-B3320788A003}"/>
            </c:ext>
          </c:extLst>
        </c:ser>
        <c:ser>
          <c:idx val="2"/>
          <c:order val="2"/>
          <c:tx>
            <c:strRef>
              <c:f>General!$Y$21</c:f>
              <c:strCache>
                <c:ptCount val="1"/>
                <c:pt idx="0">
                  <c:v>Assay 3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General!$Z$21:$AH$21</c:f>
              <c:numCache>
                <c:formatCode>General</c:formatCode>
                <c:ptCount val="9"/>
                <c:pt idx="0">
                  <c:v>63.287578757875785</c:v>
                </c:pt>
                <c:pt idx="1">
                  <c:v>55.861836183618365</c:v>
                </c:pt>
                <c:pt idx="2">
                  <c:v>80.749324932493238</c:v>
                </c:pt>
                <c:pt idx="3">
                  <c:v>110.95859585958596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642-4188-9B21-B3320788A003}"/>
            </c:ext>
          </c:extLst>
        </c:ser>
        <c:ser>
          <c:idx val="3"/>
          <c:order val="3"/>
          <c:tx>
            <c:strRef>
              <c:f>General!$Y$22</c:f>
              <c:strCache>
                <c:ptCount val="1"/>
                <c:pt idx="0">
                  <c:v>Assay 4</c:v>
                </c:pt>
              </c:strCache>
            </c:strRef>
          </c:tx>
          <c:spPr>
            <a:ln>
              <a:noFill/>
            </a:ln>
          </c:spPr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General!$Z$22:$AH$22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642-4188-9B21-B3320788A003}"/>
            </c:ext>
          </c:extLst>
        </c:ser>
        <c:ser>
          <c:idx val="4"/>
          <c:order val="4"/>
          <c:tx>
            <c:strRef>
              <c:f>General!$Y$23</c:f>
              <c:strCache>
                <c:ptCount val="1"/>
                <c:pt idx="0">
                  <c:v>Assay 5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General!$Z$23:$AH$23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642-4188-9B21-B3320788A003}"/>
            </c:ext>
          </c:extLst>
        </c:ser>
        <c:ser>
          <c:idx val="5"/>
          <c:order val="5"/>
          <c:tx>
            <c:strRef>
              <c:f>General!$Y$24</c:f>
              <c:strCache>
                <c:ptCount val="1"/>
                <c:pt idx="0">
                  <c:v>Mean</c:v>
                </c:pt>
              </c:strCache>
            </c:strRef>
          </c:tx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General!$Z$24:$AH$24</c:f>
              <c:numCache>
                <c:formatCode>General</c:formatCode>
                <c:ptCount val="9"/>
                <c:pt idx="0">
                  <c:v>59.611033198696042</c:v>
                </c:pt>
                <c:pt idx="1">
                  <c:v>63.625543477587108</c:v>
                </c:pt>
                <c:pt idx="2">
                  <c:v>66.109396744521845</c:v>
                </c:pt>
                <c:pt idx="3">
                  <c:v>95.662149250217638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A642-4188-9B21-B3320788A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37728"/>
        <c:axId val="96138304"/>
      </c:scatterChart>
      <c:valAx>
        <c:axId val="9613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138304"/>
        <c:crosses val="autoZero"/>
        <c:crossBetween val="midCat"/>
      </c:valAx>
      <c:valAx>
        <c:axId val="96138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137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General!#REF!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General!#REF!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strRef>
              <c:f>General!#REF!</c:f>
              <c:strCache>
                <c:ptCount val="8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75</c:v>
                </c:pt>
                <c:pt idx="5">
                  <c:v>50</c:v>
                </c:pt>
                <c:pt idx="6">
                  <c:v>10</c:v>
                </c:pt>
                <c:pt idx="7">
                  <c:v>1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2A2-49DF-8F0B-A9CCD10A3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63904"/>
        <c:axId val="96764480"/>
      </c:scatterChart>
      <c:valAx>
        <c:axId val="9676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Concentración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764480"/>
        <c:crosses val="autoZero"/>
        <c:crossBetween val="midCat"/>
      </c:valAx>
      <c:valAx>
        <c:axId val="96764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763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Título del gráfico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xVal>
            <c:strRef>
              <c:f>General!#REF!</c:f>
              <c:strCache>
                <c:ptCount val="8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75</c:v>
                </c:pt>
                <c:pt idx="5">
                  <c:v>50</c:v>
                </c:pt>
                <c:pt idx="6">
                  <c:v>10</c:v>
                </c:pt>
                <c:pt idx="7">
                  <c:v>1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Ensayo 1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CDC-465E-8D9E-5C295B654055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strRef>
              <c:f>General!#REF!</c:f>
              <c:strCache>
                <c:ptCount val="8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75</c:v>
                </c:pt>
                <c:pt idx="5">
                  <c:v>50</c:v>
                </c:pt>
                <c:pt idx="6">
                  <c:v>10</c:v>
                </c:pt>
                <c:pt idx="7">
                  <c:v>1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Ensayo 2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CDC-465E-8D9E-5C295B654055}"/>
            </c:ext>
          </c:extLst>
        </c:ser>
        <c:ser>
          <c:idx val="2"/>
          <c:order val="2"/>
          <c:spPr>
            <a:ln w="28575">
              <a:noFill/>
            </a:ln>
          </c:spPr>
          <c:xVal>
            <c:strRef>
              <c:f>General!#REF!</c:f>
              <c:strCache>
                <c:ptCount val="8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75</c:v>
                </c:pt>
                <c:pt idx="5">
                  <c:v>50</c:v>
                </c:pt>
                <c:pt idx="6">
                  <c:v>10</c:v>
                </c:pt>
                <c:pt idx="7">
                  <c:v>1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Ensayo 3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CDC-465E-8D9E-5C295B654055}"/>
            </c:ext>
          </c:extLst>
        </c:ser>
        <c:ser>
          <c:idx val="3"/>
          <c:order val="3"/>
          <c:spPr>
            <a:ln>
              <a:noFill/>
            </a:ln>
          </c:spPr>
          <c:xVal>
            <c:strRef>
              <c:f>General!#REF!</c:f>
              <c:strCache>
                <c:ptCount val="8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75</c:v>
                </c:pt>
                <c:pt idx="5">
                  <c:v>50</c:v>
                </c:pt>
                <c:pt idx="6">
                  <c:v>10</c:v>
                </c:pt>
                <c:pt idx="7">
                  <c:v>1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Ensayo 4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CDC-465E-8D9E-5C295B654055}"/>
            </c:ext>
          </c:extLst>
        </c:ser>
        <c:ser>
          <c:idx val="4"/>
          <c:order val="4"/>
          <c:spPr>
            <a:ln w="28575">
              <a:noFill/>
            </a:ln>
          </c:spPr>
          <c:xVal>
            <c:strRef>
              <c:f>General!#REF!</c:f>
              <c:strCache>
                <c:ptCount val="8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75</c:v>
                </c:pt>
                <c:pt idx="5">
                  <c:v>50</c:v>
                </c:pt>
                <c:pt idx="6">
                  <c:v>10</c:v>
                </c:pt>
                <c:pt idx="7">
                  <c:v>1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Ensayo 5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CDC-465E-8D9E-5C295B654055}"/>
            </c:ext>
          </c:extLst>
        </c:ser>
        <c:ser>
          <c:idx val="5"/>
          <c:order val="5"/>
          <c:xVal>
            <c:strRef>
              <c:f>General!#REF!</c:f>
              <c:strCache>
                <c:ptCount val="8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75</c:v>
                </c:pt>
                <c:pt idx="5">
                  <c:v>50</c:v>
                </c:pt>
                <c:pt idx="6">
                  <c:v>10</c:v>
                </c:pt>
                <c:pt idx="7">
                  <c:v>1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Promedio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CCDC-465E-8D9E-5C295B654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66208"/>
        <c:axId val="96766784"/>
      </c:scatterChart>
      <c:valAx>
        <c:axId val="9676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Concentración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766784"/>
        <c:crosses val="autoZero"/>
        <c:crossBetween val="midCat"/>
      </c:valAx>
      <c:valAx>
        <c:axId val="96766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766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General!#REF!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General!#REF!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C56-4A6F-8DE6-FBDDC7019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68512"/>
        <c:axId val="96769088"/>
      </c:scatterChart>
      <c:valAx>
        <c:axId val="9676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Concentración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769088"/>
        <c:crosses val="autoZero"/>
        <c:crossBetween val="midCat"/>
      </c:valAx>
      <c:valAx>
        <c:axId val="96769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768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Lung-tulu4_48h</a:t>
            </a:r>
            <a:endParaRPr lang="es-MX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General!$B$19</c:f>
              <c:strCache>
                <c:ptCount val="1"/>
                <c:pt idx="0">
                  <c:v>Assay 1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General!$C$19:$K$19</c:f>
              <c:numCache>
                <c:formatCode>General</c:formatCode>
                <c:ptCount val="9"/>
                <c:pt idx="0">
                  <c:v>39.714491116360271</c:v>
                </c:pt>
                <c:pt idx="1">
                  <c:v>29.63951935914551</c:v>
                </c:pt>
                <c:pt idx="2">
                  <c:v>35.359967135668072</c:v>
                </c:pt>
                <c:pt idx="3">
                  <c:v>11.071171818835367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D35-4F00-A921-BA4542F86182}"/>
            </c:ext>
          </c:extLst>
        </c:ser>
        <c:ser>
          <c:idx val="1"/>
          <c:order val="1"/>
          <c:tx>
            <c:strRef>
              <c:f>General!$B$20</c:f>
              <c:strCache>
                <c:ptCount val="1"/>
                <c:pt idx="0">
                  <c:v>Assay 2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General!$C$20:$K$20</c:f>
              <c:numCache>
                <c:formatCode>General</c:formatCode>
                <c:ptCount val="9"/>
                <c:pt idx="0">
                  <c:v>44.739988045427395</c:v>
                </c:pt>
                <c:pt idx="1">
                  <c:v>35.345686391711524</c:v>
                </c:pt>
                <c:pt idx="2">
                  <c:v>47.061167563259623</c:v>
                </c:pt>
                <c:pt idx="3">
                  <c:v>12.900976290097645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D35-4F00-A921-BA4542F86182}"/>
            </c:ext>
          </c:extLst>
        </c:ser>
        <c:ser>
          <c:idx val="2"/>
          <c:order val="2"/>
          <c:tx>
            <c:strRef>
              <c:f>General!$B$21</c:f>
              <c:strCache>
                <c:ptCount val="1"/>
                <c:pt idx="0">
                  <c:v>Assay 3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General!$C$21:$K$21</c:f>
              <c:numCache>
                <c:formatCode>General</c:formatCode>
                <c:ptCount val="9"/>
                <c:pt idx="0">
                  <c:v>36.712421242124215</c:v>
                </c:pt>
                <c:pt idx="1">
                  <c:v>44.138163816381635</c:v>
                </c:pt>
                <c:pt idx="2">
                  <c:v>19.250675067506762</c:v>
                </c:pt>
                <c:pt idx="3">
                  <c:v>-10.958595859585955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D35-4F00-A921-BA4542F86182}"/>
            </c:ext>
          </c:extLst>
        </c:ser>
        <c:ser>
          <c:idx val="3"/>
          <c:order val="3"/>
          <c:tx>
            <c:strRef>
              <c:f>General!$B$22</c:f>
              <c:strCache>
                <c:ptCount val="1"/>
                <c:pt idx="0">
                  <c:v>Assay 4</c:v>
                </c:pt>
              </c:strCache>
            </c:strRef>
          </c:tx>
          <c:spPr>
            <a:ln>
              <a:noFill/>
            </a:ln>
          </c:spPr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General!$C$22:$K$22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D35-4F00-A921-BA4542F86182}"/>
            </c:ext>
          </c:extLst>
        </c:ser>
        <c:ser>
          <c:idx val="4"/>
          <c:order val="4"/>
          <c:tx>
            <c:strRef>
              <c:f>General!$B$23</c:f>
              <c:strCache>
                <c:ptCount val="1"/>
                <c:pt idx="0">
                  <c:v>Assay 5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General!$C$23:$K$23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4D35-4F00-A921-BA4542F86182}"/>
            </c:ext>
          </c:extLst>
        </c:ser>
        <c:ser>
          <c:idx val="5"/>
          <c:order val="5"/>
          <c:tx>
            <c:strRef>
              <c:f>General!$B$24</c:f>
              <c:strCache>
                <c:ptCount val="1"/>
                <c:pt idx="0">
                  <c:v>Mean</c:v>
                </c:pt>
              </c:strCache>
            </c:strRef>
          </c:tx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General!$C$24:$K$24</c:f>
              <c:numCache>
                <c:formatCode>General</c:formatCode>
                <c:ptCount val="9"/>
                <c:pt idx="0">
                  <c:v>40.388966801303958</c:v>
                </c:pt>
                <c:pt idx="1">
                  <c:v>36.374456522412892</c:v>
                </c:pt>
                <c:pt idx="2">
                  <c:v>33.890603255478148</c:v>
                </c:pt>
                <c:pt idx="3">
                  <c:v>4.3378507497823522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4D35-4F00-A921-BA4542F8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70816"/>
        <c:axId val="96771392"/>
      </c:scatterChart>
      <c:valAx>
        <c:axId val="9677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771392"/>
        <c:crosses val="autoZero"/>
        <c:crossBetween val="midCat"/>
      </c:valAx>
      <c:valAx>
        <c:axId val="9677139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770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Título del gráfico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C4C-4B70-A707-C46FF821B8C4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C4C-4B70-A707-C46FF821B8C4}"/>
            </c:ext>
          </c:extLst>
        </c:ser>
        <c:ser>
          <c:idx val="2"/>
          <c:order val="2"/>
          <c:spPr>
            <a:ln w="28575">
              <a:noFill/>
            </a:ln>
          </c:spPr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C4C-4B70-A707-C46FF821B8C4}"/>
            </c:ext>
          </c:extLst>
        </c:ser>
        <c:ser>
          <c:idx val="3"/>
          <c:order val="3"/>
          <c:spPr>
            <a:ln>
              <a:noFill/>
            </a:ln>
          </c:spPr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C4C-4B70-A707-C46FF821B8C4}"/>
            </c:ext>
          </c:extLst>
        </c:ser>
        <c:ser>
          <c:idx val="4"/>
          <c:order val="4"/>
          <c:spPr>
            <a:ln w="28575">
              <a:noFill/>
            </a:ln>
          </c:spPr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C4C-4B70-A707-C46FF821B8C4}"/>
            </c:ext>
          </c:extLst>
        </c:ser>
        <c:ser>
          <c:idx val="5"/>
          <c:order val="5"/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CC4C-4B70-A707-C46FF821B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03488"/>
        <c:axId val="97504064"/>
      </c:scatterChart>
      <c:valAx>
        <c:axId val="9750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Concentración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7504064"/>
        <c:crosses val="autoZero"/>
        <c:crossBetween val="midCat"/>
      </c:valAx>
      <c:valAx>
        <c:axId val="97504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75034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VERO_CHU2_48h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General!$A$34</c:f>
              <c:strCache>
                <c:ptCount val="1"/>
                <c:pt idx="0">
                  <c:v>vero chu2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General!$C$42:$K$42</c:f>
                <c:numCache>
                  <c:formatCode>General</c:formatCode>
                  <c:ptCount val="9"/>
                  <c:pt idx="0">
                    <c:v>6.1066177780605235</c:v>
                  </c:pt>
                  <c:pt idx="1">
                    <c:v>4.2493614838205138</c:v>
                  </c:pt>
                  <c:pt idx="2">
                    <c:v>4.1085501902951833</c:v>
                  </c:pt>
                  <c:pt idx="3">
                    <c:v>2.3006879952905619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General!$C$42:$K$42</c:f>
                <c:numCache>
                  <c:formatCode>General</c:formatCode>
                  <c:ptCount val="9"/>
                  <c:pt idx="0">
                    <c:v>6.1066177780605235</c:v>
                  </c:pt>
                  <c:pt idx="1">
                    <c:v>4.2493614838205138</c:v>
                  </c:pt>
                  <c:pt idx="2">
                    <c:v>4.1085501902951833</c:v>
                  </c:pt>
                  <c:pt idx="3">
                    <c:v>2.3006879952905619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General!$C$40:$K$40</c:f>
              <c:numCache>
                <c:formatCode>General</c:formatCode>
                <c:ptCount val="9"/>
                <c:pt idx="0">
                  <c:v>5.3888340698879915</c:v>
                </c:pt>
                <c:pt idx="1">
                  <c:v>4.0516263258381189</c:v>
                </c:pt>
                <c:pt idx="2">
                  <c:v>3.0048741044116838</c:v>
                </c:pt>
                <c:pt idx="3">
                  <c:v>-0.90342781558179774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51A-43E5-8B4F-CD58F22FF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05792"/>
        <c:axId val="97506368"/>
      </c:scatterChart>
      <c:valAx>
        <c:axId val="9750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7506368"/>
        <c:crosses val="autoZero"/>
        <c:crossBetween val="midCat"/>
      </c:valAx>
      <c:valAx>
        <c:axId val="9750636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7505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VERO_TULU4_48h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General!$A$50</c:f>
              <c:strCache>
                <c:ptCount val="1"/>
                <c:pt idx="0">
                  <c:v>vero-tulu4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General!$C$58:$K$58</c:f>
                <c:numCache>
                  <c:formatCode>General</c:formatCode>
                  <c:ptCount val="9"/>
                  <c:pt idx="0">
                    <c:v>6.9847959781233593</c:v>
                  </c:pt>
                  <c:pt idx="1">
                    <c:v>5.4784845546374363</c:v>
                  </c:pt>
                  <c:pt idx="2">
                    <c:v>3.2238460203922945</c:v>
                  </c:pt>
                  <c:pt idx="3">
                    <c:v>1.7932300775278873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General!$C$58:$K$58</c:f>
                <c:numCache>
                  <c:formatCode>General</c:formatCode>
                  <c:ptCount val="9"/>
                  <c:pt idx="0">
                    <c:v>6.9847959781233593</c:v>
                  </c:pt>
                  <c:pt idx="1">
                    <c:v>5.4784845546374363</c:v>
                  </c:pt>
                  <c:pt idx="2">
                    <c:v>3.2238460203922945</c:v>
                  </c:pt>
                  <c:pt idx="3">
                    <c:v>1.7932300775278873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</c:errBars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General!$C$56:$K$56</c:f>
              <c:numCache>
                <c:formatCode>General</c:formatCode>
                <c:ptCount val="9"/>
                <c:pt idx="0">
                  <c:v>3.8537409955260196</c:v>
                </c:pt>
                <c:pt idx="1">
                  <c:v>4.5270308503126033</c:v>
                </c:pt>
                <c:pt idx="2">
                  <c:v>-1.9393292434217055</c:v>
                </c:pt>
                <c:pt idx="3">
                  <c:v>-7.6042292321679286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064-47A0-887B-ED5D0FED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08096"/>
        <c:axId val="97508672"/>
      </c:scatterChart>
      <c:valAx>
        <c:axId val="9750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7508672"/>
        <c:crosses val="autoZero"/>
        <c:crossBetween val="midCat"/>
      </c:valAx>
      <c:valAx>
        <c:axId val="9750867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7508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VERO_CHU2_48h</a:t>
            </a:r>
            <a:endParaRPr lang="es-MX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General!$B$35</c:f>
              <c:strCache>
                <c:ptCount val="1"/>
                <c:pt idx="0">
                  <c:v>Assay 1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General!$C$35:$K$35</c:f>
              <c:numCache>
                <c:formatCode>General</c:formatCode>
                <c:ptCount val="9"/>
                <c:pt idx="0">
                  <c:v>-5.6289167412712686</c:v>
                </c:pt>
                <c:pt idx="1">
                  <c:v>-1.1190689346463785</c:v>
                </c:pt>
                <c:pt idx="2">
                  <c:v>-3.424350940017888</c:v>
                </c:pt>
                <c:pt idx="3">
                  <c:v>-5.4946284691137066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249-49E6-948F-748D9DF474E6}"/>
            </c:ext>
          </c:extLst>
        </c:ser>
        <c:ser>
          <c:idx val="1"/>
          <c:order val="1"/>
          <c:tx>
            <c:strRef>
              <c:f>General!$B$36</c:f>
              <c:strCache>
                <c:ptCount val="1"/>
                <c:pt idx="0">
                  <c:v>Assay 2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General!$C$36:$K$36</c:f>
              <c:numCache>
                <c:formatCode>General</c:formatCode>
                <c:ptCount val="9"/>
                <c:pt idx="0">
                  <c:v>6.3338057342199932</c:v>
                </c:pt>
                <c:pt idx="1">
                  <c:v>0.79581380137358337</c:v>
                </c:pt>
                <c:pt idx="2">
                  <c:v>1.7878556633598492</c:v>
                </c:pt>
                <c:pt idx="3">
                  <c:v>1.6570369562847418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249-49E6-948F-748D9DF474E6}"/>
            </c:ext>
          </c:extLst>
        </c:ser>
        <c:ser>
          <c:idx val="2"/>
          <c:order val="2"/>
          <c:tx>
            <c:strRef>
              <c:f>General!$B$37</c:f>
              <c:strCache>
                <c:ptCount val="1"/>
                <c:pt idx="0">
                  <c:v>Assay 3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General!$C$37:$K$37</c:f>
              <c:numCache>
                <c:formatCode>General</c:formatCode>
                <c:ptCount val="9"/>
                <c:pt idx="0">
                  <c:v>15.46161321671525</c:v>
                </c:pt>
                <c:pt idx="1">
                  <c:v>12.478134110787153</c:v>
                </c:pt>
                <c:pt idx="2">
                  <c:v>10.65111758989309</c:v>
                </c:pt>
                <c:pt idx="3">
                  <c:v>1.1273080660835717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249-49E6-948F-748D9DF474E6}"/>
            </c:ext>
          </c:extLst>
        </c:ser>
        <c:ser>
          <c:idx val="3"/>
          <c:order val="3"/>
          <c:tx>
            <c:strRef>
              <c:f>General!$B$38</c:f>
              <c:strCache>
                <c:ptCount val="1"/>
                <c:pt idx="0">
                  <c:v>Assay 4</c:v>
                </c:pt>
              </c:strCache>
            </c:strRef>
          </c:tx>
          <c:spPr>
            <a:ln>
              <a:noFill/>
            </a:ln>
          </c:spPr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General!$C$38:$K$38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249-49E6-948F-748D9DF474E6}"/>
            </c:ext>
          </c:extLst>
        </c:ser>
        <c:ser>
          <c:idx val="4"/>
          <c:order val="4"/>
          <c:tx>
            <c:strRef>
              <c:f>General!$B$39</c:f>
              <c:strCache>
                <c:ptCount val="1"/>
                <c:pt idx="0">
                  <c:v>Assay 5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General!$C$39:$K$39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E249-49E6-948F-748D9DF474E6}"/>
            </c:ext>
          </c:extLst>
        </c:ser>
        <c:ser>
          <c:idx val="5"/>
          <c:order val="5"/>
          <c:tx>
            <c:strRef>
              <c:f>General!$B$40</c:f>
              <c:strCache>
                <c:ptCount val="1"/>
                <c:pt idx="0">
                  <c:v>Mean</c:v>
                </c:pt>
              </c:strCache>
            </c:strRef>
          </c:tx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General!$C$40:$K$40</c:f>
              <c:numCache>
                <c:formatCode>General</c:formatCode>
                <c:ptCount val="9"/>
                <c:pt idx="0">
                  <c:v>5.3888340698879915</c:v>
                </c:pt>
                <c:pt idx="1">
                  <c:v>4.0516263258381189</c:v>
                </c:pt>
                <c:pt idx="2">
                  <c:v>3.0048741044116838</c:v>
                </c:pt>
                <c:pt idx="3">
                  <c:v>-0.90342781558179774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E249-49E6-948F-748D9DF47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55456"/>
        <c:axId val="96356032"/>
      </c:scatterChart>
      <c:valAx>
        <c:axId val="9635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356032"/>
        <c:crosses val="autoZero"/>
        <c:crossBetween val="midCat"/>
      </c:valAx>
      <c:valAx>
        <c:axId val="9635603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355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VERO</a:t>
            </a:r>
            <a:r>
              <a:rPr lang="en-US" sz="1800" b="1" i="0" baseline="0">
                <a:effectLst/>
              </a:rPr>
              <a:t>_TULU4_48h</a:t>
            </a:r>
            <a:endParaRPr lang="es-MX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General!$B$51</c:f>
              <c:strCache>
                <c:ptCount val="1"/>
                <c:pt idx="0">
                  <c:v>Assay 1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General!$C$51:$K$51</c:f>
              <c:numCache>
                <c:formatCode>General</c:formatCode>
                <c:ptCount val="9"/>
                <c:pt idx="0">
                  <c:v>-9.2770814682184408</c:v>
                </c:pt>
                <c:pt idx="1">
                  <c:v>-5.1812891674127144</c:v>
                </c:pt>
                <c:pt idx="2">
                  <c:v>-6.0765443151298228</c:v>
                </c:pt>
                <c:pt idx="3">
                  <c:v>-11.190689346463742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1C1-4AAF-97B4-A6C8FDB7C2F6}"/>
            </c:ext>
          </c:extLst>
        </c:ser>
        <c:ser>
          <c:idx val="1"/>
          <c:order val="1"/>
          <c:tx>
            <c:strRef>
              <c:f>General!$B$52</c:f>
              <c:strCache>
                <c:ptCount val="1"/>
                <c:pt idx="0">
                  <c:v>Assay 2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General!$C$52:$K$52</c:f>
              <c:numCache>
                <c:formatCode>General</c:formatCode>
                <c:ptCount val="9"/>
                <c:pt idx="0">
                  <c:v>6.2901994985282954</c:v>
                </c:pt>
                <c:pt idx="1">
                  <c:v>4.982012427777164</c:v>
                </c:pt>
                <c:pt idx="2">
                  <c:v>-4.1534939496348215</c:v>
                </c:pt>
                <c:pt idx="3">
                  <c:v>-5.8105309059195349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1C1-4AAF-97B4-A6C8FDB7C2F6}"/>
            </c:ext>
          </c:extLst>
        </c:ser>
        <c:ser>
          <c:idx val="2"/>
          <c:order val="2"/>
          <c:tx>
            <c:strRef>
              <c:f>General!$B$53</c:f>
              <c:strCache>
                <c:ptCount val="1"/>
                <c:pt idx="0">
                  <c:v>Assay 3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General!$C$53:$K$53</c:f>
              <c:numCache>
                <c:formatCode>General</c:formatCode>
                <c:ptCount val="9"/>
                <c:pt idx="0">
                  <c:v>14.548104956268205</c:v>
                </c:pt>
                <c:pt idx="1">
                  <c:v>13.780369290573361</c:v>
                </c:pt>
                <c:pt idx="2">
                  <c:v>4.412050534499528</c:v>
                </c:pt>
                <c:pt idx="3">
                  <c:v>-5.8114674441205096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1C1-4AAF-97B4-A6C8FDB7C2F6}"/>
            </c:ext>
          </c:extLst>
        </c:ser>
        <c:ser>
          <c:idx val="3"/>
          <c:order val="3"/>
          <c:tx>
            <c:strRef>
              <c:f>General!$B$54</c:f>
              <c:strCache>
                <c:ptCount val="1"/>
                <c:pt idx="0">
                  <c:v>Assay 4</c:v>
                </c:pt>
              </c:strCache>
            </c:strRef>
          </c:tx>
          <c:spPr>
            <a:ln>
              <a:noFill/>
            </a:ln>
          </c:spPr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General!$C$54:$K$54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1C1-4AAF-97B4-A6C8FDB7C2F6}"/>
            </c:ext>
          </c:extLst>
        </c:ser>
        <c:ser>
          <c:idx val="4"/>
          <c:order val="4"/>
          <c:tx>
            <c:strRef>
              <c:f>General!$B$55</c:f>
              <c:strCache>
                <c:ptCount val="1"/>
                <c:pt idx="0">
                  <c:v>Assay 5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General!$C$55:$K$55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1C1-4AAF-97B4-A6C8FDB7C2F6}"/>
            </c:ext>
          </c:extLst>
        </c:ser>
        <c:ser>
          <c:idx val="5"/>
          <c:order val="5"/>
          <c:tx>
            <c:strRef>
              <c:f>General!$B$56</c:f>
              <c:strCache>
                <c:ptCount val="1"/>
                <c:pt idx="0">
                  <c:v>Mean</c:v>
                </c:pt>
              </c:strCache>
            </c:strRef>
          </c:tx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General!$C$56:$K$56</c:f>
              <c:numCache>
                <c:formatCode>General</c:formatCode>
                <c:ptCount val="9"/>
                <c:pt idx="0">
                  <c:v>3.8537409955260196</c:v>
                </c:pt>
                <c:pt idx="1">
                  <c:v>4.5270308503126033</c:v>
                </c:pt>
                <c:pt idx="2">
                  <c:v>-1.9393292434217055</c:v>
                </c:pt>
                <c:pt idx="3">
                  <c:v>-7.6042292321679286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11C1-4AAF-97B4-A6C8FDB7C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58912"/>
        <c:axId val="96359488"/>
      </c:scatterChart>
      <c:valAx>
        <c:axId val="9635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359488"/>
        <c:crosses val="autoZero"/>
        <c:crossBetween val="midCat"/>
      </c:valAx>
      <c:valAx>
        <c:axId val="9635948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358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Lung</a:t>
            </a:r>
            <a:r>
              <a:rPr lang="en-US" sz="1800" b="1" i="0" baseline="0">
                <a:effectLst/>
              </a:rPr>
              <a:t>_CHU2 48h</a:t>
            </a:r>
            <a:endParaRPr lang="es-MX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General!$B$3</c:f>
              <c:strCache>
                <c:ptCount val="1"/>
                <c:pt idx="0">
                  <c:v>Assay 1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General!$C$3:$K$3</c:f>
              <c:numCache>
                <c:formatCode>General</c:formatCode>
                <c:ptCount val="9"/>
                <c:pt idx="0">
                  <c:v>30.717880250590511</c:v>
                </c:pt>
                <c:pt idx="1">
                  <c:v>30.502208072301528</c:v>
                </c:pt>
                <c:pt idx="2">
                  <c:v>26.229844921433696</c:v>
                </c:pt>
                <c:pt idx="3">
                  <c:v>29.105473965287032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CDA-4A45-9689-C2F6610B2217}"/>
            </c:ext>
          </c:extLst>
        </c:ser>
        <c:ser>
          <c:idx val="1"/>
          <c:order val="1"/>
          <c:tx>
            <c:strRef>
              <c:f>General!$B$4</c:f>
              <c:strCache>
                <c:ptCount val="1"/>
                <c:pt idx="0">
                  <c:v>Assay 2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General!$C$4:$K$4</c:f>
              <c:numCache>
                <c:formatCode>General</c:formatCode>
                <c:ptCount val="9"/>
                <c:pt idx="0">
                  <c:v>41.303048416019138</c:v>
                </c:pt>
                <c:pt idx="1">
                  <c:v>34.887427774457066</c:v>
                </c:pt>
                <c:pt idx="2">
                  <c:v>46.005180314803752</c:v>
                </c:pt>
                <c:pt idx="3">
                  <c:v>21.677625024905396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CDA-4A45-9689-C2F6610B2217}"/>
            </c:ext>
          </c:extLst>
        </c:ser>
        <c:ser>
          <c:idx val="2"/>
          <c:order val="2"/>
          <c:tx>
            <c:strRef>
              <c:f>General!$B$5</c:f>
              <c:strCache>
                <c:ptCount val="1"/>
                <c:pt idx="0">
                  <c:v>Assay 3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General!$C$5:$K$5</c:f>
              <c:numCache>
                <c:formatCode>General</c:formatCode>
                <c:ptCount val="9"/>
                <c:pt idx="0">
                  <c:v>31.593159315931601</c:v>
                </c:pt>
                <c:pt idx="1">
                  <c:v>25.427542754275436</c:v>
                </c:pt>
                <c:pt idx="2">
                  <c:v>18.991899189918996</c:v>
                </c:pt>
                <c:pt idx="3">
                  <c:v>-2.1152115211521334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CDA-4A45-9689-C2F6610B2217}"/>
            </c:ext>
          </c:extLst>
        </c:ser>
        <c:ser>
          <c:idx val="3"/>
          <c:order val="3"/>
          <c:tx>
            <c:strRef>
              <c:f>General!$B$6</c:f>
              <c:strCache>
                <c:ptCount val="1"/>
                <c:pt idx="0">
                  <c:v>Assay 4</c:v>
                </c:pt>
              </c:strCache>
            </c:strRef>
          </c:tx>
          <c:spPr>
            <a:ln>
              <a:noFill/>
            </a:ln>
          </c:spPr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General!$C$6:$K$6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CDA-4A45-9689-C2F6610B2217}"/>
            </c:ext>
          </c:extLst>
        </c:ser>
        <c:ser>
          <c:idx val="4"/>
          <c:order val="4"/>
          <c:tx>
            <c:strRef>
              <c:f>General!$B$7</c:f>
              <c:strCache>
                <c:ptCount val="1"/>
                <c:pt idx="0">
                  <c:v>Assay 5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General!$C$7:$K$7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CDA-4A45-9689-C2F6610B2217}"/>
            </c:ext>
          </c:extLst>
        </c:ser>
        <c:ser>
          <c:idx val="5"/>
          <c:order val="5"/>
          <c:tx>
            <c:strRef>
              <c:f>General!$B$8</c:f>
              <c:strCache>
                <c:ptCount val="1"/>
                <c:pt idx="0">
                  <c:v>Mean</c:v>
                </c:pt>
              </c:strCache>
            </c:strRef>
          </c:tx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General!$C$8:$K$8</c:f>
              <c:numCache>
                <c:formatCode>General</c:formatCode>
                <c:ptCount val="9"/>
                <c:pt idx="0">
                  <c:v>34.538029327513748</c:v>
                </c:pt>
                <c:pt idx="1">
                  <c:v>30.272392867011344</c:v>
                </c:pt>
                <c:pt idx="2">
                  <c:v>30.408974808718813</c:v>
                </c:pt>
                <c:pt idx="3">
                  <c:v>16.222629156346766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CDA-4A45-9689-C2F6610B2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5584"/>
        <c:axId val="83574784"/>
      </c:scatterChart>
      <c:valAx>
        <c:axId val="4967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3574784"/>
        <c:crosses val="autoZero"/>
        <c:crossBetween val="midCat"/>
      </c:valAx>
      <c:valAx>
        <c:axId val="83574784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675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VERO</a:t>
            </a:r>
            <a:r>
              <a:rPr lang="en-US"/>
              <a:t>_CHU2_48h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General!$X$34</c:f>
              <c:strCache>
                <c:ptCount val="1"/>
                <c:pt idx="0">
                  <c:v>vero chu2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General!$Z$42:$AH$42</c:f>
                <c:numCache>
                  <c:formatCode>General</c:formatCode>
                  <c:ptCount val="9"/>
                  <c:pt idx="0">
                    <c:v>6.1066177780605235</c:v>
                  </c:pt>
                  <c:pt idx="1">
                    <c:v>4.2493614838205138</c:v>
                  </c:pt>
                  <c:pt idx="2">
                    <c:v>4.1085501902951833</c:v>
                  </c:pt>
                  <c:pt idx="3">
                    <c:v>2.3006879952905619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General!$Z$42:$AH$42</c:f>
                <c:numCache>
                  <c:formatCode>General</c:formatCode>
                  <c:ptCount val="9"/>
                  <c:pt idx="0">
                    <c:v>6.1066177780605235</c:v>
                  </c:pt>
                  <c:pt idx="1">
                    <c:v>4.2493614838205138</c:v>
                  </c:pt>
                  <c:pt idx="2">
                    <c:v>4.1085501902951833</c:v>
                  </c:pt>
                  <c:pt idx="3">
                    <c:v>2.3006879952905619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General!$Z$40:$AH$40</c:f>
              <c:numCache>
                <c:formatCode>General</c:formatCode>
                <c:ptCount val="9"/>
                <c:pt idx="0">
                  <c:v>94.611165930112008</c:v>
                </c:pt>
                <c:pt idx="1">
                  <c:v>95.948373674161871</c:v>
                </c:pt>
                <c:pt idx="2">
                  <c:v>96.995125895588316</c:v>
                </c:pt>
                <c:pt idx="3">
                  <c:v>100.90342781558179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EEC-4801-8C03-B5D28139B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97504"/>
        <c:axId val="98198080"/>
      </c:scatterChart>
      <c:valAx>
        <c:axId val="9819750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0.40368715929739551"/>
              <c:y val="0.88614425021689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8198080"/>
        <c:crosses val="autoZero"/>
        <c:crossBetween val="midCat"/>
        <c:majorUnit val="20"/>
      </c:valAx>
      <c:valAx>
        <c:axId val="98198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197504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VERO_CHU2_48h</a:t>
            </a:r>
            <a:endParaRPr lang="es-MX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27658324101317"/>
          <c:y val="0.17549866139104983"/>
          <c:w val="0.76296298061078216"/>
          <c:h val="0.63157218898688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General!$Y$35</c:f>
              <c:strCache>
                <c:ptCount val="1"/>
                <c:pt idx="0">
                  <c:v>Assay 1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General!$Z$35:$AH$35</c:f>
              <c:numCache>
                <c:formatCode>General</c:formatCode>
                <c:ptCount val="9"/>
                <c:pt idx="0">
                  <c:v>105.62891674127127</c:v>
                </c:pt>
                <c:pt idx="1">
                  <c:v>101.11906893464638</c:v>
                </c:pt>
                <c:pt idx="2">
                  <c:v>103.42435094001789</c:v>
                </c:pt>
                <c:pt idx="3">
                  <c:v>105.49462846911371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0B6-4AA4-B129-F06694CCD214}"/>
            </c:ext>
          </c:extLst>
        </c:ser>
        <c:ser>
          <c:idx val="1"/>
          <c:order val="1"/>
          <c:tx>
            <c:strRef>
              <c:f>General!$Y$36</c:f>
              <c:strCache>
                <c:ptCount val="1"/>
                <c:pt idx="0">
                  <c:v>Assay 2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General!$Z$36:$AH$36</c:f>
              <c:numCache>
                <c:formatCode>General</c:formatCode>
                <c:ptCount val="9"/>
                <c:pt idx="0">
                  <c:v>93.666194265780007</c:v>
                </c:pt>
                <c:pt idx="1">
                  <c:v>99.204186198626417</c:v>
                </c:pt>
                <c:pt idx="2">
                  <c:v>98.212144336640151</c:v>
                </c:pt>
                <c:pt idx="3">
                  <c:v>98.342963043715258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0B6-4AA4-B129-F06694CCD214}"/>
            </c:ext>
          </c:extLst>
        </c:ser>
        <c:ser>
          <c:idx val="2"/>
          <c:order val="2"/>
          <c:tx>
            <c:strRef>
              <c:f>General!$Y$37</c:f>
              <c:strCache>
                <c:ptCount val="1"/>
                <c:pt idx="0">
                  <c:v>Assay 3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General!$Z$37:$AH$37</c:f>
              <c:numCache>
                <c:formatCode>General</c:formatCode>
                <c:ptCount val="9"/>
                <c:pt idx="0">
                  <c:v>84.53838678328475</c:v>
                </c:pt>
                <c:pt idx="1">
                  <c:v>87.521865889212847</c:v>
                </c:pt>
                <c:pt idx="2">
                  <c:v>89.34888241010691</c:v>
                </c:pt>
                <c:pt idx="3">
                  <c:v>98.872691933916428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0B6-4AA4-B129-F06694CCD214}"/>
            </c:ext>
          </c:extLst>
        </c:ser>
        <c:ser>
          <c:idx val="3"/>
          <c:order val="3"/>
          <c:tx>
            <c:strRef>
              <c:f>General!$Y$38</c:f>
              <c:strCache>
                <c:ptCount val="1"/>
                <c:pt idx="0">
                  <c:v>Assay 4</c:v>
                </c:pt>
              </c:strCache>
            </c:strRef>
          </c:tx>
          <c:spPr>
            <a:ln>
              <a:noFill/>
            </a:ln>
          </c:spPr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General!$Z$38:$AH$38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0B6-4AA4-B129-F06694CCD214}"/>
            </c:ext>
          </c:extLst>
        </c:ser>
        <c:ser>
          <c:idx val="4"/>
          <c:order val="4"/>
          <c:tx>
            <c:strRef>
              <c:f>General!$Y$39</c:f>
              <c:strCache>
                <c:ptCount val="1"/>
                <c:pt idx="0">
                  <c:v>Assay 5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General!$Z$39:$AH$39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0B6-4AA4-B129-F06694CCD214}"/>
            </c:ext>
          </c:extLst>
        </c:ser>
        <c:ser>
          <c:idx val="5"/>
          <c:order val="5"/>
          <c:tx>
            <c:strRef>
              <c:f>General!$Y$40</c:f>
              <c:strCache>
                <c:ptCount val="1"/>
                <c:pt idx="0">
                  <c:v>Mean</c:v>
                </c:pt>
              </c:strCache>
            </c:strRef>
          </c:tx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General!$Z$40:$AH$40</c:f>
              <c:numCache>
                <c:formatCode>General</c:formatCode>
                <c:ptCount val="9"/>
                <c:pt idx="0">
                  <c:v>94.611165930112008</c:v>
                </c:pt>
                <c:pt idx="1">
                  <c:v>95.948373674161871</c:v>
                </c:pt>
                <c:pt idx="2">
                  <c:v>96.995125895588316</c:v>
                </c:pt>
                <c:pt idx="3">
                  <c:v>100.90342781558179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0B6-4AA4-B129-F06694CCD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99808"/>
        <c:axId val="98200384"/>
      </c:scatterChart>
      <c:valAx>
        <c:axId val="9819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200384"/>
        <c:crosses val="autoZero"/>
        <c:crossBetween val="midCat"/>
      </c:valAx>
      <c:valAx>
        <c:axId val="98200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199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VERO_</a:t>
            </a:r>
            <a:r>
              <a:rPr lang="en-US"/>
              <a:t>TULU4_48H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General!$X$50</c:f>
              <c:strCache>
                <c:ptCount val="1"/>
                <c:pt idx="0">
                  <c:v>vero-tulu4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General!$Z$58:$AH$58</c:f>
                <c:numCache>
                  <c:formatCode>General</c:formatCode>
                  <c:ptCount val="9"/>
                  <c:pt idx="0">
                    <c:v>6.9847959781233477</c:v>
                  </c:pt>
                  <c:pt idx="1">
                    <c:v>5.4784845546374363</c:v>
                  </c:pt>
                  <c:pt idx="2">
                    <c:v>3.2238460203922945</c:v>
                  </c:pt>
                  <c:pt idx="3">
                    <c:v>1.793230077527886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General!$Z$58:$AH$58</c:f>
                <c:numCache>
                  <c:formatCode>General</c:formatCode>
                  <c:ptCount val="9"/>
                  <c:pt idx="0">
                    <c:v>6.9847959781233477</c:v>
                  </c:pt>
                  <c:pt idx="1">
                    <c:v>5.4784845546374363</c:v>
                  </c:pt>
                  <c:pt idx="2">
                    <c:v>3.2238460203922945</c:v>
                  </c:pt>
                  <c:pt idx="3">
                    <c:v>1.793230077527886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General!$Z$56:$AH$56</c:f>
              <c:numCache>
                <c:formatCode>General</c:formatCode>
                <c:ptCount val="9"/>
                <c:pt idx="0">
                  <c:v>96.146259004473976</c:v>
                </c:pt>
                <c:pt idx="1">
                  <c:v>95.472969149687401</c:v>
                </c:pt>
                <c:pt idx="2">
                  <c:v>101.9393292434217</c:v>
                </c:pt>
                <c:pt idx="3">
                  <c:v>107.60422923216794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5BE-4E27-8C80-255E457A9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03264"/>
        <c:axId val="98203840"/>
      </c:scatterChart>
      <c:valAx>
        <c:axId val="9820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203840"/>
        <c:crosses val="autoZero"/>
        <c:crossBetween val="midCat"/>
      </c:valAx>
      <c:valAx>
        <c:axId val="98203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>
            <c:manualLayout>
              <c:xMode val="edge"/>
              <c:yMode val="edge"/>
              <c:x val="3.2051282051282048E-2"/>
              <c:y val="0.3430567985571146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8203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VERO</a:t>
            </a:r>
            <a:r>
              <a:rPr lang="es-MX"/>
              <a:t>_TULU4_48h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General!$Y$51</c:f>
              <c:strCache>
                <c:ptCount val="1"/>
                <c:pt idx="0">
                  <c:v>Assay 1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General!$Z$51:$AH$51</c:f>
              <c:numCache>
                <c:formatCode>General</c:formatCode>
                <c:ptCount val="9"/>
                <c:pt idx="0">
                  <c:v>109.27708146821844</c:v>
                </c:pt>
                <c:pt idx="1">
                  <c:v>105.18128916741271</c:v>
                </c:pt>
                <c:pt idx="2">
                  <c:v>106.07654431512982</c:v>
                </c:pt>
                <c:pt idx="3">
                  <c:v>111.19068934646374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1BD-418F-9443-C94AFC318D5F}"/>
            </c:ext>
          </c:extLst>
        </c:ser>
        <c:ser>
          <c:idx val="1"/>
          <c:order val="1"/>
          <c:tx>
            <c:strRef>
              <c:f>General!$Y$52</c:f>
              <c:strCache>
                <c:ptCount val="1"/>
                <c:pt idx="0">
                  <c:v>Assay 2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General!$Z$52:$AH$52</c:f>
              <c:numCache>
                <c:formatCode>General</c:formatCode>
                <c:ptCount val="9"/>
                <c:pt idx="0">
                  <c:v>93.709800501471705</c:v>
                </c:pt>
                <c:pt idx="1">
                  <c:v>95.017987572222836</c:v>
                </c:pt>
                <c:pt idx="2">
                  <c:v>104.15349394963482</c:v>
                </c:pt>
                <c:pt idx="3">
                  <c:v>105.81053090591953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1BD-418F-9443-C94AFC318D5F}"/>
            </c:ext>
          </c:extLst>
        </c:ser>
        <c:ser>
          <c:idx val="2"/>
          <c:order val="2"/>
          <c:tx>
            <c:strRef>
              <c:f>General!$Y$53</c:f>
              <c:strCache>
                <c:ptCount val="1"/>
                <c:pt idx="0">
                  <c:v>Assay 3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General!$Z$53:$AH$53</c:f>
              <c:numCache>
                <c:formatCode>General</c:formatCode>
                <c:ptCount val="9"/>
                <c:pt idx="0">
                  <c:v>85.451895043731795</c:v>
                </c:pt>
                <c:pt idx="1">
                  <c:v>86.219630709426639</c:v>
                </c:pt>
                <c:pt idx="2">
                  <c:v>95.587949465500472</c:v>
                </c:pt>
                <c:pt idx="3">
                  <c:v>105.81146744412051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1BD-418F-9443-C94AFC318D5F}"/>
            </c:ext>
          </c:extLst>
        </c:ser>
        <c:ser>
          <c:idx val="3"/>
          <c:order val="3"/>
          <c:tx>
            <c:strRef>
              <c:f>General!$Y$54</c:f>
              <c:strCache>
                <c:ptCount val="1"/>
                <c:pt idx="0">
                  <c:v>Assay 4</c:v>
                </c:pt>
              </c:strCache>
            </c:strRef>
          </c:tx>
          <c:spPr>
            <a:ln>
              <a:noFill/>
            </a:ln>
          </c:spPr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General!$Z$54:$AH$54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1BD-418F-9443-C94AFC318D5F}"/>
            </c:ext>
          </c:extLst>
        </c:ser>
        <c:ser>
          <c:idx val="4"/>
          <c:order val="4"/>
          <c:tx>
            <c:strRef>
              <c:f>General!$Y$55</c:f>
              <c:strCache>
                <c:ptCount val="1"/>
                <c:pt idx="0">
                  <c:v>Assay 5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General!$Z$55:$AH$55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1BD-418F-9443-C94AFC318D5F}"/>
            </c:ext>
          </c:extLst>
        </c:ser>
        <c:ser>
          <c:idx val="5"/>
          <c:order val="5"/>
          <c:tx>
            <c:strRef>
              <c:f>General!$Y$56</c:f>
              <c:strCache>
                <c:ptCount val="1"/>
                <c:pt idx="0">
                  <c:v>Mean</c:v>
                </c:pt>
              </c:strCache>
            </c:strRef>
          </c:tx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General!$Z$56:$AH$56</c:f>
              <c:numCache>
                <c:formatCode>General</c:formatCode>
                <c:ptCount val="9"/>
                <c:pt idx="0">
                  <c:v>96.146259004473976</c:v>
                </c:pt>
                <c:pt idx="1">
                  <c:v>95.472969149687401</c:v>
                </c:pt>
                <c:pt idx="2">
                  <c:v>101.9393292434217</c:v>
                </c:pt>
                <c:pt idx="3">
                  <c:v>107.60422923216794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1BD-418F-9443-C94AFC318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59648"/>
        <c:axId val="98460224"/>
      </c:scatterChart>
      <c:valAx>
        <c:axId val="9845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0.37436714599747012"/>
              <c:y val="0.88614425021689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8460224"/>
        <c:crosses val="autoZero"/>
        <c:crossBetween val="midCat"/>
      </c:valAx>
      <c:valAx>
        <c:axId val="98460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4596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1'!$A$14</c:f>
              <c:strCache>
                <c:ptCount val="1"/>
                <c:pt idx="0">
                  <c:v>Lung_CHU2</c:v>
                </c:pt>
              </c:strCache>
            </c:strRef>
          </c:tx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1'!$B$21:$J$21</c:f>
              <c:numCache>
                <c:formatCode>General</c:formatCode>
                <c:ptCount val="9"/>
                <c:pt idx="0">
                  <c:v>30.717880250590511</c:v>
                </c:pt>
                <c:pt idx="1">
                  <c:v>30.502208072301528</c:v>
                </c:pt>
                <c:pt idx="2">
                  <c:v>26.229844921433696</c:v>
                </c:pt>
                <c:pt idx="3">
                  <c:v>29.105473965287032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6E5-442D-B4F0-629751AAB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64256"/>
        <c:axId val="98464832"/>
      </c:scatterChart>
      <c:valAx>
        <c:axId val="9846425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464832"/>
        <c:crosses val="autoZero"/>
        <c:crossBetween val="midCat"/>
      </c:valAx>
      <c:valAx>
        <c:axId val="98464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464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Lung-tulu4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1'!$B$24</c:f>
              <c:strCache>
                <c:ptCount val="1"/>
                <c:pt idx="0">
                  <c:v>Lung-tulu4</c:v>
                </c:pt>
              </c:strCache>
            </c:strRef>
          </c:tx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1'!$B$44:$J$44</c:f>
              <c:numCache>
                <c:formatCode>General</c:formatCode>
                <c:ptCount val="9"/>
                <c:pt idx="0">
                  <c:v>39.714491116360271</c:v>
                </c:pt>
                <c:pt idx="1">
                  <c:v>29.63951935914551</c:v>
                </c:pt>
                <c:pt idx="2">
                  <c:v>35.359967135668072</c:v>
                </c:pt>
                <c:pt idx="3">
                  <c:v>11.071171818835367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FF3-4115-9E82-7581F985A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66560"/>
        <c:axId val="98467136"/>
      </c:scatterChart>
      <c:valAx>
        <c:axId val="984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467136"/>
        <c:crosses val="autoZero"/>
        <c:crossBetween val="midCat"/>
      </c:valAx>
      <c:valAx>
        <c:axId val="98467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466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1'!$A$14</c:f>
              <c:strCache>
                <c:ptCount val="1"/>
                <c:pt idx="0">
                  <c:v>Lung_CHU2</c:v>
                </c:pt>
              </c:strCache>
            </c:strRef>
          </c:tx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1'!$B$20:$J$20</c:f>
              <c:numCache>
                <c:formatCode>General</c:formatCode>
                <c:ptCount val="9"/>
                <c:pt idx="0">
                  <c:v>69.282119749409489</c:v>
                </c:pt>
                <c:pt idx="1">
                  <c:v>69.497791927698472</c:v>
                </c:pt>
                <c:pt idx="2">
                  <c:v>73.770155078566304</c:v>
                </c:pt>
                <c:pt idx="3">
                  <c:v>70.894526034712968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264-4F99-BFFA-26CB88F3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65728"/>
        <c:axId val="86066304"/>
      </c:scatterChart>
      <c:valAx>
        <c:axId val="8606572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6066304"/>
        <c:crosses val="autoZero"/>
        <c:crossBetween val="midCat"/>
      </c:valAx>
      <c:valAx>
        <c:axId val="86066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6065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Lung-tulu4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1'!$B$24</c:f>
              <c:strCache>
                <c:ptCount val="1"/>
                <c:pt idx="0">
                  <c:v>Lung-tulu4</c:v>
                </c:pt>
              </c:strCache>
            </c:strRef>
          </c:tx>
          <c:xVal>
            <c:numRef>
              <c:f>'Experiment 1'!$B$37:$J$37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0</c:v>
                </c:pt>
              </c:numCache>
            </c:numRef>
          </c:xVal>
          <c:yVal>
            <c:numRef>
              <c:f>'Experiment 1'!$B$43:$J$43</c:f>
              <c:numCache>
                <c:formatCode>General</c:formatCode>
                <c:ptCount val="9"/>
                <c:pt idx="0">
                  <c:v>60.285508883639729</c:v>
                </c:pt>
                <c:pt idx="1">
                  <c:v>70.36048064085449</c:v>
                </c:pt>
                <c:pt idx="2">
                  <c:v>64.640032864331928</c:v>
                </c:pt>
                <c:pt idx="3">
                  <c:v>88.928828181164633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7F1-48BE-836F-CA2680C2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68032"/>
        <c:axId val="86068608"/>
      </c:scatterChart>
      <c:valAx>
        <c:axId val="8606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6068608"/>
        <c:crosses val="autoZero"/>
        <c:crossBetween val="midCat"/>
      </c:valAx>
      <c:valAx>
        <c:axId val="86068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6068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1'!$B$47</c:f>
              <c:strCache>
                <c:ptCount val="1"/>
                <c:pt idx="0">
                  <c:v>vero chu2</c:v>
                </c:pt>
              </c:strCache>
            </c:strRef>
          </c:tx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1'!$B$67:$J$67</c:f>
              <c:numCache>
                <c:formatCode>General</c:formatCode>
                <c:ptCount val="9"/>
                <c:pt idx="0">
                  <c:v>-5.6289167412712686</c:v>
                </c:pt>
                <c:pt idx="1">
                  <c:v>-1.1190689346463785</c:v>
                </c:pt>
                <c:pt idx="2">
                  <c:v>-3.424350940017888</c:v>
                </c:pt>
                <c:pt idx="3">
                  <c:v>-5.4946284691137066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22F-407E-979F-3B25DE7BB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70336"/>
        <c:axId val="86070912"/>
      </c:scatterChart>
      <c:valAx>
        <c:axId val="8607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6070912"/>
        <c:crosses val="autoZero"/>
        <c:crossBetween val="midCat"/>
      </c:valAx>
      <c:valAx>
        <c:axId val="86070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6070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1'!$B$47</c:f>
              <c:strCache>
                <c:ptCount val="1"/>
                <c:pt idx="0">
                  <c:v>vero chu2</c:v>
                </c:pt>
              </c:strCache>
            </c:strRef>
          </c:tx>
          <c:xVal>
            <c:numRef>
              <c:f>'Experiment 1'!$B$60:$J$60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1'!$B$66:$J$66</c:f>
              <c:numCache>
                <c:formatCode>General</c:formatCode>
                <c:ptCount val="9"/>
                <c:pt idx="0">
                  <c:v>105.62891674127127</c:v>
                </c:pt>
                <c:pt idx="1">
                  <c:v>101.11906893464638</c:v>
                </c:pt>
                <c:pt idx="2">
                  <c:v>103.42435094001789</c:v>
                </c:pt>
                <c:pt idx="3">
                  <c:v>105.49462846911371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ABF-4762-942C-DBEB708BE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72640"/>
        <c:axId val="99639296"/>
      </c:scatterChart>
      <c:valAx>
        <c:axId val="8607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639296"/>
        <c:crosses val="autoZero"/>
        <c:crossBetween val="midCat"/>
      </c:valAx>
      <c:valAx>
        <c:axId val="99639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>
            <c:manualLayout>
              <c:xMode val="edge"/>
              <c:yMode val="edge"/>
              <c:x val="3.2297133629390393E-2"/>
              <c:y val="0.370205515005350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6072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Lung</a:t>
            </a:r>
            <a:r>
              <a:rPr lang="en-US"/>
              <a:t>-tulu4_48h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General!$A$18</c:f>
              <c:strCache>
                <c:ptCount val="1"/>
                <c:pt idx="0">
                  <c:v>Lung-tulu4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General!$C$26:$K$26</c:f>
                <c:numCache>
                  <c:formatCode>General</c:formatCode>
                  <c:ptCount val="9"/>
                  <c:pt idx="0">
                    <c:v>2.3417689383995604</c:v>
                  </c:pt>
                  <c:pt idx="1">
                    <c:v>4.2168886144764537</c:v>
                  </c:pt>
                  <c:pt idx="2">
                    <c:v>8.0617439360927925</c:v>
                  </c:pt>
                  <c:pt idx="3">
                    <c:v>7.6664421399521929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General!$C$26:$K$26</c:f>
                <c:numCache>
                  <c:formatCode>General</c:formatCode>
                  <c:ptCount val="9"/>
                  <c:pt idx="0">
                    <c:v>2.3417689383995604</c:v>
                  </c:pt>
                  <c:pt idx="1">
                    <c:v>4.2168886144764537</c:v>
                  </c:pt>
                  <c:pt idx="2">
                    <c:v>8.0617439360927925</c:v>
                  </c:pt>
                  <c:pt idx="3">
                    <c:v>7.6664421399521929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General!$C$24:$K$24</c:f>
              <c:numCache>
                <c:formatCode>General</c:formatCode>
                <c:ptCount val="9"/>
                <c:pt idx="0">
                  <c:v>40.388966801303958</c:v>
                </c:pt>
                <c:pt idx="1">
                  <c:v>36.374456522412892</c:v>
                </c:pt>
                <c:pt idx="2">
                  <c:v>33.890603255478148</c:v>
                </c:pt>
                <c:pt idx="3">
                  <c:v>4.3378507497823522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6A5-4BE2-AADF-B98472A60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77664"/>
        <c:axId val="83578240"/>
      </c:scatterChart>
      <c:valAx>
        <c:axId val="8357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3578240"/>
        <c:crosses val="autoZero"/>
        <c:crossBetween val="midCat"/>
      </c:valAx>
      <c:valAx>
        <c:axId val="83578240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3577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1'!$B$70</c:f>
              <c:strCache>
                <c:ptCount val="1"/>
                <c:pt idx="0">
                  <c:v>vero-tulu4</c:v>
                </c:pt>
              </c:strCache>
            </c:strRef>
          </c:tx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1'!$B$90:$J$90</c:f>
              <c:numCache>
                <c:formatCode>General</c:formatCode>
                <c:ptCount val="9"/>
                <c:pt idx="0">
                  <c:v>-9.2770814682184408</c:v>
                </c:pt>
                <c:pt idx="1">
                  <c:v>-5.1812891674127144</c:v>
                </c:pt>
                <c:pt idx="2">
                  <c:v>-6.0765443151298228</c:v>
                </c:pt>
                <c:pt idx="3">
                  <c:v>-11.190689346463742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672-4CCF-B411-D39F6A23F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41024"/>
        <c:axId val="99641600"/>
      </c:scatterChart>
      <c:valAx>
        <c:axId val="9964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641600"/>
        <c:crosses val="autoZero"/>
        <c:crossBetween val="midCat"/>
      </c:valAx>
      <c:valAx>
        <c:axId val="9964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>
            <c:manualLayout>
              <c:xMode val="edge"/>
              <c:yMode val="edge"/>
              <c:x val="3.2102728731942212E-2"/>
              <c:y val="0.390954520515444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9641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1'!$B$70</c:f>
              <c:strCache>
                <c:ptCount val="1"/>
                <c:pt idx="0">
                  <c:v>vero-tulu4</c:v>
                </c:pt>
              </c:strCache>
            </c:strRef>
          </c:tx>
          <c:xVal>
            <c:numRef>
              <c:f>'Experiment 1'!$B$83:$J$83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1'!$B$89:$J$89</c:f>
              <c:numCache>
                <c:formatCode>General</c:formatCode>
                <c:ptCount val="9"/>
                <c:pt idx="0">
                  <c:v>109.27708146821844</c:v>
                </c:pt>
                <c:pt idx="1">
                  <c:v>105.18128916741271</c:v>
                </c:pt>
                <c:pt idx="2">
                  <c:v>106.07654431512982</c:v>
                </c:pt>
                <c:pt idx="3">
                  <c:v>111.19068934646374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BBB-442F-ADC4-B0F476461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43328"/>
        <c:axId val="99643904"/>
      </c:scatterChart>
      <c:valAx>
        <c:axId val="9964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643904"/>
        <c:crosses val="autoZero"/>
        <c:crossBetween val="midCat"/>
      </c:valAx>
      <c:valAx>
        <c:axId val="99643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643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2'!$A$14</c:f>
              <c:strCache>
                <c:ptCount val="1"/>
                <c:pt idx="0">
                  <c:v>Lung_CHU2</c:v>
                </c:pt>
              </c:strCache>
            </c:strRef>
          </c:tx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2'!$B$21:$J$21</c:f>
              <c:numCache>
                <c:formatCode>General</c:formatCode>
                <c:ptCount val="9"/>
                <c:pt idx="0">
                  <c:v>41.303048416019138</c:v>
                </c:pt>
                <c:pt idx="1">
                  <c:v>34.887427774457066</c:v>
                </c:pt>
                <c:pt idx="2">
                  <c:v>46.005180314803752</c:v>
                </c:pt>
                <c:pt idx="3">
                  <c:v>21.677625024905396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EC1-4316-9870-5CA178AE5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45632"/>
        <c:axId val="99646208"/>
      </c:scatterChart>
      <c:valAx>
        <c:axId val="9964563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646208"/>
        <c:crosses val="autoZero"/>
        <c:crossBetween val="midCat"/>
      </c:valAx>
      <c:valAx>
        <c:axId val="9964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645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2'!$B$24</c:f>
              <c:strCache>
                <c:ptCount val="1"/>
                <c:pt idx="0">
                  <c:v>Lung-tulu4</c:v>
                </c:pt>
              </c:strCache>
            </c:strRef>
          </c:tx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2'!$B$44:$J$44</c:f>
              <c:numCache>
                <c:formatCode>General</c:formatCode>
                <c:ptCount val="9"/>
                <c:pt idx="0">
                  <c:v>44.739988045427395</c:v>
                </c:pt>
                <c:pt idx="1">
                  <c:v>35.345686391711524</c:v>
                </c:pt>
                <c:pt idx="2">
                  <c:v>47.061167563259623</c:v>
                </c:pt>
                <c:pt idx="3">
                  <c:v>12.900976290097645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3D4-4D9E-8832-9803DA887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36480"/>
        <c:axId val="99837056"/>
      </c:scatterChart>
      <c:valAx>
        <c:axId val="9983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837056"/>
        <c:crosses val="autoZero"/>
        <c:crossBetween val="midCat"/>
      </c:valAx>
      <c:valAx>
        <c:axId val="99837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836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2'!$A$14</c:f>
              <c:strCache>
                <c:ptCount val="1"/>
                <c:pt idx="0">
                  <c:v>Lung_CHU2</c:v>
                </c:pt>
              </c:strCache>
            </c:strRef>
          </c:tx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2'!$B$20:$J$20</c:f>
              <c:numCache>
                <c:formatCode>General</c:formatCode>
                <c:ptCount val="9"/>
                <c:pt idx="0">
                  <c:v>58.696951583980862</c:v>
                </c:pt>
                <c:pt idx="1">
                  <c:v>65.112572225542934</c:v>
                </c:pt>
                <c:pt idx="2">
                  <c:v>53.994819685196248</c:v>
                </c:pt>
                <c:pt idx="3">
                  <c:v>78.322374975094604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7A6-4C89-B496-3ED5C01C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39936"/>
        <c:axId val="99840512"/>
      </c:scatterChart>
      <c:valAx>
        <c:axId val="9983993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</a:p>
            </c:rich>
          </c:tx>
          <c:layout>
            <c:manualLayout>
              <c:xMode val="edge"/>
              <c:yMode val="edge"/>
              <c:x val="0.41227418231986235"/>
              <c:y val="0.9023110239535289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9840512"/>
        <c:crosses val="autoZero"/>
        <c:crossBetween val="midCat"/>
      </c:valAx>
      <c:valAx>
        <c:axId val="99840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839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2'!$B$24</c:f>
              <c:strCache>
                <c:ptCount val="1"/>
                <c:pt idx="0">
                  <c:v>Lung-tulu4</c:v>
                </c:pt>
              </c:strCache>
            </c:strRef>
          </c:tx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2'!$B$43:$J$43</c:f>
              <c:numCache>
                <c:formatCode>General</c:formatCode>
                <c:ptCount val="9"/>
                <c:pt idx="0">
                  <c:v>55.260011954572605</c:v>
                </c:pt>
                <c:pt idx="1">
                  <c:v>64.654313608288476</c:v>
                </c:pt>
                <c:pt idx="2">
                  <c:v>52.938832436740377</c:v>
                </c:pt>
                <c:pt idx="3">
                  <c:v>87.099023709902355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43A-4516-ABD3-D3F7C02C4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42240"/>
        <c:axId val="99842816"/>
      </c:scatterChart>
      <c:valAx>
        <c:axId val="9984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0.41640541803489745"/>
              <c:y val="0.893217084519239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9842816"/>
        <c:crosses val="autoZero"/>
        <c:crossBetween val="midCat"/>
      </c:valAx>
      <c:valAx>
        <c:axId val="9984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842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2'!$B$47</c:f>
              <c:strCache>
                <c:ptCount val="1"/>
                <c:pt idx="0">
                  <c:v>vero chu2</c:v>
                </c:pt>
              </c:strCache>
            </c:strRef>
          </c:tx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2'!$B$67:$J$67</c:f>
              <c:numCache>
                <c:formatCode>General</c:formatCode>
                <c:ptCount val="9"/>
                <c:pt idx="0">
                  <c:v>6.3338057342199932</c:v>
                </c:pt>
                <c:pt idx="1">
                  <c:v>0.79581380137358337</c:v>
                </c:pt>
                <c:pt idx="2">
                  <c:v>1.7878556633598492</c:v>
                </c:pt>
                <c:pt idx="3">
                  <c:v>1.6570369562847418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9BE-4B8A-B1F8-E4751B28F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75200"/>
        <c:axId val="98075776"/>
      </c:scatterChart>
      <c:valAx>
        <c:axId val="9807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0.40067007073554001"/>
              <c:y val="0.901690224664977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8075776"/>
        <c:crosses val="autoZero"/>
        <c:crossBetween val="midCat"/>
      </c:valAx>
      <c:valAx>
        <c:axId val="98075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075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2'!$B$47</c:f>
              <c:strCache>
                <c:ptCount val="1"/>
                <c:pt idx="0">
                  <c:v>vero chu2</c:v>
                </c:pt>
              </c:strCache>
            </c:strRef>
          </c:tx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2'!$B$66:$J$66</c:f>
              <c:numCache>
                <c:formatCode>General</c:formatCode>
                <c:ptCount val="9"/>
                <c:pt idx="0">
                  <c:v>93.666194265780007</c:v>
                </c:pt>
                <c:pt idx="1">
                  <c:v>99.204186198626417</c:v>
                </c:pt>
                <c:pt idx="2">
                  <c:v>98.212144336640151</c:v>
                </c:pt>
                <c:pt idx="3">
                  <c:v>98.342963043715258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506-483C-8B51-B538EC37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77504"/>
        <c:axId val="98078080"/>
      </c:scatterChart>
      <c:valAx>
        <c:axId val="9807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078080"/>
        <c:crosses val="autoZero"/>
        <c:crossBetween val="midCat"/>
      </c:valAx>
      <c:valAx>
        <c:axId val="98078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077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2'!$B$70</c:f>
              <c:strCache>
                <c:ptCount val="1"/>
                <c:pt idx="0">
                  <c:v>vero-tulu4</c:v>
                </c:pt>
              </c:strCache>
            </c:strRef>
          </c:tx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2'!$B$90:$J$90</c:f>
              <c:numCache>
                <c:formatCode>General</c:formatCode>
                <c:ptCount val="9"/>
                <c:pt idx="0">
                  <c:v>6.2901994985282954</c:v>
                </c:pt>
                <c:pt idx="1">
                  <c:v>4.982012427777164</c:v>
                </c:pt>
                <c:pt idx="2">
                  <c:v>-4.1534939496348215</c:v>
                </c:pt>
                <c:pt idx="3">
                  <c:v>-5.8105309059195349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470-4995-8BD1-01BE6B5DB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79808"/>
        <c:axId val="98080384"/>
      </c:scatterChart>
      <c:valAx>
        <c:axId val="9807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080384"/>
        <c:crosses val="autoZero"/>
        <c:crossBetween val="midCat"/>
      </c:valAx>
      <c:valAx>
        <c:axId val="98080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079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2'!$B$70</c:f>
              <c:strCache>
                <c:ptCount val="1"/>
                <c:pt idx="0">
                  <c:v>vero-tulu4</c:v>
                </c:pt>
              </c:strCache>
            </c:strRef>
          </c:tx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2'!$B$89:$J$89</c:f>
              <c:numCache>
                <c:formatCode>General</c:formatCode>
                <c:ptCount val="9"/>
                <c:pt idx="0">
                  <c:v>93.709800501471705</c:v>
                </c:pt>
                <c:pt idx="1">
                  <c:v>95.017987572222836</c:v>
                </c:pt>
                <c:pt idx="2">
                  <c:v>104.15349394963482</c:v>
                </c:pt>
                <c:pt idx="3">
                  <c:v>105.81053090591953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8C3-4A04-90EF-247056BC6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82112"/>
        <c:axId val="100564992"/>
      </c:scatterChart>
      <c:valAx>
        <c:axId val="980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564992"/>
        <c:crosses val="autoZero"/>
        <c:crossBetween val="midCat"/>
      </c:valAx>
      <c:valAx>
        <c:axId val="100564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>
            <c:manualLayout>
              <c:xMode val="edge"/>
              <c:yMode val="edge"/>
              <c:x val="4.0371417036737987E-2"/>
              <c:y val="0.354049493813273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8082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Título del gráfico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259-461A-B903-22C0961269F9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259-461A-B903-22C0961269F9}"/>
            </c:ext>
          </c:extLst>
        </c:ser>
        <c:ser>
          <c:idx val="2"/>
          <c:order val="2"/>
          <c:spPr>
            <a:ln w="28575">
              <a:noFill/>
            </a:ln>
          </c:spPr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259-461A-B903-22C0961269F9}"/>
            </c:ext>
          </c:extLst>
        </c:ser>
        <c:ser>
          <c:idx val="3"/>
          <c:order val="3"/>
          <c:spPr>
            <a:ln>
              <a:noFill/>
            </a:ln>
          </c:spPr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9259-461A-B903-22C0961269F9}"/>
            </c:ext>
          </c:extLst>
        </c:ser>
        <c:ser>
          <c:idx val="4"/>
          <c:order val="4"/>
          <c:spPr>
            <a:ln w="28575">
              <a:noFill/>
            </a:ln>
          </c:spPr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9259-461A-B903-22C0961269F9}"/>
            </c:ext>
          </c:extLst>
        </c:ser>
        <c:ser>
          <c:idx val="5"/>
          <c:order val="5"/>
          <c:xVal>
            <c:numRef>
              <c:f>General!#REF!</c:f>
            </c:numRef>
          </c:xVal>
          <c:yVal>
            <c:numRef>
              <c:f>General!#REF!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9259-461A-B903-22C096126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79968"/>
        <c:axId val="83580544"/>
      </c:scatterChart>
      <c:valAx>
        <c:axId val="8357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Concentración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3580544"/>
        <c:crosses val="autoZero"/>
        <c:crossBetween val="midCat"/>
      </c:valAx>
      <c:valAx>
        <c:axId val="83580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3579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3'!$A$14</c:f>
              <c:strCache>
                <c:ptCount val="1"/>
                <c:pt idx="0">
                  <c:v>Lung_CHU2</c:v>
                </c:pt>
              </c:strCache>
            </c:strRef>
          </c:tx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3'!$B$21:$J$21</c:f>
              <c:numCache>
                <c:formatCode>General</c:formatCode>
                <c:ptCount val="9"/>
                <c:pt idx="0">
                  <c:v>31.593159315931601</c:v>
                </c:pt>
                <c:pt idx="1">
                  <c:v>25.427542754275436</c:v>
                </c:pt>
                <c:pt idx="2">
                  <c:v>18.991899189918996</c:v>
                </c:pt>
                <c:pt idx="3">
                  <c:v>-2.1152115211521334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C2A-4EE8-9176-495735FA2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66720"/>
        <c:axId val="100567296"/>
      </c:scatterChart>
      <c:valAx>
        <c:axId val="10056672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567296"/>
        <c:crosses val="autoZero"/>
        <c:crossBetween val="midCat"/>
      </c:valAx>
      <c:valAx>
        <c:axId val="100567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566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3'!$B$24</c:f>
              <c:strCache>
                <c:ptCount val="1"/>
                <c:pt idx="0">
                  <c:v>Lung-tulu4</c:v>
                </c:pt>
              </c:strCache>
            </c:strRef>
          </c:tx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3'!$B$44:$J$44</c:f>
              <c:numCache>
                <c:formatCode>General</c:formatCode>
                <c:ptCount val="9"/>
                <c:pt idx="0">
                  <c:v>36.712421242124215</c:v>
                </c:pt>
                <c:pt idx="1">
                  <c:v>44.138163816381635</c:v>
                </c:pt>
                <c:pt idx="2">
                  <c:v>19.250675067506762</c:v>
                </c:pt>
                <c:pt idx="3">
                  <c:v>-10.958595859585955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ADE-4FDB-A2D4-76BB4F3F2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69024"/>
        <c:axId val="100569600"/>
      </c:scatterChart>
      <c:valAx>
        <c:axId val="10056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569600"/>
        <c:crosses val="autoZero"/>
        <c:crossBetween val="midCat"/>
      </c:valAx>
      <c:valAx>
        <c:axId val="10056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569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3'!$A$14</c:f>
              <c:strCache>
                <c:ptCount val="1"/>
                <c:pt idx="0">
                  <c:v>Lung_CHU2</c:v>
                </c:pt>
              </c:strCache>
            </c:strRef>
          </c:tx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3'!$B$20:$J$20</c:f>
              <c:numCache>
                <c:formatCode>General</c:formatCode>
                <c:ptCount val="9"/>
                <c:pt idx="0">
                  <c:v>68.406840684068399</c:v>
                </c:pt>
                <c:pt idx="1">
                  <c:v>74.572457245724564</c:v>
                </c:pt>
                <c:pt idx="2">
                  <c:v>81.008100810081004</c:v>
                </c:pt>
                <c:pt idx="3">
                  <c:v>102.11521152115213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B95-462B-8AFE-CA6862C6A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71328"/>
        <c:axId val="100571904"/>
      </c:scatterChart>
      <c:valAx>
        <c:axId val="10057132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571904"/>
        <c:crosses val="autoZero"/>
        <c:crossBetween val="midCat"/>
      </c:valAx>
      <c:valAx>
        <c:axId val="10057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571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3'!$B$24</c:f>
              <c:strCache>
                <c:ptCount val="1"/>
                <c:pt idx="0">
                  <c:v>Lung-tulu4</c:v>
                </c:pt>
              </c:strCache>
            </c:strRef>
          </c:tx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3'!$B$43:$J$43</c:f>
              <c:numCache>
                <c:formatCode>General</c:formatCode>
                <c:ptCount val="9"/>
                <c:pt idx="0">
                  <c:v>63.287578757875785</c:v>
                </c:pt>
                <c:pt idx="1">
                  <c:v>55.861836183618365</c:v>
                </c:pt>
                <c:pt idx="2">
                  <c:v>80.749324932493238</c:v>
                </c:pt>
                <c:pt idx="3">
                  <c:v>110.95859585958596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E3A-4556-8E23-6DACE75BE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39296"/>
        <c:axId val="100639872"/>
      </c:scatterChart>
      <c:valAx>
        <c:axId val="10063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639872"/>
        <c:crosses val="autoZero"/>
        <c:crossBetween val="midCat"/>
      </c:valAx>
      <c:valAx>
        <c:axId val="100639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>
            <c:manualLayout>
              <c:xMode val="edge"/>
              <c:yMode val="edge"/>
              <c:x val="3.2297133629390393E-2"/>
              <c:y val="0.3656390148740304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0639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3'!$B$47</c:f>
              <c:strCache>
                <c:ptCount val="1"/>
                <c:pt idx="0">
                  <c:v>vero chu2</c:v>
                </c:pt>
              </c:strCache>
            </c:strRef>
          </c:tx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3'!$B$67:$J$67</c:f>
              <c:numCache>
                <c:formatCode>General</c:formatCode>
                <c:ptCount val="9"/>
                <c:pt idx="0">
                  <c:v>15.46161321671525</c:v>
                </c:pt>
                <c:pt idx="1">
                  <c:v>12.478134110787153</c:v>
                </c:pt>
                <c:pt idx="2">
                  <c:v>10.65111758989309</c:v>
                </c:pt>
                <c:pt idx="3">
                  <c:v>1.1273080660835717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6C3-4F95-8723-B4A5B38AF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41600"/>
        <c:axId val="100642176"/>
      </c:scatterChart>
      <c:valAx>
        <c:axId val="10064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0.40745166685624973"/>
              <c:y val="0.8889805144463703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0642176"/>
        <c:crosses val="autoZero"/>
        <c:crossBetween val="midCat"/>
      </c:valAx>
      <c:valAx>
        <c:axId val="100642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641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3'!$B$47</c:f>
              <c:strCache>
                <c:ptCount val="1"/>
                <c:pt idx="0">
                  <c:v>vero chu2</c:v>
                </c:pt>
              </c:strCache>
            </c:strRef>
          </c:tx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3'!$B$66:$J$66</c:f>
              <c:numCache>
                <c:formatCode>General</c:formatCode>
                <c:ptCount val="9"/>
                <c:pt idx="0">
                  <c:v>84.53838678328475</c:v>
                </c:pt>
                <c:pt idx="1">
                  <c:v>87.521865889212847</c:v>
                </c:pt>
                <c:pt idx="2">
                  <c:v>89.34888241010691</c:v>
                </c:pt>
                <c:pt idx="3">
                  <c:v>98.872691933916428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3E9-47A5-8392-74DB3EA1D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43904"/>
        <c:axId val="100644480"/>
      </c:scatterChart>
      <c:valAx>
        <c:axId val="10064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0.41371399023244826"/>
              <c:y val="0.889262004014204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0644480"/>
        <c:crosses val="autoZero"/>
        <c:crossBetween val="midCat"/>
      </c:valAx>
      <c:valAx>
        <c:axId val="100644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>
            <c:manualLayout>
              <c:xMode val="edge"/>
              <c:yMode val="edge"/>
              <c:x val="3.2297133629390393E-2"/>
              <c:y val="0.370205515005350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0643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3'!$B$70</c:f>
              <c:strCache>
                <c:ptCount val="1"/>
                <c:pt idx="0">
                  <c:v>vero-tulu4</c:v>
                </c:pt>
              </c:strCache>
            </c:strRef>
          </c:tx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3'!$B$90:$J$90</c:f>
              <c:numCache>
                <c:formatCode>General</c:formatCode>
                <c:ptCount val="9"/>
                <c:pt idx="0">
                  <c:v>14.548104956268205</c:v>
                </c:pt>
                <c:pt idx="1">
                  <c:v>13.780369290573361</c:v>
                </c:pt>
                <c:pt idx="2">
                  <c:v>4.412050534499528</c:v>
                </c:pt>
                <c:pt idx="3">
                  <c:v>-5.8114674441205096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D5-4D44-8C5E-9F3D2E0F0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46208"/>
        <c:axId val="100761600"/>
      </c:scatterChart>
      <c:valAx>
        <c:axId val="10064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0.41689521955822945"/>
              <c:y val="0.878680373286672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0761600"/>
        <c:crosses val="autoZero"/>
        <c:crossBetween val="midCat"/>
      </c:valAx>
      <c:valAx>
        <c:axId val="10076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646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3'!$B$70</c:f>
              <c:strCache>
                <c:ptCount val="1"/>
                <c:pt idx="0">
                  <c:v>vero-tulu4</c:v>
                </c:pt>
              </c:strCache>
            </c:strRef>
          </c:tx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3'!$B$89:$J$89</c:f>
              <c:numCache>
                <c:formatCode>General</c:formatCode>
                <c:ptCount val="9"/>
                <c:pt idx="0">
                  <c:v>85.451895043731795</c:v>
                </c:pt>
                <c:pt idx="1">
                  <c:v>86.219630709426639</c:v>
                </c:pt>
                <c:pt idx="2">
                  <c:v>95.587949465500472</c:v>
                </c:pt>
                <c:pt idx="3">
                  <c:v>105.81146744412051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42C-4DB1-B384-FFAB4D547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63328"/>
        <c:axId val="100763904"/>
      </c:scatterChart>
      <c:valAx>
        <c:axId val="10076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763904"/>
        <c:crosses val="autoZero"/>
        <c:crossBetween val="midCat"/>
      </c:valAx>
      <c:valAx>
        <c:axId val="100763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763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4'!$A$14</c:f>
              <c:strCache>
                <c:ptCount val="1"/>
                <c:pt idx="0">
                  <c:v>Lung_CHU2</c:v>
                </c:pt>
              </c:strCache>
            </c:strRef>
          </c:tx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4'!$B$21:$J$21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FD8-49BF-8661-E98241512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65632"/>
        <c:axId val="100766208"/>
      </c:scatterChart>
      <c:valAx>
        <c:axId val="10076563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766208"/>
        <c:crosses val="autoZero"/>
        <c:crossBetween val="midCat"/>
      </c:valAx>
      <c:valAx>
        <c:axId val="10076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765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4'!$B$24</c:f>
              <c:strCache>
                <c:ptCount val="1"/>
                <c:pt idx="0">
                  <c:v>Lung-tulu4</c:v>
                </c:pt>
              </c:strCache>
            </c:strRef>
          </c:tx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4'!$B$44:$J$44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176-48B5-9794-23BD82241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67936"/>
        <c:axId val="100768512"/>
      </c:scatterChart>
      <c:valAx>
        <c:axId val="10076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0.41082919410354607"/>
              <c:y val="0.889262004014204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0768512"/>
        <c:crosses val="autoZero"/>
        <c:crossBetween val="midCat"/>
      </c:valAx>
      <c:valAx>
        <c:axId val="100768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767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Lung</a:t>
            </a:r>
            <a:r>
              <a:rPr lang="en-US"/>
              <a:t>_CHU2_48h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886351706036744"/>
          <c:y val="0.17549866139104983"/>
          <c:w val="0.80334492563429571"/>
          <c:h val="0.63157218898688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General!$X$2</c:f>
              <c:strCache>
                <c:ptCount val="1"/>
                <c:pt idx="0">
                  <c:v>Lung_CHU2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General!$Z$10:$AH$10</c:f>
                <c:numCache>
                  <c:formatCode>General</c:formatCode>
                  <c:ptCount val="9"/>
                  <c:pt idx="0">
                    <c:v>3.391933608402824</c:v>
                  </c:pt>
                  <c:pt idx="1">
                    <c:v>2.7332500446782597</c:v>
                  </c:pt>
                  <c:pt idx="2">
                    <c:v>8.0731692299062363</c:v>
                  </c:pt>
                  <c:pt idx="3">
                    <c:v>9.4163074062196941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General!$Z$10:$AH$10</c:f>
                <c:numCache>
                  <c:formatCode>General</c:formatCode>
                  <c:ptCount val="9"/>
                  <c:pt idx="0">
                    <c:v>3.391933608402824</c:v>
                  </c:pt>
                  <c:pt idx="1">
                    <c:v>2.7332500446782597</c:v>
                  </c:pt>
                  <c:pt idx="2">
                    <c:v>8.0731692299062363</c:v>
                  </c:pt>
                  <c:pt idx="3">
                    <c:v>9.4163074062196941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General!$Z$8:$AH$8</c:f>
              <c:numCache>
                <c:formatCode>General</c:formatCode>
                <c:ptCount val="9"/>
                <c:pt idx="0">
                  <c:v>65.461970672486245</c:v>
                </c:pt>
                <c:pt idx="1">
                  <c:v>69.727607132988652</c:v>
                </c:pt>
                <c:pt idx="2">
                  <c:v>69.59102519128119</c:v>
                </c:pt>
                <c:pt idx="3">
                  <c:v>83.77737084365323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69E-4689-8617-BAB01F42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82272"/>
        <c:axId val="96075776"/>
      </c:scatterChart>
      <c:valAx>
        <c:axId val="8358227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075776"/>
        <c:crosses val="autoZero"/>
        <c:crossBetween val="midCat"/>
      </c:valAx>
      <c:valAx>
        <c:axId val="960757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vialbility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3582272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4'!$A$14</c:f>
              <c:strCache>
                <c:ptCount val="1"/>
                <c:pt idx="0">
                  <c:v>Lung_CHU2</c:v>
                </c:pt>
              </c:strCache>
            </c:strRef>
          </c:tx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4'!$B$20:$J$20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430-405B-B828-30E7131EA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02848"/>
        <c:axId val="101303424"/>
      </c:scatterChart>
      <c:valAx>
        <c:axId val="10130284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303424"/>
        <c:crosses val="autoZero"/>
        <c:crossBetween val="midCat"/>
      </c:valAx>
      <c:valAx>
        <c:axId val="101303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302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4'!$B$24</c:f>
              <c:strCache>
                <c:ptCount val="1"/>
                <c:pt idx="0">
                  <c:v>Lung-tulu4</c:v>
                </c:pt>
              </c:strCache>
            </c:strRef>
          </c:tx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4'!$B$43:$J$43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0F0-4486-BE7B-1B09F83EE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05152"/>
        <c:axId val="101305728"/>
      </c:scatterChart>
      <c:valAx>
        <c:axId val="10130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305728"/>
        <c:crosses val="autoZero"/>
        <c:crossBetween val="midCat"/>
      </c:valAx>
      <c:valAx>
        <c:axId val="101305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305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4'!$B$47</c:f>
              <c:strCache>
                <c:ptCount val="1"/>
                <c:pt idx="0">
                  <c:v>vero chu2</c:v>
                </c:pt>
              </c:strCache>
            </c:strRef>
          </c:tx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4'!$B$67:$J$67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822-47A8-A0B7-3ED9B4112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07456"/>
        <c:axId val="101308032"/>
      </c:scatterChart>
      <c:valAx>
        <c:axId val="10130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308032"/>
        <c:crosses val="autoZero"/>
        <c:crossBetween val="midCat"/>
      </c:valAx>
      <c:valAx>
        <c:axId val="101308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307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4'!$B$47</c:f>
              <c:strCache>
                <c:ptCount val="1"/>
                <c:pt idx="0">
                  <c:v>vero chu2</c:v>
                </c:pt>
              </c:strCache>
            </c:strRef>
          </c:tx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4'!$B$66:$J$66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CC7-4574-B300-03E3C1B46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09760"/>
        <c:axId val="101425152"/>
      </c:scatterChart>
      <c:valAx>
        <c:axId val="1013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425152"/>
        <c:crosses val="autoZero"/>
        <c:crossBetween val="midCat"/>
      </c:valAx>
      <c:valAx>
        <c:axId val="101425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>
            <c:manualLayout>
              <c:xMode val="edge"/>
              <c:yMode val="edge"/>
              <c:x val="3.7679989234288787E-2"/>
              <c:y val="0.370205515005350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1309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4'!$B$70</c:f>
              <c:strCache>
                <c:ptCount val="1"/>
                <c:pt idx="0">
                  <c:v>vero-tulu4</c:v>
                </c:pt>
              </c:strCache>
            </c:strRef>
          </c:tx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4'!$B$90:$J$90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2C9-47B1-8D34-2240C609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26880"/>
        <c:axId val="101427456"/>
      </c:scatterChart>
      <c:valAx>
        <c:axId val="10142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427456"/>
        <c:crosses val="autoZero"/>
        <c:crossBetween val="midCat"/>
      </c:valAx>
      <c:valAx>
        <c:axId val="10142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426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4'!$B$70</c:f>
              <c:strCache>
                <c:ptCount val="1"/>
                <c:pt idx="0">
                  <c:v>vero-tulu4</c:v>
                </c:pt>
              </c:strCache>
            </c:strRef>
          </c:tx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4'!$B$89:$J$89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084-4302-AD57-A993808E8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29184"/>
        <c:axId val="101429760"/>
      </c:scatterChart>
      <c:valAx>
        <c:axId val="10142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429760"/>
        <c:crosses val="autoZero"/>
        <c:crossBetween val="midCat"/>
      </c:valAx>
      <c:valAx>
        <c:axId val="101429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429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5'!$A$14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5'!$B$21:$J$21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00B-46E4-9ABB-9A8E14EA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31488"/>
        <c:axId val="101432064"/>
      </c:scatterChart>
      <c:valAx>
        <c:axId val="10143148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432064"/>
        <c:crosses val="autoZero"/>
        <c:crossBetween val="midCat"/>
      </c:valAx>
      <c:valAx>
        <c:axId val="10143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431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5'!$B$24</c:f>
              <c:strCache>
                <c:ptCount val="1"/>
                <c:pt idx="0">
                  <c:v>Lung-tulu4</c:v>
                </c:pt>
              </c:strCache>
            </c:strRef>
          </c:tx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5'!$B$44:$J$44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486-4F8E-89EB-F26712603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10176"/>
        <c:axId val="102810752"/>
      </c:scatterChart>
      <c:valAx>
        <c:axId val="10281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810752"/>
        <c:crosses val="autoZero"/>
        <c:crossBetween val="midCat"/>
      </c:valAx>
      <c:valAx>
        <c:axId val="102810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810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5'!$A$14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5'!$B$20:$J$20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4DE-4860-B3B0-D1BF926D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12480"/>
        <c:axId val="102813056"/>
      </c:scatterChart>
      <c:valAx>
        <c:axId val="10281248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813056"/>
        <c:crosses val="autoZero"/>
        <c:crossBetween val="midCat"/>
      </c:valAx>
      <c:valAx>
        <c:axId val="102813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81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5'!$B$24</c:f>
              <c:strCache>
                <c:ptCount val="1"/>
                <c:pt idx="0">
                  <c:v>Lung-tulu4</c:v>
                </c:pt>
              </c:strCache>
            </c:strRef>
          </c:tx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5'!$B$43:$J$43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C4A-4EB1-9BA8-FA36BF2C3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14784"/>
        <c:axId val="102815360"/>
      </c:scatterChart>
      <c:valAx>
        <c:axId val="10281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815360"/>
        <c:crosses val="autoZero"/>
        <c:crossBetween val="midCat"/>
      </c:valAx>
      <c:valAx>
        <c:axId val="102815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814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Lung</a:t>
            </a:r>
            <a:r>
              <a:rPr lang="en-US" sz="1800" b="1" i="0" baseline="0">
                <a:effectLst/>
              </a:rPr>
              <a:t>_CHU2_48h</a:t>
            </a:r>
            <a:endParaRPr lang="es-MX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General!$Y$3</c:f>
              <c:strCache>
                <c:ptCount val="1"/>
                <c:pt idx="0">
                  <c:v>Assay 1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General!$Z$3:$AH$3</c:f>
              <c:numCache>
                <c:formatCode>General</c:formatCode>
                <c:ptCount val="9"/>
                <c:pt idx="0">
                  <c:v>69.282119749409489</c:v>
                </c:pt>
                <c:pt idx="1">
                  <c:v>69.497791927698472</c:v>
                </c:pt>
                <c:pt idx="2">
                  <c:v>73.770155078566304</c:v>
                </c:pt>
                <c:pt idx="3">
                  <c:v>70.894526034712968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5C3-4E11-A3B3-DF5E0AC40995}"/>
            </c:ext>
          </c:extLst>
        </c:ser>
        <c:ser>
          <c:idx val="1"/>
          <c:order val="1"/>
          <c:tx>
            <c:strRef>
              <c:f>General!$Y$4</c:f>
              <c:strCache>
                <c:ptCount val="1"/>
                <c:pt idx="0">
                  <c:v>Assay 2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General!$Z$4:$AH$4</c:f>
              <c:numCache>
                <c:formatCode>General</c:formatCode>
                <c:ptCount val="9"/>
                <c:pt idx="0">
                  <c:v>58.696951583980862</c:v>
                </c:pt>
                <c:pt idx="1">
                  <c:v>65.112572225542934</c:v>
                </c:pt>
                <c:pt idx="2">
                  <c:v>53.994819685196248</c:v>
                </c:pt>
                <c:pt idx="3">
                  <c:v>78.322374975094604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5C3-4E11-A3B3-DF5E0AC40995}"/>
            </c:ext>
          </c:extLst>
        </c:ser>
        <c:ser>
          <c:idx val="2"/>
          <c:order val="2"/>
          <c:tx>
            <c:strRef>
              <c:f>General!$Y$5</c:f>
              <c:strCache>
                <c:ptCount val="1"/>
                <c:pt idx="0">
                  <c:v>Assay 3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General!$Z$5:$AH$5</c:f>
              <c:numCache>
                <c:formatCode>General</c:formatCode>
                <c:ptCount val="9"/>
                <c:pt idx="0">
                  <c:v>68.406840684068399</c:v>
                </c:pt>
                <c:pt idx="1">
                  <c:v>74.572457245724564</c:v>
                </c:pt>
                <c:pt idx="2">
                  <c:v>81.008100810081004</c:v>
                </c:pt>
                <c:pt idx="3">
                  <c:v>102.11521152115213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5C3-4E11-A3B3-DF5E0AC40995}"/>
            </c:ext>
          </c:extLst>
        </c:ser>
        <c:ser>
          <c:idx val="3"/>
          <c:order val="3"/>
          <c:tx>
            <c:strRef>
              <c:f>General!$Y$6</c:f>
              <c:strCache>
                <c:ptCount val="1"/>
                <c:pt idx="0">
                  <c:v>Assay 4</c:v>
                </c:pt>
              </c:strCache>
            </c:strRef>
          </c:tx>
          <c:spPr>
            <a:ln>
              <a:noFill/>
            </a:ln>
          </c:spPr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General!$Z$6:$AH$6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5C3-4E11-A3B3-DF5E0AC40995}"/>
            </c:ext>
          </c:extLst>
        </c:ser>
        <c:ser>
          <c:idx val="4"/>
          <c:order val="4"/>
          <c:tx>
            <c:strRef>
              <c:f>General!$Y$7</c:f>
              <c:strCache>
                <c:ptCount val="1"/>
                <c:pt idx="0">
                  <c:v>Assay 5</c:v>
                </c:pt>
              </c:strCache>
            </c:strRef>
          </c:tx>
          <c:spPr>
            <a:ln w="28575">
              <a:noFill/>
            </a:ln>
          </c:spPr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General!$Z$7:$AH$7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5C3-4E11-A3B3-DF5E0AC40995}"/>
            </c:ext>
          </c:extLst>
        </c:ser>
        <c:ser>
          <c:idx val="5"/>
          <c:order val="5"/>
          <c:tx>
            <c:strRef>
              <c:f>General!$Y$8</c:f>
              <c:strCache>
                <c:ptCount val="1"/>
                <c:pt idx="0">
                  <c:v>Mean</c:v>
                </c:pt>
              </c:strCache>
            </c:strRef>
          </c:tx>
          <c:xVal>
            <c:numRef>
              <c:f>'Experiment 1'!$B$2:$J$2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General!$Z$8:$AH$8</c:f>
              <c:numCache>
                <c:formatCode>General</c:formatCode>
                <c:ptCount val="9"/>
                <c:pt idx="0">
                  <c:v>65.461970672486245</c:v>
                </c:pt>
                <c:pt idx="1">
                  <c:v>69.727607132988652</c:v>
                </c:pt>
                <c:pt idx="2">
                  <c:v>69.59102519128119</c:v>
                </c:pt>
                <c:pt idx="3">
                  <c:v>83.77737084365323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5C3-4E11-A3B3-DF5E0AC40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78080"/>
        <c:axId val="96078656"/>
      </c:scatterChart>
      <c:valAx>
        <c:axId val="9607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078656"/>
        <c:crosses val="autoZero"/>
        <c:crossBetween val="midCat"/>
      </c:valAx>
      <c:valAx>
        <c:axId val="9607865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078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5'!$B$47</c:f>
              <c:strCache>
                <c:ptCount val="1"/>
                <c:pt idx="0">
                  <c:v>vero chu2</c:v>
                </c:pt>
              </c:strCache>
            </c:strRef>
          </c:tx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5'!$B$67:$J$67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D5C-4189-8F83-D6330F46C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17088"/>
        <c:axId val="102219776"/>
      </c:scatterChart>
      <c:valAx>
        <c:axId val="1028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219776"/>
        <c:crosses val="autoZero"/>
        <c:crossBetween val="midCat"/>
      </c:valAx>
      <c:valAx>
        <c:axId val="102219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817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5'!$B$47</c:f>
              <c:strCache>
                <c:ptCount val="1"/>
                <c:pt idx="0">
                  <c:v>vero chu2</c:v>
                </c:pt>
              </c:strCache>
            </c:strRef>
          </c:tx>
          <c:xVal>
            <c:numRef>
              <c:f>'Experiment 1'!$B$48:$J$48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5'!$B$66:$J$66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9DD-4795-9E7F-EC03ACBEF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21504"/>
        <c:axId val="102222080"/>
      </c:scatterChart>
      <c:valAx>
        <c:axId val="10222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222080"/>
        <c:crosses val="autoZero"/>
        <c:crossBetween val="midCat"/>
      </c:valAx>
      <c:valAx>
        <c:axId val="102222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221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5'!$B$70</c:f>
              <c:strCache>
                <c:ptCount val="1"/>
                <c:pt idx="0">
                  <c:v>vero-tulu4</c:v>
                </c:pt>
              </c:strCache>
            </c:strRef>
          </c:tx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5'!$B$90:$J$90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250-4BAA-9A13-F96F0CB07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23808"/>
        <c:axId val="102224384"/>
      </c:scatterChart>
      <c:valAx>
        <c:axId val="10222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224384"/>
        <c:crosses val="autoZero"/>
        <c:crossBetween val="midCat"/>
      </c:valAx>
      <c:valAx>
        <c:axId val="102224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Mortality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223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'Experiment 5'!$B$70</c:f>
              <c:strCache>
                <c:ptCount val="1"/>
                <c:pt idx="0">
                  <c:v>vero-tulu4</c:v>
                </c:pt>
              </c:strCache>
            </c:strRef>
          </c:tx>
          <c:xVal>
            <c:numRef>
              <c:f>'Experiment 1'!$B$71:$J$71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'Experiment 5'!$B$89:$J$89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44E-4BAC-8BEB-C3C08835C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26112"/>
        <c:axId val="102226688"/>
      </c:scatterChart>
      <c:valAx>
        <c:axId val="1022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</a:t>
                </a:r>
                <a:r>
                  <a:rPr lang="es-MX" baseline="0"/>
                  <a:t> (</a:t>
                </a:r>
                <a:r>
                  <a:rPr lang="el-GR" baseline="0"/>
                  <a:t>μ</a:t>
                </a:r>
                <a:r>
                  <a:rPr lang="en-US" baseline="0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226688"/>
        <c:crosses val="autoZero"/>
        <c:crossBetween val="midCat"/>
      </c:valAx>
      <c:valAx>
        <c:axId val="102226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226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General!#REF!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General!#REF!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strRef>
              <c:f>General!#REF!</c:f>
              <c:strCache>
                <c:ptCount val="6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50</c:v>
                </c:pt>
                <c:pt idx="5">
                  <c:v>10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A1C-4E79-BD36-E254219C3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81536"/>
        <c:axId val="96082112"/>
      </c:scatterChart>
      <c:valAx>
        <c:axId val="9608153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Concentración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082112"/>
        <c:crosses val="autoZero"/>
        <c:crossBetween val="midCat"/>
      </c:valAx>
      <c:valAx>
        <c:axId val="96082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viabilidad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081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Título del gráfico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xVal>
            <c:strRef>
              <c:f>General!#REF!</c:f>
              <c:strCache>
                <c:ptCount val="6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50</c:v>
                </c:pt>
                <c:pt idx="5">
                  <c:v>10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Ensayo 1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D0C-4C53-8A5B-A6F8F72FC4C2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strRef>
              <c:f>General!#REF!</c:f>
              <c:strCache>
                <c:ptCount val="6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50</c:v>
                </c:pt>
                <c:pt idx="5">
                  <c:v>10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Ensayo 2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D0C-4C53-8A5B-A6F8F72FC4C2}"/>
            </c:ext>
          </c:extLst>
        </c:ser>
        <c:ser>
          <c:idx val="2"/>
          <c:order val="2"/>
          <c:spPr>
            <a:ln w="28575">
              <a:noFill/>
            </a:ln>
          </c:spPr>
          <c:xVal>
            <c:strRef>
              <c:f>General!#REF!</c:f>
              <c:strCache>
                <c:ptCount val="6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50</c:v>
                </c:pt>
                <c:pt idx="5">
                  <c:v>10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Ensayo 3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D0C-4C53-8A5B-A6F8F72FC4C2}"/>
            </c:ext>
          </c:extLst>
        </c:ser>
        <c:ser>
          <c:idx val="3"/>
          <c:order val="3"/>
          <c:spPr>
            <a:ln>
              <a:noFill/>
            </a:ln>
          </c:spPr>
          <c:xVal>
            <c:strRef>
              <c:f>General!#REF!</c:f>
              <c:strCache>
                <c:ptCount val="6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50</c:v>
                </c:pt>
                <c:pt idx="5">
                  <c:v>10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Ensayo 4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1D0C-4C53-8A5B-A6F8F72FC4C2}"/>
            </c:ext>
          </c:extLst>
        </c:ser>
        <c:ser>
          <c:idx val="4"/>
          <c:order val="4"/>
          <c:spPr>
            <a:ln w="28575">
              <a:noFill/>
            </a:ln>
          </c:spPr>
          <c:xVal>
            <c:strRef>
              <c:f>General!#REF!</c:f>
              <c:strCache>
                <c:ptCount val="6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50</c:v>
                </c:pt>
                <c:pt idx="5">
                  <c:v>10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Ensayo 5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D0C-4C53-8A5B-A6F8F72FC4C2}"/>
            </c:ext>
          </c:extLst>
        </c:ser>
        <c:ser>
          <c:idx val="5"/>
          <c:order val="5"/>
          <c:xVal>
            <c:strRef>
              <c:f>General!#REF!</c:f>
              <c:strCache>
                <c:ptCount val="6"/>
                <c:pt idx="0">
                  <c:v>400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50</c:v>
                </c:pt>
                <c:pt idx="5">
                  <c:v>10</c:v>
                </c:pt>
              </c:strCache>
            </c:strRef>
          </c:xVal>
          <c:yVal>
            <c:numRef>
              <c:f>General!#REF!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General!#REF!</c15:sqref>
                        </c15:formulaRef>
                      </c:ext>
                    </c:extLst>
                    <c:strCache>
                      <c:ptCount val="1"/>
                      <c:pt idx="0">
                        <c:v>Promedio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1D0C-4C53-8A5B-A6F8F72FC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33120"/>
        <c:axId val="96133696"/>
      </c:scatterChart>
      <c:valAx>
        <c:axId val="9613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Concentración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133696"/>
        <c:crosses val="autoZero"/>
        <c:crossBetween val="midCat"/>
      </c:valAx>
      <c:valAx>
        <c:axId val="96133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133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Lung</a:t>
            </a:r>
            <a:r>
              <a:rPr lang="en-US"/>
              <a:t>_TULU4_48h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General!$X$18</c:f>
              <c:strCache>
                <c:ptCount val="1"/>
                <c:pt idx="0">
                  <c:v>Lung-tulu4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General!$Z$26:$AH$26</c:f>
                <c:numCache>
                  <c:formatCode>General</c:formatCode>
                  <c:ptCount val="9"/>
                  <c:pt idx="0">
                    <c:v>2.3417689383995604</c:v>
                  </c:pt>
                  <c:pt idx="1">
                    <c:v>4.2168886144764537</c:v>
                  </c:pt>
                  <c:pt idx="2">
                    <c:v>8.0617439360927658</c:v>
                  </c:pt>
                  <c:pt idx="3">
                    <c:v>7.6664421399522009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General!$Z$26:$AH$26</c:f>
                <c:numCache>
                  <c:formatCode>General</c:formatCode>
                  <c:ptCount val="9"/>
                  <c:pt idx="0">
                    <c:v>2.3417689383995604</c:v>
                  </c:pt>
                  <c:pt idx="1">
                    <c:v>4.2168886144764537</c:v>
                  </c:pt>
                  <c:pt idx="2">
                    <c:v>8.0617439360927658</c:v>
                  </c:pt>
                  <c:pt idx="3">
                    <c:v>7.6664421399522009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'Experiment 1'!$B$25:$J$25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2</c:v>
                </c:pt>
              </c:numCache>
            </c:numRef>
          </c:xVal>
          <c:yVal>
            <c:numRef>
              <c:f>General!$Z$24:$AH$24</c:f>
              <c:numCache>
                <c:formatCode>General</c:formatCode>
                <c:ptCount val="9"/>
                <c:pt idx="0">
                  <c:v>59.611033198696042</c:v>
                </c:pt>
                <c:pt idx="1">
                  <c:v>63.625543477587108</c:v>
                </c:pt>
                <c:pt idx="2">
                  <c:v>66.109396744521845</c:v>
                </c:pt>
                <c:pt idx="3">
                  <c:v>95.662149250217638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06E-4E86-9A24-627E577F4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35424"/>
        <c:axId val="96136000"/>
      </c:scatterChart>
      <c:valAx>
        <c:axId val="9613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Concentration (</a:t>
                </a:r>
                <a:r>
                  <a:rPr lang="el-GR"/>
                  <a:t>μ</a:t>
                </a:r>
                <a:r>
                  <a:rPr lang="en-US"/>
                  <a:t>g/ml)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136000"/>
        <c:crosses val="autoZero"/>
        <c:crossBetween val="midCat"/>
      </c:valAx>
      <c:valAx>
        <c:axId val="9613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 viability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135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16</xdr:row>
      <xdr:rowOff>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761999</xdr:colOff>
      <xdr:row>0</xdr:row>
      <xdr:rowOff>0</xdr:rowOff>
    </xdr:from>
    <xdr:to>
      <xdr:col>22</xdr:col>
      <xdr:colOff>761999</xdr:colOff>
      <xdr:row>15</xdr:row>
      <xdr:rowOff>187452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16</xdr:row>
      <xdr:rowOff>4762</xdr:rowOff>
    </xdr:from>
    <xdr:to>
      <xdr:col>17</xdr:col>
      <xdr:colOff>0</xdr:colOff>
      <xdr:row>32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23</xdr:col>
      <xdr:colOff>0</xdr:colOff>
      <xdr:row>16</xdr:row>
      <xdr:rowOff>1714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0</xdr:row>
      <xdr:rowOff>0</xdr:rowOff>
    </xdr:from>
    <xdr:to>
      <xdr:col>40</xdr:col>
      <xdr:colOff>0</xdr:colOff>
      <xdr:row>15</xdr:row>
      <xdr:rowOff>187452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761999</xdr:colOff>
      <xdr:row>0</xdr:row>
      <xdr:rowOff>0</xdr:rowOff>
    </xdr:from>
    <xdr:to>
      <xdr:col>48</xdr:col>
      <xdr:colOff>200024</xdr:colOff>
      <xdr:row>15</xdr:row>
      <xdr:rowOff>187452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16</xdr:row>
      <xdr:rowOff>0</xdr:rowOff>
    </xdr:from>
    <xdr:to>
      <xdr:col>40</xdr:col>
      <xdr:colOff>0</xdr:colOff>
      <xdr:row>16</xdr:row>
      <xdr:rowOff>1714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0</xdr:colOff>
      <xdr:row>16</xdr:row>
      <xdr:rowOff>0</xdr:rowOff>
    </xdr:from>
    <xdr:to>
      <xdr:col>46</xdr:col>
      <xdr:colOff>0</xdr:colOff>
      <xdr:row>16</xdr:row>
      <xdr:rowOff>1714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0</xdr:colOff>
      <xdr:row>16</xdr:row>
      <xdr:rowOff>4762</xdr:rowOff>
    </xdr:from>
    <xdr:to>
      <xdr:col>40</xdr:col>
      <xdr:colOff>0</xdr:colOff>
      <xdr:row>32</xdr:row>
      <xdr:rowOff>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39</xdr:col>
      <xdr:colOff>761999</xdr:colOff>
      <xdr:row>16</xdr:row>
      <xdr:rowOff>4762</xdr:rowOff>
    </xdr:from>
    <xdr:to>
      <xdr:col>48</xdr:col>
      <xdr:colOff>200024</xdr:colOff>
      <xdr:row>32</xdr:row>
      <xdr:rowOff>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0</xdr:colOff>
      <xdr:row>32</xdr:row>
      <xdr:rowOff>0</xdr:rowOff>
    </xdr:from>
    <xdr:to>
      <xdr:col>40</xdr:col>
      <xdr:colOff>0</xdr:colOff>
      <xdr:row>32</xdr:row>
      <xdr:rowOff>1714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40</xdr:col>
      <xdr:colOff>0</xdr:colOff>
      <xdr:row>32</xdr:row>
      <xdr:rowOff>0</xdr:rowOff>
    </xdr:from>
    <xdr:to>
      <xdr:col>46</xdr:col>
      <xdr:colOff>0</xdr:colOff>
      <xdr:row>32</xdr:row>
      <xdr:rowOff>1714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17</xdr:col>
      <xdr:colOff>0</xdr:colOff>
      <xdr:row>32</xdr:row>
      <xdr:rowOff>1714</xdr:rowOff>
    </xdr:to>
    <xdr:graphicFrame macro="">
      <xdr:nvGraphicFramePr>
        <xdr:cNvPr id="27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16</xdr:row>
      <xdr:rowOff>4762</xdr:rowOff>
    </xdr:from>
    <xdr:to>
      <xdr:col>23</xdr:col>
      <xdr:colOff>0</xdr:colOff>
      <xdr:row>32</xdr:row>
      <xdr:rowOff>0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23</xdr:col>
      <xdr:colOff>0</xdr:colOff>
      <xdr:row>32</xdr:row>
      <xdr:rowOff>1714</xdr:rowOff>
    </xdr:to>
    <xdr:graphicFrame macro="">
      <xdr:nvGraphicFramePr>
        <xdr:cNvPr id="2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0</xdr:colOff>
      <xdr:row>32</xdr:row>
      <xdr:rowOff>4762</xdr:rowOff>
    </xdr:from>
    <xdr:to>
      <xdr:col>17</xdr:col>
      <xdr:colOff>0</xdr:colOff>
      <xdr:row>48</xdr:row>
      <xdr:rowOff>1714</xdr:rowOff>
    </xdr:to>
    <xdr:graphicFrame macro="">
      <xdr:nvGraphicFramePr>
        <xdr:cNvPr id="50" name="4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48</xdr:row>
      <xdr:rowOff>4762</xdr:rowOff>
    </xdr:from>
    <xdr:to>
      <xdr:col>17</xdr:col>
      <xdr:colOff>0</xdr:colOff>
      <xdr:row>64</xdr:row>
      <xdr:rowOff>1714</xdr:rowOff>
    </xdr:to>
    <xdr:graphicFrame macro="">
      <xdr:nvGraphicFramePr>
        <xdr:cNvPr id="51" name="5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32</xdr:row>
      <xdr:rowOff>4762</xdr:rowOff>
    </xdr:from>
    <xdr:to>
      <xdr:col>23</xdr:col>
      <xdr:colOff>0</xdr:colOff>
      <xdr:row>48</xdr:row>
      <xdr:rowOff>1714</xdr:rowOff>
    </xdr:to>
    <xdr:graphicFrame macro="">
      <xdr:nvGraphicFramePr>
        <xdr:cNvPr id="52" name="5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48</xdr:row>
      <xdr:rowOff>4762</xdr:rowOff>
    </xdr:from>
    <xdr:to>
      <xdr:col>23</xdr:col>
      <xdr:colOff>0</xdr:colOff>
      <xdr:row>64</xdr:row>
      <xdr:rowOff>1714</xdr:rowOff>
    </xdr:to>
    <xdr:graphicFrame macro="">
      <xdr:nvGraphicFramePr>
        <xdr:cNvPr id="53" name="5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34</xdr:col>
      <xdr:colOff>0</xdr:colOff>
      <xdr:row>32</xdr:row>
      <xdr:rowOff>4762</xdr:rowOff>
    </xdr:from>
    <xdr:to>
      <xdr:col>40</xdr:col>
      <xdr:colOff>0</xdr:colOff>
      <xdr:row>48</xdr:row>
      <xdr:rowOff>1714</xdr:rowOff>
    </xdr:to>
    <xdr:graphicFrame macro="">
      <xdr:nvGraphicFramePr>
        <xdr:cNvPr id="62" name="6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39</xdr:col>
      <xdr:colOff>761999</xdr:colOff>
      <xdr:row>32</xdr:row>
      <xdr:rowOff>4762</xdr:rowOff>
    </xdr:from>
    <xdr:to>
      <xdr:col>48</xdr:col>
      <xdr:colOff>200024</xdr:colOff>
      <xdr:row>48</xdr:row>
      <xdr:rowOff>1714</xdr:rowOff>
    </xdr:to>
    <xdr:graphicFrame macro="">
      <xdr:nvGraphicFramePr>
        <xdr:cNvPr id="63" name="6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34</xdr:col>
      <xdr:colOff>0</xdr:colOff>
      <xdr:row>48</xdr:row>
      <xdr:rowOff>4762</xdr:rowOff>
    </xdr:from>
    <xdr:to>
      <xdr:col>40</xdr:col>
      <xdr:colOff>0</xdr:colOff>
      <xdr:row>64</xdr:row>
      <xdr:rowOff>1714</xdr:rowOff>
    </xdr:to>
    <xdr:graphicFrame macro="">
      <xdr:nvGraphicFramePr>
        <xdr:cNvPr id="64" name="6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39</xdr:col>
      <xdr:colOff>761999</xdr:colOff>
      <xdr:row>48</xdr:row>
      <xdr:rowOff>4762</xdr:rowOff>
    </xdr:from>
    <xdr:to>
      <xdr:col>48</xdr:col>
      <xdr:colOff>219074</xdr:colOff>
      <xdr:row>64</xdr:row>
      <xdr:rowOff>1714</xdr:rowOff>
    </xdr:to>
    <xdr:graphicFrame macro="">
      <xdr:nvGraphicFramePr>
        <xdr:cNvPr id="65" name="6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14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24</xdr:row>
      <xdr:rowOff>4762</xdr:rowOff>
    </xdr:from>
    <xdr:to>
      <xdr:col>20</xdr:col>
      <xdr:colOff>0</xdr:colOff>
      <xdr:row>37</xdr:row>
      <xdr:rowOff>365950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9525</xdr:colOff>
      <xdr:row>0</xdr:row>
      <xdr:rowOff>0</xdr:rowOff>
    </xdr:from>
    <xdr:to>
      <xdr:col>26</xdr:col>
      <xdr:colOff>628650</xdr:colOff>
      <xdr:row>14</xdr:row>
      <xdr:rowOff>75438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24</xdr:row>
      <xdr:rowOff>14287</xdr:rowOff>
    </xdr:from>
    <xdr:to>
      <xdr:col>26</xdr:col>
      <xdr:colOff>619125</xdr:colOff>
      <xdr:row>37</xdr:row>
      <xdr:rowOff>375475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</xdr:colOff>
      <xdr:row>47</xdr:row>
      <xdr:rowOff>14287</xdr:rowOff>
    </xdr:from>
    <xdr:to>
      <xdr:col>20</xdr:col>
      <xdr:colOff>9525</xdr:colOff>
      <xdr:row>60</xdr:row>
      <xdr:rowOff>375475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9525</xdr:colOff>
      <xdr:row>47</xdr:row>
      <xdr:rowOff>4762</xdr:rowOff>
    </xdr:from>
    <xdr:to>
      <xdr:col>26</xdr:col>
      <xdr:colOff>628650</xdr:colOff>
      <xdr:row>60</xdr:row>
      <xdr:rowOff>365950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70</xdr:row>
      <xdr:rowOff>4762</xdr:rowOff>
    </xdr:from>
    <xdr:to>
      <xdr:col>20</xdr:col>
      <xdr:colOff>0</xdr:colOff>
      <xdr:row>83</xdr:row>
      <xdr:rowOff>271462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70</xdr:row>
      <xdr:rowOff>0</xdr:rowOff>
    </xdr:from>
    <xdr:to>
      <xdr:col>26</xdr:col>
      <xdr:colOff>619125</xdr:colOff>
      <xdr:row>83</xdr:row>
      <xdr:rowOff>266700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14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24</xdr:row>
      <xdr:rowOff>4762</xdr:rowOff>
    </xdr:from>
    <xdr:to>
      <xdr:col>20</xdr:col>
      <xdr:colOff>0</xdr:colOff>
      <xdr:row>37</xdr:row>
      <xdr:rowOff>365950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9525</xdr:colOff>
      <xdr:row>0</xdr:row>
      <xdr:rowOff>0</xdr:rowOff>
    </xdr:from>
    <xdr:to>
      <xdr:col>26</xdr:col>
      <xdr:colOff>628650</xdr:colOff>
      <xdr:row>14</xdr:row>
      <xdr:rowOff>75438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24</xdr:row>
      <xdr:rowOff>14287</xdr:rowOff>
    </xdr:from>
    <xdr:to>
      <xdr:col>26</xdr:col>
      <xdr:colOff>619125</xdr:colOff>
      <xdr:row>37</xdr:row>
      <xdr:rowOff>375475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</xdr:colOff>
      <xdr:row>47</xdr:row>
      <xdr:rowOff>14287</xdr:rowOff>
    </xdr:from>
    <xdr:to>
      <xdr:col>20</xdr:col>
      <xdr:colOff>9525</xdr:colOff>
      <xdr:row>60</xdr:row>
      <xdr:rowOff>375475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9525</xdr:colOff>
      <xdr:row>47</xdr:row>
      <xdr:rowOff>4762</xdr:rowOff>
    </xdr:from>
    <xdr:to>
      <xdr:col>26</xdr:col>
      <xdr:colOff>628650</xdr:colOff>
      <xdr:row>60</xdr:row>
      <xdr:rowOff>365950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70</xdr:row>
      <xdr:rowOff>4762</xdr:rowOff>
    </xdr:from>
    <xdr:to>
      <xdr:col>20</xdr:col>
      <xdr:colOff>0</xdr:colOff>
      <xdr:row>83</xdr:row>
      <xdr:rowOff>271462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70</xdr:row>
      <xdr:rowOff>0</xdr:rowOff>
    </xdr:from>
    <xdr:to>
      <xdr:col>26</xdr:col>
      <xdr:colOff>619125</xdr:colOff>
      <xdr:row>83</xdr:row>
      <xdr:rowOff>266700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14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24</xdr:row>
      <xdr:rowOff>4762</xdr:rowOff>
    </xdr:from>
    <xdr:to>
      <xdr:col>20</xdr:col>
      <xdr:colOff>0</xdr:colOff>
      <xdr:row>37</xdr:row>
      <xdr:rowOff>365950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9525</xdr:colOff>
      <xdr:row>0</xdr:row>
      <xdr:rowOff>0</xdr:rowOff>
    </xdr:from>
    <xdr:to>
      <xdr:col>26</xdr:col>
      <xdr:colOff>628650</xdr:colOff>
      <xdr:row>14</xdr:row>
      <xdr:rowOff>75438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24</xdr:row>
      <xdr:rowOff>14287</xdr:rowOff>
    </xdr:from>
    <xdr:to>
      <xdr:col>26</xdr:col>
      <xdr:colOff>619125</xdr:colOff>
      <xdr:row>37</xdr:row>
      <xdr:rowOff>375475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</xdr:colOff>
      <xdr:row>47</xdr:row>
      <xdr:rowOff>14287</xdr:rowOff>
    </xdr:from>
    <xdr:to>
      <xdr:col>20</xdr:col>
      <xdr:colOff>9525</xdr:colOff>
      <xdr:row>60</xdr:row>
      <xdr:rowOff>375475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9525</xdr:colOff>
      <xdr:row>47</xdr:row>
      <xdr:rowOff>4762</xdr:rowOff>
    </xdr:from>
    <xdr:to>
      <xdr:col>26</xdr:col>
      <xdr:colOff>628650</xdr:colOff>
      <xdr:row>60</xdr:row>
      <xdr:rowOff>365950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70</xdr:row>
      <xdr:rowOff>4762</xdr:rowOff>
    </xdr:from>
    <xdr:to>
      <xdr:col>20</xdr:col>
      <xdr:colOff>0</xdr:colOff>
      <xdr:row>83</xdr:row>
      <xdr:rowOff>271462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70</xdr:row>
      <xdr:rowOff>0</xdr:rowOff>
    </xdr:from>
    <xdr:to>
      <xdr:col>26</xdr:col>
      <xdr:colOff>619125</xdr:colOff>
      <xdr:row>83</xdr:row>
      <xdr:rowOff>266700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14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24</xdr:row>
      <xdr:rowOff>4762</xdr:rowOff>
    </xdr:from>
    <xdr:to>
      <xdr:col>20</xdr:col>
      <xdr:colOff>0</xdr:colOff>
      <xdr:row>37</xdr:row>
      <xdr:rowOff>365950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9525</xdr:colOff>
      <xdr:row>0</xdr:row>
      <xdr:rowOff>0</xdr:rowOff>
    </xdr:from>
    <xdr:to>
      <xdr:col>26</xdr:col>
      <xdr:colOff>628650</xdr:colOff>
      <xdr:row>14</xdr:row>
      <xdr:rowOff>75438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24</xdr:row>
      <xdr:rowOff>14287</xdr:rowOff>
    </xdr:from>
    <xdr:to>
      <xdr:col>26</xdr:col>
      <xdr:colOff>619125</xdr:colOff>
      <xdr:row>37</xdr:row>
      <xdr:rowOff>375475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</xdr:colOff>
      <xdr:row>47</xdr:row>
      <xdr:rowOff>14287</xdr:rowOff>
    </xdr:from>
    <xdr:to>
      <xdr:col>20</xdr:col>
      <xdr:colOff>9525</xdr:colOff>
      <xdr:row>60</xdr:row>
      <xdr:rowOff>375475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9525</xdr:colOff>
      <xdr:row>47</xdr:row>
      <xdr:rowOff>4762</xdr:rowOff>
    </xdr:from>
    <xdr:to>
      <xdr:col>26</xdr:col>
      <xdr:colOff>628650</xdr:colOff>
      <xdr:row>60</xdr:row>
      <xdr:rowOff>365950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70</xdr:row>
      <xdr:rowOff>4762</xdr:rowOff>
    </xdr:from>
    <xdr:to>
      <xdr:col>20</xdr:col>
      <xdr:colOff>0</xdr:colOff>
      <xdr:row>83</xdr:row>
      <xdr:rowOff>271462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70</xdr:row>
      <xdr:rowOff>0</xdr:rowOff>
    </xdr:from>
    <xdr:to>
      <xdr:col>26</xdr:col>
      <xdr:colOff>619125</xdr:colOff>
      <xdr:row>83</xdr:row>
      <xdr:rowOff>266700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14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24</xdr:row>
      <xdr:rowOff>4762</xdr:rowOff>
    </xdr:from>
    <xdr:to>
      <xdr:col>20</xdr:col>
      <xdr:colOff>0</xdr:colOff>
      <xdr:row>37</xdr:row>
      <xdr:rowOff>365950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9525</xdr:colOff>
      <xdr:row>0</xdr:row>
      <xdr:rowOff>0</xdr:rowOff>
    </xdr:from>
    <xdr:to>
      <xdr:col>26</xdr:col>
      <xdr:colOff>628650</xdr:colOff>
      <xdr:row>14</xdr:row>
      <xdr:rowOff>75438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24</xdr:row>
      <xdr:rowOff>14287</xdr:rowOff>
    </xdr:from>
    <xdr:to>
      <xdr:col>26</xdr:col>
      <xdr:colOff>619125</xdr:colOff>
      <xdr:row>37</xdr:row>
      <xdr:rowOff>375475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</xdr:colOff>
      <xdr:row>47</xdr:row>
      <xdr:rowOff>14287</xdr:rowOff>
    </xdr:from>
    <xdr:to>
      <xdr:col>20</xdr:col>
      <xdr:colOff>9525</xdr:colOff>
      <xdr:row>60</xdr:row>
      <xdr:rowOff>375475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9525</xdr:colOff>
      <xdr:row>47</xdr:row>
      <xdr:rowOff>4762</xdr:rowOff>
    </xdr:from>
    <xdr:to>
      <xdr:col>26</xdr:col>
      <xdr:colOff>628650</xdr:colOff>
      <xdr:row>60</xdr:row>
      <xdr:rowOff>365950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70</xdr:row>
      <xdr:rowOff>4762</xdr:rowOff>
    </xdr:from>
    <xdr:to>
      <xdr:col>20</xdr:col>
      <xdr:colOff>0</xdr:colOff>
      <xdr:row>83</xdr:row>
      <xdr:rowOff>271462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70</xdr:row>
      <xdr:rowOff>0</xdr:rowOff>
    </xdr:from>
    <xdr:to>
      <xdr:col>26</xdr:col>
      <xdr:colOff>619125</xdr:colOff>
      <xdr:row>83</xdr:row>
      <xdr:rowOff>266700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opLeftCell="AI52" zoomScaleNormal="100" workbookViewId="0">
      <selection activeCell="AR68" sqref="AR68"/>
    </sheetView>
  </sheetViews>
  <sheetFormatPr baseColWidth="10" defaultRowHeight="14.4" x14ac:dyDescent="0.3"/>
  <cols>
    <col min="7" max="8" width="12" bestFit="1" customWidth="1"/>
  </cols>
  <sheetData>
    <row r="1" spans="1:34" x14ac:dyDescent="0.3">
      <c r="B1" s="4" t="s">
        <v>11</v>
      </c>
      <c r="C1" s="1">
        <f>IF('Experiment 1'!B2="","",'Experiment 1'!B2)</f>
        <v>100</v>
      </c>
      <c r="D1" s="1">
        <f>IF('Experiment 1'!C2="","",'Experiment 1'!C2)</f>
        <v>50</v>
      </c>
      <c r="E1" s="1">
        <f>IF('Experiment 1'!D2="","",'Experiment 1'!D2)</f>
        <v>20</v>
      </c>
      <c r="F1" s="1">
        <f>IF('Experiment 1'!E2="","",'Experiment 1'!E2)</f>
        <v>2</v>
      </c>
      <c r="G1" s="1" t="str">
        <f>IF('Experiment 1'!F2="","",'Experiment 1'!F2)</f>
        <v/>
      </c>
      <c r="H1" s="1" t="str">
        <f>IF('Experiment 1'!G2="","",'Experiment 1'!G2)</f>
        <v/>
      </c>
      <c r="I1" s="1" t="str">
        <f>IF('Experiment 1'!H2="","",'Experiment 1'!H2)</f>
        <v/>
      </c>
      <c r="J1" s="1" t="str">
        <f>IF('Experiment 1'!I2="","",'Experiment 1'!I2)</f>
        <v/>
      </c>
      <c r="K1" s="1" t="str">
        <f>IF('Experiment 1'!J2="","",'Experiment 1'!J2)</f>
        <v/>
      </c>
      <c r="Y1" s="4" t="s">
        <v>10</v>
      </c>
      <c r="Z1" s="1">
        <f t="shared" ref="Z1:AH1" si="0">C1</f>
        <v>100</v>
      </c>
      <c r="AA1" s="1">
        <f t="shared" si="0"/>
        <v>50</v>
      </c>
      <c r="AB1" s="1">
        <f t="shared" si="0"/>
        <v>20</v>
      </c>
      <c r="AC1" s="1">
        <f t="shared" si="0"/>
        <v>2</v>
      </c>
      <c r="AD1" s="1" t="str">
        <f t="shared" si="0"/>
        <v/>
      </c>
      <c r="AE1" s="1" t="str">
        <f t="shared" si="0"/>
        <v/>
      </c>
      <c r="AF1" s="1" t="str">
        <f t="shared" si="0"/>
        <v/>
      </c>
      <c r="AG1" s="1" t="str">
        <f t="shared" si="0"/>
        <v/>
      </c>
      <c r="AH1" s="1" t="str">
        <f t="shared" si="0"/>
        <v/>
      </c>
    </row>
    <row r="2" spans="1:34" ht="15" customHeight="1" x14ac:dyDescent="0.25">
      <c r="A2" s="1" t="str">
        <f>'Experiment 1'!A14</f>
        <v>Lung_CHU2</v>
      </c>
      <c r="B2" s="1"/>
      <c r="X2" s="1" t="str">
        <f>A2</f>
        <v>Lung_CHU2</v>
      </c>
      <c r="Y2" s="1"/>
    </row>
    <row r="3" spans="1:34" x14ac:dyDescent="0.3">
      <c r="B3" s="1" t="s">
        <v>15</v>
      </c>
      <c r="C3">
        <f>'Experiment 1'!B21</f>
        <v>30.717880250590511</v>
      </c>
      <c r="D3">
        <f>'Experiment 1'!C21</f>
        <v>30.502208072301528</v>
      </c>
      <c r="E3">
        <f>'Experiment 1'!D21</f>
        <v>26.229844921433696</v>
      </c>
      <c r="F3">
        <f>'Experiment 1'!E21</f>
        <v>29.105473965287032</v>
      </c>
      <c r="G3" t="str">
        <f>'Experiment 1'!F21</f>
        <v/>
      </c>
      <c r="H3" t="str">
        <f>'Experiment 1'!G21</f>
        <v/>
      </c>
      <c r="I3" t="str">
        <f>'Experiment 1'!H21</f>
        <v/>
      </c>
      <c r="J3" t="str">
        <f>'Experiment 1'!I21</f>
        <v/>
      </c>
      <c r="K3" t="str">
        <f>'Experiment 1'!J21</f>
        <v/>
      </c>
      <c r="Y3" s="1" t="str">
        <f t="shared" ref="Y3:Y10" si="1">B3</f>
        <v>Assay 1</v>
      </c>
      <c r="Z3">
        <f>'Experiment 1'!B20</f>
        <v>69.282119749409489</v>
      </c>
      <c r="AA3">
        <f>'Experiment 1'!C20</f>
        <v>69.497791927698472</v>
      </c>
      <c r="AB3">
        <f>'Experiment 1'!D20</f>
        <v>73.770155078566304</v>
      </c>
      <c r="AC3">
        <f>'Experiment 1'!E20</f>
        <v>70.894526034712968</v>
      </c>
      <c r="AD3" t="str">
        <f>'Experiment 1'!F20</f>
        <v/>
      </c>
      <c r="AE3" t="str">
        <f>'Experiment 1'!G20</f>
        <v/>
      </c>
      <c r="AF3" t="str">
        <f>'Experiment 1'!H20</f>
        <v/>
      </c>
      <c r="AG3" t="str">
        <f>'Experiment 1'!I20</f>
        <v/>
      </c>
      <c r="AH3" t="str">
        <f>'Experiment 1'!J20</f>
        <v/>
      </c>
    </row>
    <row r="4" spans="1:34" x14ac:dyDescent="0.3">
      <c r="B4" s="1" t="s">
        <v>16</v>
      </c>
      <c r="C4">
        <f>'Experiment 2'!B21</f>
        <v>41.303048416019138</v>
      </c>
      <c r="D4">
        <f>'Experiment 2'!C21</f>
        <v>34.887427774457066</v>
      </c>
      <c r="E4">
        <f>'Experiment 2'!D21</f>
        <v>46.005180314803752</v>
      </c>
      <c r="F4">
        <f>'Experiment 2'!E21</f>
        <v>21.677625024905396</v>
      </c>
      <c r="G4" t="str">
        <f>'Experiment 2'!F21</f>
        <v/>
      </c>
      <c r="H4" t="str">
        <f>'Experiment 2'!G21</f>
        <v/>
      </c>
      <c r="I4" t="str">
        <f>'Experiment 2'!H21</f>
        <v/>
      </c>
      <c r="J4" t="str">
        <f>'Experiment 2'!I21</f>
        <v/>
      </c>
      <c r="K4" t="str">
        <f>'Experiment 2'!J21</f>
        <v/>
      </c>
      <c r="Y4" s="1" t="str">
        <f t="shared" si="1"/>
        <v>Assay 2</v>
      </c>
      <c r="Z4">
        <f>'Experiment 2'!B20</f>
        <v>58.696951583980862</v>
      </c>
      <c r="AA4">
        <f>'Experiment 2'!C20</f>
        <v>65.112572225542934</v>
      </c>
      <c r="AB4">
        <f>'Experiment 2'!D20</f>
        <v>53.994819685196248</v>
      </c>
      <c r="AC4">
        <f>'Experiment 2'!E20</f>
        <v>78.322374975094604</v>
      </c>
      <c r="AD4" t="str">
        <f>'Experiment 2'!F20</f>
        <v/>
      </c>
      <c r="AE4" t="str">
        <f>'Experiment 2'!G20</f>
        <v/>
      </c>
      <c r="AF4" t="str">
        <f>'Experiment 2'!H20</f>
        <v/>
      </c>
      <c r="AG4" t="str">
        <f>'Experiment 2'!I20</f>
        <v/>
      </c>
      <c r="AH4" t="str">
        <f>'Experiment 2'!J20</f>
        <v/>
      </c>
    </row>
    <row r="5" spans="1:34" ht="15" customHeight="1" x14ac:dyDescent="0.3">
      <c r="B5" s="1" t="s">
        <v>17</v>
      </c>
      <c r="C5">
        <f>'Experiment 3'!B21</f>
        <v>31.593159315931601</v>
      </c>
      <c r="D5">
        <f>'Experiment 3'!C21</f>
        <v>25.427542754275436</v>
      </c>
      <c r="E5">
        <f>'Experiment 3'!D21</f>
        <v>18.991899189918996</v>
      </c>
      <c r="F5">
        <f>'Experiment 3'!E21</f>
        <v>-2.1152115211521334</v>
      </c>
      <c r="G5" t="str">
        <f>'Experiment 3'!F21</f>
        <v/>
      </c>
      <c r="H5" t="str">
        <f>'Experiment 3'!G21</f>
        <v/>
      </c>
      <c r="I5" t="str">
        <f>'Experiment 3'!H21</f>
        <v/>
      </c>
      <c r="J5" t="str">
        <f>'Experiment 3'!I21</f>
        <v/>
      </c>
      <c r="K5" t="str">
        <f>'Experiment 3'!J21</f>
        <v/>
      </c>
      <c r="Y5" s="1" t="str">
        <f t="shared" si="1"/>
        <v>Assay 3</v>
      </c>
      <c r="Z5">
        <f>'Experiment 3'!B20</f>
        <v>68.406840684068399</v>
      </c>
      <c r="AA5">
        <f>'Experiment 3'!C20</f>
        <v>74.572457245724564</v>
      </c>
      <c r="AB5">
        <f>'Experiment 3'!D20</f>
        <v>81.008100810081004</v>
      </c>
      <c r="AC5">
        <f>'Experiment 3'!E20</f>
        <v>102.11521152115213</v>
      </c>
      <c r="AD5" t="str">
        <f>'Experiment 3'!F20</f>
        <v/>
      </c>
      <c r="AE5" t="str">
        <f>'Experiment 3'!G20</f>
        <v/>
      </c>
      <c r="AF5" t="str">
        <f>'Experiment 3'!H20</f>
        <v/>
      </c>
      <c r="AG5" t="str">
        <f>'Experiment 3'!I20</f>
        <v/>
      </c>
      <c r="AH5" t="str">
        <f>'Experiment 3'!J20</f>
        <v/>
      </c>
    </row>
    <row r="6" spans="1:34" ht="15" customHeight="1" x14ac:dyDescent="0.3">
      <c r="B6" s="1" t="s">
        <v>18</v>
      </c>
      <c r="C6" t="str">
        <f>'Experiment 4'!B21</f>
        <v/>
      </c>
      <c r="D6" t="str">
        <f>'Experiment 4'!C21</f>
        <v/>
      </c>
      <c r="E6" t="str">
        <f>'Experiment 4'!D21</f>
        <v/>
      </c>
      <c r="F6" t="str">
        <f>'Experiment 4'!E21</f>
        <v/>
      </c>
      <c r="G6" t="str">
        <f>'Experiment 4'!F21</f>
        <v/>
      </c>
      <c r="H6" t="str">
        <f>'Experiment 4'!G21</f>
        <v/>
      </c>
      <c r="I6" t="str">
        <f>'Experiment 4'!H21</f>
        <v/>
      </c>
      <c r="J6" t="str">
        <f>'Experiment 4'!I21</f>
        <v/>
      </c>
      <c r="K6" t="str">
        <f>'Experiment 4'!J21</f>
        <v/>
      </c>
      <c r="Y6" s="1" t="str">
        <f t="shared" si="1"/>
        <v>Assay 4</v>
      </c>
      <c r="Z6" t="str">
        <f>'Experiment 4'!B20</f>
        <v/>
      </c>
      <c r="AA6" t="str">
        <f>'Experiment 4'!C20</f>
        <v/>
      </c>
      <c r="AB6" t="str">
        <f>'Experiment 4'!D20</f>
        <v/>
      </c>
      <c r="AC6" t="str">
        <f>'Experiment 4'!E20</f>
        <v/>
      </c>
      <c r="AD6" t="str">
        <f>'Experiment 4'!F20</f>
        <v/>
      </c>
      <c r="AE6" t="str">
        <f>'Experiment 4'!G20</f>
        <v/>
      </c>
      <c r="AF6" t="str">
        <f>'Experiment 4'!H20</f>
        <v/>
      </c>
      <c r="AG6" t="str">
        <f>'Experiment 4'!I20</f>
        <v/>
      </c>
      <c r="AH6" t="str">
        <f>'Experiment 4'!J20</f>
        <v/>
      </c>
    </row>
    <row r="7" spans="1:34" ht="15" customHeight="1" x14ac:dyDescent="0.3">
      <c r="B7" s="1" t="s">
        <v>19</v>
      </c>
      <c r="C7" t="str">
        <f>'Experiment 5'!B21</f>
        <v/>
      </c>
      <c r="D7" t="str">
        <f>'Experiment 5'!C21</f>
        <v/>
      </c>
      <c r="E7" t="str">
        <f>'Experiment 5'!D21</f>
        <v/>
      </c>
      <c r="F7" t="str">
        <f>'Experiment 5'!E21</f>
        <v/>
      </c>
      <c r="G7" t="str">
        <f>'Experiment 5'!F21</f>
        <v/>
      </c>
      <c r="H7" t="str">
        <f>'Experiment 5'!G21</f>
        <v/>
      </c>
      <c r="I7" t="str">
        <f>'Experiment 5'!H21</f>
        <v/>
      </c>
      <c r="J7" t="str">
        <f>'Experiment 5'!I21</f>
        <v/>
      </c>
      <c r="K7" t="str">
        <f>'Experiment 5'!J21</f>
        <v/>
      </c>
      <c r="Y7" s="1" t="str">
        <f t="shared" si="1"/>
        <v>Assay 5</v>
      </c>
      <c r="Z7" t="str">
        <f>'Experiment 5'!B20</f>
        <v/>
      </c>
      <c r="AA7" t="str">
        <f>'Experiment 5'!C20</f>
        <v/>
      </c>
      <c r="AB7" t="str">
        <f>'Experiment 5'!D20</f>
        <v/>
      </c>
      <c r="AC7" t="str">
        <f>'Experiment 5'!E20</f>
        <v/>
      </c>
      <c r="AD7" t="str">
        <f>'Experiment 5'!F20</f>
        <v/>
      </c>
      <c r="AE7" t="str">
        <f>'Experiment 5'!G20</f>
        <v/>
      </c>
      <c r="AF7" t="str">
        <f>'Experiment 5'!H20</f>
        <v/>
      </c>
      <c r="AG7" t="str">
        <f>'Experiment 5'!I20</f>
        <v/>
      </c>
      <c r="AH7" t="str">
        <f>'Experiment 5'!J20</f>
        <v/>
      </c>
    </row>
    <row r="8" spans="1:34" x14ac:dyDescent="0.3">
      <c r="B8" s="1" t="s">
        <v>13</v>
      </c>
      <c r="C8">
        <f>IFERROR(AVERAGE(C3:C7),"")</f>
        <v>34.538029327513748</v>
      </c>
      <c r="D8">
        <f t="shared" ref="D8:K8" si="2">IFERROR(AVERAGE(D3:D7),"")</f>
        <v>30.272392867011344</v>
      </c>
      <c r="E8">
        <f t="shared" si="2"/>
        <v>30.408974808718813</v>
      </c>
      <c r="F8">
        <f t="shared" si="2"/>
        <v>16.222629156346766</v>
      </c>
      <c r="G8" t="str">
        <f t="shared" si="2"/>
        <v/>
      </c>
      <c r="H8" t="str">
        <f t="shared" si="2"/>
        <v/>
      </c>
      <c r="I8" t="str">
        <f t="shared" si="2"/>
        <v/>
      </c>
      <c r="J8" t="str">
        <f t="shared" si="2"/>
        <v/>
      </c>
      <c r="K8" t="str">
        <f t="shared" si="2"/>
        <v/>
      </c>
      <c r="Y8" s="1" t="str">
        <f t="shared" si="1"/>
        <v>Mean</v>
      </c>
      <c r="Z8">
        <f>IFERROR(AVERAGE(Z3:Z7),"")</f>
        <v>65.461970672486245</v>
      </c>
      <c r="AA8">
        <f t="shared" ref="AA8:AH8" si="3">IFERROR(AVERAGE(AA3:AA7),"")</f>
        <v>69.727607132988652</v>
      </c>
      <c r="AB8">
        <f t="shared" si="3"/>
        <v>69.59102519128119</v>
      </c>
      <c r="AC8">
        <f t="shared" si="3"/>
        <v>83.77737084365323</v>
      </c>
      <c r="AD8" t="str">
        <f t="shared" si="3"/>
        <v/>
      </c>
      <c r="AE8" t="str">
        <f t="shared" si="3"/>
        <v/>
      </c>
      <c r="AF8" t="str">
        <f t="shared" si="3"/>
        <v/>
      </c>
      <c r="AG8" t="str">
        <f t="shared" si="3"/>
        <v/>
      </c>
      <c r="AH8" t="str">
        <f t="shared" si="3"/>
        <v/>
      </c>
    </row>
    <row r="9" spans="1:34" x14ac:dyDescent="0.3">
      <c r="B9" s="1" t="s">
        <v>20</v>
      </c>
      <c r="C9">
        <f>IFERROR(_xlfn.STDEV.S(C3:C7),0)</f>
        <v>5.8750013456541295</v>
      </c>
      <c r="D9">
        <f t="shared" ref="D9:K9" si="4">IFERROR(_xlfn.STDEV.S(D3:D7),0)</f>
        <v>4.7341279471726478</v>
      </c>
      <c r="E9">
        <f t="shared" si="4"/>
        <v>13.983139284299273</v>
      </c>
      <c r="F9">
        <f t="shared" si="4"/>
        <v>16.309522847259576</v>
      </c>
      <c r="G9">
        <f t="shared" si="4"/>
        <v>0</v>
      </c>
      <c r="H9">
        <f t="shared" si="4"/>
        <v>0</v>
      </c>
      <c r="I9">
        <f t="shared" si="4"/>
        <v>0</v>
      </c>
      <c r="J9">
        <f t="shared" si="4"/>
        <v>0</v>
      </c>
      <c r="K9">
        <f t="shared" si="4"/>
        <v>0</v>
      </c>
      <c r="Y9" s="1" t="str">
        <f t="shared" si="1"/>
        <v>Dev. Std.</v>
      </c>
      <c r="Z9">
        <f>IFERROR(_xlfn.STDEV.S(Z3:Z7),0)</f>
        <v>5.8750013456541268</v>
      </c>
      <c r="AA9">
        <f t="shared" ref="AA9:AH9" si="5">IFERROR(_xlfn.STDEV.S(AA3:AA7),0)</f>
        <v>4.7341279471726496</v>
      </c>
      <c r="AB9">
        <f t="shared" si="5"/>
        <v>13.983139284299307</v>
      </c>
      <c r="AC9">
        <f t="shared" si="5"/>
        <v>16.309522847259622</v>
      </c>
      <c r="AD9">
        <f t="shared" si="5"/>
        <v>0</v>
      </c>
      <c r="AE9">
        <f t="shared" si="5"/>
        <v>0</v>
      </c>
      <c r="AF9">
        <f t="shared" si="5"/>
        <v>0</v>
      </c>
      <c r="AG9">
        <f t="shared" si="5"/>
        <v>0</v>
      </c>
      <c r="AH9">
        <f t="shared" si="5"/>
        <v>0</v>
      </c>
    </row>
    <row r="10" spans="1:34" ht="15" x14ac:dyDescent="0.25">
      <c r="B10" s="1" t="s">
        <v>0</v>
      </c>
      <c r="C10">
        <f>IFERROR(C9/(COUNT(C3:C7)^0.5),0)</f>
        <v>3.3919336084028253</v>
      </c>
      <c r="D10">
        <f t="shared" ref="D10:K10" si="6">IFERROR(D9/(COUNT(D3:D7)^0.5),0)</f>
        <v>2.7332500446782588</v>
      </c>
      <c r="E10">
        <f t="shared" si="6"/>
        <v>8.0731692299062168</v>
      </c>
      <c r="F10">
        <f t="shared" si="6"/>
        <v>9.4163074062196674</v>
      </c>
      <c r="G10">
        <f t="shared" si="6"/>
        <v>0</v>
      </c>
      <c r="H10">
        <f t="shared" si="6"/>
        <v>0</v>
      </c>
      <c r="I10">
        <f t="shared" si="6"/>
        <v>0</v>
      </c>
      <c r="J10">
        <f t="shared" si="6"/>
        <v>0</v>
      </c>
      <c r="K10">
        <f t="shared" si="6"/>
        <v>0</v>
      </c>
      <c r="Y10" s="1" t="str">
        <f t="shared" si="1"/>
        <v>Error Std</v>
      </c>
      <c r="Z10">
        <f>IFERROR(Z9/(COUNT(Z3:Z7)^0.5),0)</f>
        <v>3.391933608402824</v>
      </c>
      <c r="AA10">
        <f t="shared" ref="AA10:AH10" si="7">IFERROR(AA9/(COUNT(AA3:AA7)^0.5),0)</f>
        <v>2.7332500446782597</v>
      </c>
      <c r="AB10">
        <f t="shared" si="7"/>
        <v>8.0731692299062363</v>
      </c>
      <c r="AC10">
        <f t="shared" si="7"/>
        <v>9.4163074062196941</v>
      </c>
      <c r="AD10">
        <f t="shared" si="7"/>
        <v>0</v>
      </c>
      <c r="AE10">
        <f t="shared" si="7"/>
        <v>0</v>
      </c>
      <c r="AF10">
        <f t="shared" si="7"/>
        <v>0</v>
      </c>
      <c r="AG10">
        <f t="shared" si="7"/>
        <v>0</v>
      </c>
      <c r="AH10">
        <f t="shared" si="7"/>
        <v>0</v>
      </c>
    </row>
    <row r="13" spans="1:34" ht="15" customHeight="1" x14ac:dyDescent="0.25"/>
    <row r="17" spans="1:34" x14ac:dyDescent="0.3">
      <c r="B17" s="4" t="s">
        <v>11</v>
      </c>
      <c r="C17" s="1">
        <f>IF('Experiment 1'!B25="","",'Experiment 1'!B25)</f>
        <v>100</v>
      </c>
      <c r="D17" s="1">
        <f>IF('Experiment 1'!C25="","",'Experiment 1'!C25)</f>
        <v>50</v>
      </c>
      <c r="E17" s="1">
        <f>IF('Experiment 1'!D25="","",'Experiment 1'!D25)</f>
        <v>20</v>
      </c>
      <c r="F17" s="1">
        <f>IF('Experiment 1'!E25="","",'Experiment 1'!E25)</f>
        <v>2</v>
      </c>
      <c r="G17" s="1" t="str">
        <f>IF('Experiment 1'!F25="","",'Experiment 1'!F25)</f>
        <v/>
      </c>
      <c r="H17" s="1" t="str">
        <f>IF('Experiment 1'!G25="","",'Experiment 1'!G25)</f>
        <v/>
      </c>
      <c r="I17" s="1" t="str">
        <f>IF('Experiment 1'!H25="","",'Experiment 1'!H25)</f>
        <v/>
      </c>
      <c r="J17" s="1" t="str">
        <f>IF('Experiment 1'!I25="","",'Experiment 1'!I25)</f>
        <v/>
      </c>
      <c r="K17" s="1" t="str">
        <f>IF('Experiment 1'!J25="","",'Experiment 1'!J25)</f>
        <v/>
      </c>
      <c r="Y17" s="4" t="s">
        <v>10</v>
      </c>
      <c r="Z17" s="1">
        <f t="shared" ref="Z17:AH17" si="8">C17</f>
        <v>100</v>
      </c>
      <c r="AA17" s="1">
        <f t="shared" si="8"/>
        <v>50</v>
      </c>
      <c r="AB17" s="1">
        <f t="shared" si="8"/>
        <v>20</v>
      </c>
      <c r="AC17" s="1">
        <f t="shared" si="8"/>
        <v>2</v>
      </c>
      <c r="AD17" s="1" t="str">
        <f t="shared" si="8"/>
        <v/>
      </c>
      <c r="AE17" s="1" t="str">
        <f t="shared" si="8"/>
        <v/>
      </c>
      <c r="AF17" s="1" t="str">
        <f t="shared" si="8"/>
        <v/>
      </c>
      <c r="AG17" s="1" t="str">
        <f t="shared" si="8"/>
        <v/>
      </c>
      <c r="AH17" s="1" t="str">
        <f t="shared" si="8"/>
        <v/>
      </c>
    </row>
    <row r="18" spans="1:34" ht="15" x14ac:dyDescent="0.25">
      <c r="A18" s="1" t="str">
        <f>'Experiment 1'!B24</f>
        <v>Lung-tulu4</v>
      </c>
      <c r="B18" s="1"/>
      <c r="X18" s="1" t="str">
        <f>A18</f>
        <v>Lung-tulu4</v>
      </c>
      <c r="Y18" s="1"/>
    </row>
    <row r="19" spans="1:34" ht="15" x14ac:dyDescent="0.25">
      <c r="B19" s="1" t="str">
        <f>B3</f>
        <v>Assay 1</v>
      </c>
      <c r="C19">
        <f>'Experiment 1'!B44</f>
        <v>39.714491116360271</v>
      </c>
      <c r="D19">
        <f>'Experiment 1'!C44</f>
        <v>29.63951935914551</v>
      </c>
      <c r="E19">
        <f>'Experiment 1'!D44</f>
        <v>35.359967135668072</v>
      </c>
      <c r="F19">
        <f>'Experiment 1'!E44</f>
        <v>11.071171818835367</v>
      </c>
      <c r="G19" t="str">
        <f>'Experiment 1'!F44</f>
        <v/>
      </c>
      <c r="H19" t="str">
        <f>'Experiment 1'!G44</f>
        <v/>
      </c>
      <c r="I19" t="str">
        <f>'Experiment 1'!H44</f>
        <v/>
      </c>
      <c r="J19" t="str">
        <f>'Experiment 1'!I44</f>
        <v/>
      </c>
      <c r="K19" t="str">
        <f>'Experiment 1'!J44</f>
        <v/>
      </c>
      <c r="Y19" s="1" t="str">
        <f>B19</f>
        <v>Assay 1</v>
      </c>
      <c r="Z19">
        <f>'Experiment 1'!B43</f>
        <v>60.285508883639729</v>
      </c>
      <c r="AA19">
        <f>'Experiment 1'!C43</f>
        <v>70.36048064085449</v>
      </c>
      <c r="AB19">
        <f>'Experiment 1'!D43</f>
        <v>64.640032864331928</v>
      </c>
      <c r="AC19">
        <f>'Experiment 1'!E43</f>
        <v>88.928828181164633</v>
      </c>
      <c r="AD19" t="str">
        <f>'Experiment 1'!F43</f>
        <v/>
      </c>
      <c r="AE19" t="str">
        <f>'Experiment 1'!G43</f>
        <v/>
      </c>
      <c r="AF19" t="str">
        <f>'Experiment 1'!H43</f>
        <v/>
      </c>
      <c r="AG19" t="str">
        <f>'Experiment 1'!I43</f>
        <v/>
      </c>
      <c r="AH19" t="str">
        <f>'Experiment 1'!J43</f>
        <v/>
      </c>
    </row>
    <row r="20" spans="1:34" ht="15" x14ac:dyDescent="0.25">
      <c r="B20" s="1" t="str">
        <f t="shared" ref="B20:B26" si="9">B4</f>
        <v>Assay 2</v>
      </c>
      <c r="C20">
        <f>'Experiment 2'!B44</f>
        <v>44.739988045427395</v>
      </c>
      <c r="D20">
        <f>'Experiment 2'!C44</f>
        <v>35.345686391711524</v>
      </c>
      <c r="E20">
        <f>'Experiment 2'!D44</f>
        <v>47.061167563259623</v>
      </c>
      <c r="F20">
        <f>'Experiment 2'!E44</f>
        <v>12.900976290097645</v>
      </c>
      <c r="G20" t="str">
        <f>'Experiment 2'!F44</f>
        <v/>
      </c>
      <c r="H20" t="str">
        <f>'Experiment 2'!G44</f>
        <v/>
      </c>
      <c r="I20" t="str">
        <f>'Experiment 2'!H44</f>
        <v/>
      </c>
      <c r="J20" t="str">
        <f>'Experiment 2'!I44</f>
        <v/>
      </c>
      <c r="K20" t="str">
        <f>'Experiment 2'!J44</f>
        <v/>
      </c>
      <c r="Y20" s="1" t="str">
        <f t="shared" ref="Y20:Y26" si="10">B20</f>
        <v>Assay 2</v>
      </c>
      <c r="Z20">
        <f>'Experiment 2'!B43</f>
        <v>55.260011954572605</v>
      </c>
      <c r="AA20">
        <f>'Experiment 2'!C43</f>
        <v>64.654313608288476</v>
      </c>
      <c r="AB20">
        <f>'Experiment 2'!D43</f>
        <v>52.938832436740377</v>
      </c>
      <c r="AC20">
        <f>'Experiment 2'!E43</f>
        <v>87.099023709902355</v>
      </c>
      <c r="AD20" t="str">
        <f>'Experiment 2'!F43</f>
        <v/>
      </c>
      <c r="AE20" t="str">
        <f>'Experiment 2'!G43</f>
        <v/>
      </c>
      <c r="AF20" t="str">
        <f>'Experiment 2'!H43</f>
        <v/>
      </c>
      <c r="AG20" t="str">
        <f>'Experiment 2'!I43</f>
        <v/>
      </c>
      <c r="AH20" t="str">
        <f>'Experiment 2'!J43</f>
        <v/>
      </c>
    </row>
    <row r="21" spans="1:34" ht="15" x14ac:dyDescent="0.25">
      <c r="B21" s="1" t="str">
        <f t="shared" si="9"/>
        <v>Assay 3</v>
      </c>
      <c r="C21">
        <f>'Experiment 3'!B44</f>
        <v>36.712421242124215</v>
      </c>
      <c r="D21">
        <f>'Experiment 3'!C44</f>
        <v>44.138163816381635</v>
      </c>
      <c r="E21">
        <f>'Experiment 3'!D44</f>
        <v>19.250675067506762</v>
      </c>
      <c r="F21">
        <f>'Experiment 3'!E44</f>
        <v>-10.958595859585955</v>
      </c>
      <c r="G21" t="str">
        <f>'Experiment 3'!F44</f>
        <v/>
      </c>
      <c r="H21" t="str">
        <f>'Experiment 3'!G44</f>
        <v/>
      </c>
      <c r="I21" t="str">
        <f>'Experiment 3'!H44</f>
        <v/>
      </c>
      <c r="J21" t="str">
        <f>'Experiment 3'!I44</f>
        <v/>
      </c>
      <c r="K21" t="str">
        <f>'Experiment 3'!J44</f>
        <v/>
      </c>
      <c r="Y21" s="1" t="str">
        <f t="shared" si="10"/>
        <v>Assay 3</v>
      </c>
      <c r="Z21">
        <f>'Experiment 3'!B43</f>
        <v>63.287578757875785</v>
      </c>
      <c r="AA21">
        <f>'Experiment 3'!C43</f>
        <v>55.861836183618365</v>
      </c>
      <c r="AB21">
        <f>'Experiment 3'!D43</f>
        <v>80.749324932493238</v>
      </c>
      <c r="AC21">
        <f>'Experiment 3'!E43</f>
        <v>110.95859585958596</v>
      </c>
      <c r="AD21" t="str">
        <f>'Experiment 3'!F43</f>
        <v/>
      </c>
      <c r="AE21" t="str">
        <f>'Experiment 3'!G43</f>
        <v/>
      </c>
      <c r="AF21" t="str">
        <f>'Experiment 3'!H43</f>
        <v/>
      </c>
      <c r="AG21" t="str">
        <f>'Experiment 3'!I43</f>
        <v/>
      </c>
      <c r="AH21" t="str">
        <f>'Experiment 3'!J43</f>
        <v/>
      </c>
    </row>
    <row r="22" spans="1:34" ht="15" x14ac:dyDescent="0.25">
      <c r="B22" s="1" t="str">
        <f t="shared" si="9"/>
        <v>Assay 4</v>
      </c>
      <c r="C22" t="str">
        <f>'Experiment 4'!B44</f>
        <v/>
      </c>
      <c r="D22" t="str">
        <f>'Experiment 4'!C44</f>
        <v/>
      </c>
      <c r="E22" t="str">
        <f>'Experiment 4'!D44</f>
        <v/>
      </c>
      <c r="F22" t="str">
        <f>'Experiment 4'!E44</f>
        <v/>
      </c>
      <c r="G22" t="str">
        <f>'Experiment 4'!F44</f>
        <v/>
      </c>
      <c r="H22" t="str">
        <f>'Experiment 4'!G44</f>
        <v/>
      </c>
      <c r="I22" t="str">
        <f>'Experiment 4'!H44</f>
        <v/>
      </c>
      <c r="J22" t="str">
        <f>'Experiment 4'!I44</f>
        <v/>
      </c>
      <c r="K22" t="str">
        <f>'Experiment 4'!J44</f>
        <v/>
      </c>
      <c r="Y22" s="1" t="str">
        <f t="shared" si="10"/>
        <v>Assay 4</v>
      </c>
      <c r="Z22" t="str">
        <f>'Experiment 4'!B43</f>
        <v/>
      </c>
      <c r="AA22" t="str">
        <f>'Experiment 4'!C43</f>
        <v/>
      </c>
      <c r="AB22" t="str">
        <f>'Experiment 4'!D43</f>
        <v/>
      </c>
      <c r="AC22" t="str">
        <f>'Experiment 4'!E43</f>
        <v/>
      </c>
      <c r="AD22" t="str">
        <f>'Experiment 4'!F43</f>
        <v/>
      </c>
      <c r="AE22" t="str">
        <f>'Experiment 4'!G43</f>
        <v/>
      </c>
      <c r="AF22" t="str">
        <f>'Experiment 4'!H43</f>
        <v/>
      </c>
      <c r="AG22" t="str">
        <f>'Experiment 4'!I43</f>
        <v/>
      </c>
      <c r="AH22" t="str">
        <f>'Experiment 4'!J43</f>
        <v/>
      </c>
    </row>
    <row r="23" spans="1:34" ht="15" x14ac:dyDescent="0.25">
      <c r="B23" s="1" t="str">
        <f t="shared" si="9"/>
        <v>Assay 5</v>
      </c>
      <c r="C23" t="str">
        <f>'Experiment 5'!B44</f>
        <v/>
      </c>
      <c r="D23" t="str">
        <f>'Experiment 5'!C44</f>
        <v/>
      </c>
      <c r="E23" t="str">
        <f>'Experiment 5'!D44</f>
        <v/>
      </c>
      <c r="F23" t="str">
        <f>'Experiment 5'!E44</f>
        <v/>
      </c>
      <c r="G23" t="str">
        <f>'Experiment 5'!F44</f>
        <v/>
      </c>
      <c r="H23" t="str">
        <f>'Experiment 5'!G44</f>
        <v/>
      </c>
      <c r="I23" t="str">
        <f>'Experiment 5'!H44</f>
        <v/>
      </c>
      <c r="J23" t="str">
        <f>'Experiment 5'!I44</f>
        <v/>
      </c>
      <c r="K23" t="str">
        <f>'Experiment 5'!J44</f>
        <v/>
      </c>
      <c r="Y23" s="1" t="str">
        <f t="shared" si="10"/>
        <v>Assay 5</v>
      </c>
      <c r="Z23" t="str">
        <f>'Experiment 5'!B43</f>
        <v/>
      </c>
      <c r="AA23" t="str">
        <f>'Experiment 5'!C43</f>
        <v/>
      </c>
      <c r="AB23" t="str">
        <f>'Experiment 5'!D43</f>
        <v/>
      </c>
      <c r="AC23" t="str">
        <f>'Experiment 5'!E43</f>
        <v/>
      </c>
      <c r="AD23" t="str">
        <f>'Experiment 5'!F43</f>
        <v/>
      </c>
      <c r="AE23" t="str">
        <f>'Experiment 5'!G43</f>
        <v/>
      </c>
      <c r="AF23" t="str">
        <f>'Experiment 5'!H43</f>
        <v/>
      </c>
      <c r="AG23" t="str">
        <f>'Experiment 5'!I43</f>
        <v/>
      </c>
      <c r="AH23" t="str">
        <f>'Experiment 5'!J43</f>
        <v/>
      </c>
    </row>
    <row r="24" spans="1:34" ht="15" x14ac:dyDescent="0.25">
      <c r="B24" s="1" t="str">
        <f t="shared" si="9"/>
        <v>Mean</v>
      </c>
      <c r="C24">
        <f>IFERROR(AVERAGE(C19:C23),"")</f>
        <v>40.388966801303958</v>
      </c>
      <c r="D24">
        <f t="shared" ref="D24:K24" si="11">IFERROR(AVERAGE(D19:D23),"")</f>
        <v>36.374456522412892</v>
      </c>
      <c r="E24">
        <f t="shared" si="11"/>
        <v>33.890603255478148</v>
      </c>
      <c r="F24">
        <f t="shared" si="11"/>
        <v>4.3378507497823522</v>
      </c>
      <c r="G24" t="str">
        <f t="shared" si="11"/>
        <v/>
      </c>
      <c r="H24" t="str">
        <f t="shared" si="11"/>
        <v/>
      </c>
      <c r="I24" t="str">
        <f t="shared" si="11"/>
        <v/>
      </c>
      <c r="J24" t="str">
        <f t="shared" si="11"/>
        <v/>
      </c>
      <c r="K24" t="str">
        <f t="shared" si="11"/>
        <v/>
      </c>
      <c r="Y24" s="1" t="str">
        <f t="shared" si="10"/>
        <v>Mean</v>
      </c>
      <c r="Z24">
        <f>IFERROR(AVERAGE(Z19:Z23),"")</f>
        <v>59.611033198696042</v>
      </c>
      <c r="AA24">
        <f t="shared" ref="AA24:AH24" si="12">IFERROR(AVERAGE(AA19:AA23),"")</f>
        <v>63.625543477587108</v>
      </c>
      <c r="AB24">
        <f t="shared" si="12"/>
        <v>66.109396744521845</v>
      </c>
      <c r="AC24">
        <f t="shared" si="12"/>
        <v>95.662149250217638</v>
      </c>
      <c r="AD24" t="str">
        <f t="shared" si="12"/>
        <v/>
      </c>
      <c r="AE24" t="str">
        <f t="shared" si="12"/>
        <v/>
      </c>
      <c r="AF24" t="str">
        <f t="shared" si="12"/>
        <v/>
      </c>
      <c r="AG24" t="str">
        <f t="shared" si="12"/>
        <v/>
      </c>
      <c r="AH24" t="str">
        <f t="shared" si="12"/>
        <v/>
      </c>
    </row>
    <row r="25" spans="1:34" ht="15" x14ac:dyDescent="0.25">
      <c r="B25" s="1" t="str">
        <f t="shared" si="9"/>
        <v>Dev. Std.</v>
      </c>
      <c r="C25">
        <f>IFERROR(_xlfn.STDEV.S(C19:C23),0)</f>
        <v>4.0560627808946705</v>
      </c>
      <c r="D25">
        <f t="shared" ref="D25:K25" si="13">IFERROR(_xlfn.STDEV.S(D19:D23),0)</f>
        <v>7.3038653301319449</v>
      </c>
      <c r="E25">
        <f t="shared" si="13"/>
        <v>13.963350094923021</v>
      </c>
      <c r="F25">
        <f t="shared" si="13"/>
        <v>13.278667299684267</v>
      </c>
      <c r="G25">
        <f t="shared" si="13"/>
        <v>0</v>
      </c>
      <c r="H25">
        <f t="shared" si="13"/>
        <v>0</v>
      </c>
      <c r="I25">
        <f t="shared" si="13"/>
        <v>0</v>
      </c>
      <c r="J25">
        <f t="shared" si="13"/>
        <v>0</v>
      </c>
      <c r="K25">
        <f t="shared" si="13"/>
        <v>0</v>
      </c>
      <c r="Y25" s="1" t="str">
        <f t="shared" si="10"/>
        <v>Dev. Std.</v>
      </c>
      <c r="Z25">
        <f>IFERROR(_xlfn.STDEV.S(Z19:Z23),0)</f>
        <v>4.0560627808946705</v>
      </c>
      <c r="AA25">
        <f t="shared" ref="AA25:AH25" si="14">IFERROR(_xlfn.STDEV.S(AA19:AA23),0)</f>
        <v>7.3038653301319449</v>
      </c>
      <c r="AB25">
        <f t="shared" si="14"/>
        <v>13.963350094922973</v>
      </c>
      <c r="AC25">
        <f t="shared" si="14"/>
        <v>13.278667299684281</v>
      </c>
      <c r="AD25">
        <f t="shared" si="14"/>
        <v>0</v>
      </c>
      <c r="AE25">
        <f t="shared" si="14"/>
        <v>0</v>
      </c>
      <c r="AF25">
        <f t="shared" si="14"/>
        <v>0</v>
      </c>
      <c r="AG25">
        <f t="shared" si="14"/>
        <v>0</v>
      </c>
      <c r="AH25">
        <f t="shared" si="14"/>
        <v>0</v>
      </c>
    </row>
    <row r="26" spans="1:34" ht="15" x14ac:dyDescent="0.25">
      <c r="B26" s="1" t="str">
        <f t="shared" si="9"/>
        <v>Error Std</v>
      </c>
      <c r="C26">
        <f>IFERROR(C25/(COUNT(C19:C23)^0.5),0)</f>
        <v>2.3417689383995604</v>
      </c>
      <c r="D26">
        <f t="shared" ref="D26:K26" si="15">IFERROR(D25/(COUNT(D19:D23)^0.5),0)</f>
        <v>4.2168886144764537</v>
      </c>
      <c r="E26">
        <f t="shared" si="15"/>
        <v>8.0617439360927925</v>
      </c>
      <c r="F26">
        <f t="shared" si="15"/>
        <v>7.6664421399521929</v>
      </c>
      <c r="G26">
        <f t="shared" si="15"/>
        <v>0</v>
      </c>
      <c r="H26">
        <f t="shared" si="15"/>
        <v>0</v>
      </c>
      <c r="I26">
        <f t="shared" si="15"/>
        <v>0</v>
      </c>
      <c r="J26">
        <f t="shared" si="15"/>
        <v>0</v>
      </c>
      <c r="K26">
        <f t="shared" si="15"/>
        <v>0</v>
      </c>
      <c r="Y26" s="1" t="str">
        <f t="shared" si="10"/>
        <v>Error Std</v>
      </c>
      <c r="Z26">
        <f>IFERROR(Z25/(COUNT(Z19:Z23)^0.5),0)</f>
        <v>2.3417689383995604</v>
      </c>
      <c r="AA26">
        <f t="shared" ref="AA26:AH26" si="16">IFERROR(AA25/(COUNT(AA19:AA23)^0.5),0)</f>
        <v>4.2168886144764537</v>
      </c>
      <c r="AB26">
        <f t="shared" si="16"/>
        <v>8.0617439360927658</v>
      </c>
      <c r="AC26">
        <f t="shared" si="16"/>
        <v>7.6664421399522009</v>
      </c>
      <c r="AD26">
        <f t="shared" si="16"/>
        <v>0</v>
      </c>
      <c r="AE26">
        <f t="shared" si="16"/>
        <v>0</v>
      </c>
      <c r="AF26">
        <f t="shared" si="16"/>
        <v>0</v>
      </c>
      <c r="AG26">
        <f t="shared" si="16"/>
        <v>0</v>
      </c>
      <c r="AH26">
        <f t="shared" si="16"/>
        <v>0</v>
      </c>
    </row>
    <row r="33" spans="1:34" x14ac:dyDescent="0.3">
      <c r="B33" s="4" t="s">
        <v>11</v>
      </c>
      <c r="C33" s="1">
        <f>IF('Experiment 1'!B48="","",'Experiment 1'!B48)</f>
        <v>100</v>
      </c>
      <c r="D33" s="1">
        <f>IF('Experiment 1'!C48="","",'Experiment 1'!C48)</f>
        <v>50</v>
      </c>
      <c r="E33" s="1">
        <f>IF('Experiment 1'!D48="","",'Experiment 1'!D48)</f>
        <v>20</v>
      </c>
      <c r="F33" s="1">
        <f>IF('Experiment 1'!E48="","",'Experiment 1'!E48)</f>
        <v>2</v>
      </c>
      <c r="G33" s="1" t="str">
        <f>IF('Experiment 1'!F48="","",'Experiment 1'!F48)</f>
        <v/>
      </c>
      <c r="H33" s="1" t="str">
        <f>IF('Experiment 1'!G48="","",'Experiment 1'!G48)</f>
        <v/>
      </c>
      <c r="I33" s="1" t="str">
        <f>IF('Experiment 1'!H48="","",'Experiment 1'!H48)</f>
        <v/>
      </c>
      <c r="J33" s="1" t="str">
        <f>IF('Experiment 1'!I48="","",'Experiment 1'!I48)</f>
        <v/>
      </c>
      <c r="K33" s="1" t="str">
        <f>IF('Experiment 1'!J48="","",'Experiment 1'!J48)</f>
        <v/>
      </c>
      <c r="Y33" s="4" t="s">
        <v>10</v>
      </c>
      <c r="Z33" s="1">
        <f t="shared" ref="Z33:AH33" si="17">C33</f>
        <v>100</v>
      </c>
      <c r="AA33" s="1">
        <f t="shared" si="17"/>
        <v>50</v>
      </c>
      <c r="AB33" s="1">
        <f t="shared" si="17"/>
        <v>20</v>
      </c>
      <c r="AC33" s="1">
        <f t="shared" si="17"/>
        <v>2</v>
      </c>
      <c r="AD33" s="1" t="str">
        <f t="shared" si="17"/>
        <v/>
      </c>
      <c r="AE33" s="1" t="str">
        <f t="shared" si="17"/>
        <v/>
      </c>
      <c r="AF33" s="1" t="str">
        <f t="shared" si="17"/>
        <v/>
      </c>
      <c r="AG33" s="1" t="str">
        <f t="shared" si="17"/>
        <v/>
      </c>
      <c r="AH33" s="1" t="str">
        <f t="shared" si="17"/>
        <v/>
      </c>
    </row>
    <row r="34" spans="1:34" x14ac:dyDescent="0.3">
      <c r="A34" s="1" t="str">
        <f>'Experiment 1'!B47</f>
        <v>vero chu2</v>
      </c>
      <c r="B34" s="1"/>
      <c r="X34" s="1" t="str">
        <f>'Experiment 1'!B47</f>
        <v>vero chu2</v>
      </c>
      <c r="Y34" s="1"/>
    </row>
    <row r="35" spans="1:34" x14ac:dyDescent="0.3">
      <c r="B35" s="1" t="str">
        <f>B19</f>
        <v>Assay 1</v>
      </c>
      <c r="C35">
        <f>'Experiment 1'!B67</f>
        <v>-5.6289167412712686</v>
      </c>
      <c r="D35">
        <f>'Experiment 1'!C67</f>
        <v>-1.1190689346463785</v>
      </c>
      <c r="E35">
        <f>'Experiment 1'!D67</f>
        <v>-3.424350940017888</v>
      </c>
      <c r="F35">
        <f>'Experiment 1'!E67</f>
        <v>-5.4946284691137066</v>
      </c>
      <c r="G35" t="str">
        <f>'Experiment 1'!F67</f>
        <v/>
      </c>
      <c r="H35" t="str">
        <f>'Experiment 1'!G67</f>
        <v/>
      </c>
      <c r="I35" t="str">
        <f>'Experiment 1'!H67</f>
        <v/>
      </c>
      <c r="J35" t="str">
        <f>'Experiment 1'!I67</f>
        <v/>
      </c>
      <c r="K35" t="str">
        <f>'Experiment 1'!J67</f>
        <v/>
      </c>
      <c r="Y35" s="1" t="str">
        <f>B35</f>
        <v>Assay 1</v>
      </c>
      <c r="Z35">
        <f>'Experiment 1'!B66</f>
        <v>105.62891674127127</v>
      </c>
      <c r="AA35">
        <f>'Experiment 1'!C66</f>
        <v>101.11906893464638</v>
      </c>
      <c r="AB35">
        <f>'Experiment 1'!D66</f>
        <v>103.42435094001789</v>
      </c>
      <c r="AC35">
        <f>'Experiment 1'!E66</f>
        <v>105.49462846911371</v>
      </c>
      <c r="AD35" t="str">
        <f>'Experiment 1'!F66</f>
        <v/>
      </c>
      <c r="AE35" t="str">
        <f>'Experiment 1'!G66</f>
        <v/>
      </c>
      <c r="AF35" t="str">
        <f>'Experiment 1'!H66</f>
        <v/>
      </c>
      <c r="AG35" t="str">
        <f>'Experiment 1'!I66</f>
        <v/>
      </c>
      <c r="AH35" t="str">
        <f>'Experiment 1'!J66</f>
        <v/>
      </c>
    </row>
    <row r="36" spans="1:34" x14ac:dyDescent="0.3">
      <c r="B36" s="1" t="str">
        <f t="shared" ref="B36:B42" si="18">B20</f>
        <v>Assay 2</v>
      </c>
      <c r="C36">
        <f>'Experiment 2'!B67</f>
        <v>6.3338057342199932</v>
      </c>
      <c r="D36">
        <f>'Experiment 2'!C67</f>
        <v>0.79581380137358337</v>
      </c>
      <c r="E36">
        <f>'Experiment 2'!D67</f>
        <v>1.7878556633598492</v>
      </c>
      <c r="F36">
        <f>'Experiment 2'!E67</f>
        <v>1.6570369562847418</v>
      </c>
      <c r="G36" t="str">
        <f>'Experiment 2'!F67</f>
        <v/>
      </c>
      <c r="H36" t="str">
        <f>'Experiment 2'!G67</f>
        <v/>
      </c>
      <c r="I36" t="str">
        <f>'Experiment 2'!H67</f>
        <v/>
      </c>
      <c r="J36" t="str">
        <f>'Experiment 2'!I67</f>
        <v/>
      </c>
      <c r="K36" t="str">
        <f>'Experiment 2'!J67</f>
        <v/>
      </c>
      <c r="Y36" s="1" t="str">
        <f t="shared" ref="Y36:Y42" si="19">B36</f>
        <v>Assay 2</v>
      </c>
      <c r="Z36">
        <f>'Experiment 2'!B66</f>
        <v>93.666194265780007</v>
      </c>
      <c r="AA36">
        <f>'Experiment 2'!C66</f>
        <v>99.204186198626417</v>
      </c>
      <c r="AB36">
        <f>'Experiment 2'!D66</f>
        <v>98.212144336640151</v>
      </c>
      <c r="AC36">
        <f>'Experiment 2'!E66</f>
        <v>98.342963043715258</v>
      </c>
      <c r="AD36" t="str">
        <f>'Experiment 2'!F66</f>
        <v/>
      </c>
      <c r="AE36" t="str">
        <f>'Experiment 2'!G66</f>
        <v/>
      </c>
      <c r="AF36" t="str">
        <f>'Experiment 2'!H66</f>
        <v/>
      </c>
      <c r="AG36" t="str">
        <f>'Experiment 2'!I66</f>
        <v/>
      </c>
      <c r="AH36" t="str">
        <f>'Experiment 2'!J66</f>
        <v/>
      </c>
    </row>
    <row r="37" spans="1:34" x14ac:dyDescent="0.3">
      <c r="B37" s="1" t="str">
        <f t="shared" si="18"/>
        <v>Assay 3</v>
      </c>
      <c r="C37">
        <f>'Experiment 3'!B67</f>
        <v>15.46161321671525</v>
      </c>
      <c r="D37">
        <f>'Experiment 3'!C67</f>
        <v>12.478134110787153</v>
      </c>
      <c r="E37">
        <f>'Experiment 3'!D67</f>
        <v>10.65111758989309</v>
      </c>
      <c r="F37">
        <f>'Experiment 3'!E67</f>
        <v>1.1273080660835717</v>
      </c>
      <c r="G37" t="str">
        <f>'Experiment 3'!F67</f>
        <v/>
      </c>
      <c r="H37" t="str">
        <f>'Experiment 3'!G67</f>
        <v/>
      </c>
      <c r="I37" t="str">
        <f>'Experiment 3'!H67</f>
        <v/>
      </c>
      <c r="J37" t="str">
        <f>'Experiment 3'!I67</f>
        <v/>
      </c>
      <c r="K37" t="str">
        <f>'Experiment 3'!J67</f>
        <v/>
      </c>
      <c r="Y37" s="1" t="str">
        <f t="shared" si="19"/>
        <v>Assay 3</v>
      </c>
      <c r="Z37">
        <f>'Experiment 3'!B66</f>
        <v>84.53838678328475</v>
      </c>
      <c r="AA37">
        <f>'Experiment 3'!C66</f>
        <v>87.521865889212847</v>
      </c>
      <c r="AB37">
        <f>'Experiment 3'!D66</f>
        <v>89.34888241010691</v>
      </c>
      <c r="AC37">
        <f>'Experiment 3'!E66</f>
        <v>98.872691933916428</v>
      </c>
      <c r="AD37" t="str">
        <f>'Experiment 3'!F66</f>
        <v/>
      </c>
      <c r="AE37" t="str">
        <f>'Experiment 3'!G66</f>
        <v/>
      </c>
      <c r="AF37" t="str">
        <f>'Experiment 3'!H66</f>
        <v/>
      </c>
      <c r="AG37" t="str">
        <f>'Experiment 3'!I66</f>
        <v/>
      </c>
      <c r="AH37" t="str">
        <f>'Experiment 3'!J66</f>
        <v/>
      </c>
    </row>
    <row r="38" spans="1:34" x14ac:dyDescent="0.3">
      <c r="B38" s="1" t="str">
        <f t="shared" si="18"/>
        <v>Assay 4</v>
      </c>
      <c r="C38" t="str">
        <f>'Experiment 4'!B67</f>
        <v/>
      </c>
      <c r="D38" t="str">
        <f>'Experiment 4'!C67</f>
        <v/>
      </c>
      <c r="E38" t="str">
        <f>'Experiment 4'!D67</f>
        <v/>
      </c>
      <c r="F38" t="str">
        <f>'Experiment 4'!E67</f>
        <v/>
      </c>
      <c r="G38" t="str">
        <f>'Experiment 4'!F67</f>
        <v/>
      </c>
      <c r="H38" t="str">
        <f>'Experiment 4'!G67</f>
        <v/>
      </c>
      <c r="I38" t="str">
        <f>'Experiment 4'!H67</f>
        <v/>
      </c>
      <c r="J38" t="str">
        <f>'Experiment 4'!I67</f>
        <v/>
      </c>
      <c r="K38" t="str">
        <f>'Experiment 4'!J67</f>
        <v/>
      </c>
      <c r="Y38" s="1" t="str">
        <f t="shared" si="19"/>
        <v>Assay 4</v>
      </c>
      <c r="Z38" t="str">
        <f>'Experiment 4'!B66</f>
        <v/>
      </c>
      <c r="AA38" t="str">
        <f>'Experiment 4'!C66</f>
        <v/>
      </c>
      <c r="AB38" t="str">
        <f>'Experiment 4'!D66</f>
        <v/>
      </c>
      <c r="AC38" t="str">
        <f>'Experiment 4'!E66</f>
        <v/>
      </c>
      <c r="AD38" t="str">
        <f>'Experiment 4'!F66</f>
        <v/>
      </c>
      <c r="AE38" t="str">
        <f>'Experiment 4'!G66</f>
        <v/>
      </c>
      <c r="AF38" t="str">
        <f>'Experiment 4'!H66</f>
        <v/>
      </c>
      <c r="AG38" t="str">
        <f>'Experiment 4'!I66</f>
        <v/>
      </c>
      <c r="AH38" t="str">
        <f>'Experiment 4'!J66</f>
        <v/>
      </c>
    </row>
    <row r="39" spans="1:34" x14ac:dyDescent="0.3">
      <c r="B39" s="1" t="str">
        <f t="shared" si="18"/>
        <v>Assay 5</v>
      </c>
      <c r="C39" t="str">
        <f>'Experiment 5'!B67</f>
        <v/>
      </c>
      <c r="D39" t="str">
        <f>'Experiment 5'!C67</f>
        <v/>
      </c>
      <c r="E39" t="str">
        <f>'Experiment 5'!D67</f>
        <v/>
      </c>
      <c r="F39" t="str">
        <f>'Experiment 5'!E67</f>
        <v/>
      </c>
      <c r="G39" t="str">
        <f>'Experiment 5'!F67</f>
        <v/>
      </c>
      <c r="H39" t="str">
        <f>'Experiment 5'!G67</f>
        <v/>
      </c>
      <c r="I39" t="str">
        <f>'Experiment 5'!H67</f>
        <v/>
      </c>
      <c r="J39" t="str">
        <f>'Experiment 5'!I67</f>
        <v/>
      </c>
      <c r="K39" t="str">
        <f>'Experiment 5'!J67</f>
        <v/>
      </c>
      <c r="Y39" s="1" t="str">
        <f t="shared" si="19"/>
        <v>Assay 5</v>
      </c>
      <c r="Z39" t="str">
        <f>'Experiment 5'!B66</f>
        <v/>
      </c>
      <c r="AA39" t="str">
        <f>'Experiment 5'!C66</f>
        <v/>
      </c>
      <c r="AB39" t="str">
        <f>'Experiment 5'!D66</f>
        <v/>
      </c>
      <c r="AC39" t="str">
        <f>'Experiment 5'!E66</f>
        <v/>
      </c>
      <c r="AD39" t="str">
        <f>'Experiment 5'!F66</f>
        <v/>
      </c>
      <c r="AE39" t="str">
        <f>'Experiment 5'!G66</f>
        <v/>
      </c>
      <c r="AF39" t="str">
        <f>'Experiment 5'!H66</f>
        <v/>
      </c>
      <c r="AG39" t="str">
        <f>'Experiment 5'!I66</f>
        <v/>
      </c>
      <c r="AH39" t="str">
        <f>'Experiment 5'!J66</f>
        <v/>
      </c>
    </row>
    <row r="40" spans="1:34" x14ac:dyDescent="0.3">
      <c r="B40" s="1" t="str">
        <f t="shared" si="18"/>
        <v>Mean</v>
      </c>
      <c r="C40">
        <f>IFERROR(AVERAGE(C35:C39),"")</f>
        <v>5.3888340698879915</v>
      </c>
      <c r="D40">
        <f t="shared" ref="D40:K40" si="20">IFERROR(AVERAGE(D35:D39),"")</f>
        <v>4.0516263258381189</v>
      </c>
      <c r="E40">
        <f t="shared" si="20"/>
        <v>3.0048741044116838</v>
      </c>
      <c r="F40">
        <f t="shared" si="20"/>
        <v>-0.90342781558179774</v>
      </c>
      <c r="G40" t="str">
        <f t="shared" si="20"/>
        <v/>
      </c>
      <c r="H40" t="str">
        <f t="shared" si="20"/>
        <v/>
      </c>
      <c r="I40" t="str">
        <f t="shared" si="20"/>
        <v/>
      </c>
      <c r="J40" t="str">
        <f t="shared" si="20"/>
        <v/>
      </c>
      <c r="K40" t="str">
        <f t="shared" si="20"/>
        <v/>
      </c>
      <c r="Y40" s="1" t="str">
        <f t="shared" si="19"/>
        <v>Mean</v>
      </c>
      <c r="Z40">
        <f>IFERROR(AVERAGE(Z35:Z39),"")</f>
        <v>94.611165930112008</v>
      </c>
      <c r="AA40">
        <f t="shared" ref="AA40:AH40" si="21">IFERROR(AVERAGE(AA35:AA39),"")</f>
        <v>95.948373674161871</v>
      </c>
      <c r="AB40">
        <f t="shared" si="21"/>
        <v>96.995125895588316</v>
      </c>
      <c r="AC40">
        <f t="shared" si="21"/>
        <v>100.90342781558179</v>
      </c>
      <c r="AD40" t="str">
        <f t="shared" si="21"/>
        <v/>
      </c>
      <c r="AE40" t="str">
        <f t="shared" si="21"/>
        <v/>
      </c>
      <c r="AF40" t="str">
        <f t="shared" si="21"/>
        <v/>
      </c>
      <c r="AG40" t="str">
        <f t="shared" si="21"/>
        <v/>
      </c>
      <c r="AH40" t="str">
        <f t="shared" si="21"/>
        <v/>
      </c>
    </row>
    <row r="41" spans="1:34" x14ac:dyDescent="0.3">
      <c r="B41" s="1" t="str">
        <f t="shared" si="18"/>
        <v>Dev. Std.</v>
      </c>
      <c r="C41">
        <f>IFERROR(_xlfn.STDEV.S(C35:C39),0)</f>
        <v>10.576972254004191</v>
      </c>
      <c r="D41">
        <f t="shared" ref="D41:K41" si="22">IFERROR(_xlfn.STDEV.S(D35:D39),0)</f>
        <v>7.3601099897034032</v>
      </c>
      <c r="E41">
        <f t="shared" si="22"/>
        <v>7.1162176750380368</v>
      </c>
      <c r="F41">
        <f t="shared" si="22"/>
        <v>3.9849085002070392</v>
      </c>
      <c r="G41">
        <f t="shared" si="22"/>
        <v>0</v>
      </c>
      <c r="H41">
        <f t="shared" si="22"/>
        <v>0</v>
      </c>
      <c r="I41">
        <f t="shared" si="22"/>
        <v>0</v>
      </c>
      <c r="J41">
        <f t="shared" si="22"/>
        <v>0</v>
      </c>
      <c r="K41">
        <f t="shared" si="22"/>
        <v>0</v>
      </c>
      <c r="Y41" s="1" t="str">
        <f t="shared" si="19"/>
        <v>Dev. Std.</v>
      </c>
      <c r="Z41">
        <f>IFERROR(_xlfn.STDEV.S(Z35:Z39),0)</f>
        <v>10.576972254004191</v>
      </c>
      <c r="AA41">
        <f t="shared" ref="AA41:AH41" si="23">IFERROR(_xlfn.STDEV.S(AA35:AA39),0)</f>
        <v>7.3601099897034032</v>
      </c>
      <c r="AB41">
        <f t="shared" si="23"/>
        <v>7.1162176750380368</v>
      </c>
      <c r="AC41">
        <f t="shared" si="23"/>
        <v>3.9849085002070388</v>
      </c>
      <c r="AD41">
        <f t="shared" si="23"/>
        <v>0</v>
      </c>
      <c r="AE41">
        <f t="shared" si="23"/>
        <v>0</v>
      </c>
      <c r="AF41">
        <f t="shared" si="23"/>
        <v>0</v>
      </c>
      <c r="AG41">
        <f t="shared" si="23"/>
        <v>0</v>
      </c>
      <c r="AH41">
        <f t="shared" si="23"/>
        <v>0</v>
      </c>
    </row>
    <row r="42" spans="1:34" x14ac:dyDescent="0.3">
      <c r="B42" s="1" t="str">
        <f t="shared" si="18"/>
        <v>Error Std</v>
      </c>
      <c r="C42">
        <f>IFERROR(C41/(COUNT(C35:C39)^0.5),0)</f>
        <v>6.1066177780605235</v>
      </c>
      <c r="D42">
        <f t="shared" ref="D42:K42" si="24">IFERROR(D41/(COUNT(D35:D39)^0.5),0)</f>
        <v>4.2493614838205138</v>
      </c>
      <c r="E42">
        <f t="shared" si="24"/>
        <v>4.1085501902951833</v>
      </c>
      <c r="F42">
        <f t="shared" si="24"/>
        <v>2.3006879952905619</v>
      </c>
      <c r="G42">
        <f t="shared" si="24"/>
        <v>0</v>
      </c>
      <c r="H42">
        <f t="shared" si="24"/>
        <v>0</v>
      </c>
      <c r="I42">
        <f t="shared" si="24"/>
        <v>0</v>
      </c>
      <c r="J42">
        <f t="shared" si="24"/>
        <v>0</v>
      </c>
      <c r="K42">
        <f t="shared" si="24"/>
        <v>0</v>
      </c>
      <c r="Y42" s="1" t="str">
        <f t="shared" si="19"/>
        <v>Error Std</v>
      </c>
      <c r="Z42">
        <f>IFERROR(Z41/(COUNT(Z35:Z39)^0.5),0)</f>
        <v>6.1066177780605235</v>
      </c>
      <c r="AA42">
        <f t="shared" ref="AA42:AH42" si="25">IFERROR(AA41/(COUNT(AA35:AA39)^0.5),0)</f>
        <v>4.2493614838205138</v>
      </c>
      <c r="AB42">
        <f t="shared" si="25"/>
        <v>4.1085501902951833</v>
      </c>
      <c r="AC42">
        <f t="shared" si="25"/>
        <v>2.3006879952905619</v>
      </c>
      <c r="AD42">
        <f t="shared" si="25"/>
        <v>0</v>
      </c>
      <c r="AE42">
        <f t="shared" si="25"/>
        <v>0</v>
      </c>
      <c r="AF42">
        <f t="shared" si="25"/>
        <v>0</v>
      </c>
      <c r="AG42">
        <f t="shared" si="25"/>
        <v>0</v>
      </c>
      <c r="AH42">
        <f t="shared" si="25"/>
        <v>0</v>
      </c>
    </row>
    <row r="49" spans="1:34" x14ac:dyDescent="0.3">
      <c r="B49" s="4" t="s">
        <v>11</v>
      </c>
      <c r="C49" s="1">
        <f>IF('Experiment 1'!B71="","",'Experiment 1'!B71)</f>
        <v>100</v>
      </c>
      <c r="D49" s="1">
        <f>IF('Experiment 1'!C71="","",'Experiment 1'!C71)</f>
        <v>50</v>
      </c>
      <c r="E49" s="1">
        <f>IF('Experiment 1'!D71="","",'Experiment 1'!D71)</f>
        <v>20</v>
      </c>
      <c r="F49" s="1">
        <f>IF('Experiment 1'!E71="","",'Experiment 1'!E71)</f>
        <v>2</v>
      </c>
      <c r="G49" s="1" t="str">
        <f>IF('Experiment 1'!F71="","",'Experiment 1'!F71)</f>
        <v/>
      </c>
      <c r="H49" s="1" t="str">
        <f>IF('Experiment 1'!G71="","",'Experiment 1'!G71)</f>
        <v/>
      </c>
      <c r="I49" s="1" t="str">
        <f>IF('Experiment 1'!H71="","",'Experiment 1'!H71)</f>
        <v/>
      </c>
      <c r="J49" s="1" t="str">
        <f>IF('Experiment 1'!I71="","",'Experiment 1'!I71)</f>
        <v/>
      </c>
      <c r="K49" s="1" t="str">
        <f>IF('Experiment 1'!J71="","",'Experiment 1'!J71)</f>
        <v/>
      </c>
      <c r="Y49" s="4" t="s">
        <v>10</v>
      </c>
      <c r="Z49" s="1">
        <f t="shared" ref="Z49:AH49" si="26">C49</f>
        <v>100</v>
      </c>
      <c r="AA49" s="1">
        <f t="shared" si="26"/>
        <v>50</v>
      </c>
      <c r="AB49" s="1">
        <f t="shared" si="26"/>
        <v>20</v>
      </c>
      <c r="AC49" s="1">
        <f t="shared" si="26"/>
        <v>2</v>
      </c>
      <c r="AD49" s="1" t="str">
        <f t="shared" si="26"/>
        <v/>
      </c>
      <c r="AE49" s="1" t="str">
        <f t="shared" si="26"/>
        <v/>
      </c>
      <c r="AF49" s="1" t="str">
        <f t="shared" si="26"/>
        <v/>
      </c>
      <c r="AG49" s="1" t="str">
        <f t="shared" si="26"/>
        <v/>
      </c>
      <c r="AH49" s="1" t="str">
        <f t="shared" si="26"/>
        <v/>
      </c>
    </row>
    <row r="50" spans="1:34" x14ac:dyDescent="0.3">
      <c r="A50" s="1" t="str">
        <f>'Experiment 1'!A83</f>
        <v>vero-tulu4</v>
      </c>
      <c r="B50" s="1"/>
      <c r="X50" s="1" t="str">
        <f>'Experiment 1'!B70</f>
        <v>vero-tulu4</v>
      </c>
      <c r="Y50" s="1"/>
    </row>
    <row r="51" spans="1:34" x14ac:dyDescent="0.3">
      <c r="B51" s="1" t="str">
        <f t="shared" ref="B51:B58" si="27">B35</f>
        <v>Assay 1</v>
      </c>
      <c r="C51">
        <f>'Experiment 1'!B90</f>
        <v>-9.2770814682184408</v>
      </c>
      <c r="D51">
        <f>'Experiment 1'!C90</f>
        <v>-5.1812891674127144</v>
      </c>
      <c r="E51">
        <f>'Experiment 1'!D90</f>
        <v>-6.0765443151298228</v>
      </c>
      <c r="F51">
        <f>'Experiment 1'!E90</f>
        <v>-11.190689346463742</v>
      </c>
      <c r="G51" t="str">
        <f>'Experiment 1'!F90</f>
        <v/>
      </c>
      <c r="H51" t="str">
        <f>'Experiment 1'!G90</f>
        <v/>
      </c>
      <c r="I51" t="str">
        <f>'Experiment 1'!H90</f>
        <v/>
      </c>
      <c r="J51" t="str">
        <f>'Experiment 1'!I90</f>
        <v/>
      </c>
      <c r="K51" t="str">
        <f>'Experiment 1'!J90</f>
        <v/>
      </c>
      <c r="Y51" s="1" t="str">
        <f>B51</f>
        <v>Assay 1</v>
      </c>
      <c r="Z51">
        <f>'Experiment 1'!B89</f>
        <v>109.27708146821844</v>
      </c>
      <c r="AA51">
        <f>'Experiment 1'!C89</f>
        <v>105.18128916741271</v>
      </c>
      <c r="AB51">
        <f>'Experiment 1'!D89</f>
        <v>106.07654431512982</v>
      </c>
      <c r="AC51">
        <f>'Experiment 1'!E89</f>
        <v>111.19068934646374</v>
      </c>
      <c r="AD51" t="str">
        <f>'Experiment 1'!F89</f>
        <v/>
      </c>
      <c r="AE51" t="str">
        <f>'Experiment 1'!G89</f>
        <v/>
      </c>
      <c r="AF51" t="str">
        <f>'Experiment 1'!H89</f>
        <v/>
      </c>
      <c r="AG51" t="str">
        <f>'Experiment 1'!I89</f>
        <v/>
      </c>
      <c r="AH51" t="str">
        <f>'Experiment 1'!J89</f>
        <v/>
      </c>
    </row>
    <row r="52" spans="1:34" x14ac:dyDescent="0.3">
      <c r="B52" s="1" t="str">
        <f t="shared" si="27"/>
        <v>Assay 2</v>
      </c>
      <c r="C52">
        <f>'Experiment 2'!B90</f>
        <v>6.2901994985282954</v>
      </c>
      <c r="D52">
        <f>'Experiment 2'!C90</f>
        <v>4.982012427777164</v>
      </c>
      <c r="E52">
        <f>'Experiment 2'!D90</f>
        <v>-4.1534939496348215</v>
      </c>
      <c r="F52">
        <f>'Experiment 2'!E90</f>
        <v>-5.8105309059195349</v>
      </c>
      <c r="G52" t="str">
        <f>'Experiment 2'!F90</f>
        <v/>
      </c>
      <c r="H52" t="str">
        <f>'Experiment 2'!G90</f>
        <v/>
      </c>
      <c r="I52" t="str">
        <f>'Experiment 2'!H90</f>
        <v/>
      </c>
      <c r="J52" t="str">
        <f>'Experiment 2'!I90</f>
        <v/>
      </c>
      <c r="K52" t="str">
        <f>'Experiment 2'!J90</f>
        <v/>
      </c>
      <c r="Y52" s="1" t="str">
        <f t="shared" ref="Y52:Y58" si="28">B52</f>
        <v>Assay 2</v>
      </c>
      <c r="Z52">
        <f>'Experiment 2'!B89</f>
        <v>93.709800501471705</v>
      </c>
      <c r="AA52">
        <f>'Experiment 2'!C89</f>
        <v>95.017987572222836</v>
      </c>
      <c r="AB52">
        <f>'Experiment 2'!D89</f>
        <v>104.15349394963482</v>
      </c>
      <c r="AC52">
        <f>'Experiment 2'!E89</f>
        <v>105.81053090591953</v>
      </c>
      <c r="AD52" t="str">
        <f>'Experiment 2'!F89</f>
        <v/>
      </c>
      <c r="AE52" t="str">
        <f>'Experiment 2'!G89</f>
        <v/>
      </c>
      <c r="AF52" t="str">
        <f>'Experiment 2'!H89</f>
        <v/>
      </c>
      <c r="AG52" t="str">
        <f>'Experiment 2'!I89</f>
        <v/>
      </c>
      <c r="AH52" t="str">
        <f>'Experiment 2'!J89</f>
        <v/>
      </c>
    </row>
    <row r="53" spans="1:34" x14ac:dyDescent="0.3">
      <c r="B53" s="1" t="str">
        <f t="shared" si="27"/>
        <v>Assay 3</v>
      </c>
      <c r="C53">
        <f>'Experiment 3'!B90</f>
        <v>14.548104956268205</v>
      </c>
      <c r="D53">
        <f>'Experiment 3'!C90</f>
        <v>13.780369290573361</v>
      </c>
      <c r="E53">
        <f>'Experiment 3'!D90</f>
        <v>4.412050534499528</v>
      </c>
      <c r="F53">
        <f>'Experiment 3'!E90</f>
        <v>-5.8114674441205096</v>
      </c>
      <c r="G53" t="str">
        <f>'Experiment 3'!F90</f>
        <v/>
      </c>
      <c r="H53" t="str">
        <f>'Experiment 3'!G90</f>
        <v/>
      </c>
      <c r="I53" t="str">
        <f>'Experiment 3'!H90</f>
        <v/>
      </c>
      <c r="J53" t="str">
        <f>'Experiment 3'!I90</f>
        <v/>
      </c>
      <c r="K53" t="str">
        <f>'Experiment 3'!J90</f>
        <v/>
      </c>
      <c r="Y53" s="1" t="str">
        <f t="shared" si="28"/>
        <v>Assay 3</v>
      </c>
      <c r="Z53">
        <f>'Experiment 3'!B89</f>
        <v>85.451895043731795</v>
      </c>
      <c r="AA53">
        <f>'Experiment 3'!C89</f>
        <v>86.219630709426639</v>
      </c>
      <c r="AB53">
        <f>'Experiment 3'!D89</f>
        <v>95.587949465500472</v>
      </c>
      <c r="AC53">
        <f>'Experiment 3'!E89</f>
        <v>105.81146744412051</v>
      </c>
      <c r="AD53" t="str">
        <f>'Experiment 3'!F89</f>
        <v/>
      </c>
      <c r="AE53" t="str">
        <f>'Experiment 3'!G89</f>
        <v/>
      </c>
      <c r="AF53" t="str">
        <f>'Experiment 3'!H89</f>
        <v/>
      </c>
      <c r="AG53" t="str">
        <f>'Experiment 3'!I89</f>
        <v/>
      </c>
      <c r="AH53" t="str">
        <f>'Experiment 3'!J89</f>
        <v/>
      </c>
    </row>
    <row r="54" spans="1:34" x14ac:dyDescent="0.3">
      <c r="B54" s="1" t="str">
        <f t="shared" si="27"/>
        <v>Assay 4</v>
      </c>
      <c r="C54" t="str">
        <f>'Experiment 4'!B90</f>
        <v/>
      </c>
      <c r="D54" t="str">
        <f>'Experiment 4'!C90</f>
        <v/>
      </c>
      <c r="E54" t="str">
        <f>'Experiment 4'!D90</f>
        <v/>
      </c>
      <c r="F54" t="str">
        <f>'Experiment 4'!E90</f>
        <v/>
      </c>
      <c r="G54" t="str">
        <f>'Experiment 4'!F90</f>
        <v/>
      </c>
      <c r="H54" t="str">
        <f>'Experiment 4'!G90</f>
        <v/>
      </c>
      <c r="I54" t="str">
        <f>'Experiment 4'!H90</f>
        <v/>
      </c>
      <c r="J54" t="str">
        <f>'Experiment 4'!I90</f>
        <v/>
      </c>
      <c r="K54" t="str">
        <f>'Experiment 4'!J90</f>
        <v/>
      </c>
      <c r="Y54" s="1" t="str">
        <f t="shared" si="28"/>
        <v>Assay 4</v>
      </c>
      <c r="Z54" t="str">
        <f>'Experiment 4'!B89</f>
        <v/>
      </c>
      <c r="AA54" t="str">
        <f>'Experiment 4'!C89</f>
        <v/>
      </c>
      <c r="AB54" t="str">
        <f>'Experiment 4'!D89</f>
        <v/>
      </c>
      <c r="AC54" t="str">
        <f>'Experiment 4'!E89</f>
        <v/>
      </c>
      <c r="AD54" t="str">
        <f>'Experiment 4'!F89</f>
        <v/>
      </c>
      <c r="AE54" t="str">
        <f>'Experiment 4'!G89</f>
        <v/>
      </c>
      <c r="AF54" t="str">
        <f>'Experiment 4'!H89</f>
        <v/>
      </c>
      <c r="AG54" t="str">
        <f>'Experiment 4'!I89</f>
        <v/>
      </c>
      <c r="AH54" t="str">
        <f>'Experiment 4'!J89</f>
        <v/>
      </c>
    </row>
    <row r="55" spans="1:34" x14ac:dyDescent="0.3">
      <c r="B55" s="1" t="str">
        <f t="shared" si="27"/>
        <v>Assay 5</v>
      </c>
      <c r="C55" t="str">
        <f>'Experiment 5'!B90</f>
        <v/>
      </c>
      <c r="D55" t="str">
        <f>'Experiment 5'!C90</f>
        <v/>
      </c>
      <c r="E55" t="str">
        <f>'Experiment 5'!D90</f>
        <v/>
      </c>
      <c r="F55" t="str">
        <f>'Experiment 5'!E90</f>
        <v/>
      </c>
      <c r="G55" t="str">
        <f>'Experiment 5'!F90</f>
        <v/>
      </c>
      <c r="H55" t="str">
        <f>'Experiment 5'!G90</f>
        <v/>
      </c>
      <c r="I55" t="str">
        <f>'Experiment 5'!H90</f>
        <v/>
      </c>
      <c r="J55" t="str">
        <f>'Experiment 5'!I90</f>
        <v/>
      </c>
      <c r="K55" t="str">
        <f>'Experiment 5'!J90</f>
        <v/>
      </c>
      <c r="Y55" s="1" t="str">
        <f t="shared" si="28"/>
        <v>Assay 5</v>
      </c>
      <c r="Z55" t="str">
        <f>'Experiment 5'!B89</f>
        <v/>
      </c>
      <c r="AA55" t="str">
        <f>'Experiment 5'!C89</f>
        <v/>
      </c>
      <c r="AB55" t="str">
        <f>'Experiment 5'!D89</f>
        <v/>
      </c>
      <c r="AC55" t="str">
        <f>'Experiment 5'!E89</f>
        <v/>
      </c>
      <c r="AD55" t="str">
        <f>'Experiment 5'!F89</f>
        <v/>
      </c>
      <c r="AE55" t="str">
        <f>'Experiment 5'!G89</f>
        <v/>
      </c>
      <c r="AF55" t="str">
        <f>'Experiment 5'!H89</f>
        <v/>
      </c>
      <c r="AG55" t="str">
        <f>'Experiment 5'!I89</f>
        <v/>
      </c>
      <c r="AH55" t="str">
        <f>'Experiment 5'!J89</f>
        <v/>
      </c>
    </row>
    <row r="56" spans="1:34" x14ac:dyDescent="0.3">
      <c r="B56" s="1" t="str">
        <f t="shared" si="27"/>
        <v>Mean</v>
      </c>
      <c r="C56">
        <f>IFERROR(AVERAGE(C51:C55),"")</f>
        <v>3.8537409955260196</v>
      </c>
      <c r="D56">
        <f t="shared" ref="D56:K56" si="29">IFERROR(AVERAGE(D51:D55),"")</f>
        <v>4.5270308503126033</v>
      </c>
      <c r="E56">
        <f t="shared" si="29"/>
        <v>-1.9393292434217055</v>
      </c>
      <c r="F56">
        <f t="shared" si="29"/>
        <v>-7.6042292321679286</v>
      </c>
      <c r="G56" t="str">
        <f t="shared" si="29"/>
        <v/>
      </c>
      <c r="H56" t="str">
        <f t="shared" si="29"/>
        <v/>
      </c>
      <c r="I56" t="str">
        <f t="shared" si="29"/>
        <v/>
      </c>
      <c r="J56" t="str">
        <f t="shared" si="29"/>
        <v/>
      </c>
      <c r="K56" t="str">
        <f t="shared" si="29"/>
        <v/>
      </c>
      <c r="Y56" s="1" t="str">
        <f t="shared" si="28"/>
        <v>Mean</v>
      </c>
      <c r="Z56">
        <f>IFERROR(AVERAGE(Z51:Z55),"")</f>
        <v>96.146259004473976</v>
      </c>
      <c r="AA56">
        <f t="shared" ref="AA56:AH56" si="30">IFERROR(AVERAGE(AA51:AA55),"")</f>
        <v>95.472969149687401</v>
      </c>
      <c r="AB56">
        <f t="shared" si="30"/>
        <v>101.9393292434217</v>
      </c>
      <c r="AC56">
        <f t="shared" si="30"/>
        <v>107.60422923216794</v>
      </c>
      <c r="AD56" t="str">
        <f t="shared" si="30"/>
        <v/>
      </c>
      <c r="AE56" t="str">
        <f t="shared" si="30"/>
        <v/>
      </c>
      <c r="AF56" t="str">
        <f t="shared" si="30"/>
        <v/>
      </c>
      <c r="AG56" t="str">
        <f t="shared" si="30"/>
        <v/>
      </c>
      <c r="AH56" t="str">
        <f t="shared" si="30"/>
        <v/>
      </c>
    </row>
    <row r="57" spans="1:34" x14ac:dyDescent="0.3">
      <c r="B57" s="1" t="str">
        <f t="shared" si="27"/>
        <v>Dev. Std.</v>
      </c>
      <c r="C57">
        <f>IFERROR(_xlfn.STDEV.S(C51:C55),0)</f>
        <v>12.098021514612411</v>
      </c>
      <c r="D57">
        <f t="shared" ref="D57:K57" si="31">IFERROR(_xlfn.STDEV.S(D51:D55),0)</f>
        <v>9.4890135971133915</v>
      </c>
      <c r="E57">
        <f t="shared" si="31"/>
        <v>5.5838651030981845</v>
      </c>
      <c r="F57">
        <f t="shared" si="31"/>
        <v>3.1059656039389774</v>
      </c>
      <c r="G57">
        <f t="shared" si="31"/>
        <v>0</v>
      </c>
      <c r="H57">
        <f t="shared" si="31"/>
        <v>0</v>
      </c>
      <c r="I57">
        <f t="shared" si="31"/>
        <v>0</v>
      </c>
      <c r="J57">
        <f t="shared" si="31"/>
        <v>0</v>
      </c>
      <c r="K57">
        <f t="shared" si="31"/>
        <v>0</v>
      </c>
      <c r="Y57" s="1" t="str">
        <f t="shared" si="28"/>
        <v>Dev. Std.</v>
      </c>
      <c r="Z57">
        <f>IFERROR(_xlfn.STDEV.S(Z51:Z55),0)</f>
        <v>12.098021514612389</v>
      </c>
      <c r="AA57">
        <f t="shared" ref="AA57:AH57" si="32">IFERROR(_xlfn.STDEV.S(AA51:AA55),0)</f>
        <v>9.4890135971133915</v>
      </c>
      <c r="AB57">
        <f t="shared" si="32"/>
        <v>5.5838651030981845</v>
      </c>
      <c r="AC57">
        <f t="shared" si="32"/>
        <v>3.1059656039389751</v>
      </c>
      <c r="AD57">
        <f t="shared" si="32"/>
        <v>0</v>
      </c>
      <c r="AE57">
        <f t="shared" si="32"/>
        <v>0</v>
      </c>
      <c r="AF57">
        <f t="shared" si="32"/>
        <v>0</v>
      </c>
      <c r="AG57">
        <f t="shared" si="32"/>
        <v>0</v>
      </c>
      <c r="AH57">
        <f t="shared" si="32"/>
        <v>0</v>
      </c>
    </row>
    <row r="58" spans="1:34" x14ac:dyDescent="0.3">
      <c r="B58" s="1" t="str">
        <f t="shared" si="27"/>
        <v>Error Std</v>
      </c>
      <c r="C58">
        <f>IFERROR(C57/(COUNT(C51:C55)^0.5),0)</f>
        <v>6.9847959781233593</v>
      </c>
      <c r="D58">
        <f t="shared" ref="D58:K58" si="33">IFERROR(D57/(COUNT(D51:D55)^0.5),0)</f>
        <v>5.4784845546374363</v>
      </c>
      <c r="E58">
        <f t="shared" si="33"/>
        <v>3.2238460203922945</v>
      </c>
      <c r="F58">
        <f t="shared" si="33"/>
        <v>1.7932300775278873</v>
      </c>
      <c r="G58">
        <f t="shared" si="33"/>
        <v>0</v>
      </c>
      <c r="H58">
        <f t="shared" si="33"/>
        <v>0</v>
      </c>
      <c r="I58">
        <f t="shared" si="33"/>
        <v>0</v>
      </c>
      <c r="J58">
        <f t="shared" si="33"/>
        <v>0</v>
      </c>
      <c r="K58">
        <f t="shared" si="33"/>
        <v>0</v>
      </c>
      <c r="Y58" s="1" t="str">
        <f t="shared" si="28"/>
        <v>Error Std</v>
      </c>
      <c r="Z58">
        <f>IFERROR(Z57/(COUNT(Z51:Z55)^0.5),0)</f>
        <v>6.9847959781233477</v>
      </c>
      <c r="AA58">
        <f t="shared" ref="AA58:AH58" si="34">IFERROR(AA57/(COUNT(AA51:AA55)^0.5),0)</f>
        <v>5.4784845546374363</v>
      </c>
      <c r="AB58">
        <f t="shared" si="34"/>
        <v>3.2238460203922945</v>
      </c>
      <c r="AC58">
        <f t="shared" si="34"/>
        <v>1.793230077527886</v>
      </c>
      <c r="AD58">
        <f t="shared" si="34"/>
        <v>0</v>
      </c>
      <c r="AE58">
        <f t="shared" si="34"/>
        <v>0</v>
      </c>
      <c r="AF58">
        <f t="shared" si="34"/>
        <v>0</v>
      </c>
      <c r="AG58">
        <f t="shared" si="34"/>
        <v>0</v>
      </c>
      <c r="AH58">
        <f t="shared" si="34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73" zoomScaleNormal="100" workbookViewId="0">
      <selection activeCell="G22" sqref="G22"/>
    </sheetView>
  </sheetViews>
  <sheetFormatPr baseColWidth="10" defaultRowHeight="14.4" x14ac:dyDescent="0.3"/>
  <cols>
    <col min="1" max="1" width="13.44140625" customWidth="1"/>
    <col min="2" max="13" width="11.6640625" customWidth="1"/>
    <col min="14" max="14" width="13.6640625" customWidth="1"/>
    <col min="16" max="16" width="11.44140625" customWidth="1"/>
    <col min="23" max="23" width="13.5546875" customWidth="1"/>
    <col min="29" max="29" width="13.44140625" customWidth="1"/>
    <col min="31" max="31" width="15.33203125" customWidth="1"/>
    <col min="36" max="36" width="13.88671875" customWidth="1"/>
    <col min="44" max="44" width="13.44140625" customWidth="1"/>
    <col min="46" max="46" width="15.33203125" customWidth="1"/>
    <col min="51" max="51" width="13.6640625" customWidth="1"/>
    <col min="53" max="53" width="13.6640625" customWidth="1"/>
    <col min="59" max="59" width="13.44140625" customWidth="1"/>
    <col min="66" max="66" width="13.6640625" customWidth="1"/>
  </cols>
  <sheetData>
    <row r="1" spans="1:14" ht="15" x14ac:dyDescent="0.25">
      <c r="A1" s="1" t="s">
        <v>4</v>
      </c>
      <c r="B1" s="5" t="s">
        <v>3</v>
      </c>
    </row>
    <row r="2" spans="1:14" ht="15" x14ac:dyDescent="0.25">
      <c r="A2" s="1"/>
      <c r="B2" s="17">
        <v>100</v>
      </c>
      <c r="C2" s="17">
        <v>50</v>
      </c>
      <c r="D2" s="17">
        <v>20</v>
      </c>
      <c r="E2" s="17">
        <v>2</v>
      </c>
      <c r="F2" s="17"/>
      <c r="G2" s="17"/>
      <c r="H2" s="17"/>
      <c r="I2" s="17"/>
      <c r="J2" s="17"/>
      <c r="K2" s="1" t="s">
        <v>5</v>
      </c>
      <c r="L2" s="1" t="s">
        <v>12</v>
      </c>
      <c r="M2" s="1"/>
      <c r="N2" s="3"/>
    </row>
    <row r="3" spans="1:14" ht="22.5" x14ac:dyDescent="0.25">
      <c r="A3" s="13" t="s">
        <v>6</v>
      </c>
      <c r="B3" s="2"/>
      <c r="C3" s="2"/>
      <c r="D3" s="2"/>
      <c r="E3" s="2"/>
      <c r="F3" s="21"/>
      <c r="G3" s="21"/>
      <c r="H3" s="21"/>
      <c r="I3" s="21"/>
      <c r="J3" s="21"/>
      <c r="K3" s="28">
        <v>0.126</v>
      </c>
      <c r="L3" s="29">
        <v>3.5390000000000001</v>
      </c>
    </row>
    <row r="4" spans="1:14" ht="22.5" customHeight="1" thickBot="1" x14ac:dyDescent="0.3">
      <c r="A4" s="13" t="s">
        <v>6</v>
      </c>
      <c r="B4" s="8"/>
      <c r="C4" s="8"/>
      <c r="D4" s="8"/>
      <c r="E4" s="8"/>
      <c r="F4" s="21"/>
      <c r="G4" s="21"/>
      <c r="H4" s="21"/>
      <c r="I4" s="21"/>
      <c r="J4" s="21"/>
      <c r="K4" s="28">
        <v>0.11899999999999999</v>
      </c>
      <c r="L4" s="29">
        <v>3.0739999999999998</v>
      </c>
      <c r="M4" s="9"/>
      <c r="N4" s="3"/>
    </row>
    <row r="5" spans="1:14" ht="22.5" customHeight="1" x14ac:dyDescent="0.25">
      <c r="A5" s="13" t="s">
        <v>6</v>
      </c>
      <c r="B5" s="22">
        <v>0.122</v>
      </c>
      <c r="C5" s="23">
        <v>9.7000000000000003E-2</v>
      </c>
      <c r="D5" s="23">
        <v>0.114</v>
      </c>
      <c r="E5" s="24">
        <v>0.127</v>
      </c>
      <c r="F5" s="21"/>
      <c r="G5" s="21"/>
      <c r="H5" s="21"/>
      <c r="I5" s="21"/>
      <c r="J5" s="21"/>
      <c r="K5" s="28">
        <v>0.10299999999999999</v>
      </c>
      <c r="L5" s="29">
        <v>3.472</v>
      </c>
      <c r="M5" s="9"/>
      <c r="N5" s="3"/>
    </row>
    <row r="6" spans="1:14" ht="15" customHeight="1" x14ac:dyDescent="0.3">
      <c r="A6" s="14" t="s">
        <v>7</v>
      </c>
      <c r="B6" s="25">
        <v>2.3820000000000001</v>
      </c>
      <c r="C6" s="26">
        <v>2.23</v>
      </c>
      <c r="D6" s="26">
        <v>2.536</v>
      </c>
      <c r="E6" s="27">
        <v>1.734</v>
      </c>
      <c r="F6" s="21"/>
      <c r="G6" s="21"/>
      <c r="H6" s="21"/>
      <c r="I6" s="21"/>
      <c r="J6" s="21"/>
      <c r="K6" s="15"/>
      <c r="L6" s="9"/>
      <c r="M6" s="9"/>
    </row>
    <row r="7" spans="1:14" x14ac:dyDescent="0.3">
      <c r="A7" s="14" t="s">
        <v>8</v>
      </c>
      <c r="B7" s="25">
        <v>2.33</v>
      </c>
      <c r="C7" s="26">
        <v>2.5270000000000001</v>
      </c>
      <c r="D7" s="26">
        <v>2.6080000000000001</v>
      </c>
      <c r="E7" s="27">
        <v>2.9329999999999998</v>
      </c>
      <c r="F7" s="21"/>
      <c r="G7" s="21"/>
      <c r="H7" s="21"/>
      <c r="I7" s="21"/>
      <c r="J7" s="21"/>
      <c r="K7" s="15"/>
      <c r="L7" s="9"/>
      <c r="M7" s="9"/>
    </row>
    <row r="8" spans="1:14" ht="15" customHeight="1" x14ac:dyDescent="0.3">
      <c r="A8" s="14" t="s">
        <v>9</v>
      </c>
      <c r="B8" s="25">
        <v>2.4</v>
      </c>
      <c r="C8" s="26">
        <v>2.3010000000000002</v>
      </c>
      <c r="D8" s="26">
        <v>2.3809999999999998</v>
      </c>
      <c r="E8" s="27">
        <v>2.617</v>
      </c>
      <c r="F8" s="21"/>
      <c r="G8" s="21"/>
      <c r="H8" s="21"/>
      <c r="I8" s="21"/>
      <c r="J8" s="21"/>
      <c r="K8" s="16"/>
      <c r="L8" s="8"/>
      <c r="M8" s="8"/>
    </row>
    <row r="9" spans="1:14" ht="15" customHeight="1" x14ac:dyDescent="0.25">
      <c r="A9" s="1"/>
      <c r="B9" s="18"/>
      <c r="C9" s="18"/>
      <c r="D9" s="18"/>
      <c r="E9" s="18"/>
      <c r="F9" s="18"/>
      <c r="G9" s="18"/>
      <c r="H9" s="18"/>
      <c r="I9" s="18"/>
      <c r="J9" s="18"/>
      <c r="K9" s="8"/>
      <c r="L9" s="8"/>
      <c r="M9" s="8"/>
    </row>
    <row r="10" spans="1:14" ht="15" customHeight="1" x14ac:dyDescent="0.2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4" ht="15" x14ac:dyDescent="0.25">
      <c r="A11" s="3"/>
      <c r="B11" s="1">
        <f>IF(B2="","",B2)</f>
        <v>100</v>
      </c>
      <c r="C11" s="1">
        <f t="shared" ref="C11:M11" si="0">IF(C2="","",C2)</f>
        <v>50</v>
      </c>
      <c r="D11" s="1">
        <f t="shared" si="0"/>
        <v>20</v>
      </c>
      <c r="E11" s="1">
        <f t="shared" si="0"/>
        <v>2</v>
      </c>
      <c r="F11" s="1" t="str">
        <f t="shared" si="0"/>
        <v/>
      </c>
      <c r="G11" s="1" t="str">
        <f t="shared" si="0"/>
        <v/>
      </c>
      <c r="H11" s="1" t="str">
        <f t="shared" si="0"/>
        <v/>
      </c>
      <c r="I11" s="1" t="str">
        <f t="shared" si="0"/>
        <v/>
      </c>
      <c r="J11" s="1" t="str">
        <f t="shared" si="0"/>
        <v/>
      </c>
      <c r="K11" s="1" t="str">
        <f t="shared" si="0"/>
        <v>Blank</v>
      </c>
      <c r="L11" s="1" t="str">
        <f t="shared" si="0"/>
        <v>Solvent</v>
      </c>
      <c r="M11" s="1" t="str">
        <f t="shared" si="0"/>
        <v/>
      </c>
      <c r="N11" s="3"/>
    </row>
    <row r="12" spans="1:14" ht="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1" t="str">
        <f>B1</f>
        <v>Lung_CHU2</v>
      </c>
      <c r="B14" s="1">
        <f>IF(B2="","",B2)</f>
        <v>100</v>
      </c>
      <c r="C14" s="1">
        <f t="shared" ref="C14:J14" si="1">IF(C2="","",C2)</f>
        <v>50</v>
      </c>
      <c r="D14" s="1">
        <f t="shared" si="1"/>
        <v>20</v>
      </c>
      <c r="E14" s="1">
        <f t="shared" si="1"/>
        <v>2</v>
      </c>
      <c r="F14" s="1" t="str">
        <f t="shared" si="1"/>
        <v/>
      </c>
      <c r="G14" s="1" t="str">
        <f t="shared" si="1"/>
        <v/>
      </c>
      <c r="H14" s="1" t="str">
        <f t="shared" si="1"/>
        <v/>
      </c>
      <c r="I14" s="1" t="str">
        <f t="shared" si="1"/>
        <v/>
      </c>
      <c r="J14" s="1" t="str">
        <f t="shared" si="1"/>
        <v/>
      </c>
      <c r="L14" s="1" t="str">
        <f>K2</f>
        <v>Blank</v>
      </c>
      <c r="M14" s="1" t="str">
        <f>L2</f>
        <v>Solvent</v>
      </c>
    </row>
    <row r="15" spans="1:14" ht="27.6" x14ac:dyDescent="0.3">
      <c r="A15" s="1" t="str">
        <f>A3</f>
        <v>Blank + extract</v>
      </c>
      <c r="B15" s="3">
        <f>IFERROR(AVERAGE(B3:B5),"")</f>
        <v>0.122</v>
      </c>
      <c r="C15" s="3">
        <f t="shared" ref="C15:I15" si="2">IFERROR(AVERAGE(C3:C5),"")</f>
        <v>9.7000000000000003E-2</v>
      </c>
      <c r="D15" s="3">
        <f t="shared" si="2"/>
        <v>0.114</v>
      </c>
      <c r="E15" s="3">
        <f t="shared" si="2"/>
        <v>0.127</v>
      </c>
      <c r="F15" s="3" t="str">
        <f t="shared" si="2"/>
        <v/>
      </c>
      <c r="G15" s="3" t="str">
        <f t="shared" si="2"/>
        <v/>
      </c>
      <c r="H15" s="3" t="str">
        <f t="shared" si="2"/>
        <v/>
      </c>
      <c r="I15" s="3" t="str">
        <f t="shared" si="2"/>
        <v/>
      </c>
      <c r="J15" s="3" t="str">
        <f t="shared" ref="J15" si="3">IF(J3="","",J3)</f>
        <v/>
      </c>
      <c r="K15" s="1" t="s">
        <v>13</v>
      </c>
      <c r="L15">
        <f>IFERROR(AVERAGE(K3:K6),"")</f>
        <v>0.11599999999999999</v>
      </c>
      <c r="M15">
        <f>IFERROR(AVERAGE(L3:L6),"")</f>
        <v>3.3616666666666664</v>
      </c>
    </row>
    <row r="16" spans="1:14" ht="15" customHeight="1" x14ac:dyDescent="0.25">
      <c r="A16" s="1" t="str">
        <f>A6</f>
        <v>Repetition 1</v>
      </c>
      <c r="B16" s="3">
        <f>IF(B6="","",B6)</f>
        <v>2.3820000000000001</v>
      </c>
      <c r="C16" s="3">
        <f t="shared" ref="C16:I16" si="4">IF(C6="","",C6)</f>
        <v>2.23</v>
      </c>
      <c r="D16" s="3">
        <f t="shared" si="4"/>
        <v>2.536</v>
      </c>
      <c r="E16" s="3">
        <f t="shared" si="4"/>
        <v>1.734</v>
      </c>
      <c r="F16" s="3" t="str">
        <f t="shared" si="4"/>
        <v/>
      </c>
      <c r="G16" s="3" t="str">
        <f t="shared" si="4"/>
        <v/>
      </c>
      <c r="H16" s="3" t="str">
        <f t="shared" si="4"/>
        <v/>
      </c>
      <c r="I16" s="3" t="str">
        <f t="shared" si="4"/>
        <v/>
      </c>
      <c r="J16" s="3" t="str">
        <f t="shared" ref="J16:J18" si="5">IF(J4="","",J4)</f>
        <v/>
      </c>
    </row>
    <row r="17" spans="1:13" ht="15" customHeight="1" x14ac:dyDescent="0.25">
      <c r="A17" s="1" t="str">
        <f t="shared" ref="A17:A18" si="6">A7</f>
        <v>Repetition 2</v>
      </c>
      <c r="B17" s="3">
        <f t="shared" ref="B17:B18" si="7">IF(B7="","",B7)</f>
        <v>2.33</v>
      </c>
      <c r="C17" s="3">
        <f t="shared" ref="C17:I17" si="8">IF(C7="","",C7)</f>
        <v>2.5270000000000001</v>
      </c>
      <c r="D17" s="3">
        <f t="shared" si="8"/>
        <v>2.6080000000000001</v>
      </c>
      <c r="E17" s="3">
        <f t="shared" si="8"/>
        <v>2.9329999999999998</v>
      </c>
      <c r="F17" s="3" t="str">
        <f t="shared" si="8"/>
        <v/>
      </c>
      <c r="G17" s="3" t="str">
        <f t="shared" si="8"/>
        <v/>
      </c>
      <c r="H17" s="3" t="str">
        <f t="shared" si="8"/>
        <v/>
      </c>
      <c r="I17" s="3" t="str">
        <f t="shared" si="8"/>
        <v/>
      </c>
      <c r="J17" s="3" t="str">
        <f t="shared" si="5"/>
        <v/>
      </c>
    </row>
    <row r="18" spans="1:13" ht="15" customHeight="1" x14ac:dyDescent="0.25">
      <c r="A18" s="1" t="str">
        <f t="shared" si="6"/>
        <v>Repetition 3</v>
      </c>
      <c r="B18" s="3">
        <f t="shared" si="7"/>
        <v>2.4</v>
      </c>
      <c r="C18" s="3">
        <f t="shared" ref="C18:I18" si="9">IF(C8="","",C8)</f>
        <v>2.3010000000000002</v>
      </c>
      <c r="D18" s="3">
        <f t="shared" si="9"/>
        <v>2.3809999999999998</v>
      </c>
      <c r="E18" s="3">
        <f t="shared" si="9"/>
        <v>2.617</v>
      </c>
      <c r="F18" s="3" t="str">
        <f t="shared" si="9"/>
        <v/>
      </c>
      <c r="G18" s="3" t="str">
        <f t="shared" si="9"/>
        <v/>
      </c>
      <c r="H18" s="3" t="str">
        <f t="shared" si="9"/>
        <v/>
      </c>
      <c r="I18" s="3" t="str">
        <f t="shared" si="9"/>
        <v/>
      </c>
      <c r="J18" s="3" t="str">
        <f t="shared" si="5"/>
        <v/>
      </c>
    </row>
    <row r="19" spans="1:13" x14ac:dyDescent="0.3">
      <c r="A19" s="1" t="s">
        <v>13</v>
      </c>
      <c r="B19" s="3">
        <f>IFERROR(AVERAGE(B16:B18),"")</f>
        <v>2.3706666666666667</v>
      </c>
      <c r="C19" s="3">
        <f t="shared" ref="C19:J19" si="10">IFERROR(AVERAGE(C16:C18),"")</f>
        <v>2.3526666666666665</v>
      </c>
      <c r="D19" s="3">
        <f t="shared" si="10"/>
        <v>2.5083333333333333</v>
      </c>
      <c r="E19" s="3">
        <f t="shared" si="10"/>
        <v>2.4279999999999999</v>
      </c>
      <c r="F19" s="3" t="str">
        <f t="shared" si="10"/>
        <v/>
      </c>
      <c r="G19" s="3" t="str">
        <f t="shared" si="10"/>
        <v/>
      </c>
      <c r="H19" s="3" t="str">
        <f t="shared" si="10"/>
        <v/>
      </c>
      <c r="I19" s="3" t="str">
        <f t="shared" si="10"/>
        <v/>
      </c>
      <c r="J19" s="3" t="str">
        <f t="shared" si="10"/>
        <v/>
      </c>
    </row>
    <row r="20" spans="1:13" ht="22.5" customHeight="1" x14ac:dyDescent="0.25">
      <c r="A20" s="4" t="s">
        <v>10</v>
      </c>
      <c r="B20" s="3">
        <f>IFERROR(((B19-B15)/($M$15-$L$15))*100,"")</f>
        <v>69.282119749409489</v>
      </c>
      <c r="C20" s="3">
        <f t="shared" ref="C20:J20" si="11">IFERROR(((C19-C15)/($M$15-$L$15))*100,"")</f>
        <v>69.497791927698472</v>
      </c>
      <c r="D20" s="3">
        <f t="shared" si="11"/>
        <v>73.770155078566304</v>
      </c>
      <c r="E20" s="3">
        <f t="shared" si="11"/>
        <v>70.894526034712968</v>
      </c>
      <c r="F20" s="3" t="str">
        <f t="shared" si="11"/>
        <v/>
      </c>
      <c r="G20" s="3" t="str">
        <f t="shared" si="11"/>
        <v/>
      </c>
      <c r="H20" s="3" t="str">
        <f t="shared" si="11"/>
        <v/>
      </c>
      <c r="I20" s="3" t="str">
        <f t="shared" si="11"/>
        <v/>
      </c>
      <c r="J20" s="3" t="str">
        <f t="shared" si="11"/>
        <v/>
      </c>
    </row>
    <row r="21" spans="1:13" ht="22.5" customHeight="1" x14ac:dyDescent="0.25">
      <c r="A21" s="7" t="s">
        <v>11</v>
      </c>
      <c r="B21" s="3">
        <f>IFERROR(100-B20,"")</f>
        <v>30.717880250590511</v>
      </c>
      <c r="C21" s="3">
        <f t="shared" ref="C21:J21" si="12">IFERROR(100-C20,"")</f>
        <v>30.502208072301528</v>
      </c>
      <c r="D21" s="3">
        <f t="shared" si="12"/>
        <v>26.229844921433696</v>
      </c>
      <c r="E21" s="3">
        <f t="shared" si="12"/>
        <v>29.105473965287032</v>
      </c>
      <c r="F21" s="3" t="str">
        <f t="shared" si="12"/>
        <v/>
      </c>
      <c r="G21" s="3" t="str">
        <f t="shared" si="12"/>
        <v/>
      </c>
      <c r="H21" s="3" t="str">
        <f t="shared" si="12"/>
        <v/>
      </c>
      <c r="I21" s="3" t="str">
        <f t="shared" si="12"/>
        <v/>
      </c>
      <c r="J21" s="3" t="str">
        <f t="shared" si="12"/>
        <v/>
      </c>
    </row>
    <row r="22" spans="1:13" ht="15" x14ac:dyDescent="0.25">
      <c r="A22" s="3"/>
      <c r="B22" s="3"/>
      <c r="C22" s="3"/>
      <c r="D22" s="3"/>
      <c r="E22" s="3"/>
      <c r="F22" s="3"/>
      <c r="G22" s="3"/>
    </row>
    <row r="23" spans="1:13" ht="15" customHeight="1" x14ac:dyDescent="0.25">
      <c r="A23" s="3"/>
      <c r="B23" s="3"/>
      <c r="C23" s="3"/>
      <c r="D23" s="3"/>
      <c r="E23" s="3"/>
      <c r="F23" s="3"/>
      <c r="G23" s="3"/>
    </row>
    <row r="24" spans="1:13" ht="15" customHeight="1" x14ac:dyDescent="0.25">
      <c r="A24" s="1" t="s">
        <v>4</v>
      </c>
      <c r="B24" s="6" t="s">
        <v>14</v>
      </c>
    </row>
    <row r="25" spans="1:13" ht="15" x14ac:dyDescent="0.25">
      <c r="A25" s="1"/>
      <c r="B25" s="17">
        <v>100</v>
      </c>
      <c r="C25" s="17">
        <v>50</v>
      </c>
      <c r="D25" s="17">
        <v>20</v>
      </c>
      <c r="E25" s="17">
        <v>2</v>
      </c>
      <c r="F25" s="17"/>
      <c r="G25" s="17"/>
      <c r="H25" s="17"/>
      <c r="I25" s="17"/>
      <c r="J25" s="17"/>
      <c r="K25" s="1" t="str">
        <f t="shared" ref="K25:M25" si="13">IF(K2="","",K2)</f>
        <v>Blank</v>
      </c>
      <c r="L25" s="1" t="str">
        <f t="shared" si="13"/>
        <v>Solvent</v>
      </c>
      <c r="M25" s="1" t="str">
        <f t="shared" si="13"/>
        <v/>
      </c>
    </row>
    <row r="26" spans="1:13" ht="30" customHeight="1" x14ac:dyDescent="0.25">
      <c r="A26" s="14" t="s">
        <v>6</v>
      </c>
      <c r="B26" s="8"/>
      <c r="C26" s="8"/>
      <c r="D26" s="8"/>
      <c r="E26" s="21"/>
      <c r="F26" s="21"/>
      <c r="G26" s="21"/>
      <c r="H26" s="21"/>
      <c r="I26" s="21"/>
      <c r="J26" s="21"/>
      <c r="K26" s="28">
        <v>0.126</v>
      </c>
      <c r="L26" s="29">
        <v>3.5390000000000001</v>
      </c>
      <c r="M26" s="2"/>
    </row>
    <row r="27" spans="1:13" ht="15" customHeight="1" x14ac:dyDescent="0.3">
      <c r="A27" s="14" t="s">
        <v>6</v>
      </c>
      <c r="B27" s="8"/>
      <c r="C27" s="8"/>
      <c r="D27" s="8"/>
      <c r="E27" s="21"/>
      <c r="F27" s="21"/>
      <c r="G27" s="21"/>
      <c r="H27" s="21"/>
      <c r="I27" s="21"/>
      <c r="J27" s="21"/>
      <c r="K27" s="28">
        <v>0.11899999999999999</v>
      </c>
      <c r="L27" s="29">
        <v>3.0739999999999998</v>
      </c>
      <c r="M27" s="2"/>
    </row>
    <row r="28" spans="1:13" ht="15" customHeight="1" x14ac:dyDescent="0.3">
      <c r="A28" s="14" t="s">
        <v>6</v>
      </c>
      <c r="B28" s="32">
        <v>0.13300000000000001</v>
      </c>
      <c r="C28" s="33">
        <v>0.11</v>
      </c>
      <c r="D28" s="33">
        <v>0.11899999999999999</v>
      </c>
      <c r="E28" s="34">
        <v>0.115</v>
      </c>
      <c r="F28" s="21"/>
      <c r="G28" s="21"/>
      <c r="H28" s="21"/>
      <c r="I28" s="21"/>
      <c r="J28" s="21"/>
      <c r="K28" s="28">
        <v>0.10299999999999999</v>
      </c>
      <c r="L28" s="29">
        <v>3.472</v>
      </c>
      <c r="M28" s="2"/>
    </row>
    <row r="29" spans="1:13" ht="15" customHeight="1" x14ac:dyDescent="0.3">
      <c r="A29" s="14" t="s">
        <v>7</v>
      </c>
      <c r="B29" s="35">
        <v>1.93</v>
      </c>
      <c r="C29" s="36">
        <v>2.2770000000000001</v>
      </c>
      <c r="D29" s="36">
        <v>1.716</v>
      </c>
      <c r="E29" s="37">
        <v>2.8570000000000002</v>
      </c>
      <c r="F29" s="21"/>
      <c r="G29" s="21"/>
      <c r="H29" s="21"/>
      <c r="I29" s="21"/>
      <c r="J29" s="21"/>
      <c r="K29" s="15"/>
      <c r="L29" s="9"/>
      <c r="M29" s="2"/>
    </row>
    <row r="30" spans="1:13" x14ac:dyDescent="0.3">
      <c r="A30" s="14" t="s">
        <v>8</v>
      </c>
      <c r="B30" s="35">
        <v>2.0750000000000002</v>
      </c>
      <c r="C30" s="36">
        <v>2.4620000000000002</v>
      </c>
      <c r="D30" s="36">
        <v>2.5169999999999999</v>
      </c>
      <c r="E30" s="37">
        <v>2.948</v>
      </c>
      <c r="F30" s="21"/>
      <c r="G30" s="21"/>
      <c r="H30" s="21"/>
      <c r="I30" s="21"/>
      <c r="J30" s="21"/>
      <c r="K30" s="15"/>
      <c r="L30" s="2"/>
      <c r="M30" s="2"/>
    </row>
    <row r="31" spans="1:13" ht="15" customHeight="1" thickBot="1" x14ac:dyDescent="0.35">
      <c r="A31" s="14" t="s">
        <v>9</v>
      </c>
      <c r="B31" s="38">
        <v>2.2639999999999998</v>
      </c>
      <c r="C31" s="39">
        <v>2.4420000000000002</v>
      </c>
      <c r="D31" s="39">
        <v>2.4180000000000001</v>
      </c>
      <c r="E31" s="40">
        <v>3.1989999999999998</v>
      </c>
      <c r="F31" s="21"/>
      <c r="G31" s="21"/>
      <c r="H31" s="21"/>
      <c r="I31" s="21"/>
      <c r="J31" s="21"/>
      <c r="K31" s="15"/>
      <c r="L31" s="2"/>
      <c r="M31" s="2"/>
    </row>
    <row r="32" spans="1:13" ht="15" customHeight="1" x14ac:dyDescent="0.3">
      <c r="A32" s="1"/>
      <c r="B32" s="18"/>
      <c r="C32" s="18"/>
      <c r="D32" s="18"/>
      <c r="E32" s="18"/>
      <c r="F32" s="18"/>
      <c r="G32" s="18"/>
      <c r="H32" s="18"/>
      <c r="I32" s="18"/>
      <c r="J32" s="18"/>
      <c r="K32" s="2"/>
      <c r="L32" s="2"/>
      <c r="M32" s="2"/>
    </row>
    <row r="33" spans="1:13" ht="15" customHeight="1" x14ac:dyDescent="0.3">
      <c r="A33" s="1"/>
      <c r="B33" s="8"/>
      <c r="C33" s="8"/>
      <c r="D33" s="8"/>
      <c r="E33" s="8"/>
      <c r="F33" s="8"/>
      <c r="G33" s="8"/>
      <c r="H33" s="8"/>
      <c r="I33" s="8"/>
      <c r="J33" s="8"/>
      <c r="K33" s="2"/>
      <c r="L33" s="2"/>
      <c r="M33" s="2"/>
    </row>
    <row r="34" spans="1:13" ht="15" customHeight="1" x14ac:dyDescent="0.3">
      <c r="A34" s="3"/>
      <c r="B34" s="1">
        <f>IF(B25="","",B25)</f>
        <v>100</v>
      </c>
      <c r="C34" s="1">
        <f t="shared" ref="C34:M34" si="14">IF(C25="","",C25)</f>
        <v>50</v>
      </c>
      <c r="D34" s="1">
        <f t="shared" si="14"/>
        <v>20</v>
      </c>
      <c r="E34" s="1">
        <f t="shared" si="14"/>
        <v>2</v>
      </c>
      <c r="F34" s="1" t="str">
        <f t="shared" si="14"/>
        <v/>
      </c>
      <c r="G34" s="1" t="str">
        <f t="shared" si="14"/>
        <v/>
      </c>
      <c r="H34" s="1" t="str">
        <f t="shared" si="14"/>
        <v/>
      </c>
      <c r="I34" s="1" t="str">
        <f t="shared" si="14"/>
        <v/>
      </c>
      <c r="J34" s="1" t="str">
        <f t="shared" si="14"/>
        <v/>
      </c>
      <c r="K34" s="1" t="str">
        <f t="shared" si="14"/>
        <v>Blank</v>
      </c>
      <c r="L34" s="1" t="str">
        <f t="shared" si="14"/>
        <v>Solvent</v>
      </c>
      <c r="M34" s="1" t="str">
        <f t="shared" si="14"/>
        <v/>
      </c>
    </row>
    <row r="35" spans="1:13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1" t="str">
        <f>B24</f>
        <v>Lung-tulu4</v>
      </c>
      <c r="B37" s="1">
        <f>IF(B25="","",B25)</f>
        <v>100</v>
      </c>
      <c r="C37" s="1">
        <f t="shared" ref="C37:D37" si="15">IF(C25="","",C25)</f>
        <v>50</v>
      </c>
      <c r="D37" s="1">
        <f t="shared" si="15"/>
        <v>20</v>
      </c>
      <c r="E37" s="1">
        <v>0</v>
      </c>
      <c r="F37" s="1"/>
      <c r="G37" s="1"/>
      <c r="H37" s="1"/>
      <c r="I37" s="1"/>
      <c r="J37" s="1"/>
      <c r="L37" s="1" t="str">
        <f>K25</f>
        <v>Blank</v>
      </c>
      <c r="M37" s="1" t="str">
        <f>L25</f>
        <v>Solvent</v>
      </c>
    </row>
    <row r="38" spans="1:13" ht="27.6" x14ac:dyDescent="0.3">
      <c r="A38" s="1" t="str">
        <f>A26</f>
        <v>Blank + extract</v>
      </c>
      <c r="B38" s="3">
        <f t="shared" ref="B38:I38" si="16">IFERROR(AVERAGE(B26:B28),"")</f>
        <v>0.13300000000000001</v>
      </c>
      <c r="C38" s="3">
        <f t="shared" si="16"/>
        <v>0.11</v>
      </c>
      <c r="D38" s="3">
        <f t="shared" si="16"/>
        <v>0.11899999999999999</v>
      </c>
      <c r="E38" s="3">
        <f t="shared" si="16"/>
        <v>0.115</v>
      </c>
      <c r="F38" s="3" t="str">
        <f t="shared" si="16"/>
        <v/>
      </c>
      <c r="G38" s="3" t="str">
        <f t="shared" si="16"/>
        <v/>
      </c>
      <c r="H38" s="3" t="str">
        <f t="shared" si="16"/>
        <v/>
      </c>
      <c r="I38" s="3" t="str">
        <f t="shared" si="16"/>
        <v/>
      </c>
      <c r="J38" s="3" t="str">
        <f t="shared" ref="J38" si="17">IFERROR(AVERAGE(J26:J28),"")</f>
        <v/>
      </c>
      <c r="K38" s="1" t="s">
        <v>13</v>
      </c>
      <c r="L38">
        <f>IFERROR(AVERAGE(K26:K29),"")</f>
        <v>0.11599999999999999</v>
      </c>
      <c r="M38">
        <f>IFERROR(AVERAGE(L26:L29),"")</f>
        <v>3.3616666666666664</v>
      </c>
    </row>
    <row r="39" spans="1:13" ht="15" customHeight="1" x14ac:dyDescent="0.3">
      <c r="A39" s="1" t="str">
        <f>A29</f>
        <v>Repetition 1</v>
      </c>
      <c r="B39" s="3">
        <f t="shared" ref="B39:I41" si="18">IF(B29="","",B29)</f>
        <v>1.93</v>
      </c>
      <c r="C39" s="3">
        <f t="shared" si="18"/>
        <v>2.2770000000000001</v>
      </c>
      <c r="D39" s="3">
        <f t="shared" si="18"/>
        <v>1.716</v>
      </c>
      <c r="E39" s="3">
        <f t="shared" si="18"/>
        <v>2.8570000000000002</v>
      </c>
      <c r="F39" s="3" t="str">
        <f t="shared" si="18"/>
        <v/>
      </c>
      <c r="G39" s="3" t="str">
        <f t="shared" si="18"/>
        <v/>
      </c>
      <c r="H39" s="3" t="str">
        <f t="shared" si="18"/>
        <v/>
      </c>
      <c r="I39" s="3" t="str">
        <f t="shared" si="18"/>
        <v/>
      </c>
      <c r="J39" s="3" t="str">
        <f t="shared" ref="J39" si="19">IF(J29="","",J29)</f>
        <v/>
      </c>
    </row>
    <row r="40" spans="1:13" ht="15" customHeight="1" x14ac:dyDescent="0.3">
      <c r="A40" s="1" t="str">
        <f t="shared" ref="A40:A41" si="20">A30</f>
        <v>Repetition 2</v>
      </c>
      <c r="B40" s="3">
        <f t="shared" si="18"/>
        <v>2.0750000000000002</v>
      </c>
      <c r="C40" s="3">
        <f t="shared" si="18"/>
        <v>2.4620000000000002</v>
      </c>
      <c r="D40" s="3">
        <f t="shared" si="18"/>
        <v>2.5169999999999999</v>
      </c>
      <c r="E40" s="3">
        <f t="shared" si="18"/>
        <v>2.948</v>
      </c>
      <c r="F40" s="3" t="str">
        <f t="shared" si="18"/>
        <v/>
      </c>
      <c r="G40" s="3" t="str">
        <f t="shared" si="18"/>
        <v/>
      </c>
      <c r="H40" s="3" t="str">
        <f t="shared" si="18"/>
        <v/>
      </c>
      <c r="I40" s="3" t="str">
        <f t="shared" si="18"/>
        <v/>
      </c>
      <c r="J40" s="3" t="str">
        <f t="shared" ref="J40:J41" si="21">IF(J30="","",J30)</f>
        <v/>
      </c>
    </row>
    <row r="41" spans="1:13" ht="15" customHeight="1" x14ac:dyDescent="0.3">
      <c r="A41" s="1" t="str">
        <f t="shared" si="20"/>
        <v>Repetition 3</v>
      </c>
      <c r="B41" s="3">
        <f t="shared" si="18"/>
        <v>2.2639999999999998</v>
      </c>
      <c r="C41" s="3">
        <f t="shared" si="18"/>
        <v>2.4420000000000002</v>
      </c>
      <c r="D41" s="3">
        <f t="shared" si="18"/>
        <v>2.4180000000000001</v>
      </c>
      <c r="E41" s="3">
        <f t="shared" si="18"/>
        <v>3.1989999999999998</v>
      </c>
      <c r="F41" s="3" t="str">
        <f t="shared" si="18"/>
        <v/>
      </c>
      <c r="G41" s="3" t="str">
        <f t="shared" si="18"/>
        <v/>
      </c>
      <c r="H41" s="3" t="str">
        <f t="shared" si="18"/>
        <v/>
      </c>
      <c r="I41" s="3" t="str">
        <f t="shared" si="18"/>
        <v/>
      </c>
      <c r="J41" s="3" t="str">
        <f t="shared" si="21"/>
        <v/>
      </c>
    </row>
    <row r="42" spans="1:13" x14ac:dyDescent="0.3">
      <c r="A42" s="1" t="s">
        <v>13</v>
      </c>
      <c r="B42" s="3">
        <f>IFERROR(AVERAGE(B39:B41),"")</f>
        <v>2.0896666666666666</v>
      </c>
      <c r="C42" s="3">
        <f t="shared" ref="C42:J42" si="22">IFERROR(AVERAGE(C39:C41),"")</f>
        <v>2.3936666666666668</v>
      </c>
      <c r="D42" s="3">
        <f t="shared" si="22"/>
        <v>2.2170000000000001</v>
      </c>
      <c r="E42" s="3">
        <f t="shared" si="22"/>
        <v>3.0013333333333332</v>
      </c>
      <c r="F42" s="3" t="str">
        <f t="shared" si="22"/>
        <v/>
      </c>
      <c r="G42" s="3" t="str">
        <f t="shared" si="22"/>
        <v/>
      </c>
      <c r="H42" s="3" t="str">
        <f t="shared" si="22"/>
        <v/>
      </c>
      <c r="I42" s="3" t="str">
        <f t="shared" si="22"/>
        <v/>
      </c>
      <c r="J42" s="3" t="str">
        <f t="shared" si="22"/>
        <v/>
      </c>
    </row>
    <row r="43" spans="1:13" x14ac:dyDescent="0.3">
      <c r="A43" s="4" t="str">
        <f>A20</f>
        <v>% viability</v>
      </c>
      <c r="B43" s="3">
        <f>IFERROR(((B42-B38)/($M$38-$L$38))*100,"")</f>
        <v>60.285508883639729</v>
      </c>
      <c r="C43" s="3">
        <f t="shared" ref="C43:J43" si="23">IFERROR(((C42-C38)/($M$38-$L$38))*100,"")</f>
        <v>70.36048064085449</v>
      </c>
      <c r="D43" s="3">
        <f t="shared" si="23"/>
        <v>64.640032864331928</v>
      </c>
      <c r="E43" s="3">
        <f t="shared" si="23"/>
        <v>88.928828181164633</v>
      </c>
      <c r="F43" s="3" t="str">
        <f t="shared" si="23"/>
        <v/>
      </c>
      <c r="G43" s="3" t="str">
        <f t="shared" si="23"/>
        <v/>
      </c>
      <c r="H43" s="3" t="str">
        <f t="shared" si="23"/>
        <v/>
      </c>
      <c r="I43" s="3" t="str">
        <f t="shared" si="23"/>
        <v/>
      </c>
      <c r="J43" s="3" t="str">
        <f t="shared" si="23"/>
        <v/>
      </c>
    </row>
    <row r="44" spans="1:13" x14ac:dyDescent="0.3">
      <c r="A44" s="4" t="str">
        <f>A21</f>
        <v>% mortality</v>
      </c>
      <c r="B44" s="3">
        <f>IFERROR(100-B43,"")</f>
        <v>39.714491116360271</v>
      </c>
      <c r="C44" s="3">
        <f t="shared" ref="C44:J44" si="24">IFERROR(100-C43,"")</f>
        <v>29.63951935914551</v>
      </c>
      <c r="D44" s="3">
        <f t="shared" si="24"/>
        <v>35.359967135668072</v>
      </c>
      <c r="E44" s="3">
        <f t="shared" si="24"/>
        <v>11.071171818835367</v>
      </c>
      <c r="F44" s="3" t="str">
        <f t="shared" si="24"/>
        <v/>
      </c>
      <c r="G44" s="3" t="str">
        <f t="shared" si="24"/>
        <v/>
      </c>
      <c r="H44" s="3" t="str">
        <f t="shared" si="24"/>
        <v/>
      </c>
      <c r="I44" s="3" t="str">
        <f t="shared" si="24"/>
        <v/>
      </c>
      <c r="J44" s="3" t="str">
        <f t="shared" si="24"/>
        <v/>
      </c>
    </row>
    <row r="45" spans="1:13" x14ac:dyDescent="0.3">
      <c r="A45" s="3"/>
      <c r="B45" s="3"/>
      <c r="C45" s="3"/>
      <c r="D45" s="3"/>
      <c r="E45" s="3"/>
      <c r="F45" s="3"/>
      <c r="G45" s="3"/>
    </row>
    <row r="46" spans="1:13" x14ac:dyDescent="0.3">
      <c r="A46" s="3"/>
      <c r="B46" s="3"/>
      <c r="C46" s="3"/>
      <c r="D46" s="3"/>
      <c r="E46" s="3"/>
      <c r="F46" s="3"/>
      <c r="G46" s="3"/>
    </row>
    <row r="47" spans="1:13" x14ac:dyDescent="0.3">
      <c r="A47" s="1" t="s">
        <v>4</v>
      </c>
      <c r="B47" s="10" t="s">
        <v>1</v>
      </c>
    </row>
    <row r="48" spans="1:13" x14ac:dyDescent="0.3">
      <c r="A48" s="1"/>
      <c r="B48" s="17">
        <f>IF(B2="","",B2)</f>
        <v>100</v>
      </c>
      <c r="C48" s="17">
        <f>IF(C2="","",C2)</f>
        <v>50</v>
      </c>
      <c r="D48" s="17">
        <f t="shared" ref="D48:M48" si="25">IF(D2="","",D2)</f>
        <v>20</v>
      </c>
      <c r="E48" s="17">
        <v>2</v>
      </c>
      <c r="F48" s="17"/>
      <c r="G48" s="17"/>
      <c r="H48" s="17"/>
      <c r="I48" s="17"/>
      <c r="J48" s="17"/>
      <c r="K48" s="1" t="str">
        <f t="shared" si="25"/>
        <v>Blank</v>
      </c>
      <c r="L48" s="1" t="str">
        <f t="shared" si="25"/>
        <v>Solvent</v>
      </c>
      <c r="M48" s="1" t="str">
        <f t="shared" si="25"/>
        <v/>
      </c>
    </row>
    <row r="49" spans="1:13" ht="27.6" x14ac:dyDescent="0.3">
      <c r="A49" s="14" t="s">
        <v>6</v>
      </c>
      <c r="B49" s="8"/>
      <c r="C49" s="8"/>
      <c r="D49" s="8"/>
      <c r="E49" s="20"/>
      <c r="F49" s="20"/>
      <c r="G49" s="20"/>
      <c r="H49" s="20"/>
      <c r="I49" s="20"/>
      <c r="J49" s="20"/>
      <c r="K49" s="41">
        <v>9.7000000000000003E-2</v>
      </c>
      <c r="L49" s="42">
        <v>3.0720000000000001</v>
      </c>
    </row>
    <row r="50" spans="1:13" ht="15" customHeight="1" thickBot="1" x14ac:dyDescent="0.35">
      <c r="A50" s="14" t="s">
        <v>6</v>
      </c>
      <c r="B50" s="8"/>
      <c r="C50" s="8"/>
      <c r="D50" s="8"/>
      <c r="E50" s="20"/>
      <c r="F50" s="20"/>
      <c r="G50" s="20"/>
      <c r="H50" s="20"/>
      <c r="I50" s="20"/>
      <c r="J50" s="20"/>
      <c r="K50" s="41">
        <v>0.10100000000000001</v>
      </c>
      <c r="L50" s="42">
        <v>3.0790000000000002</v>
      </c>
      <c r="M50" s="2"/>
    </row>
    <row r="51" spans="1:13" ht="15" customHeight="1" x14ac:dyDescent="0.3">
      <c r="A51" s="14" t="s">
        <v>6</v>
      </c>
      <c r="B51" s="22">
        <v>0.11700000000000001</v>
      </c>
      <c r="C51" s="23">
        <v>0.111</v>
      </c>
      <c r="D51" s="23">
        <v>0.115</v>
      </c>
      <c r="E51" s="24">
        <v>0.123</v>
      </c>
      <c r="F51" s="20"/>
      <c r="G51" s="20"/>
      <c r="H51" s="20"/>
      <c r="I51" s="20"/>
      <c r="J51" s="20"/>
      <c r="K51" s="41">
        <v>9.5000000000000001E-2</v>
      </c>
      <c r="L51" s="42">
        <v>3.0779999999999998</v>
      </c>
      <c r="M51" s="2"/>
    </row>
    <row r="52" spans="1:13" ht="15" customHeight="1" x14ac:dyDescent="0.3">
      <c r="A52" s="14" t="s">
        <v>7</v>
      </c>
      <c r="B52" s="25">
        <v>3.218</v>
      </c>
      <c r="C52" s="26">
        <v>3.1349999999999998</v>
      </c>
      <c r="D52" s="26">
        <v>3.1829999999999998</v>
      </c>
      <c r="E52" s="27">
        <v>3.2170000000000001</v>
      </c>
      <c r="F52" s="20"/>
      <c r="G52" s="20"/>
      <c r="H52" s="20"/>
      <c r="I52" s="20"/>
      <c r="J52" s="20"/>
      <c r="K52" s="15"/>
      <c r="L52" s="9"/>
      <c r="M52" s="2"/>
    </row>
    <row r="53" spans="1:13" x14ac:dyDescent="0.3">
      <c r="A53" s="14" t="s">
        <v>8</v>
      </c>
      <c r="B53" s="25">
        <v>3.3730000000000002</v>
      </c>
      <c r="C53" s="26">
        <v>3.1469999999999998</v>
      </c>
      <c r="D53" s="26">
        <v>3.23</v>
      </c>
      <c r="E53" s="27">
        <v>3.2549999999999999</v>
      </c>
      <c r="F53" s="20"/>
      <c r="G53" s="20"/>
      <c r="H53" s="20"/>
      <c r="I53" s="20"/>
      <c r="J53" s="20"/>
      <c r="K53" s="15"/>
      <c r="L53" s="2"/>
      <c r="M53" s="2"/>
    </row>
    <row r="54" spans="1:13" ht="15" customHeight="1" x14ac:dyDescent="0.3">
      <c r="A54" s="14" t="s">
        <v>9</v>
      </c>
      <c r="B54" s="25">
        <v>3.1989999999999998</v>
      </c>
      <c r="C54" s="26">
        <v>3.0870000000000002</v>
      </c>
      <c r="D54" s="26">
        <v>3.1739999999999999</v>
      </c>
      <c r="E54" s="27">
        <v>3.3239999999999998</v>
      </c>
      <c r="F54" s="20"/>
      <c r="G54" s="20"/>
      <c r="H54" s="20"/>
      <c r="I54" s="20"/>
      <c r="J54" s="20"/>
      <c r="K54" s="15"/>
      <c r="L54" s="2"/>
      <c r="M54" s="2"/>
    </row>
    <row r="55" spans="1:13" ht="15" customHeight="1" x14ac:dyDescent="0.3">
      <c r="A55" s="1"/>
      <c r="B55" s="19"/>
      <c r="C55" s="19"/>
      <c r="D55" s="19"/>
      <c r="E55" s="19"/>
      <c r="F55" s="19"/>
      <c r="G55" s="19"/>
      <c r="H55" s="19"/>
      <c r="I55" s="19"/>
      <c r="J55" s="19"/>
      <c r="K55" s="2"/>
      <c r="L55" s="2"/>
      <c r="M55" s="2"/>
    </row>
    <row r="56" spans="1:13" ht="15" customHeight="1" x14ac:dyDescent="0.3">
      <c r="A56" s="1"/>
      <c r="B56" s="12"/>
      <c r="C56" s="12"/>
      <c r="D56" s="12"/>
      <c r="E56" s="12"/>
      <c r="F56" s="12"/>
      <c r="G56" s="12"/>
      <c r="H56" s="12"/>
      <c r="I56" s="12"/>
      <c r="J56" s="12"/>
      <c r="K56" s="2"/>
      <c r="L56" s="2"/>
      <c r="M56" s="2"/>
    </row>
    <row r="57" spans="1:13" x14ac:dyDescent="0.3">
      <c r="A57" s="3"/>
      <c r="B57" s="1">
        <f>IF(B48="","",B48)</f>
        <v>100</v>
      </c>
      <c r="C57" s="1">
        <f t="shared" ref="C57:M57" si="26">IF(C48="","",C48)</f>
        <v>50</v>
      </c>
      <c r="D57" s="1">
        <f t="shared" si="26"/>
        <v>20</v>
      </c>
      <c r="E57" s="1">
        <v>2</v>
      </c>
      <c r="F57" s="1" t="str">
        <f t="shared" si="26"/>
        <v/>
      </c>
      <c r="G57" s="1" t="str">
        <f t="shared" si="26"/>
        <v/>
      </c>
      <c r="H57" s="1" t="str">
        <f t="shared" si="26"/>
        <v/>
      </c>
      <c r="I57" s="1" t="str">
        <f t="shared" si="26"/>
        <v/>
      </c>
      <c r="J57" s="1" t="str">
        <f t="shared" si="26"/>
        <v/>
      </c>
      <c r="K57" s="1" t="str">
        <f t="shared" si="26"/>
        <v>Blank</v>
      </c>
      <c r="L57" s="1" t="str">
        <f t="shared" si="26"/>
        <v>Solvent</v>
      </c>
      <c r="M57" s="1" t="str">
        <f t="shared" si="26"/>
        <v/>
      </c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1" t="str">
        <f>B47</f>
        <v>vero chu2</v>
      </c>
      <c r="B60" s="1">
        <f>IF(B48="","",B48)</f>
        <v>100</v>
      </c>
      <c r="C60" s="1">
        <f t="shared" ref="C60:D60" si="27">IF(C48="","",C48)</f>
        <v>50</v>
      </c>
      <c r="D60" s="1">
        <f t="shared" si="27"/>
        <v>20</v>
      </c>
      <c r="E60" s="1">
        <v>2</v>
      </c>
      <c r="F60" s="1"/>
      <c r="G60" s="1"/>
      <c r="H60" s="1"/>
      <c r="I60" s="1"/>
      <c r="J60" s="1"/>
      <c r="L60" s="1" t="str">
        <f>K48</f>
        <v>Blank</v>
      </c>
      <c r="M60" s="1" t="str">
        <f>L48</f>
        <v>Solvent</v>
      </c>
    </row>
    <row r="61" spans="1:13" ht="27.6" x14ac:dyDescent="0.3">
      <c r="A61" s="1" t="str">
        <f>A49</f>
        <v>Blank + extract</v>
      </c>
      <c r="B61" s="3">
        <f>IFERROR(AVERAGE(B49:B51),"")</f>
        <v>0.11700000000000001</v>
      </c>
      <c r="C61" s="3">
        <f t="shared" ref="C61:J61" si="28">IFERROR(AVERAGE(C49:C51),"")</f>
        <v>0.111</v>
      </c>
      <c r="D61" s="3">
        <f t="shared" si="28"/>
        <v>0.115</v>
      </c>
      <c r="E61" s="3">
        <f t="shared" si="28"/>
        <v>0.123</v>
      </c>
      <c r="F61" s="3" t="str">
        <f t="shared" si="28"/>
        <v/>
      </c>
      <c r="G61" s="3" t="str">
        <f t="shared" si="28"/>
        <v/>
      </c>
      <c r="H61" s="3" t="str">
        <f t="shared" si="28"/>
        <v/>
      </c>
      <c r="I61" s="3" t="str">
        <f t="shared" si="28"/>
        <v/>
      </c>
      <c r="J61" s="3" t="str">
        <f t="shared" si="28"/>
        <v/>
      </c>
      <c r="K61" s="1" t="s">
        <v>13</v>
      </c>
      <c r="L61">
        <f>IFERROR(AVERAGE(K49:K52),"")</f>
        <v>9.7666666666666679E-2</v>
      </c>
      <c r="M61">
        <f>IFERROR(AVERAGE(L49:L52),"")</f>
        <v>3.0763333333333329</v>
      </c>
    </row>
    <row r="62" spans="1:13" ht="15" customHeight="1" x14ac:dyDescent="0.3">
      <c r="A62" s="1" t="str">
        <f>A52</f>
        <v>Repetition 1</v>
      </c>
      <c r="B62" s="3">
        <f>IF(B52="","",B52)</f>
        <v>3.218</v>
      </c>
      <c r="C62" s="3">
        <f t="shared" ref="C62:J62" si="29">IF(C52="","",C52)</f>
        <v>3.1349999999999998</v>
      </c>
      <c r="D62" s="3">
        <f t="shared" si="29"/>
        <v>3.1829999999999998</v>
      </c>
      <c r="E62" s="3">
        <f t="shared" si="29"/>
        <v>3.2170000000000001</v>
      </c>
      <c r="F62" s="3" t="str">
        <f t="shared" si="29"/>
        <v/>
      </c>
      <c r="G62" s="3" t="str">
        <f t="shared" si="29"/>
        <v/>
      </c>
      <c r="H62" s="3" t="str">
        <f t="shared" si="29"/>
        <v/>
      </c>
      <c r="I62" s="3" t="str">
        <f t="shared" si="29"/>
        <v/>
      </c>
      <c r="J62" s="3" t="str">
        <f t="shared" si="29"/>
        <v/>
      </c>
    </row>
    <row r="63" spans="1:13" ht="15" customHeight="1" x14ac:dyDescent="0.3">
      <c r="A63" s="1" t="str">
        <f t="shared" ref="A63:A64" si="30">A53</f>
        <v>Repetition 2</v>
      </c>
      <c r="B63" s="3">
        <f t="shared" ref="B63:J63" si="31">IF(B53="","",B53)</f>
        <v>3.3730000000000002</v>
      </c>
      <c r="C63" s="3">
        <f t="shared" si="31"/>
        <v>3.1469999999999998</v>
      </c>
      <c r="D63" s="3">
        <f t="shared" si="31"/>
        <v>3.23</v>
      </c>
      <c r="E63" s="3">
        <f t="shared" si="31"/>
        <v>3.2549999999999999</v>
      </c>
      <c r="F63" s="3" t="str">
        <f t="shared" si="31"/>
        <v/>
      </c>
      <c r="G63" s="3" t="str">
        <f t="shared" si="31"/>
        <v/>
      </c>
      <c r="H63" s="3" t="str">
        <f t="shared" si="31"/>
        <v/>
      </c>
      <c r="I63" s="3" t="str">
        <f t="shared" si="31"/>
        <v/>
      </c>
      <c r="J63" s="3" t="str">
        <f t="shared" si="31"/>
        <v/>
      </c>
    </row>
    <row r="64" spans="1:13" ht="15" customHeight="1" x14ac:dyDescent="0.3">
      <c r="A64" s="1" t="str">
        <f t="shared" si="30"/>
        <v>Repetition 3</v>
      </c>
      <c r="B64" s="3">
        <f t="shared" ref="B64:J64" si="32">IF(B54="","",B54)</f>
        <v>3.1989999999999998</v>
      </c>
      <c r="C64" s="3">
        <f t="shared" si="32"/>
        <v>3.0870000000000002</v>
      </c>
      <c r="D64" s="3">
        <f t="shared" si="32"/>
        <v>3.1739999999999999</v>
      </c>
      <c r="E64" s="3">
        <f t="shared" si="32"/>
        <v>3.3239999999999998</v>
      </c>
      <c r="F64" s="3" t="str">
        <f t="shared" si="32"/>
        <v/>
      </c>
      <c r="G64" s="3" t="str">
        <f t="shared" si="32"/>
        <v/>
      </c>
      <c r="H64" s="3" t="str">
        <f t="shared" si="32"/>
        <v/>
      </c>
      <c r="I64" s="3" t="str">
        <f t="shared" si="32"/>
        <v/>
      </c>
      <c r="J64" s="3" t="str">
        <f t="shared" si="32"/>
        <v/>
      </c>
    </row>
    <row r="65" spans="1:13" x14ac:dyDescent="0.3">
      <c r="A65" s="1" t="s">
        <v>13</v>
      </c>
      <c r="B65" s="3">
        <f>IFERROR(AVERAGE(B62:B64),"")</f>
        <v>3.2633333333333332</v>
      </c>
      <c r="C65" s="3">
        <f t="shared" ref="C65:J65" si="33">IFERROR(AVERAGE(C62:C64),"")</f>
        <v>3.1229999999999998</v>
      </c>
      <c r="D65" s="3">
        <f t="shared" si="33"/>
        <v>3.1956666666666664</v>
      </c>
      <c r="E65" s="3">
        <f t="shared" si="33"/>
        <v>3.265333333333333</v>
      </c>
      <c r="F65" s="3" t="str">
        <f t="shared" si="33"/>
        <v/>
      </c>
      <c r="G65" s="3" t="str">
        <f t="shared" si="33"/>
        <v/>
      </c>
      <c r="H65" s="3" t="str">
        <f t="shared" si="33"/>
        <v/>
      </c>
      <c r="I65" s="3" t="str">
        <f t="shared" si="33"/>
        <v/>
      </c>
      <c r="J65" s="3" t="str">
        <f t="shared" si="33"/>
        <v/>
      </c>
    </row>
    <row r="66" spans="1:13" x14ac:dyDescent="0.3">
      <c r="A66" s="4" t="str">
        <f>A43</f>
        <v>% viability</v>
      </c>
      <c r="B66" s="3">
        <f>IFERROR(((B65-B61)/($M$61-$L$61))*100,"")</f>
        <v>105.62891674127127</v>
      </c>
      <c r="C66" s="3">
        <f t="shared" ref="C66:J66" si="34">IFERROR(((C65-C61)/($M$61-$L$61))*100,"")</f>
        <v>101.11906893464638</v>
      </c>
      <c r="D66" s="3">
        <f t="shared" si="34"/>
        <v>103.42435094001789</v>
      </c>
      <c r="E66" s="3">
        <f t="shared" si="34"/>
        <v>105.49462846911371</v>
      </c>
      <c r="F66" s="3" t="str">
        <f t="shared" si="34"/>
        <v/>
      </c>
      <c r="G66" s="3" t="str">
        <f t="shared" si="34"/>
        <v/>
      </c>
      <c r="H66" s="3" t="str">
        <f t="shared" si="34"/>
        <v/>
      </c>
      <c r="I66" s="3" t="str">
        <f t="shared" si="34"/>
        <v/>
      </c>
      <c r="J66" s="3" t="str">
        <f t="shared" si="34"/>
        <v/>
      </c>
    </row>
    <row r="67" spans="1:13" x14ac:dyDescent="0.3">
      <c r="A67" s="4" t="str">
        <f>A44</f>
        <v>% mortality</v>
      </c>
      <c r="B67" s="3">
        <f>IFERROR(100-B66,"")</f>
        <v>-5.6289167412712686</v>
      </c>
      <c r="C67" s="3">
        <f t="shared" ref="C67:J67" si="35">IFERROR(100-C66,"")</f>
        <v>-1.1190689346463785</v>
      </c>
      <c r="D67" s="3">
        <f t="shared" si="35"/>
        <v>-3.424350940017888</v>
      </c>
      <c r="E67" s="3">
        <f t="shared" si="35"/>
        <v>-5.4946284691137066</v>
      </c>
      <c r="F67" s="3" t="str">
        <f t="shared" si="35"/>
        <v/>
      </c>
      <c r="G67" s="3" t="str">
        <f t="shared" si="35"/>
        <v/>
      </c>
      <c r="H67" s="3" t="str">
        <f t="shared" si="35"/>
        <v/>
      </c>
      <c r="I67" s="3" t="str">
        <f t="shared" si="35"/>
        <v/>
      </c>
      <c r="J67" s="3" t="str">
        <f t="shared" si="35"/>
        <v/>
      </c>
    </row>
    <row r="68" spans="1:13" x14ac:dyDescent="0.3">
      <c r="A68" s="3"/>
      <c r="B68" s="3"/>
      <c r="C68" s="3"/>
      <c r="D68" s="3"/>
      <c r="E68" s="3"/>
      <c r="F68" s="3"/>
      <c r="G68" s="3"/>
    </row>
    <row r="69" spans="1:13" x14ac:dyDescent="0.3">
      <c r="A69" s="3"/>
      <c r="B69" s="3"/>
      <c r="C69" s="3"/>
      <c r="D69" s="3"/>
      <c r="E69" s="3"/>
      <c r="F69" s="3"/>
      <c r="G69" s="3"/>
    </row>
    <row r="70" spans="1:13" x14ac:dyDescent="0.3">
      <c r="A70" s="1" t="s">
        <v>4</v>
      </c>
      <c r="B70" s="11" t="s">
        <v>2</v>
      </c>
    </row>
    <row r="71" spans="1:13" x14ac:dyDescent="0.3">
      <c r="A71" s="1"/>
      <c r="B71" s="17">
        <f>IF(B2="","",B2)</f>
        <v>100</v>
      </c>
      <c r="C71" s="17">
        <f t="shared" ref="C71:M71" si="36">IF(C2="","",C2)</f>
        <v>50</v>
      </c>
      <c r="D71" s="17">
        <f t="shared" si="36"/>
        <v>20</v>
      </c>
      <c r="E71" s="17">
        <v>2</v>
      </c>
      <c r="F71" s="17"/>
      <c r="G71" s="17"/>
      <c r="H71" s="17"/>
      <c r="I71" s="17"/>
      <c r="J71" s="17"/>
      <c r="K71" s="1" t="str">
        <f t="shared" si="36"/>
        <v>Blank</v>
      </c>
      <c r="L71" s="1" t="str">
        <f t="shared" si="36"/>
        <v>Solvent</v>
      </c>
      <c r="M71" s="1" t="str">
        <f t="shared" si="36"/>
        <v/>
      </c>
    </row>
    <row r="72" spans="1:13" ht="15" customHeight="1" x14ac:dyDescent="0.3">
      <c r="A72" s="14" t="s">
        <v>6</v>
      </c>
      <c r="B72" s="8"/>
      <c r="C72" s="8"/>
      <c r="D72" s="8"/>
      <c r="E72" s="21"/>
      <c r="F72" s="21"/>
      <c r="G72" s="21"/>
      <c r="H72" s="21"/>
      <c r="I72" s="21"/>
      <c r="J72" s="21"/>
      <c r="K72" s="41">
        <v>9.7000000000000003E-2</v>
      </c>
      <c r="L72" s="42">
        <v>3.0720000000000001</v>
      </c>
      <c r="M72" s="2"/>
    </row>
    <row r="73" spans="1:13" ht="15" customHeight="1" x14ac:dyDescent="0.3">
      <c r="A73" s="14" t="s">
        <v>6</v>
      </c>
      <c r="B73" s="8"/>
      <c r="C73" s="8"/>
      <c r="D73" s="8"/>
      <c r="E73" s="21"/>
      <c r="F73" s="21"/>
      <c r="G73" s="21"/>
      <c r="H73" s="21"/>
      <c r="I73" s="21"/>
      <c r="J73" s="21"/>
      <c r="K73" s="41">
        <v>0.10100000000000001</v>
      </c>
      <c r="L73" s="42">
        <v>3.0790000000000002</v>
      </c>
      <c r="M73" s="2"/>
    </row>
    <row r="74" spans="1:13" ht="15" customHeight="1" x14ac:dyDescent="0.3">
      <c r="A74" s="14" t="s">
        <v>6</v>
      </c>
      <c r="B74" s="43">
        <v>0.114</v>
      </c>
      <c r="C74" s="30">
        <v>0.113</v>
      </c>
      <c r="D74" s="30">
        <v>0.124</v>
      </c>
      <c r="E74" s="44">
        <v>0.11700000000000001</v>
      </c>
      <c r="F74" s="21"/>
      <c r="G74" s="21"/>
      <c r="H74" s="21"/>
      <c r="I74" s="21"/>
      <c r="J74" s="21"/>
      <c r="K74" s="41">
        <v>9.5000000000000001E-2</v>
      </c>
      <c r="L74" s="42">
        <v>3.0779999999999998</v>
      </c>
      <c r="M74" s="2"/>
    </row>
    <row r="75" spans="1:13" ht="15" customHeight="1" x14ac:dyDescent="0.3">
      <c r="A75" s="14" t="s">
        <v>7</v>
      </c>
      <c r="B75" s="45">
        <v>3.3330000000000002</v>
      </c>
      <c r="C75" s="46">
        <v>2.99</v>
      </c>
      <c r="D75" s="46">
        <v>3.1869999999999998</v>
      </c>
      <c r="E75" s="47">
        <v>3.3879999999999999</v>
      </c>
      <c r="F75" s="21"/>
      <c r="G75" s="21"/>
      <c r="H75" s="21"/>
      <c r="I75" s="21"/>
      <c r="J75" s="21"/>
      <c r="K75" s="15"/>
      <c r="L75" s="9"/>
      <c r="M75" s="2"/>
    </row>
    <row r="76" spans="1:13" ht="15" customHeight="1" x14ac:dyDescent="0.3">
      <c r="A76" s="14" t="s">
        <v>8</v>
      </c>
      <c r="B76" s="45">
        <v>3.4359999999999999</v>
      </c>
      <c r="C76" s="46">
        <v>3.3849999999999998</v>
      </c>
      <c r="D76" s="46">
        <v>3.258</v>
      </c>
      <c r="E76" s="47">
        <v>3.2949999999999999</v>
      </c>
      <c r="F76" s="21"/>
      <c r="G76" s="21"/>
      <c r="H76" s="21"/>
      <c r="I76" s="21"/>
      <c r="J76" s="21"/>
      <c r="K76" s="15"/>
      <c r="L76" s="2"/>
      <c r="M76" s="2"/>
    </row>
    <row r="77" spans="1:13" ht="15" customHeight="1" thickBot="1" x14ac:dyDescent="0.35">
      <c r="A77" s="14" t="s">
        <v>9</v>
      </c>
      <c r="B77" s="48">
        <v>3.3380000000000001</v>
      </c>
      <c r="C77" s="49">
        <v>3.363</v>
      </c>
      <c r="D77" s="49">
        <v>3.4060000000000001</v>
      </c>
      <c r="E77" s="50">
        <v>3.6040000000000001</v>
      </c>
      <c r="F77" s="21"/>
      <c r="G77" s="21"/>
      <c r="H77" s="21"/>
      <c r="I77" s="21"/>
      <c r="J77" s="21"/>
      <c r="K77" s="15"/>
      <c r="L77" s="2"/>
      <c r="M77" s="2"/>
    </row>
    <row r="78" spans="1:13" x14ac:dyDescent="0.3">
      <c r="A78" s="1"/>
      <c r="B78" s="19"/>
      <c r="C78" s="19"/>
      <c r="D78" s="19"/>
      <c r="E78" s="19"/>
      <c r="F78" s="19"/>
      <c r="G78" s="19"/>
      <c r="H78" s="19"/>
      <c r="I78" s="19"/>
      <c r="J78" s="19"/>
      <c r="K78" s="2"/>
      <c r="L78" s="2"/>
      <c r="M78" s="2"/>
    </row>
    <row r="79" spans="1:13" x14ac:dyDescent="0.3">
      <c r="A79" s="1"/>
      <c r="B79" s="12"/>
      <c r="C79" s="12"/>
      <c r="D79" s="12"/>
      <c r="E79" s="12"/>
      <c r="F79" s="12"/>
      <c r="G79" s="12"/>
      <c r="H79" s="12"/>
      <c r="I79" s="12"/>
      <c r="J79" s="12"/>
      <c r="K79" s="2"/>
      <c r="L79" s="2"/>
      <c r="M79" s="2"/>
    </row>
    <row r="80" spans="1:13" x14ac:dyDescent="0.3">
      <c r="A80" s="3"/>
      <c r="B80" s="1">
        <f>IF(B71="","",B71)</f>
        <v>100</v>
      </c>
      <c r="C80" s="1">
        <f t="shared" ref="C80:M80" si="37">IF(C71="","",C71)</f>
        <v>50</v>
      </c>
      <c r="D80" s="1">
        <f t="shared" si="37"/>
        <v>20</v>
      </c>
      <c r="E80" s="1">
        <v>2</v>
      </c>
      <c r="F80" s="1" t="str">
        <f t="shared" si="37"/>
        <v/>
      </c>
      <c r="G80" s="1" t="str">
        <f t="shared" si="37"/>
        <v/>
      </c>
      <c r="H80" s="1" t="str">
        <f t="shared" si="37"/>
        <v/>
      </c>
      <c r="I80" s="1" t="str">
        <f t="shared" si="37"/>
        <v/>
      </c>
      <c r="J80" s="1" t="str">
        <f t="shared" si="37"/>
        <v/>
      </c>
      <c r="K80" s="1" t="str">
        <f t="shared" si="37"/>
        <v>Blank</v>
      </c>
      <c r="L80" s="1" t="str">
        <f t="shared" si="37"/>
        <v>Solvent</v>
      </c>
      <c r="M80" s="1" t="str">
        <f t="shared" si="37"/>
        <v/>
      </c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1" t="str">
        <f>B70</f>
        <v>vero-tulu4</v>
      </c>
      <c r="B83" s="1">
        <f>IF(B71="","",B71)</f>
        <v>100</v>
      </c>
      <c r="C83" s="1">
        <f t="shared" ref="C83:D83" si="38">IF(C71="","",C71)</f>
        <v>50</v>
      </c>
      <c r="D83" s="1">
        <f t="shared" si="38"/>
        <v>20</v>
      </c>
      <c r="E83" s="1">
        <v>2</v>
      </c>
      <c r="F83" s="1"/>
      <c r="G83" s="1"/>
      <c r="H83" s="1"/>
      <c r="I83" s="1"/>
      <c r="J83" s="1"/>
      <c r="L83" s="1" t="str">
        <f>K71</f>
        <v>Blank</v>
      </c>
      <c r="M83" s="1" t="str">
        <f>L71</f>
        <v>Solvent</v>
      </c>
    </row>
    <row r="84" spans="1:13" ht="27.6" x14ac:dyDescent="0.3">
      <c r="A84" s="1" t="str">
        <f>A72</f>
        <v>Blank + extract</v>
      </c>
      <c r="B84" s="3">
        <f>IFERROR(AVERAGE(B72:B74),"")</f>
        <v>0.114</v>
      </c>
      <c r="C84" s="3">
        <f t="shared" ref="C84:J84" si="39">IFERROR(AVERAGE(C72:C74),"")</f>
        <v>0.113</v>
      </c>
      <c r="D84" s="3">
        <f t="shared" si="39"/>
        <v>0.124</v>
      </c>
      <c r="E84" s="3">
        <f t="shared" si="39"/>
        <v>0.11700000000000001</v>
      </c>
      <c r="F84" s="3" t="str">
        <f t="shared" si="39"/>
        <v/>
      </c>
      <c r="G84" s="3" t="str">
        <f t="shared" si="39"/>
        <v/>
      </c>
      <c r="H84" s="3" t="str">
        <f t="shared" si="39"/>
        <v/>
      </c>
      <c r="I84" s="3" t="str">
        <f t="shared" si="39"/>
        <v/>
      </c>
      <c r="J84" s="3" t="str">
        <f t="shared" si="39"/>
        <v/>
      </c>
      <c r="K84" s="1" t="s">
        <v>13</v>
      </c>
      <c r="L84">
        <f>IFERROR(AVERAGE(K72:K75),"")</f>
        <v>9.7666666666666679E-2</v>
      </c>
      <c r="M84">
        <f>IFERROR(AVERAGE(L72:L75),"")</f>
        <v>3.0763333333333329</v>
      </c>
    </row>
    <row r="85" spans="1:13" ht="15" customHeight="1" x14ac:dyDescent="0.3">
      <c r="A85" s="1" t="str">
        <f>A75</f>
        <v>Repetition 1</v>
      </c>
      <c r="B85" s="3">
        <f>IF(B75="","",B75)</f>
        <v>3.3330000000000002</v>
      </c>
      <c r="C85" s="3">
        <f t="shared" ref="C85:J85" si="40">IF(C75="","",C75)</f>
        <v>2.99</v>
      </c>
      <c r="D85" s="3">
        <f t="shared" si="40"/>
        <v>3.1869999999999998</v>
      </c>
      <c r="E85" s="3">
        <f t="shared" si="40"/>
        <v>3.3879999999999999</v>
      </c>
      <c r="F85" s="3" t="str">
        <f t="shared" si="40"/>
        <v/>
      </c>
      <c r="G85" s="3" t="str">
        <f t="shared" si="40"/>
        <v/>
      </c>
      <c r="H85" s="3" t="str">
        <f t="shared" si="40"/>
        <v/>
      </c>
      <c r="I85" s="3" t="str">
        <f t="shared" si="40"/>
        <v/>
      </c>
      <c r="J85" s="3" t="str">
        <f t="shared" si="40"/>
        <v/>
      </c>
    </row>
    <row r="86" spans="1:13" ht="15" customHeight="1" x14ac:dyDescent="0.3">
      <c r="A86" s="1" t="str">
        <f t="shared" ref="A86:A87" si="41">A76</f>
        <v>Repetition 2</v>
      </c>
      <c r="B86" s="3">
        <f t="shared" ref="B86:J86" si="42">IF(B76="","",B76)</f>
        <v>3.4359999999999999</v>
      </c>
      <c r="C86" s="3">
        <f t="shared" si="42"/>
        <v>3.3849999999999998</v>
      </c>
      <c r="D86" s="3">
        <f t="shared" si="42"/>
        <v>3.258</v>
      </c>
      <c r="E86" s="3">
        <f t="shared" si="42"/>
        <v>3.2949999999999999</v>
      </c>
      <c r="F86" s="3" t="str">
        <f t="shared" si="42"/>
        <v/>
      </c>
      <c r="G86" s="3" t="str">
        <f t="shared" si="42"/>
        <v/>
      </c>
      <c r="H86" s="3" t="str">
        <f t="shared" si="42"/>
        <v/>
      </c>
      <c r="I86" s="3" t="str">
        <f t="shared" si="42"/>
        <v/>
      </c>
      <c r="J86" s="3" t="str">
        <f t="shared" si="42"/>
        <v/>
      </c>
    </row>
    <row r="87" spans="1:13" ht="15" customHeight="1" x14ac:dyDescent="0.3">
      <c r="A87" s="1" t="str">
        <f t="shared" si="41"/>
        <v>Repetition 3</v>
      </c>
      <c r="B87" s="3">
        <f t="shared" ref="B87:J87" si="43">IF(B77="","",B77)</f>
        <v>3.3380000000000001</v>
      </c>
      <c r="C87" s="3">
        <f t="shared" si="43"/>
        <v>3.363</v>
      </c>
      <c r="D87" s="3">
        <f t="shared" si="43"/>
        <v>3.4060000000000001</v>
      </c>
      <c r="E87" s="3">
        <f t="shared" si="43"/>
        <v>3.6040000000000001</v>
      </c>
      <c r="F87" s="3" t="str">
        <f t="shared" si="43"/>
        <v/>
      </c>
      <c r="G87" s="3" t="str">
        <f t="shared" si="43"/>
        <v/>
      </c>
      <c r="H87" s="3" t="str">
        <f t="shared" si="43"/>
        <v/>
      </c>
      <c r="I87" s="3" t="str">
        <f t="shared" si="43"/>
        <v/>
      </c>
      <c r="J87" s="3" t="str">
        <f t="shared" si="43"/>
        <v/>
      </c>
    </row>
    <row r="88" spans="1:13" x14ac:dyDescent="0.3">
      <c r="A88" s="1" t="s">
        <v>13</v>
      </c>
      <c r="B88" s="3">
        <f>IFERROR(AVERAGE(B85:B87),"")</f>
        <v>3.3689999999999998</v>
      </c>
      <c r="C88" s="3">
        <f t="shared" ref="C88" si="44">IFERROR(AVERAGE(C85:C87),"")</f>
        <v>3.246</v>
      </c>
      <c r="D88" s="3">
        <f t="shared" ref="D88" si="45">IFERROR(AVERAGE(D85:D87),"")</f>
        <v>3.283666666666667</v>
      </c>
      <c r="E88" s="3">
        <f t="shared" ref="E88" si="46">IFERROR(AVERAGE(E85:E87),"")</f>
        <v>3.4289999999999998</v>
      </c>
      <c r="F88" s="3" t="str">
        <f t="shared" ref="F88" si="47">IFERROR(AVERAGE(F85:F87),"")</f>
        <v/>
      </c>
      <c r="G88" s="3" t="str">
        <f t="shared" ref="G88" si="48">IFERROR(AVERAGE(G85:G87),"")</f>
        <v/>
      </c>
      <c r="H88" s="3" t="str">
        <f t="shared" ref="H88" si="49">IFERROR(AVERAGE(H85:H87),"")</f>
        <v/>
      </c>
      <c r="I88" s="3" t="str">
        <f t="shared" ref="I88" si="50">IFERROR(AVERAGE(I85:I87),"")</f>
        <v/>
      </c>
      <c r="J88" s="3" t="str">
        <f t="shared" ref="J88" si="51">IFERROR(AVERAGE(J85:J87),"")</f>
        <v/>
      </c>
    </row>
    <row r="89" spans="1:13" x14ac:dyDescent="0.3">
      <c r="A89" s="4" t="str">
        <f>A66</f>
        <v>% viability</v>
      </c>
      <c r="B89" s="3">
        <f>IFERROR(((B88-B84)/($M$84-$L$84))*100,"")</f>
        <v>109.27708146821844</v>
      </c>
      <c r="C89" s="3">
        <f t="shared" ref="C89" si="52">IFERROR(((C88-C84)/($M$61-$L$61))*100,"")</f>
        <v>105.18128916741271</v>
      </c>
      <c r="D89" s="3">
        <f t="shared" ref="D89" si="53">IFERROR(((D88-D84)/($M$61-$L$61))*100,"")</f>
        <v>106.07654431512982</v>
      </c>
      <c r="E89" s="3">
        <f t="shared" ref="E89" si="54">IFERROR(((E88-E84)/($M$61-$L$61))*100,"")</f>
        <v>111.19068934646374</v>
      </c>
      <c r="F89" s="3" t="str">
        <f t="shared" ref="F89" si="55">IFERROR(((F88-F84)/($M$61-$L$61))*100,"")</f>
        <v/>
      </c>
      <c r="G89" s="3" t="str">
        <f t="shared" ref="G89" si="56">IFERROR(((G88-G84)/($M$61-$L$61))*100,"")</f>
        <v/>
      </c>
      <c r="H89" s="3" t="str">
        <f t="shared" ref="H89" si="57">IFERROR(((H88-H84)/($M$61-$L$61))*100,"")</f>
        <v/>
      </c>
      <c r="I89" s="3" t="str">
        <f t="shared" ref="I89" si="58">IFERROR(((I88-I84)/($M$61-$L$61))*100,"")</f>
        <v/>
      </c>
      <c r="J89" s="3" t="str">
        <f t="shared" ref="J89" si="59">IFERROR(((J88-J84)/($M$61-$L$61))*100,"")</f>
        <v/>
      </c>
    </row>
    <row r="90" spans="1:13" x14ac:dyDescent="0.3">
      <c r="A90" s="4" t="str">
        <f>A67</f>
        <v>% mortality</v>
      </c>
      <c r="B90" s="3">
        <f>IFERROR(100-B89,"")</f>
        <v>-9.2770814682184408</v>
      </c>
      <c r="C90" s="3">
        <f t="shared" ref="C90" si="60">IFERROR(100-C89,"")</f>
        <v>-5.1812891674127144</v>
      </c>
      <c r="D90" s="3">
        <f t="shared" ref="D90" si="61">IFERROR(100-D89,"")</f>
        <v>-6.0765443151298228</v>
      </c>
      <c r="E90" s="3">
        <f t="shared" ref="E90" si="62">IFERROR(100-E89,"")</f>
        <v>-11.190689346463742</v>
      </c>
      <c r="F90" s="3" t="str">
        <f t="shared" ref="F90" si="63">IFERROR(100-F89,"")</f>
        <v/>
      </c>
      <c r="G90" s="3" t="str">
        <f t="shared" ref="G90" si="64">IFERROR(100-G89,"")</f>
        <v/>
      </c>
      <c r="H90" s="3" t="str">
        <f t="shared" ref="H90" si="65">IFERROR(100-H89,"")</f>
        <v/>
      </c>
      <c r="I90" s="3" t="str">
        <f t="shared" ref="I90" si="66">IFERROR(100-I89,"")</f>
        <v/>
      </c>
      <c r="J90" s="3" t="str">
        <f t="shared" ref="J90" si="67">IFERROR(100-J89,"")</f>
        <v/>
      </c>
    </row>
  </sheetData>
  <pageMargins left="0.7" right="0.7" top="0.75" bottom="0.75" header="0.3" footer="0.3"/>
  <pageSetup paperSize="9" orientation="portrait" horizontalDpi="4294967293" verticalDpi="4294967293" r:id="rId1"/>
  <cellWatches>
    <cellWatch r="B15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zoomScaleNormal="100" workbookViewId="0">
      <selection activeCell="Y92" sqref="Y92"/>
    </sheetView>
  </sheetViews>
  <sheetFormatPr baseColWidth="10" defaultRowHeight="14.4" x14ac:dyDescent="0.3"/>
  <cols>
    <col min="1" max="1" width="13.44140625" customWidth="1"/>
    <col min="2" max="13" width="11.6640625" customWidth="1"/>
    <col min="14" max="14" width="13.6640625" customWidth="1"/>
    <col min="16" max="16" width="11.44140625" customWidth="1"/>
    <col min="23" max="23" width="13.5546875" customWidth="1"/>
    <col min="29" max="29" width="13.44140625" customWidth="1"/>
    <col min="31" max="31" width="15.33203125" customWidth="1"/>
    <col min="36" max="36" width="13.88671875" customWidth="1"/>
    <col min="44" max="44" width="13.44140625" customWidth="1"/>
    <col min="46" max="46" width="15.33203125" customWidth="1"/>
    <col min="51" max="51" width="13.6640625" customWidth="1"/>
    <col min="53" max="53" width="13.6640625" customWidth="1"/>
    <col min="59" max="59" width="13.44140625" customWidth="1"/>
    <col min="66" max="66" width="13.6640625" customWidth="1"/>
  </cols>
  <sheetData>
    <row r="1" spans="1:14" ht="15" x14ac:dyDescent="0.25">
      <c r="A1" s="1" t="s">
        <v>4</v>
      </c>
      <c r="B1" s="5" t="str">
        <f>'Experiment 1'!B1</f>
        <v>Lung_CHU2</v>
      </c>
    </row>
    <row r="2" spans="1:14" ht="15" x14ac:dyDescent="0.25">
      <c r="A2" s="1"/>
      <c r="B2" s="1">
        <f>IF('Experiment 1'!B2="","",'Experiment 1'!B2)</f>
        <v>100</v>
      </c>
      <c r="C2" s="1">
        <f>IF('Experiment 1'!C2="","",'Experiment 1'!C2)</f>
        <v>50</v>
      </c>
      <c r="D2" s="1">
        <f>IF('Experiment 1'!D2="","",'Experiment 1'!D2)</f>
        <v>20</v>
      </c>
      <c r="E2" s="1">
        <v>2</v>
      </c>
      <c r="F2" s="1"/>
      <c r="G2" s="1"/>
      <c r="H2" s="1"/>
      <c r="I2" s="1"/>
      <c r="J2" s="1"/>
      <c r="K2" s="1" t="str">
        <f>IF('Experiment 1'!K2="","",'Experiment 1'!K2)</f>
        <v>Blank</v>
      </c>
      <c r="L2" s="1" t="str">
        <f>IF('Experiment 1'!L2="","",'Experiment 1'!L2)</f>
        <v>Solvent</v>
      </c>
      <c r="M2" s="1" t="str">
        <f>IF('Experiment 1'!M2="","",'Experiment 1'!M2)</f>
        <v/>
      </c>
      <c r="N2" s="3"/>
    </row>
    <row r="3" spans="1:14" ht="30" x14ac:dyDescent="0.25">
      <c r="A3" s="1" t="str">
        <f>IF('Experiment 1'!A3="","",'Experiment 1'!A3)</f>
        <v>Blank + extract</v>
      </c>
      <c r="B3" s="8"/>
      <c r="C3" s="8"/>
      <c r="D3" s="8"/>
      <c r="E3" s="12"/>
      <c r="F3" s="12"/>
      <c r="G3" s="12"/>
      <c r="H3" s="12"/>
      <c r="I3" s="12"/>
      <c r="J3" s="12"/>
      <c r="K3" s="28">
        <v>0.186</v>
      </c>
      <c r="L3" s="29">
        <v>3.5550000000000002</v>
      </c>
      <c r="M3" s="9"/>
      <c r="N3" s="3"/>
    </row>
    <row r="4" spans="1:14" ht="15" customHeight="1" thickBot="1" x14ac:dyDescent="0.3">
      <c r="A4" s="1" t="str">
        <f>IF('Experiment 1'!A4="","",'Experiment 1'!A4)</f>
        <v>Blank + extract</v>
      </c>
      <c r="B4" s="8"/>
      <c r="C4" s="8"/>
      <c r="D4" s="8"/>
      <c r="E4" s="12"/>
      <c r="F4" s="12"/>
      <c r="G4" s="12"/>
      <c r="H4" s="12"/>
      <c r="I4" s="12"/>
      <c r="J4" s="12"/>
      <c r="K4" s="28">
        <v>0.113</v>
      </c>
      <c r="L4" s="29">
        <v>3.6139999999999999</v>
      </c>
      <c r="M4" s="9"/>
      <c r="N4" s="3"/>
    </row>
    <row r="5" spans="1:14" ht="15" customHeight="1" x14ac:dyDescent="0.25">
      <c r="A5" s="1" t="str">
        <f>IF('Experiment 1'!A5="","",'Experiment 1'!A5)</f>
        <v>Blank + extract</v>
      </c>
      <c r="B5" s="22">
        <v>0.113</v>
      </c>
      <c r="C5" s="23">
        <v>0.13</v>
      </c>
      <c r="D5" s="23">
        <v>0.11</v>
      </c>
      <c r="E5" s="24">
        <v>0.13600000000000001</v>
      </c>
      <c r="F5" s="12"/>
      <c r="G5" s="12"/>
      <c r="H5" s="12"/>
      <c r="I5" s="12"/>
      <c r="J5" s="12"/>
      <c r="K5" s="28">
        <v>0.11700000000000001</v>
      </c>
      <c r="L5" s="29">
        <v>3.2850000000000001</v>
      </c>
      <c r="M5" s="9"/>
      <c r="N5" s="3"/>
    </row>
    <row r="6" spans="1:14" ht="15" customHeight="1" x14ac:dyDescent="0.25">
      <c r="A6" s="1" t="str">
        <f>IF('Experiment 1'!A6="","",'Experiment 1'!A6)</f>
        <v>Repetition 1</v>
      </c>
      <c r="B6" s="25">
        <v>2.1989999999999998</v>
      </c>
      <c r="C6" s="26">
        <v>2.2970000000000002</v>
      </c>
      <c r="D6" s="26">
        <v>1.9390000000000001</v>
      </c>
      <c r="E6" s="27">
        <v>2.7719999999999998</v>
      </c>
      <c r="F6" s="8"/>
      <c r="G6" s="8"/>
      <c r="H6" s="8"/>
      <c r="I6" s="8"/>
      <c r="J6" s="8"/>
      <c r="K6" s="9"/>
      <c r="L6" s="2"/>
      <c r="M6" s="9"/>
    </row>
    <row r="7" spans="1:14" x14ac:dyDescent="0.3">
      <c r="A7" s="1" t="str">
        <f>IF('Experiment 1'!A7="","",'Experiment 1'!A7)</f>
        <v>Repetition 2</v>
      </c>
      <c r="B7" s="25">
        <v>1.99</v>
      </c>
      <c r="C7" s="26">
        <v>2.3719999999999999</v>
      </c>
      <c r="D7" s="26">
        <v>1.538</v>
      </c>
      <c r="E7" s="27">
        <v>2.7410000000000001</v>
      </c>
      <c r="F7" s="8"/>
      <c r="G7" s="8"/>
      <c r="H7" s="8"/>
      <c r="I7" s="8"/>
      <c r="J7" s="8"/>
      <c r="K7" s="8"/>
      <c r="L7" s="8"/>
      <c r="M7" s="9"/>
    </row>
    <row r="8" spans="1:14" ht="15" customHeight="1" x14ac:dyDescent="0.25">
      <c r="A8" s="1" t="str">
        <f>IF('Experiment 1'!A8="","",'Experiment 1'!A8)</f>
        <v>Repetition 3</v>
      </c>
      <c r="B8" s="25">
        <v>2.0419999999999998</v>
      </c>
      <c r="C8" s="26">
        <v>2.2570000000000001</v>
      </c>
      <c r="D8" s="26">
        <v>2.2730000000000001</v>
      </c>
      <c r="E8" s="27">
        <v>2.7570000000000001</v>
      </c>
      <c r="F8" s="8"/>
      <c r="G8" s="8"/>
      <c r="H8" s="8"/>
      <c r="I8" s="8"/>
      <c r="J8" s="8"/>
      <c r="K8" s="8"/>
      <c r="L8" s="8"/>
      <c r="M8" s="8"/>
    </row>
    <row r="9" spans="1:14" ht="15" customHeight="1" x14ac:dyDescent="0.25">
      <c r="A9" s="1" t="str">
        <f>IF('Experiment 1'!A9="","",'Experiment 1'!A9)</f>
        <v/>
      </c>
      <c r="B9" s="9"/>
      <c r="C9" s="9"/>
      <c r="D9" s="9"/>
      <c r="E9" s="9"/>
      <c r="F9" s="9"/>
      <c r="G9" s="9"/>
      <c r="H9" s="9"/>
      <c r="I9" s="9"/>
      <c r="J9" s="9"/>
      <c r="K9" s="8"/>
      <c r="L9" s="8"/>
      <c r="M9" s="8"/>
    </row>
    <row r="10" spans="1:14" ht="15" customHeight="1" x14ac:dyDescent="0.25">
      <c r="A10" s="1" t="str">
        <f>IF('Experiment 1'!A10="","",'Experiment 1'!A10)</f>
        <v/>
      </c>
      <c r="B10" s="9"/>
      <c r="C10" s="9"/>
      <c r="D10" s="9"/>
      <c r="E10" s="9"/>
      <c r="F10" s="9"/>
      <c r="G10" s="9"/>
      <c r="H10" s="9"/>
      <c r="I10" s="9"/>
      <c r="J10" s="9"/>
      <c r="K10" s="8"/>
      <c r="L10" s="8"/>
      <c r="M10" s="8"/>
    </row>
    <row r="11" spans="1:14" ht="15" x14ac:dyDescent="0.25">
      <c r="A11" s="3"/>
      <c r="B11" s="1">
        <f>IF('Experiment 1'!B11="","",'Experiment 1'!B11)</f>
        <v>100</v>
      </c>
      <c r="C11" s="1">
        <f>IF('Experiment 1'!C11="","",'Experiment 1'!C11)</f>
        <v>50</v>
      </c>
      <c r="D11" s="1">
        <f>IF('Experiment 1'!D11="","",'Experiment 1'!D11)</f>
        <v>20</v>
      </c>
      <c r="E11" s="1">
        <v>2</v>
      </c>
      <c r="F11" s="1"/>
      <c r="G11" s="1"/>
      <c r="H11" s="1"/>
      <c r="I11" s="1"/>
      <c r="J11" s="1"/>
      <c r="K11" s="1" t="str">
        <f>IF('Experiment 1'!K11="","",'Experiment 1'!K11)</f>
        <v>Blank</v>
      </c>
      <c r="L11" s="1" t="str">
        <f>IF('Experiment 1'!L11="","",'Experiment 1'!L11)</f>
        <v>Solvent</v>
      </c>
      <c r="M11" s="1" t="str">
        <f>IF('Experiment 1'!M11="","",'Experiment 1'!M11)</f>
        <v/>
      </c>
      <c r="N11" s="3"/>
    </row>
    <row r="12" spans="1:14" ht="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 x14ac:dyDescent="0.25">
      <c r="A13" s="3"/>
      <c r="B13" s="3"/>
      <c r="C13" s="3"/>
      <c r="D13" s="3"/>
      <c r="E13" s="3"/>
      <c r="F13" s="3"/>
      <c r="G13" s="3"/>
      <c r="H13" s="3"/>
      <c r="I13" s="3"/>
      <c r="J13" s="8"/>
      <c r="K13" s="8"/>
      <c r="L13" s="8"/>
      <c r="M13" s="3"/>
      <c r="N13" s="3"/>
    </row>
    <row r="14" spans="1:14" ht="22.5" customHeight="1" x14ac:dyDescent="0.25">
      <c r="A14" s="1" t="str">
        <f>B1</f>
        <v>Lung_CHU2</v>
      </c>
      <c r="B14" s="1">
        <f>B2</f>
        <v>100</v>
      </c>
      <c r="C14" s="1">
        <f t="shared" ref="C14:J14" si="0">C2</f>
        <v>50</v>
      </c>
      <c r="D14" s="1">
        <f t="shared" si="0"/>
        <v>20</v>
      </c>
      <c r="E14" s="1">
        <v>2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L14" s="1" t="str">
        <f>K2</f>
        <v>Blank</v>
      </c>
      <c r="M14" s="1" t="str">
        <f>L2</f>
        <v>Solvent</v>
      </c>
    </row>
    <row r="15" spans="1:14" ht="27.6" x14ac:dyDescent="0.3">
      <c r="A15" s="1" t="str">
        <f>A3</f>
        <v>Blank + extract</v>
      </c>
      <c r="B15" s="3">
        <f>IFERROR(AVERAGE(B3:B5),"")</f>
        <v>0.113</v>
      </c>
      <c r="C15" s="3">
        <f t="shared" ref="C15:I15" si="1">IFERROR(AVERAGE(C3:C5),"")</f>
        <v>0.13</v>
      </c>
      <c r="D15" s="3">
        <f t="shared" si="1"/>
        <v>0.11</v>
      </c>
      <c r="E15" s="3">
        <f t="shared" si="1"/>
        <v>0.13600000000000001</v>
      </c>
      <c r="F15" s="3" t="str">
        <f t="shared" si="1"/>
        <v/>
      </c>
      <c r="G15" s="3" t="str">
        <f t="shared" si="1"/>
        <v/>
      </c>
      <c r="H15" s="3" t="str">
        <f t="shared" si="1"/>
        <v/>
      </c>
      <c r="I15" s="3" t="str">
        <f t="shared" si="1"/>
        <v/>
      </c>
      <c r="J15" s="3" t="str">
        <f t="shared" ref="J15:J18" si="2">IF(J3="","",J3)</f>
        <v/>
      </c>
      <c r="K15" s="1" t="s">
        <v>13</v>
      </c>
      <c r="L15">
        <f>IFERROR(AVERAGE(K3:K6),"")</f>
        <v>0.13866666666666666</v>
      </c>
      <c r="M15">
        <f>IFERROR(AVERAGE(L3:L6),"")</f>
        <v>3.484666666666667</v>
      </c>
    </row>
    <row r="16" spans="1:14" ht="15" customHeight="1" x14ac:dyDescent="0.25">
      <c r="A16" s="1" t="str">
        <f>A6</f>
        <v>Repetition 1</v>
      </c>
      <c r="B16" s="3">
        <f>IF(B6="","",B6)</f>
        <v>2.1989999999999998</v>
      </c>
      <c r="C16" s="3">
        <f t="shared" ref="C16:I18" si="3">IF(C6="","",C6)</f>
        <v>2.2970000000000002</v>
      </c>
      <c r="D16" s="3">
        <f t="shared" si="3"/>
        <v>1.9390000000000001</v>
      </c>
      <c r="E16" s="3">
        <f t="shared" si="3"/>
        <v>2.7719999999999998</v>
      </c>
      <c r="F16" s="3" t="str">
        <f t="shared" si="3"/>
        <v/>
      </c>
      <c r="G16" s="3" t="str">
        <f t="shared" si="3"/>
        <v/>
      </c>
      <c r="H16" s="3" t="str">
        <f t="shared" si="3"/>
        <v/>
      </c>
      <c r="I16" s="3" t="str">
        <f t="shared" si="3"/>
        <v/>
      </c>
      <c r="J16" s="3" t="str">
        <f t="shared" si="2"/>
        <v/>
      </c>
    </row>
    <row r="17" spans="1:13" ht="15" customHeight="1" x14ac:dyDescent="0.25">
      <c r="A17" s="1" t="str">
        <f t="shared" ref="A17:A18" si="4">A7</f>
        <v>Repetition 2</v>
      </c>
      <c r="B17" s="3">
        <f t="shared" ref="B17:B18" si="5">IF(B7="","",B7)</f>
        <v>1.99</v>
      </c>
      <c r="C17" s="3">
        <f t="shared" si="3"/>
        <v>2.3719999999999999</v>
      </c>
      <c r="D17" s="3">
        <f t="shared" si="3"/>
        <v>1.538</v>
      </c>
      <c r="E17" s="3">
        <f t="shared" si="3"/>
        <v>2.7410000000000001</v>
      </c>
      <c r="F17" s="3" t="str">
        <f t="shared" si="3"/>
        <v/>
      </c>
      <c r="G17" s="3" t="str">
        <f t="shared" si="3"/>
        <v/>
      </c>
      <c r="H17" s="3" t="str">
        <f t="shared" si="3"/>
        <v/>
      </c>
      <c r="I17" s="3" t="str">
        <f t="shared" si="3"/>
        <v/>
      </c>
      <c r="J17" s="3" t="str">
        <f t="shared" si="2"/>
        <v/>
      </c>
    </row>
    <row r="18" spans="1:13" ht="15" customHeight="1" x14ac:dyDescent="0.25">
      <c r="A18" s="1" t="str">
        <f t="shared" si="4"/>
        <v>Repetition 3</v>
      </c>
      <c r="B18" s="3">
        <f t="shared" si="5"/>
        <v>2.0419999999999998</v>
      </c>
      <c r="C18" s="3">
        <f t="shared" si="3"/>
        <v>2.2570000000000001</v>
      </c>
      <c r="D18" s="3">
        <f t="shared" si="3"/>
        <v>2.2730000000000001</v>
      </c>
      <c r="E18" s="3">
        <f t="shared" si="3"/>
        <v>2.7570000000000001</v>
      </c>
      <c r="F18" s="3" t="str">
        <f t="shared" si="3"/>
        <v/>
      </c>
      <c r="G18" s="3" t="str">
        <f t="shared" si="3"/>
        <v/>
      </c>
      <c r="H18" s="3" t="str">
        <f t="shared" si="3"/>
        <v/>
      </c>
      <c r="I18" s="3" t="str">
        <f t="shared" si="3"/>
        <v/>
      </c>
      <c r="J18" s="3" t="str">
        <f t="shared" si="2"/>
        <v/>
      </c>
    </row>
    <row r="19" spans="1:13" x14ac:dyDescent="0.3">
      <c r="A19" s="1" t="s">
        <v>13</v>
      </c>
      <c r="B19" s="3">
        <f>IFERROR(AVERAGE(B16:B18),"")</f>
        <v>2.077</v>
      </c>
      <c r="C19" s="3">
        <f t="shared" ref="C19:J19" si="6">IFERROR(AVERAGE(C16:C18),"")</f>
        <v>2.3086666666666669</v>
      </c>
      <c r="D19" s="3">
        <f t="shared" si="6"/>
        <v>1.9166666666666667</v>
      </c>
      <c r="E19" s="3">
        <f t="shared" si="6"/>
        <v>2.7566666666666664</v>
      </c>
      <c r="F19" s="3" t="str">
        <f t="shared" si="6"/>
        <v/>
      </c>
      <c r="G19" s="3" t="str">
        <f t="shared" si="6"/>
        <v/>
      </c>
      <c r="H19" s="3" t="str">
        <f t="shared" si="6"/>
        <v/>
      </c>
      <c r="I19" s="3" t="str">
        <f t="shared" si="6"/>
        <v/>
      </c>
      <c r="J19" s="3" t="str">
        <f t="shared" si="6"/>
        <v/>
      </c>
    </row>
    <row r="20" spans="1:13" ht="22.5" customHeight="1" x14ac:dyDescent="0.25">
      <c r="A20" s="4" t="s">
        <v>10</v>
      </c>
      <c r="B20" s="3">
        <f>IFERROR(((B19-B15)/($M$15-$L$15))*100,"")</f>
        <v>58.696951583980862</v>
      </c>
      <c r="C20" s="3">
        <f t="shared" ref="C20:J20" si="7">IFERROR(((C19-C15)/($M$15-$L$15))*100,"")</f>
        <v>65.112572225542934</v>
      </c>
      <c r="D20" s="3">
        <f t="shared" si="7"/>
        <v>53.994819685196248</v>
      </c>
      <c r="E20" s="3">
        <f t="shared" si="7"/>
        <v>78.322374975094604</v>
      </c>
      <c r="F20" s="3" t="str">
        <f t="shared" si="7"/>
        <v/>
      </c>
      <c r="G20" s="3" t="str">
        <f t="shared" si="7"/>
        <v/>
      </c>
      <c r="H20" s="3" t="str">
        <f t="shared" si="7"/>
        <v/>
      </c>
      <c r="I20" s="3" t="str">
        <f t="shared" si="7"/>
        <v/>
      </c>
      <c r="J20" s="3" t="str">
        <f t="shared" si="7"/>
        <v/>
      </c>
    </row>
    <row r="21" spans="1:13" ht="22.5" customHeight="1" x14ac:dyDescent="0.25">
      <c r="A21" s="7" t="s">
        <v>11</v>
      </c>
      <c r="B21" s="3">
        <f>IFERROR(100-B20,"")</f>
        <v>41.303048416019138</v>
      </c>
      <c r="C21" s="3">
        <f t="shared" ref="C21:J21" si="8">IFERROR(100-C20,"")</f>
        <v>34.887427774457066</v>
      </c>
      <c r="D21" s="3">
        <f t="shared" si="8"/>
        <v>46.005180314803752</v>
      </c>
      <c r="E21" s="3">
        <f t="shared" si="8"/>
        <v>21.677625024905396</v>
      </c>
      <c r="F21" s="3" t="str">
        <f t="shared" si="8"/>
        <v/>
      </c>
      <c r="G21" s="3" t="str">
        <f t="shared" si="8"/>
        <v/>
      </c>
      <c r="H21" s="3" t="str">
        <f t="shared" si="8"/>
        <v/>
      </c>
      <c r="I21" s="3" t="str">
        <f t="shared" si="8"/>
        <v/>
      </c>
      <c r="J21" s="3" t="str">
        <f t="shared" si="8"/>
        <v/>
      </c>
    </row>
    <row r="22" spans="1:13" ht="15" x14ac:dyDescent="0.25">
      <c r="A22" s="3"/>
      <c r="B22" s="3"/>
      <c r="C22" s="3"/>
      <c r="D22" s="3"/>
      <c r="E22" s="3"/>
      <c r="F22" s="3"/>
      <c r="G22" s="3"/>
    </row>
    <row r="23" spans="1:13" ht="15" customHeight="1" x14ac:dyDescent="0.25">
      <c r="A23" s="3"/>
      <c r="B23" s="3"/>
      <c r="C23" s="3"/>
      <c r="D23" s="3"/>
      <c r="E23" s="3"/>
      <c r="F23" s="3"/>
      <c r="G23" s="3"/>
    </row>
    <row r="24" spans="1:13" ht="15" customHeight="1" x14ac:dyDescent="0.25">
      <c r="A24" s="1" t="s">
        <v>4</v>
      </c>
      <c r="B24" s="6" t="str">
        <f>'Experiment 1'!B24</f>
        <v>Lung-tulu4</v>
      </c>
    </row>
    <row r="25" spans="1:13" ht="15" x14ac:dyDescent="0.25">
      <c r="A25" s="1"/>
      <c r="B25" s="1">
        <f>IF('Experiment 1'!B25="","",'Experiment 1'!B25)</f>
        <v>100</v>
      </c>
      <c r="C25" s="1">
        <f>IF('Experiment 1'!C25="","",'Experiment 1'!C25)</f>
        <v>50</v>
      </c>
      <c r="D25" s="1">
        <f>IF('Experiment 1'!D25="","",'Experiment 1'!D25)</f>
        <v>20</v>
      </c>
      <c r="E25" s="1">
        <v>0</v>
      </c>
      <c r="F25" s="1"/>
      <c r="G25" s="1"/>
      <c r="H25" s="1"/>
      <c r="I25" s="1"/>
      <c r="J25" s="1"/>
      <c r="K25" s="1" t="str">
        <f>IF('Experiment 1'!K25="","",'Experiment 1'!K25)</f>
        <v>Blank</v>
      </c>
      <c r="L25" s="1" t="str">
        <f>IF('Experiment 1'!L25="","",'Experiment 1'!L25)</f>
        <v>Solvent</v>
      </c>
      <c r="M25" s="1" t="str">
        <f>IF('Experiment 1'!M25="","",'Experiment 1'!M25)</f>
        <v/>
      </c>
    </row>
    <row r="26" spans="1:13" ht="30" customHeight="1" x14ac:dyDescent="0.25">
      <c r="A26" s="1" t="str">
        <f>IF('Experiment 1'!A26="","",'Experiment 1'!A26)</f>
        <v>Blank + extract</v>
      </c>
      <c r="B26" s="8"/>
      <c r="C26" s="8"/>
      <c r="D26" s="8"/>
      <c r="E26" s="12"/>
      <c r="F26" s="12"/>
      <c r="G26" s="12"/>
      <c r="H26" s="12"/>
      <c r="I26" s="12"/>
      <c r="J26" s="12"/>
      <c r="K26" s="28">
        <v>0.186</v>
      </c>
      <c r="L26" s="29">
        <v>3.5550000000000002</v>
      </c>
    </row>
    <row r="27" spans="1:13" ht="15" customHeight="1" x14ac:dyDescent="0.25">
      <c r="A27" s="1" t="str">
        <f>IF('Experiment 1'!A27="","",'Experiment 1'!A27)</f>
        <v>Blank + extract</v>
      </c>
      <c r="B27" s="8"/>
      <c r="C27" s="8"/>
      <c r="D27" s="8"/>
      <c r="E27" s="12"/>
      <c r="F27" s="12"/>
      <c r="G27" s="12"/>
      <c r="H27" s="12"/>
      <c r="I27" s="12"/>
      <c r="J27" s="12"/>
      <c r="K27" s="28">
        <v>0.113</v>
      </c>
      <c r="L27" s="29">
        <v>3.6139999999999999</v>
      </c>
      <c r="M27" s="2"/>
    </row>
    <row r="28" spans="1:13" ht="15" customHeight="1" x14ac:dyDescent="0.25">
      <c r="A28" s="1" t="str">
        <f>IF('Experiment 1'!A28="","",'Experiment 1'!A28)</f>
        <v>Blank + extract</v>
      </c>
      <c r="B28" s="32">
        <v>0.11</v>
      </c>
      <c r="C28" s="33">
        <v>0.127</v>
      </c>
      <c r="D28" s="33">
        <v>0.14199999999999999</v>
      </c>
      <c r="E28" s="34">
        <v>0.14000000000000001</v>
      </c>
      <c r="F28" s="12"/>
      <c r="G28" s="12"/>
      <c r="H28" s="12"/>
      <c r="I28" s="12"/>
      <c r="J28" s="12"/>
      <c r="K28" s="28">
        <v>0.11700000000000001</v>
      </c>
      <c r="L28" s="29">
        <v>3.2850000000000001</v>
      </c>
      <c r="M28" s="2"/>
    </row>
    <row r="29" spans="1:13" ht="15" customHeight="1" x14ac:dyDescent="0.25">
      <c r="A29" s="1" t="str">
        <f>IF('Experiment 1'!A29="","",'Experiment 1'!A29)</f>
        <v>Repetition 1</v>
      </c>
      <c r="B29" s="35">
        <v>1.8819999999999999</v>
      </c>
      <c r="C29" s="36">
        <v>2.081</v>
      </c>
      <c r="D29" s="36">
        <v>1.6679999999999999</v>
      </c>
      <c r="E29" s="37">
        <v>2.8029999999999999</v>
      </c>
      <c r="F29" s="8"/>
      <c r="G29" s="8"/>
      <c r="H29" s="8"/>
      <c r="I29" s="8"/>
      <c r="J29" s="8"/>
      <c r="K29" s="9"/>
      <c r="L29" s="2"/>
      <c r="M29" s="2"/>
    </row>
    <row r="30" spans="1:13" x14ac:dyDescent="0.3">
      <c r="A30" s="1" t="str">
        <f>IF('Experiment 1'!A30="","",'Experiment 1'!A30)</f>
        <v>Repetition 2</v>
      </c>
      <c r="B30" s="35">
        <v>2.1459999999999999</v>
      </c>
      <c r="C30" s="36">
        <v>2.4430000000000001</v>
      </c>
      <c r="D30" s="36">
        <v>2.3940000000000001</v>
      </c>
      <c r="E30" s="37">
        <v>3.109</v>
      </c>
      <c r="F30" s="8"/>
      <c r="G30" s="8"/>
      <c r="H30" s="8"/>
      <c r="I30" s="8"/>
      <c r="J30" s="8"/>
      <c r="K30" s="8"/>
      <c r="L30" s="8"/>
      <c r="M30" s="2"/>
    </row>
    <row r="31" spans="1:13" ht="15" customHeight="1" thickBot="1" x14ac:dyDescent="0.3">
      <c r="A31" s="1" t="str">
        <f>IF('Experiment 1'!A31="","",'Experiment 1'!A31)</f>
        <v>Repetition 3</v>
      </c>
      <c r="B31" s="38">
        <v>1.849</v>
      </c>
      <c r="C31" s="39">
        <v>2.347</v>
      </c>
      <c r="D31" s="39">
        <v>1.6779999999999999</v>
      </c>
      <c r="E31" s="40">
        <v>3.2509999999999999</v>
      </c>
      <c r="F31" s="8"/>
      <c r="G31" s="8"/>
      <c r="H31" s="8"/>
      <c r="I31" s="8"/>
      <c r="J31" s="8"/>
      <c r="K31" s="8"/>
      <c r="L31" s="8"/>
      <c r="M31" s="2"/>
    </row>
    <row r="32" spans="1:13" ht="15" customHeight="1" x14ac:dyDescent="0.25">
      <c r="A32" s="1" t="str">
        <f>IF('Experiment 1'!A32="","",'Experiment 1'!A32)</f>
        <v/>
      </c>
      <c r="B32" s="2"/>
      <c r="C32" s="2"/>
      <c r="D32" s="2"/>
      <c r="F32" s="2"/>
      <c r="G32" s="2"/>
      <c r="H32" s="2"/>
      <c r="I32" s="2"/>
      <c r="J32" s="2"/>
      <c r="K32" s="2"/>
      <c r="L32" s="2"/>
      <c r="M32" s="2"/>
    </row>
    <row r="33" spans="1:13" ht="15" customHeight="1" x14ac:dyDescent="0.25">
      <c r="A33" s="1" t="str">
        <f>IF('Experiment 1'!A33="","",'Experiment 1'!A33)</f>
        <v/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 customHeight="1" x14ac:dyDescent="0.25">
      <c r="A34" s="3"/>
      <c r="B34" s="1">
        <f>IF('Experiment 1'!B34="","",'Experiment 1'!B34)</f>
        <v>100</v>
      </c>
      <c r="C34" s="1">
        <f>IF('Experiment 1'!C34="","",'Experiment 1'!C34)</f>
        <v>50</v>
      </c>
      <c r="D34" s="1">
        <f>IF('Experiment 1'!D34="","",'Experiment 1'!D34)</f>
        <v>20</v>
      </c>
      <c r="E34" s="1">
        <v>0</v>
      </c>
      <c r="F34" s="1"/>
      <c r="G34" s="1"/>
      <c r="H34" s="1"/>
      <c r="I34" s="1"/>
      <c r="J34" s="1"/>
      <c r="K34" s="1" t="str">
        <f>IF('Experiment 1'!K34="","",'Experiment 1'!K34)</f>
        <v>Blank</v>
      </c>
      <c r="L34" s="1" t="str">
        <f>IF('Experiment 1'!L34="","",'Experiment 1'!L34)</f>
        <v>Solvent</v>
      </c>
      <c r="M34" s="1" t="str">
        <f>IF('Experiment 1'!M34="","",'Experiment 1'!M34)</f>
        <v/>
      </c>
    </row>
    <row r="35" spans="1:13" ht="1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 x14ac:dyDescent="0.25">
      <c r="A37" s="1" t="str">
        <f>B24</f>
        <v>Lung-tulu4</v>
      </c>
      <c r="B37" s="1">
        <f t="shared" ref="B37:D37" si="9">B25</f>
        <v>100</v>
      </c>
      <c r="C37" s="1">
        <f t="shared" si="9"/>
        <v>50</v>
      </c>
      <c r="D37" s="1">
        <f t="shared" si="9"/>
        <v>20</v>
      </c>
      <c r="E37" s="1">
        <v>2</v>
      </c>
      <c r="F37" s="1"/>
      <c r="G37" s="1"/>
      <c r="H37" s="1"/>
      <c r="I37" s="1"/>
      <c r="J37" s="1"/>
      <c r="L37" s="1" t="str">
        <f>K25</f>
        <v>Blank</v>
      </c>
      <c r="M37" s="1" t="str">
        <f>L25</f>
        <v>Solvent</v>
      </c>
    </row>
    <row r="38" spans="1:13" ht="27.6" x14ac:dyDescent="0.3">
      <c r="A38" s="1" t="str">
        <f>A26</f>
        <v>Blank + extract</v>
      </c>
      <c r="B38" s="3">
        <f t="shared" ref="B38:J38" si="10">IFERROR(AVERAGE(B26:B28),"")</f>
        <v>0.11</v>
      </c>
      <c r="C38" s="3">
        <f t="shared" si="10"/>
        <v>0.127</v>
      </c>
      <c r="D38" s="3">
        <f t="shared" si="10"/>
        <v>0.14199999999999999</v>
      </c>
      <c r="E38" s="3">
        <f t="shared" si="10"/>
        <v>0.14000000000000001</v>
      </c>
      <c r="F38" s="3" t="str">
        <f t="shared" si="10"/>
        <v/>
      </c>
      <c r="G38" s="3" t="str">
        <f t="shared" si="10"/>
        <v/>
      </c>
      <c r="H38" s="3" t="str">
        <f t="shared" si="10"/>
        <v/>
      </c>
      <c r="I38" s="3" t="str">
        <f t="shared" si="10"/>
        <v/>
      </c>
      <c r="J38" s="3" t="str">
        <f t="shared" si="10"/>
        <v/>
      </c>
      <c r="K38" s="1" t="s">
        <v>13</v>
      </c>
      <c r="L38">
        <f>IFERROR(AVERAGE(K26:K29),"")</f>
        <v>0.13866666666666666</v>
      </c>
      <c r="M38">
        <f>IFERROR(AVERAGE(L26:L29),"")</f>
        <v>3.484666666666667</v>
      </c>
    </row>
    <row r="39" spans="1:13" ht="15" customHeight="1" x14ac:dyDescent="0.25">
      <c r="A39" s="1" t="str">
        <f>A29</f>
        <v>Repetition 1</v>
      </c>
      <c r="B39" s="3">
        <f t="shared" ref="B39:J41" si="11">IF(B29="","",B29)</f>
        <v>1.8819999999999999</v>
      </c>
      <c r="C39" s="3">
        <f t="shared" si="11"/>
        <v>2.081</v>
      </c>
      <c r="D39" s="3">
        <f t="shared" si="11"/>
        <v>1.6679999999999999</v>
      </c>
      <c r="E39" s="3">
        <f t="shared" si="11"/>
        <v>2.8029999999999999</v>
      </c>
      <c r="F39" s="3" t="str">
        <f t="shared" si="11"/>
        <v/>
      </c>
      <c r="G39" s="3" t="str">
        <f t="shared" si="11"/>
        <v/>
      </c>
      <c r="H39" s="3" t="str">
        <f t="shared" si="11"/>
        <v/>
      </c>
      <c r="I39" s="3" t="str">
        <f t="shared" si="11"/>
        <v/>
      </c>
      <c r="J39" s="3" t="str">
        <f t="shared" si="11"/>
        <v/>
      </c>
    </row>
    <row r="40" spans="1:13" ht="15" customHeight="1" x14ac:dyDescent="0.25">
      <c r="A40" s="1" t="str">
        <f t="shared" ref="A40:A41" si="12">A30</f>
        <v>Repetition 2</v>
      </c>
      <c r="B40" s="3">
        <f t="shared" si="11"/>
        <v>2.1459999999999999</v>
      </c>
      <c r="C40" s="3">
        <f t="shared" si="11"/>
        <v>2.4430000000000001</v>
      </c>
      <c r="D40" s="3">
        <f t="shared" si="11"/>
        <v>2.3940000000000001</v>
      </c>
      <c r="E40" s="3">
        <f t="shared" si="11"/>
        <v>3.109</v>
      </c>
      <c r="F40" s="3" t="str">
        <f t="shared" si="11"/>
        <v/>
      </c>
      <c r="G40" s="3" t="str">
        <f t="shared" si="11"/>
        <v/>
      </c>
      <c r="H40" s="3" t="str">
        <f t="shared" si="11"/>
        <v/>
      </c>
      <c r="I40" s="3" t="str">
        <f t="shared" si="11"/>
        <v/>
      </c>
      <c r="J40" s="3" t="str">
        <f t="shared" si="11"/>
        <v/>
      </c>
    </row>
    <row r="41" spans="1:13" ht="15" customHeight="1" x14ac:dyDescent="0.25">
      <c r="A41" s="1" t="str">
        <f t="shared" si="12"/>
        <v>Repetition 3</v>
      </c>
      <c r="B41" s="3">
        <f t="shared" si="11"/>
        <v>1.849</v>
      </c>
      <c r="C41" s="3">
        <f t="shared" si="11"/>
        <v>2.347</v>
      </c>
      <c r="D41" s="3">
        <f t="shared" si="11"/>
        <v>1.6779999999999999</v>
      </c>
      <c r="E41" s="3">
        <f t="shared" si="11"/>
        <v>3.2509999999999999</v>
      </c>
      <c r="F41" s="3" t="str">
        <f t="shared" si="11"/>
        <v/>
      </c>
      <c r="G41" s="3" t="str">
        <f t="shared" si="11"/>
        <v/>
      </c>
      <c r="H41" s="3" t="str">
        <f t="shared" si="11"/>
        <v/>
      </c>
      <c r="I41" s="3" t="str">
        <f t="shared" si="11"/>
        <v/>
      </c>
      <c r="J41" s="3" t="str">
        <f t="shared" si="11"/>
        <v/>
      </c>
    </row>
    <row r="42" spans="1:13" x14ac:dyDescent="0.3">
      <c r="A42" s="1" t="s">
        <v>13</v>
      </c>
      <c r="B42" s="3">
        <f>IFERROR(AVERAGE(B39:B41),"")</f>
        <v>1.9589999999999999</v>
      </c>
      <c r="C42" s="3">
        <f t="shared" ref="C42:J42" si="13">IFERROR(AVERAGE(C39:C41),"")</f>
        <v>2.2903333333333333</v>
      </c>
      <c r="D42" s="3">
        <f t="shared" si="13"/>
        <v>1.9133333333333333</v>
      </c>
      <c r="E42" s="3">
        <f t="shared" si="13"/>
        <v>3.0543333333333336</v>
      </c>
      <c r="F42" s="3" t="str">
        <f t="shared" si="13"/>
        <v/>
      </c>
      <c r="G42" s="3" t="str">
        <f t="shared" si="13"/>
        <v/>
      </c>
      <c r="H42" s="3" t="str">
        <f t="shared" si="13"/>
        <v/>
      </c>
      <c r="I42" s="3" t="str">
        <f t="shared" si="13"/>
        <v/>
      </c>
      <c r="J42" s="3" t="str">
        <f t="shared" si="13"/>
        <v/>
      </c>
    </row>
    <row r="43" spans="1:13" ht="15" x14ac:dyDescent="0.25">
      <c r="A43" s="4" t="str">
        <f>A20</f>
        <v>% viability</v>
      </c>
      <c r="B43" s="3">
        <f>IFERROR(((B42-B38)/($M$38-$L$38))*100,"")</f>
        <v>55.260011954572605</v>
      </c>
      <c r="C43" s="3">
        <f t="shared" ref="C43:J43" si="14">IFERROR(((C42-C38)/($M$38-$L$38))*100,"")</f>
        <v>64.654313608288476</v>
      </c>
      <c r="D43" s="3">
        <f t="shared" si="14"/>
        <v>52.938832436740377</v>
      </c>
      <c r="E43" s="3">
        <f t="shared" si="14"/>
        <v>87.099023709902355</v>
      </c>
      <c r="F43" s="3" t="str">
        <f t="shared" si="14"/>
        <v/>
      </c>
      <c r="G43" s="3" t="str">
        <f t="shared" si="14"/>
        <v/>
      </c>
      <c r="H43" s="3" t="str">
        <f t="shared" si="14"/>
        <v/>
      </c>
      <c r="I43" s="3" t="str">
        <f t="shared" si="14"/>
        <v/>
      </c>
      <c r="J43" s="3" t="str">
        <f t="shared" si="14"/>
        <v/>
      </c>
    </row>
    <row r="44" spans="1:13" ht="15" x14ac:dyDescent="0.25">
      <c r="A44" s="4" t="str">
        <f>A21</f>
        <v>% mortality</v>
      </c>
      <c r="B44" s="3">
        <f>IFERROR(100-B43,"")</f>
        <v>44.739988045427395</v>
      </c>
      <c r="C44" s="3">
        <f t="shared" ref="C44:J44" si="15">IFERROR(100-C43,"")</f>
        <v>35.345686391711524</v>
      </c>
      <c r="D44" s="3">
        <f t="shared" si="15"/>
        <v>47.061167563259623</v>
      </c>
      <c r="E44" s="3">
        <f t="shared" si="15"/>
        <v>12.900976290097645</v>
      </c>
      <c r="F44" s="3" t="str">
        <f t="shared" si="15"/>
        <v/>
      </c>
      <c r="G44" s="3" t="str">
        <f t="shared" si="15"/>
        <v/>
      </c>
      <c r="H44" s="3" t="str">
        <f t="shared" si="15"/>
        <v/>
      </c>
      <c r="I44" s="3" t="str">
        <f t="shared" si="15"/>
        <v/>
      </c>
      <c r="J44" s="3" t="str">
        <f t="shared" si="15"/>
        <v/>
      </c>
    </row>
    <row r="45" spans="1:13" ht="15" x14ac:dyDescent="0.25">
      <c r="A45" s="3"/>
      <c r="B45" s="3"/>
      <c r="C45" s="3"/>
      <c r="D45" s="3"/>
      <c r="E45" s="3"/>
      <c r="F45" s="3"/>
      <c r="G45" s="3"/>
    </row>
    <row r="46" spans="1:13" ht="15" x14ac:dyDescent="0.25">
      <c r="A46" s="3"/>
      <c r="B46" s="3"/>
      <c r="C46" s="3"/>
      <c r="D46" s="3"/>
      <c r="E46" s="3"/>
      <c r="F46" s="3"/>
      <c r="G46" s="3"/>
    </row>
    <row r="47" spans="1:13" ht="15" x14ac:dyDescent="0.25">
      <c r="A47" s="1" t="s">
        <v>4</v>
      </c>
      <c r="B47" s="10" t="str">
        <f>'Experiment 1'!B47</f>
        <v>vero chu2</v>
      </c>
    </row>
    <row r="48" spans="1:13" ht="15" x14ac:dyDescent="0.25">
      <c r="A48" s="1"/>
      <c r="B48" s="1">
        <f>IF('Experiment 1'!B48="","",'Experiment 1'!B48)</f>
        <v>100</v>
      </c>
      <c r="C48" s="1">
        <f>IF('Experiment 1'!C48="","",'Experiment 1'!C48)</f>
        <v>50</v>
      </c>
      <c r="D48" s="1">
        <f>IF('Experiment 1'!D48="","",'Experiment 1'!D48)</f>
        <v>20</v>
      </c>
      <c r="E48" s="1">
        <v>2</v>
      </c>
      <c r="F48" s="1" t="str">
        <f>IF('Experiment 1'!F48="","",'Experiment 1'!F48)</f>
        <v/>
      </c>
      <c r="G48" s="1" t="str">
        <f>IF('Experiment 1'!G48="","",'Experiment 1'!G48)</f>
        <v/>
      </c>
      <c r="H48" s="1" t="str">
        <f>IF('Experiment 1'!H48="","",'Experiment 1'!H48)</f>
        <v/>
      </c>
      <c r="I48" s="1" t="str">
        <f>IF('Experiment 1'!I48="","",'Experiment 1'!I48)</f>
        <v/>
      </c>
      <c r="J48" s="1" t="str">
        <f>IF('Experiment 1'!J48="","",'Experiment 1'!J48)</f>
        <v/>
      </c>
      <c r="K48" s="1" t="str">
        <f>IF('Experiment 1'!K48="","",'Experiment 1'!K48)</f>
        <v>Blank</v>
      </c>
      <c r="L48" s="1" t="str">
        <f>IF('Experiment 1'!L48="","",'Experiment 1'!L48)</f>
        <v>Solvent</v>
      </c>
      <c r="M48" s="1" t="str">
        <f>IF('Experiment 1'!M48="","",'Experiment 1'!M48)</f>
        <v/>
      </c>
    </row>
    <row r="49" spans="1:13" ht="30" x14ac:dyDescent="0.25">
      <c r="A49" s="1" t="str">
        <f>IF('Experiment 1'!A49="","",'Experiment 1'!A49)</f>
        <v>Blank + extract</v>
      </c>
      <c r="B49" s="8"/>
      <c r="C49" s="8"/>
      <c r="D49" s="8"/>
      <c r="E49" s="12"/>
      <c r="F49" s="12"/>
      <c r="G49" s="12"/>
      <c r="H49" s="12"/>
      <c r="I49" s="12"/>
      <c r="J49" s="12"/>
      <c r="K49" s="41">
        <v>9.0999999999999998E-2</v>
      </c>
      <c r="L49" s="42">
        <v>3.1739999999999999</v>
      </c>
      <c r="M49" s="2"/>
    </row>
    <row r="50" spans="1:13" ht="15" customHeight="1" thickBot="1" x14ac:dyDescent="0.3">
      <c r="A50" s="1" t="str">
        <f>IF('Experiment 1'!A50="","",'Experiment 1'!A50)</f>
        <v>Blank + extract</v>
      </c>
      <c r="B50" s="8"/>
      <c r="C50" s="8"/>
      <c r="D50" s="8"/>
      <c r="E50" s="12"/>
      <c r="F50" s="12"/>
      <c r="G50" s="12"/>
      <c r="H50" s="12"/>
      <c r="I50" s="12"/>
      <c r="J50" s="12"/>
      <c r="K50" s="41">
        <v>0.10199999999999999</v>
      </c>
      <c r="L50" s="42">
        <v>3.14</v>
      </c>
      <c r="M50" s="2"/>
    </row>
    <row r="51" spans="1:13" ht="15" customHeight="1" x14ac:dyDescent="0.25">
      <c r="A51" s="1" t="str">
        <f>IF('Experiment 1'!A51="","",'Experiment 1'!A51)</f>
        <v>Blank + extract</v>
      </c>
      <c r="B51" s="22">
        <v>0.13100000000000001</v>
      </c>
      <c r="C51" s="23">
        <v>0.108</v>
      </c>
      <c r="D51" s="23">
        <v>0.11799999999999999</v>
      </c>
      <c r="E51" s="24">
        <v>0.124</v>
      </c>
      <c r="F51" s="12"/>
      <c r="G51" s="12"/>
      <c r="H51" s="12"/>
      <c r="I51" s="12"/>
      <c r="J51" s="12"/>
      <c r="K51" s="41">
        <v>9.5000000000000001E-2</v>
      </c>
      <c r="L51" s="42">
        <v>3.1469999999999998</v>
      </c>
      <c r="M51" s="2"/>
    </row>
    <row r="52" spans="1:13" ht="15" customHeight="1" x14ac:dyDescent="0.25">
      <c r="A52" s="1" t="str">
        <f>IF('Experiment 1'!A52="","",'Experiment 1'!A52)</f>
        <v>Repetition 1</v>
      </c>
      <c r="B52" s="25">
        <v>2.8919999999999999</v>
      </c>
      <c r="C52" s="26">
        <v>3.1560000000000001</v>
      </c>
      <c r="D52" s="26">
        <v>3.1419999999999999</v>
      </c>
      <c r="E52" s="27">
        <v>3.1429999999999998</v>
      </c>
      <c r="F52" s="8"/>
      <c r="G52" s="8"/>
      <c r="H52" s="8"/>
      <c r="I52" s="8"/>
      <c r="J52" s="8"/>
      <c r="K52" s="9"/>
      <c r="L52" s="2"/>
      <c r="M52" s="2"/>
    </row>
    <row r="53" spans="1:13" x14ac:dyDescent="0.3">
      <c r="A53" s="1" t="str">
        <f>IF('Experiment 1'!A53="","",'Experiment 1'!A53)</f>
        <v>Repetition 2</v>
      </c>
      <c r="B53" s="25">
        <v>3.08</v>
      </c>
      <c r="C53" s="26">
        <v>3.214</v>
      </c>
      <c r="D53" s="26">
        <v>3.173</v>
      </c>
      <c r="E53" s="27">
        <v>3.2280000000000002</v>
      </c>
      <c r="F53" s="8"/>
      <c r="G53" s="8"/>
      <c r="H53" s="8"/>
      <c r="I53" s="8"/>
      <c r="J53" s="8"/>
      <c r="K53" s="8"/>
      <c r="L53" s="8"/>
      <c r="M53" s="2"/>
    </row>
    <row r="54" spans="1:13" ht="15" customHeight="1" x14ac:dyDescent="0.25">
      <c r="A54" s="1" t="str">
        <f>IF('Experiment 1'!A54="","",'Experiment 1'!A54)</f>
        <v>Repetition 3</v>
      </c>
      <c r="B54" s="25">
        <v>3.0129999999999999</v>
      </c>
      <c r="C54" s="26">
        <v>3.0539999999999998</v>
      </c>
      <c r="D54" s="26">
        <v>3.048</v>
      </c>
      <c r="E54" s="27">
        <v>3.0219999999999998</v>
      </c>
      <c r="F54" s="8"/>
      <c r="G54" s="8"/>
      <c r="H54" s="8"/>
      <c r="I54" s="8"/>
      <c r="J54" s="8"/>
      <c r="K54" s="8"/>
      <c r="L54" s="8"/>
      <c r="M54" s="2"/>
    </row>
    <row r="55" spans="1:13" ht="15" customHeight="1" x14ac:dyDescent="0.25">
      <c r="A55" s="1" t="str">
        <f>IF('Experiment 1'!A55="","",'Experiment 1'!A55)</f>
        <v/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2"/>
      <c r="M55" s="2"/>
    </row>
    <row r="56" spans="1:13" ht="15" customHeight="1" x14ac:dyDescent="0.25">
      <c r="A56" s="1" t="str">
        <f>IF('Experiment 1'!A56="","",'Experiment 1'!A56)</f>
        <v/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2"/>
      <c r="M56" s="2"/>
    </row>
    <row r="57" spans="1:13" ht="15" x14ac:dyDescent="0.25">
      <c r="A57" s="3"/>
      <c r="B57" s="1">
        <f>IF('Experiment 1'!B57="","",'Experiment 1'!B57)</f>
        <v>100</v>
      </c>
      <c r="C57" s="1">
        <f>IF('Experiment 1'!C57="","",'Experiment 1'!C57)</f>
        <v>50</v>
      </c>
      <c r="D57" s="1">
        <f>IF('Experiment 1'!D57="","",'Experiment 1'!D57)</f>
        <v>20</v>
      </c>
      <c r="E57" s="1">
        <v>2</v>
      </c>
      <c r="F57" s="1" t="str">
        <f>IF('Experiment 1'!F57="","",'Experiment 1'!F57)</f>
        <v/>
      </c>
      <c r="G57" s="1" t="str">
        <f>IF('Experiment 1'!G57="","",'Experiment 1'!G57)</f>
        <v/>
      </c>
      <c r="H57" s="1" t="str">
        <f>IF('Experiment 1'!H57="","",'Experiment 1'!H57)</f>
        <v/>
      </c>
      <c r="I57" s="1" t="str">
        <f>IF('Experiment 1'!I57="","",'Experiment 1'!I57)</f>
        <v/>
      </c>
      <c r="J57" s="1" t="str">
        <f>IF('Experiment 1'!J57="","",'Experiment 1'!J57)</f>
        <v/>
      </c>
      <c r="K57" s="1" t="str">
        <f>IF('Experiment 1'!K57="","",'Experiment 1'!K57)</f>
        <v>Blank</v>
      </c>
      <c r="L57" s="1" t="str">
        <f>IF('Experiment 1'!L57="","",'Experiment 1'!L57)</f>
        <v>Solvent</v>
      </c>
      <c r="M57" s="1" t="str">
        <f>IF('Experiment 1'!M57="","",'Experiment 1'!M57)</f>
        <v/>
      </c>
    </row>
    <row r="58" spans="1:13" ht="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 x14ac:dyDescent="0.25">
      <c r="A60" s="1" t="str">
        <f>B47</f>
        <v>vero chu2</v>
      </c>
      <c r="B60" s="1">
        <f t="shared" ref="B60:E60" si="16">B48</f>
        <v>100</v>
      </c>
      <c r="C60" s="1">
        <f t="shared" si="16"/>
        <v>50</v>
      </c>
      <c r="D60" s="1">
        <f t="shared" si="16"/>
        <v>20</v>
      </c>
      <c r="E60" s="1">
        <f t="shared" si="16"/>
        <v>2</v>
      </c>
      <c r="F60" s="1" t="str">
        <f>F48</f>
        <v/>
      </c>
      <c r="G60" s="1" t="str">
        <f>G48</f>
        <v/>
      </c>
      <c r="H60" s="1" t="str">
        <f t="shared" ref="H60:J60" si="17">H48</f>
        <v/>
      </c>
      <c r="I60" s="1" t="str">
        <f t="shared" si="17"/>
        <v/>
      </c>
      <c r="J60" s="1" t="str">
        <f t="shared" si="17"/>
        <v/>
      </c>
      <c r="L60" s="1" t="str">
        <f>K48</f>
        <v>Blank</v>
      </c>
      <c r="M60" s="1" t="str">
        <f>L48</f>
        <v>Solvent</v>
      </c>
    </row>
    <row r="61" spans="1:13" ht="27.6" x14ac:dyDescent="0.3">
      <c r="A61" s="1" t="str">
        <f>A49</f>
        <v>Blank + extract</v>
      </c>
      <c r="B61" s="3">
        <f>IFERROR(AVERAGE(B49:B51),"")</f>
        <v>0.13100000000000001</v>
      </c>
      <c r="C61" s="3">
        <f t="shared" ref="C61:J61" si="18">IFERROR(AVERAGE(C49:C51),"")</f>
        <v>0.108</v>
      </c>
      <c r="D61" s="3">
        <f t="shared" si="18"/>
        <v>0.11799999999999999</v>
      </c>
      <c r="E61" s="3">
        <f t="shared" si="18"/>
        <v>0.124</v>
      </c>
      <c r="F61" s="3" t="str">
        <f t="shared" si="18"/>
        <v/>
      </c>
      <c r="G61" s="3" t="str">
        <f t="shared" si="18"/>
        <v/>
      </c>
      <c r="H61" s="3" t="str">
        <f t="shared" si="18"/>
        <v/>
      </c>
      <c r="I61" s="3" t="str">
        <f t="shared" si="18"/>
        <v/>
      </c>
      <c r="J61" s="3" t="str">
        <f t="shared" si="18"/>
        <v/>
      </c>
      <c r="K61" s="1" t="s">
        <v>13</v>
      </c>
      <c r="L61">
        <f>IFERROR(AVERAGE(K49:K52),"")</f>
        <v>9.6000000000000016E-2</v>
      </c>
      <c r="M61">
        <f>IFERROR(AVERAGE(L49:L52),"")</f>
        <v>3.1536666666666666</v>
      </c>
    </row>
    <row r="62" spans="1:13" ht="15" customHeight="1" x14ac:dyDescent="0.25">
      <c r="A62" s="1" t="str">
        <f>A52</f>
        <v>Repetition 1</v>
      </c>
      <c r="B62" s="3">
        <f>IF(B52="","",B52)</f>
        <v>2.8919999999999999</v>
      </c>
      <c r="C62" s="3">
        <f t="shared" ref="C62:J62" si="19">IF(C52="","",C52)</f>
        <v>3.1560000000000001</v>
      </c>
      <c r="D62" s="3">
        <f t="shared" si="19"/>
        <v>3.1419999999999999</v>
      </c>
      <c r="E62" s="3">
        <f t="shared" si="19"/>
        <v>3.1429999999999998</v>
      </c>
      <c r="F62" s="3" t="str">
        <f t="shared" si="19"/>
        <v/>
      </c>
      <c r="G62" s="3" t="str">
        <f t="shared" si="19"/>
        <v/>
      </c>
      <c r="H62" s="3" t="str">
        <f t="shared" si="19"/>
        <v/>
      </c>
      <c r="I62" s="3" t="str">
        <f t="shared" si="19"/>
        <v/>
      </c>
      <c r="J62" s="3" t="str">
        <f t="shared" si="19"/>
        <v/>
      </c>
    </row>
    <row r="63" spans="1:13" ht="15" customHeight="1" x14ac:dyDescent="0.25">
      <c r="A63" s="1" t="str">
        <f t="shared" ref="A63:A64" si="20">A53</f>
        <v>Repetition 2</v>
      </c>
      <c r="B63" s="3">
        <f t="shared" ref="B63:J64" si="21">IF(B53="","",B53)</f>
        <v>3.08</v>
      </c>
      <c r="C63" s="3">
        <f t="shared" si="21"/>
        <v>3.214</v>
      </c>
      <c r="D63" s="3">
        <f t="shared" si="21"/>
        <v>3.173</v>
      </c>
      <c r="E63" s="3">
        <f t="shared" si="21"/>
        <v>3.2280000000000002</v>
      </c>
      <c r="F63" s="3" t="str">
        <f t="shared" si="21"/>
        <v/>
      </c>
      <c r="G63" s="3" t="str">
        <f t="shared" si="21"/>
        <v/>
      </c>
      <c r="H63" s="3" t="str">
        <f t="shared" si="21"/>
        <v/>
      </c>
      <c r="I63" s="3" t="str">
        <f t="shared" si="21"/>
        <v/>
      </c>
      <c r="J63" s="3" t="str">
        <f t="shared" si="21"/>
        <v/>
      </c>
    </row>
    <row r="64" spans="1:13" ht="15" customHeight="1" x14ac:dyDescent="0.25">
      <c r="A64" s="1" t="str">
        <f t="shared" si="20"/>
        <v>Repetition 3</v>
      </c>
      <c r="B64" s="3">
        <f t="shared" si="21"/>
        <v>3.0129999999999999</v>
      </c>
      <c r="C64" s="3">
        <f t="shared" si="21"/>
        <v>3.0539999999999998</v>
      </c>
      <c r="D64" s="3">
        <f t="shared" si="21"/>
        <v>3.048</v>
      </c>
      <c r="E64" s="3">
        <f t="shared" si="21"/>
        <v>3.0219999999999998</v>
      </c>
      <c r="F64" s="3" t="str">
        <f t="shared" si="21"/>
        <v/>
      </c>
      <c r="G64" s="3" t="str">
        <f t="shared" si="21"/>
        <v/>
      </c>
      <c r="H64" s="3" t="str">
        <f t="shared" si="21"/>
        <v/>
      </c>
      <c r="I64" s="3" t="str">
        <f t="shared" si="21"/>
        <v/>
      </c>
      <c r="J64" s="3" t="str">
        <f t="shared" si="21"/>
        <v/>
      </c>
    </row>
    <row r="65" spans="1:13" x14ac:dyDescent="0.3">
      <c r="A65" s="1" t="s">
        <v>13</v>
      </c>
      <c r="B65" s="3">
        <f>IFERROR(AVERAGE(B62:B64),"")</f>
        <v>2.9949999999999997</v>
      </c>
      <c r="C65" s="3">
        <f t="shared" ref="C65:J65" si="22">IFERROR(AVERAGE(C62:C64),"")</f>
        <v>3.1413333333333333</v>
      </c>
      <c r="D65" s="3">
        <f t="shared" si="22"/>
        <v>3.121</v>
      </c>
      <c r="E65" s="3">
        <f t="shared" si="22"/>
        <v>3.1310000000000002</v>
      </c>
      <c r="F65" s="3" t="str">
        <f t="shared" si="22"/>
        <v/>
      </c>
      <c r="G65" s="3" t="str">
        <f t="shared" si="22"/>
        <v/>
      </c>
      <c r="H65" s="3" t="str">
        <f t="shared" si="22"/>
        <v/>
      </c>
      <c r="I65" s="3" t="str">
        <f t="shared" si="22"/>
        <v/>
      </c>
      <c r="J65" s="3" t="str">
        <f t="shared" si="22"/>
        <v/>
      </c>
    </row>
    <row r="66" spans="1:13" ht="15" x14ac:dyDescent="0.25">
      <c r="A66" s="4" t="str">
        <f>A43</f>
        <v>% viability</v>
      </c>
      <c r="B66" s="3">
        <f>IFERROR(((B65-B61)/($M$61-$L$61))*100,"")</f>
        <v>93.666194265780007</v>
      </c>
      <c r="C66" s="3">
        <f t="shared" ref="C66:J66" si="23">IFERROR(((C65-C61)/($M$61-$L$61))*100,"")</f>
        <v>99.204186198626417</v>
      </c>
      <c r="D66" s="3">
        <f t="shared" si="23"/>
        <v>98.212144336640151</v>
      </c>
      <c r="E66" s="3">
        <f t="shared" si="23"/>
        <v>98.342963043715258</v>
      </c>
      <c r="F66" s="3" t="str">
        <f t="shared" si="23"/>
        <v/>
      </c>
      <c r="G66" s="3" t="str">
        <f t="shared" si="23"/>
        <v/>
      </c>
      <c r="H66" s="3" t="str">
        <f t="shared" si="23"/>
        <v/>
      </c>
      <c r="I66" s="3" t="str">
        <f t="shared" si="23"/>
        <v/>
      </c>
      <c r="J66" s="3" t="str">
        <f t="shared" si="23"/>
        <v/>
      </c>
    </row>
    <row r="67" spans="1:13" ht="15" x14ac:dyDescent="0.25">
      <c r="A67" s="4" t="str">
        <f>A44</f>
        <v>% mortality</v>
      </c>
      <c r="B67" s="3">
        <f>IFERROR(100-B66,"")</f>
        <v>6.3338057342199932</v>
      </c>
      <c r="C67" s="3">
        <f t="shared" ref="C67:J67" si="24">IFERROR(100-C66,"")</f>
        <v>0.79581380137358337</v>
      </c>
      <c r="D67" s="3">
        <f t="shared" si="24"/>
        <v>1.7878556633598492</v>
      </c>
      <c r="E67" s="3">
        <f t="shared" si="24"/>
        <v>1.6570369562847418</v>
      </c>
      <c r="F67" s="3" t="str">
        <f t="shared" si="24"/>
        <v/>
      </c>
      <c r="G67" s="3" t="str">
        <f t="shared" si="24"/>
        <v/>
      </c>
      <c r="H67" s="3" t="str">
        <f t="shared" si="24"/>
        <v/>
      </c>
      <c r="I67" s="3" t="str">
        <f t="shared" si="24"/>
        <v/>
      </c>
      <c r="J67" s="3" t="str">
        <f t="shared" si="24"/>
        <v/>
      </c>
    </row>
    <row r="68" spans="1:13" ht="15" x14ac:dyDescent="0.25">
      <c r="A68" s="3"/>
      <c r="B68" s="3"/>
      <c r="C68" s="3"/>
      <c r="D68" s="3"/>
      <c r="E68" s="3"/>
      <c r="F68" s="3"/>
      <c r="G68" s="3"/>
    </row>
    <row r="69" spans="1:13" ht="15" x14ac:dyDescent="0.25">
      <c r="A69" s="3"/>
      <c r="B69" s="3"/>
      <c r="C69" s="3"/>
      <c r="D69" s="3"/>
      <c r="E69" s="3"/>
      <c r="F69" s="3"/>
      <c r="G69" s="3"/>
    </row>
    <row r="70" spans="1:13" ht="15" x14ac:dyDescent="0.25">
      <c r="A70" s="1" t="s">
        <v>4</v>
      </c>
      <c r="B70" s="11" t="str">
        <f>'Experiment 1'!B70</f>
        <v>vero-tulu4</v>
      </c>
    </row>
    <row r="71" spans="1:13" ht="15" x14ac:dyDescent="0.25">
      <c r="A71" s="1"/>
      <c r="B71" s="1">
        <f>IF('Experiment 1'!B71="","",'Experiment 1'!B71)</f>
        <v>100</v>
      </c>
      <c r="C71" s="1">
        <f>IF('Experiment 1'!C71="","",'Experiment 1'!C71)</f>
        <v>50</v>
      </c>
      <c r="D71" s="1">
        <f>IF('Experiment 1'!D71="","",'Experiment 1'!D71)</f>
        <v>20</v>
      </c>
      <c r="E71" s="1">
        <v>2</v>
      </c>
      <c r="F71" s="1" t="str">
        <f>IF('Experiment 1'!F71="","",'Experiment 1'!F71)</f>
        <v/>
      </c>
      <c r="G71" s="1" t="str">
        <f>IF('Experiment 1'!G71="","",'Experiment 1'!G71)</f>
        <v/>
      </c>
      <c r="H71" s="1" t="str">
        <f>IF('Experiment 1'!H71="","",'Experiment 1'!H71)</f>
        <v/>
      </c>
      <c r="I71" s="1" t="str">
        <f>IF('Experiment 1'!I71="","",'Experiment 1'!I71)</f>
        <v/>
      </c>
      <c r="J71" s="1" t="str">
        <f>IF('Experiment 1'!J71="","",'Experiment 1'!J71)</f>
        <v/>
      </c>
      <c r="K71" s="1" t="str">
        <f>IF('Experiment 1'!K71="","",'Experiment 1'!K71)</f>
        <v>Blank</v>
      </c>
      <c r="L71" s="1" t="str">
        <f>IF('Experiment 1'!L71="","",'Experiment 1'!L71)</f>
        <v>Solvent</v>
      </c>
      <c r="M71" s="1" t="str">
        <f>IF('Experiment 1'!M71="","",'Experiment 1'!M71)</f>
        <v/>
      </c>
    </row>
    <row r="72" spans="1:13" ht="15" customHeight="1" x14ac:dyDescent="0.25">
      <c r="A72" s="1" t="str">
        <f>IF('Experiment 1'!A72="","",'Experiment 1'!A72)</f>
        <v>Blank + extract</v>
      </c>
      <c r="B72" s="8"/>
      <c r="C72" s="8"/>
      <c r="D72" s="8"/>
      <c r="E72" s="12"/>
      <c r="F72" s="12"/>
      <c r="G72" s="12"/>
      <c r="H72" s="12"/>
      <c r="I72" s="12"/>
      <c r="J72" s="12"/>
      <c r="K72" s="41">
        <v>9.0999999999999998E-2</v>
      </c>
      <c r="L72" s="42">
        <v>3.1739999999999999</v>
      </c>
      <c r="M72" s="2"/>
    </row>
    <row r="73" spans="1:13" ht="15" customHeight="1" x14ac:dyDescent="0.25">
      <c r="A73" s="1" t="str">
        <f>IF('Experiment 1'!A73="","",'Experiment 1'!A73)</f>
        <v>Blank + extract</v>
      </c>
      <c r="B73" s="8"/>
      <c r="C73" s="8"/>
      <c r="D73" s="8"/>
      <c r="E73" s="12"/>
      <c r="F73" s="12"/>
      <c r="G73" s="12"/>
      <c r="H73" s="12"/>
      <c r="I73" s="12"/>
      <c r="J73" s="12"/>
      <c r="K73" s="41">
        <v>0.10199999999999999</v>
      </c>
      <c r="L73" s="42">
        <v>3.14</v>
      </c>
      <c r="M73" s="2"/>
    </row>
    <row r="74" spans="1:13" ht="15" customHeight="1" x14ac:dyDescent="0.25">
      <c r="A74" s="1" t="str">
        <f>IF('Experiment 1'!A74="","",'Experiment 1'!A74)</f>
        <v>Blank + extract</v>
      </c>
      <c r="B74" s="32">
        <v>0.13500000000000001</v>
      </c>
      <c r="C74" s="33">
        <v>0.122</v>
      </c>
      <c r="D74" s="33">
        <v>0.11700000000000001</v>
      </c>
      <c r="E74" s="34">
        <v>0.11899999999999999</v>
      </c>
      <c r="F74" s="12"/>
      <c r="G74" s="12"/>
      <c r="H74" s="12"/>
      <c r="I74" s="12"/>
      <c r="J74" s="12"/>
      <c r="K74" s="41">
        <v>9.5000000000000001E-2</v>
      </c>
      <c r="L74" s="42">
        <v>3.1469999999999998</v>
      </c>
      <c r="M74" s="2"/>
    </row>
    <row r="75" spans="1:13" ht="15" customHeight="1" x14ac:dyDescent="0.25">
      <c r="A75" s="1" t="str">
        <f>IF('Experiment 1'!A75="","",'Experiment 1'!A75)</f>
        <v>Repetition 1</v>
      </c>
      <c r="B75" s="35">
        <v>2.8889999999999998</v>
      </c>
      <c r="C75" s="36">
        <v>3.0510000000000002</v>
      </c>
      <c r="D75" s="36">
        <v>3.1739999999999999</v>
      </c>
      <c r="E75" s="37">
        <v>3.1349999999999998</v>
      </c>
      <c r="F75" s="8"/>
      <c r="G75" s="8"/>
      <c r="H75" s="8"/>
      <c r="I75" s="8"/>
      <c r="J75" s="8"/>
      <c r="K75" s="9"/>
      <c r="L75" s="2"/>
      <c r="M75" s="2"/>
    </row>
    <row r="76" spans="1:13" ht="15" customHeight="1" x14ac:dyDescent="0.25">
      <c r="A76" s="1" t="str">
        <f>IF('Experiment 1'!A76="","",'Experiment 1'!A76)</f>
        <v>Repetition 2</v>
      </c>
      <c r="B76" s="35">
        <v>2.984</v>
      </c>
      <c r="C76" s="36">
        <v>2.8860000000000001</v>
      </c>
      <c r="D76" s="36">
        <v>3.2450000000000001</v>
      </c>
      <c r="E76" s="37">
        <v>3.4430000000000001</v>
      </c>
      <c r="F76" s="8"/>
      <c r="G76" s="8"/>
      <c r="H76" s="8"/>
      <c r="I76" s="8"/>
      <c r="J76" s="8"/>
      <c r="K76" s="8"/>
      <c r="L76" s="8"/>
      <c r="M76" s="2"/>
    </row>
    <row r="77" spans="1:13" ht="15" customHeight="1" thickBot="1" x14ac:dyDescent="0.3">
      <c r="A77" s="1" t="str">
        <f>IF('Experiment 1'!A77="","",'Experiment 1'!A77)</f>
        <v>Repetition 3</v>
      </c>
      <c r="B77" s="38">
        <v>3.1280000000000001</v>
      </c>
      <c r="C77" s="39">
        <v>3.145</v>
      </c>
      <c r="D77" s="39">
        <v>3.4860000000000002</v>
      </c>
      <c r="E77" s="40">
        <v>3.4849999999999999</v>
      </c>
      <c r="F77" s="8"/>
      <c r="G77" s="8"/>
      <c r="H77" s="8"/>
      <c r="I77" s="8"/>
      <c r="J77" s="8"/>
      <c r="K77" s="8"/>
      <c r="L77" s="8"/>
      <c r="M77" s="2"/>
    </row>
    <row r="78" spans="1:13" ht="15" x14ac:dyDescent="0.25">
      <c r="A78" s="1" t="str">
        <f>IF('Experiment 1'!A78="","",'Experiment 1'!A78)</f>
        <v/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 x14ac:dyDescent="0.25">
      <c r="A79" s="1" t="str">
        <f>IF('Experiment 1'!A79="","",'Experiment 1'!A79)</f>
        <v/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 x14ac:dyDescent="0.25">
      <c r="A80" s="3"/>
      <c r="B80" s="1">
        <f>IF('Experiment 1'!B80="","",'Experiment 1'!B80)</f>
        <v>100</v>
      </c>
      <c r="C80" s="1">
        <f>IF('Experiment 1'!C80="","",'Experiment 1'!C80)</f>
        <v>50</v>
      </c>
      <c r="D80" s="1">
        <f>IF('Experiment 1'!D80="","",'Experiment 1'!D80)</f>
        <v>20</v>
      </c>
      <c r="E80" s="1">
        <v>2</v>
      </c>
      <c r="F80" s="1" t="str">
        <f>IF('Experiment 1'!F80="","",'Experiment 1'!F80)</f>
        <v/>
      </c>
      <c r="G80" s="1" t="str">
        <f>IF('Experiment 1'!G80="","",'Experiment 1'!G80)</f>
        <v/>
      </c>
      <c r="H80" s="1" t="str">
        <f>IF('Experiment 1'!H80="","",'Experiment 1'!H80)</f>
        <v/>
      </c>
      <c r="I80" s="1" t="str">
        <f>IF('Experiment 1'!I80="","",'Experiment 1'!I80)</f>
        <v/>
      </c>
      <c r="J80" s="1" t="str">
        <f>IF('Experiment 1'!J80="","",'Experiment 1'!J80)</f>
        <v/>
      </c>
      <c r="K80" s="1" t="str">
        <f>IF('Experiment 1'!K80="","",'Experiment 1'!K80)</f>
        <v>Blank</v>
      </c>
      <c r="L80" s="1" t="str">
        <f>IF('Experiment 1'!L80="","",'Experiment 1'!L80)</f>
        <v>Solvent</v>
      </c>
      <c r="M80" s="1" t="str">
        <f>IF('Experiment 1'!M80="","",'Experiment 1'!M80)</f>
        <v/>
      </c>
    </row>
    <row r="81" spans="1:13" ht="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30" x14ac:dyDescent="0.25">
      <c r="A83" s="1" t="str">
        <f>B70</f>
        <v>vero-tulu4</v>
      </c>
      <c r="B83" s="1">
        <f>B71</f>
        <v>100</v>
      </c>
      <c r="C83" s="1">
        <f t="shared" ref="C83:E83" si="25">C71</f>
        <v>50</v>
      </c>
      <c r="D83" s="1">
        <f t="shared" si="25"/>
        <v>20</v>
      </c>
      <c r="E83" s="1">
        <f t="shared" si="25"/>
        <v>2</v>
      </c>
      <c r="F83" s="1" t="str">
        <f>F71</f>
        <v/>
      </c>
      <c r="G83" s="1" t="str">
        <f>G71</f>
        <v/>
      </c>
      <c r="H83" s="1" t="str">
        <f t="shared" ref="H83:J83" si="26">H71</f>
        <v/>
      </c>
      <c r="I83" s="1" t="str">
        <f t="shared" si="26"/>
        <v/>
      </c>
      <c r="J83" s="1" t="str">
        <f t="shared" si="26"/>
        <v/>
      </c>
      <c r="L83" s="1" t="str">
        <f>K71</f>
        <v>Blank</v>
      </c>
      <c r="M83" s="1" t="str">
        <f>L71</f>
        <v>Solvent</v>
      </c>
    </row>
    <row r="84" spans="1:13" ht="27.6" x14ac:dyDescent="0.3">
      <c r="A84" s="1" t="str">
        <f>A72</f>
        <v>Blank + extract</v>
      </c>
      <c r="B84" s="3">
        <f>IFERROR(AVERAGE(B72:B74),"")</f>
        <v>0.13500000000000001</v>
      </c>
      <c r="C84" s="3">
        <f t="shared" ref="C84:J84" si="27">IFERROR(AVERAGE(C72:C74),"")</f>
        <v>0.122</v>
      </c>
      <c r="D84" s="3">
        <f t="shared" si="27"/>
        <v>0.11700000000000001</v>
      </c>
      <c r="E84" s="3">
        <f t="shared" si="27"/>
        <v>0.11899999999999999</v>
      </c>
      <c r="F84" s="3" t="str">
        <f t="shared" si="27"/>
        <v/>
      </c>
      <c r="G84" s="3" t="str">
        <f t="shared" si="27"/>
        <v/>
      </c>
      <c r="H84" s="3" t="str">
        <f t="shared" si="27"/>
        <v/>
      </c>
      <c r="I84" s="3" t="str">
        <f t="shared" si="27"/>
        <v/>
      </c>
      <c r="J84" s="3" t="str">
        <f t="shared" si="27"/>
        <v/>
      </c>
      <c r="K84" s="1" t="s">
        <v>13</v>
      </c>
      <c r="L84">
        <f>IFERROR(AVERAGE(K72:K75),"")</f>
        <v>9.6000000000000016E-2</v>
      </c>
      <c r="M84">
        <f>IFERROR(AVERAGE(L72:L75),"")</f>
        <v>3.1536666666666666</v>
      </c>
    </row>
    <row r="85" spans="1:13" ht="15" customHeight="1" x14ac:dyDescent="0.25">
      <c r="A85" s="1" t="str">
        <f>A75</f>
        <v>Repetition 1</v>
      </c>
      <c r="B85" s="3">
        <f>IF(B75="","",B75)</f>
        <v>2.8889999999999998</v>
      </c>
      <c r="C85" s="3">
        <f t="shared" ref="C85:J85" si="28">IF(C75="","",C75)</f>
        <v>3.0510000000000002</v>
      </c>
      <c r="D85" s="3">
        <f t="shared" si="28"/>
        <v>3.1739999999999999</v>
      </c>
      <c r="E85" s="3">
        <f t="shared" si="28"/>
        <v>3.1349999999999998</v>
      </c>
      <c r="F85" s="3" t="str">
        <f t="shared" si="28"/>
        <v/>
      </c>
      <c r="G85" s="3" t="str">
        <f t="shared" si="28"/>
        <v/>
      </c>
      <c r="H85" s="3" t="str">
        <f t="shared" si="28"/>
        <v/>
      </c>
      <c r="I85" s="3" t="str">
        <f t="shared" si="28"/>
        <v/>
      </c>
      <c r="J85" s="3" t="str">
        <f t="shared" si="28"/>
        <v/>
      </c>
    </row>
    <row r="86" spans="1:13" ht="15" customHeight="1" x14ac:dyDescent="0.25">
      <c r="A86" s="1" t="str">
        <f t="shared" ref="A86:A87" si="29">A76</f>
        <v>Repetition 2</v>
      </c>
      <c r="B86" s="3">
        <f t="shared" ref="B86:J87" si="30">IF(B76="","",B76)</f>
        <v>2.984</v>
      </c>
      <c r="C86" s="3">
        <f t="shared" si="30"/>
        <v>2.8860000000000001</v>
      </c>
      <c r="D86" s="3">
        <f t="shared" si="30"/>
        <v>3.2450000000000001</v>
      </c>
      <c r="E86" s="3">
        <f t="shared" si="30"/>
        <v>3.4430000000000001</v>
      </c>
      <c r="F86" s="3" t="str">
        <f t="shared" si="30"/>
        <v/>
      </c>
      <c r="G86" s="3" t="str">
        <f t="shared" si="30"/>
        <v/>
      </c>
      <c r="H86" s="3" t="str">
        <f t="shared" si="30"/>
        <v/>
      </c>
      <c r="I86" s="3" t="str">
        <f t="shared" si="30"/>
        <v/>
      </c>
      <c r="J86" s="3" t="str">
        <f t="shared" si="30"/>
        <v/>
      </c>
    </row>
    <row r="87" spans="1:13" ht="15" customHeight="1" x14ac:dyDescent="0.25">
      <c r="A87" s="1" t="str">
        <f t="shared" si="29"/>
        <v>Repetition 3</v>
      </c>
      <c r="B87" s="3">
        <f t="shared" si="30"/>
        <v>3.1280000000000001</v>
      </c>
      <c r="C87" s="3">
        <f t="shared" si="30"/>
        <v>3.145</v>
      </c>
      <c r="D87" s="3">
        <f t="shared" si="30"/>
        <v>3.4860000000000002</v>
      </c>
      <c r="E87" s="3">
        <f t="shared" si="30"/>
        <v>3.4849999999999999</v>
      </c>
      <c r="F87" s="3" t="str">
        <f t="shared" si="30"/>
        <v/>
      </c>
      <c r="G87" s="3" t="str">
        <f t="shared" si="30"/>
        <v/>
      </c>
      <c r="H87" s="3" t="str">
        <f t="shared" si="30"/>
        <v/>
      </c>
      <c r="I87" s="3" t="str">
        <f t="shared" si="30"/>
        <v/>
      </c>
      <c r="J87" s="3" t="str">
        <f t="shared" si="30"/>
        <v/>
      </c>
    </row>
    <row r="88" spans="1:13" x14ac:dyDescent="0.3">
      <c r="A88" s="1" t="s">
        <v>13</v>
      </c>
      <c r="B88" s="3">
        <f>IFERROR(AVERAGE(B85:B87),"")</f>
        <v>3.0003333333333333</v>
      </c>
      <c r="C88" s="3">
        <f t="shared" ref="C88:J88" si="31">IFERROR(AVERAGE(C85:C87),"")</f>
        <v>3.0273333333333334</v>
      </c>
      <c r="D88" s="3">
        <f t="shared" si="31"/>
        <v>3.3016666666666672</v>
      </c>
      <c r="E88" s="3">
        <f t="shared" si="31"/>
        <v>3.3543333333333329</v>
      </c>
      <c r="F88" s="3" t="str">
        <f t="shared" si="31"/>
        <v/>
      </c>
      <c r="G88" s="3" t="str">
        <f t="shared" si="31"/>
        <v/>
      </c>
      <c r="H88" s="3" t="str">
        <f t="shared" si="31"/>
        <v/>
      </c>
      <c r="I88" s="3" t="str">
        <f t="shared" si="31"/>
        <v/>
      </c>
      <c r="J88" s="3" t="str">
        <f t="shared" si="31"/>
        <v/>
      </c>
    </row>
    <row r="89" spans="1:13" ht="15" x14ac:dyDescent="0.25">
      <c r="A89" s="4" t="str">
        <f>A66</f>
        <v>% viability</v>
      </c>
      <c r="B89" s="3">
        <f>IFERROR(((B88-B84)/($M$84-$L$84))*100,"")</f>
        <v>93.709800501471705</v>
      </c>
      <c r="C89" s="3">
        <f t="shared" ref="C89:J89" si="32">IFERROR(((C88-C84)/($M$61-$L$61))*100,"")</f>
        <v>95.017987572222836</v>
      </c>
      <c r="D89" s="3">
        <f t="shared" si="32"/>
        <v>104.15349394963482</v>
      </c>
      <c r="E89" s="3">
        <f t="shared" si="32"/>
        <v>105.81053090591953</v>
      </c>
      <c r="F89" s="3" t="str">
        <f t="shared" si="32"/>
        <v/>
      </c>
      <c r="G89" s="3" t="str">
        <f t="shared" si="32"/>
        <v/>
      </c>
      <c r="H89" s="3" t="str">
        <f t="shared" si="32"/>
        <v/>
      </c>
      <c r="I89" s="3" t="str">
        <f t="shared" si="32"/>
        <v/>
      </c>
      <c r="J89" s="3" t="str">
        <f t="shared" si="32"/>
        <v/>
      </c>
    </row>
    <row r="90" spans="1:13" ht="15" x14ac:dyDescent="0.25">
      <c r="A90" s="4" t="str">
        <f>A67</f>
        <v>% mortality</v>
      </c>
      <c r="B90" s="3">
        <f>IFERROR(100-B89,"")</f>
        <v>6.2901994985282954</v>
      </c>
      <c r="C90" s="3">
        <f t="shared" ref="C90:J90" si="33">IFERROR(100-C89,"")</f>
        <v>4.982012427777164</v>
      </c>
      <c r="D90" s="3">
        <f t="shared" si="33"/>
        <v>-4.1534939496348215</v>
      </c>
      <c r="E90" s="3">
        <f t="shared" si="33"/>
        <v>-5.8105309059195349</v>
      </c>
      <c r="F90" s="3" t="str">
        <f t="shared" si="33"/>
        <v/>
      </c>
      <c r="G90" s="3" t="str">
        <f t="shared" si="33"/>
        <v/>
      </c>
      <c r="H90" s="3" t="str">
        <f t="shared" si="33"/>
        <v/>
      </c>
      <c r="I90" s="3" t="str">
        <f t="shared" si="33"/>
        <v/>
      </c>
      <c r="J90" s="3" t="str">
        <f t="shared" si="33"/>
        <v/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73" zoomScaleNormal="100" workbookViewId="0">
      <selection activeCell="H94" sqref="H94"/>
    </sheetView>
  </sheetViews>
  <sheetFormatPr baseColWidth="10" defaultRowHeight="14.4" x14ac:dyDescent="0.3"/>
  <cols>
    <col min="1" max="1" width="13.44140625" customWidth="1"/>
    <col min="2" max="13" width="11.6640625" customWidth="1"/>
    <col min="14" max="14" width="13.6640625" customWidth="1"/>
    <col min="16" max="16" width="11.44140625" customWidth="1"/>
    <col min="23" max="23" width="13.5546875" customWidth="1"/>
    <col min="29" max="29" width="13.44140625" customWidth="1"/>
    <col min="31" max="31" width="15.33203125" customWidth="1"/>
    <col min="36" max="36" width="13.88671875" customWidth="1"/>
    <col min="44" max="44" width="13.44140625" customWidth="1"/>
    <col min="46" max="46" width="15.33203125" customWidth="1"/>
    <col min="51" max="51" width="13.6640625" customWidth="1"/>
    <col min="53" max="53" width="13.6640625" customWidth="1"/>
    <col min="59" max="59" width="13.44140625" customWidth="1"/>
    <col min="66" max="66" width="13.6640625" customWidth="1"/>
  </cols>
  <sheetData>
    <row r="1" spans="1:14" ht="15" x14ac:dyDescent="0.25">
      <c r="A1" s="1" t="s">
        <v>4</v>
      </c>
      <c r="B1" s="5" t="str">
        <f>'Experiment 1'!B1</f>
        <v>Lung_CHU2</v>
      </c>
    </row>
    <row r="2" spans="1:14" ht="15" x14ac:dyDescent="0.25">
      <c r="A2" s="1"/>
      <c r="B2" s="1">
        <f>IF('Experiment 1'!B2="","",'Experiment 1'!B2)</f>
        <v>100</v>
      </c>
      <c r="C2" s="1">
        <f>IF('Experiment 1'!C2="","",'Experiment 1'!C2)</f>
        <v>50</v>
      </c>
      <c r="D2" s="1">
        <f>IF('Experiment 1'!D2="","",'Experiment 1'!D2)</f>
        <v>20</v>
      </c>
      <c r="E2" s="1">
        <f>IF('Experiment 1'!E2="","",'Experiment 1'!E2)</f>
        <v>2</v>
      </c>
      <c r="F2" s="1" t="str">
        <f>IF('Experiment 1'!F2="","",'Experiment 1'!F2)</f>
        <v/>
      </c>
      <c r="G2" s="1" t="str">
        <f>IF('Experiment 1'!G2="","",'Experiment 1'!G2)</f>
        <v/>
      </c>
      <c r="H2" s="1" t="str">
        <f>IF('Experiment 1'!H2="","",'Experiment 1'!H2)</f>
        <v/>
      </c>
      <c r="I2" s="1" t="str">
        <f>IF('Experiment 1'!I2="","",'Experiment 1'!I2)</f>
        <v/>
      </c>
      <c r="J2" s="1" t="str">
        <f>IF('Experiment 1'!J2="","",'Experiment 1'!J2)</f>
        <v/>
      </c>
      <c r="K2" s="1" t="str">
        <f>IF('Experiment 1'!K2="","",'Experiment 1'!K2)</f>
        <v>Blank</v>
      </c>
      <c r="L2" s="1" t="str">
        <f>IF('Experiment 1'!L2="","",'Experiment 1'!L2)</f>
        <v>Solvent</v>
      </c>
      <c r="M2" s="1" t="str">
        <f>IF('Experiment 1'!M2="","",'Experiment 1'!M2)</f>
        <v/>
      </c>
      <c r="N2" s="3"/>
    </row>
    <row r="3" spans="1:14" ht="30" x14ac:dyDescent="0.25">
      <c r="A3" s="1" t="str">
        <f>IF('Experiment 1'!A3="","",'Experiment 1'!A3)</f>
        <v>Blank + extract</v>
      </c>
      <c r="B3" s="30"/>
      <c r="C3" s="30"/>
      <c r="D3" s="30"/>
      <c r="E3" s="31"/>
      <c r="F3" s="12"/>
      <c r="G3" s="12"/>
      <c r="H3" s="12"/>
      <c r="I3" s="12"/>
      <c r="J3" s="12"/>
      <c r="K3" s="28">
        <v>0.105</v>
      </c>
      <c r="L3" s="29">
        <v>3.0830000000000002</v>
      </c>
      <c r="M3" s="9"/>
      <c r="N3" s="3"/>
    </row>
    <row r="4" spans="1:14" ht="15" customHeight="1" thickBot="1" x14ac:dyDescent="0.3">
      <c r="A4" s="1" t="str">
        <f>IF('Experiment 1'!A4="","",'Experiment 1'!A4)</f>
        <v>Blank + extract</v>
      </c>
      <c r="B4" s="30"/>
      <c r="C4" s="30"/>
      <c r="D4" s="30"/>
      <c r="E4" s="31"/>
      <c r="F4" s="12"/>
      <c r="G4" s="12"/>
      <c r="H4" s="12"/>
      <c r="I4" s="12"/>
      <c r="J4" s="12"/>
      <c r="K4" s="28">
        <v>0.115</v>
      </c>
      <c r="L4" s="29">
        <v>2.9369999999999998</v>
      </c>
      <c r="M4" s="9"/>
      <c r="N4" s="3"/>
    </row>
    <row r="5" spans="1:14" ht="15" customHeight="1" x14ac:dyDescent="0.25">
      <c r="A5" s="1" t="str">
        <f>IF('Experiment 1'!A5="","",'Experiment 1'!A5)</f>
        <v>Blank + extract</v>
      </c>
      <c r="B5" s="22">
        <v>0.16400000000000001</v>
      </c>
      <c r="C5" s="23">
        <v>0.14000000000000001</v>
      </c>
      <c r="D5" s="23">
        <v>0.105</v>
      </c>
      <c r="E5" s="24">
        <v>0.10199999999999999</v>
      </c>
      <c r="F5" s="12"/>
      <c r="G5" s="12"/>
      <c r="H5" s="12"/>
      <c r="I5" s="12"/>
      <c r="J5" s="12"/>
      <c r="K5" s="28">
        <v>0.111</v>
      </c>
      <c r="L5" s="29">
        <v>3.1989999999999998</v>
      </c>
      <c r="M5" s="9"/>
      <c r="N5" s="3"/>
    </row>
    <row r="6" spans="1:14" ht="15" customHeight="1" x14ac:dyDescent="0.25">
      <c r="A6" s="1" t="str">
        <f>IF('Experiment 1'!A6="","",'Experiment 1'!A6)</f>
        <v>Repetition 1</v>
      </c>
      <c r="B6" s="25">
        <v>1.976</v>
      </c>
      <c r="C6" s="26">
        <v>2.3410000000000002</v>
      </c>
      <c r="D6" s="26">
        <v>2.4129999999999998</v>
      </c>
      <c r="E6" s="27">
        <v>3.282</v>
      </c>
      <c r="F6" s="8"/>
      <c r="G6" s="8"/>
      <c r="H6" s="8"/>
      <c r="I6" s="8"/>
      <c r="J6" s="8"/>
      <c r="K6" s="9"/>
      <c r="L6" s="2"/>
      <c r="M6" s="9"/>
    </row>
    <row r="7" spans="1:14" x14ac:dyDescent="0.3">
      <c r="A7" s="1" t="str">
        <f>IF('Experiment 1'!A7="","",'Experiment 1'!A7)</f>
        <v>Repetition 2</v>
      </c>
      <c r="B7" s="25">
        <v>2.3580000000000001</v>
      </c>
      <c r="C7" s="26">
        <v>2.3969999999999998</v>
      </c>
      <c r="D7" s="26">
        <v>2.5779999999999998</v>
      </c>
      <c r="E7" s="27">
        <v>2.948</v>
      </c>
      <c r="F7" s="8"/>
      <c r="G7" s="8"/>
      <c r="H7" s="8"/>
      <c r="I7" s="8"/>
      <c r="J7" s="8"/>
      <c r="K7" s="8"/>
      <c r="L7" s="8"/>
      <c r="M7" s="9"/>
    </row>
    <row r="8" spans="1:14" ht="15" customHeight="1" x14ac:dyDescent="0.25">
      <c r="A8" s="1" t="str">
        <f>IF('Experiment 1'!A8="","",'Experiment 1'!A8)</f>
        <v>Repetition 3</v>
      </c>
      <c r="B8" s="25">
        <v>2.238</v>
      </c>
      <c r="C8" s="26">
        <v>2.31</v>
      </c>
      <c r="D8" s="26">
        <v>2.524</v>
      </c>
      <c r="E8" s="27">
        <v>3.1520000000000001</v>
      </c>
      <c r="F8" s="8"/>
      <c r="G8" s="8"/>
      <c r="H8" s="8"/>
      <c r="I8" s="8"/>
      <c r="J8" s="8"/>
      <c r="K8" s="8"/>
      <c r="L8" s="8"/>
      <c r="M8" s="8"/>
    </row>
    <row r="9" spans="1:14" ht="15" customHeight="1" x14ac:dyDescent="0.25">
      <c r="A9" s="1" t="str">
        <f>IF('Experiment 1'!A9="","",'Experiment 1'!A9)</f>
        <v/>
      </c>
      <c r="B9" s="9"/>
      <c r="C9" s="9"/>
      <c r="D9" s="9"/>
      <c r="E9" s="9"/>
      <c r="F9" s="9"/>
      <c r="G9" s="9"/>
      <c r="H9" s="9"/>
      <c r="I9" s="9"/>
      <c r="J9" s="9"/>
      <c r="K9" s="8"/>
      <c r="L9" s="8"/>
      <c r="M9" s="8"/>
    </row>
    <row r="10" spans="1:14" ht="15" customHeight="1" x14ac:dyDescent="0.25">
      <c r="A10" s="1" t="str">
        <f>IF('Experiment 1'!A10="","",'Experiment 1'!A10)</f>
        <v/>
      </c>
      <c r="B10" s="9"/>
      <c r="C10" s="9"/>
      <c r="D10" s="9"/>
      <c r="E10" s="9"/>
      <c r="F10" s="9"/>
      <c r="G10" s="9"/>
      <c r="H10" s="9"/>
      <c r="I10" s="9"/>
      <c r="J10" s="9"/>
      <c r="K10" s="8"/>
      <c r="L10" s="8"/>
      <c r="M10" s="8"/>
    </row>
    <row r="11" spans="1:14" ht="15" x14ac:dyDescent="0.25">
      <c r="A11" s="3"/>
      <c r="B11" s="1">
        <f>IF('Experiment 1'!B11="","",'Experiment 1'!B11)</f>
        <v>100</v>
      </c>
      <c r="C11" s="1">
        <f>IF('Experiment 1'!C11="","",'Experiment 1'!C11)</f>
        <v>50</v>
      </c>
      <c r="D11" s="1">
        <f>IF('Experiment 1'!D11="","",'Experiment 1'!D11)</f>
        <v>20</v>
      </c>
      <c r="E11" s="1">
        <f>IF('Experiment 1'!E11="","",'Experiment 1'!E11)</f>
        <v>2</v>
      </c>
      <c r="F11" s="1" t="str">
        <f>IF('Experiment 1'!F11="","",'Experiment 1'!F11)</f>
        <v/>
      </c>
      <c r="G11" s="1" t="str">
        <f>IF('Experiment 1'!G11="","",'Experiment 1'!G11)</f>
        <v/>
      </c>
      <c r="H11" s="1" t="str">
        <f>IF('Experiment 1'!H11="","",'Experiment 1'!H11)</f>
        <v/>
      </c>
      <c r="I11" s="1" t="str">
        <f>IF('Experiment 1'!I11="","",'Experiment 1'!I11)</f>
        <v/>
      </c>
      <c r="J11" s="1" t="str">
        <f>IF('Experiment 1'!J11="","",'Experiment 1'!J11)</f>
        <v/>
      </c>
      <c r="K11" s="1" t="str">
        <f>IF('Experiment 1'!K11="","",'Experiment 1'!K11)</f>
        <v>Blank</v>
      </c>
      <c r="L11" s="1" t="str">
        <f>IF('Experiment 1'!L11="","",'Experiment 1'!L11)</f>
        <v>Solvent</v>
      </c>
      <c r="M11" s="1" t="str">
        <f>IF('Experiment 1'!M11="","",'Experiment 1'!M11)</f>
        <v/>
      </c>
      <c r="N11" s="3"/>
    </row>
    <row r="12" spans="1:14" ht="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1" t="str">
        <f>B1</f>
        <v>Lung_CHU2</v>
      </c>
      <c r="B14" s="1">
        <f>B2</f>
        <v>100</v>
      </c>
      <c r="C14" s="1">
        <f t="shared" ref="C14:J14" si="0">C2</f>
        <v>50</v>
      </c>
      <c r="D14" s="1">
        <f t="shared" si="0"/>
        <v>20</v>
      </c>
      <c r="E14" s="1">
        <f t="shared" si="0"/>
        <v>2</v>
      </c>
      <c r="F14" s="1" t="str">
        <f t="shared" si="0"/>
        <v/>
      </c>
      <c r="G14" s="1" t="str">
        <f t="shared" si="0"/>
        <v/>
      </c>
      <c r="H14" s="1" t="str">
        <f t="shared" si="0"/>
        <v/>
      </c>
      <c r="I14" s="1" t="str">
        <f t="shared" si="0"/>
        <v/>
      </c>
      <c r="J14" s="1" t="str">
        <f t="shared" si="0"/>
        <v/>
      </c>
      <c r="L14" s="1" t="str">
        <f>K2</f>
        <v>Blank</v>
      </c>
      <c r="M14" s="1" t="str">
        <f>L2</f>
        <v>Solvent</v>
      </c>
    </row>
    <row r="15" spans="1:14" ht="27.6" x14ac:dyDescent="0.3">
      <c r="A15" s="1" t="str">
        <f>A3</f>
        <v>Blank + extract</v>
      </c>
      <c r="B15" s="3">
        <f>IFERROR(AVERAGE(B3:B5),"")</f>
        <v>0.16400000000000001</v>
      </c>
      <c r="C15" s="3">
        <f t="shared" ref="C15:I15" si="1">IFERROR(AVERAGE(C3:C5),"")</f>
        <v>0.14000000000000001</v>
      </c>
      <c r="D15" s="3">
        <f t="shared" si="1"/>
        <v>0.105</v>
      </c>
      <c r="E15" s="3">
        <f t="shared" si="1"/>
        <v>0.10199999999999999</v>
      </c>
      <c r="F15" s="3" t="str">
        <f t="shared" si="1"/>
        <v/>
      </c>
      <c r="G15" s="3" t="str">
        <f t="shared" si="1"/>
        <v/>
      </c>
      <c r="H15" s="3" t="str">
        <f t="shared" si="1"/>
        <v/>
      </c>
      <c r="I15" s="3" t="str">
        <f t="shared" si="1"/>
        <v/>
      </c>
      <c r="J15" s="3" t="str">
        <f t="shared" ref="J15:J18" si="2">IF(J3="","",J3)</f>
        <v/>
      </c>
      <c r="K15" s="1" t="s">
        <v>13</v>
      </c>
      <c r="L15">
        <f>IFERROR(AVERAGE(K3:K6),"")</f>
        <v>0.11033333333333334</v>
      </c>
      <c r="M15">
        <f>IFERROR(AVERAGE(L3:L6),"")</f>
        <v>3.073</v>
      </c>
    </row>
    <row r="16" spans="1:14" ht="15" customHeight="1" x14ac:dyDescent="0.25">
      <c r="A16" s="1" t="str">
        <f>A6</f>
        <v>Repetition 1</v>
      </c>
      <c r="B16" s="3">
        <f>IF(B6="","",B6)</f>
        <v>1.976</v>
      </c>
      <c r="C16" s="3">
        <f t="shared" ref="C16:I18" si="3">IF(C6="","",C6)</f>
        <v>2.3410000000000002</v>
      </c>
      <c r="D16" s="3">
        <f t="shared" si="3"/>
        <v>2.4129999999999998</v>
      </c>
      <c r="E16" s="3">
        <f t="shared" si="3"/>
        <v>3.282</v>
      </c>
      <c r="F16" s="3" t="str">
        <f t="shared" si="3"/>
        <v/>
      </c>
      <c r="G16" s="3" t="str">
        <f t="shared" si="3"/>
        <v/>
      </c>
      <c r="H16" s="3" t="str">
        <f t="shared" si="3"/>
        <v/>
      </c>
      <c r="I16" s="3" t="str">
        <f t="shared" si="3"/>
        <v/>
      </c>
      <c r="J16" s="3" t="str">
        <f t="shared" si="2"/>
        <v/>
      </c>
    </row>
    <row r="17" spans="1:13" ht="15" customHeight="1" x14ac:dyDescent="0.25">
      <c r="A17" s="1" t="str">
        <f t="shared" ref="A17:A18" si="4">A7</f>
        <v>Repetition 2</v>
      </c>
      <c r="B17" s="3">
        <f t="shared" ref="B17:B18" si="5">IF(B7="","",B7)</f>
        <v>2.3580000000000001</v>
      </c>
      <c r="C17" s="3">
        <f t="shared" si="3"/>
        <v>2.3969999999999998</v>
      </c>
      <c r="D17" s="3">
        <f t="shared" si="3"/>
        <v>2.5779999999999998</v>
      </c>
      <c r="E17" s="3">
        <f t="shared" si="3"/>
        <v>2.948</v>
      </c>
      <c r="F17" s="3" t="str">
        <f t="shared" si="3"/>
        <v/>
      </c>
      <c r="G17" s="3" t="str">
        <f t="shared" si="3"/>
        <v/>
      </c>
      <c r="H17" s="3" t="str">
        <f t="shared" si="3"/>
        <v/>
      </c>
      <c r="I17" s="3" t="str">
        <f t="shared" si="3"/>
        <v/>
      </c>
      <c r="J17" s="3" t="str">
        <f t="shared" si="2"/>
        <v/>
      </c>
    </row>
    <row r="18" spans="1:13" ht="15" customHeight="1" x14ac:dyDescent="0.25">
      <c r="A18" s="1" t="str">
        <f t="shared" si="4"/>
        <v>Repetition 3</v>
      </c>
      <c r="B18" s="3">
        <f t="shared" si="5"/>
        <v>2.238</v>
      </c>
      <c r="C18" s="3">
        <f t="shared" si="3"/>
        <v>2.31</v>
      </c>
      <c r="D18" s="3">
        <f t="shared" si="3"/>
        <v>2.524</v>
      </c>
      <c r="E18" s="3">
        <f t="shared" si="3"/>
        <v>3.1520000000000001</v>
      </c>
      <c r="F18" s="3" t="str">
        <f t="shared" si="3"/>
        <v/>
      </c>
      <c r="G18" s="3" t="str">
        <f t="shared" si="3"/>
        <v/>
      </c>
      <c r="H18" s="3" t="str">
        <f t="shared" si="3"/>
        <v/>
      </c>
      <c r="I18" s="3" t="str">
        <f t="shared" si="3"/>
        <v/>
      </c>
      <c r="J18" s="3" t="str">
        <f t="shared" si="2"/>
        <v/>
      </c>
    </row>
    <row r="19" spans="1:13" x14ac:dyDescent="0.3">
      <c r="A19" s="1" t="s">
        <v>13</v>
      </c>
      <c r="B19" s="3">
        <f>IFERROR(AVERAGE(B16:B18),"")</f>
        <v>2.1906666666666665</v>
      </c>
      <c r="C19" s="3">
        <f t="shared" ref="C19:J19" si="6">IFERROR(AVERAGE(C16:C18),"")</f>
        <v>2.3493333333333335</v>
      </c>
      <c r="D19" s="3">
        <f t="shared" si="6"/>
        <v>2.5049999999999999</v>
      </c>
      <c r="E19" s="3">
        <f t="shared" si="6"/>
        <v>3.127333333333334</v>
      </c>
      <c r="F19" s="3" t="str">
        <f t="shared" si="6"/>
        <v/>
      </c>
      <c r="G19" s="3" t="str">
        <f t="shared" si="6"/>
        <v/>
      </c>
      <c r="H19" s="3" t="str">
        <f t="shared" si="6"/>
        <v/>
      </c>
      <c r="I19" s="3" t="str">
        <f t="shared" si="6"/>
        <v/>
      </c>
      <c r="J19" s="3" t="str">
        <f t="shared" si="6"/>
        <v/>
      </c>
    </row>
    <row r="20" spans="1:13" ht="22.5" customHeight="1" x14ac:dyDescent="0.25">
      <c r="A20" s="4" t="s">
        <v>10</v>
      </c>
      <c r="B20" s="3">
        <f>IFERROR(((B19-B15)/($M$15-$L$15))*100,"")</f>
        <v>68.406840684068399</v>
      </c>
      <c r="C20" s="3">
        <f t="shared" ref="C20:J20" si="7">IFERROR(((C19-C15)/($M$15-$L$15))*100,"")</f>
        <v>74.572457245724564</v>
      </c>
      <c r="D20" s="3">
        <f t="shared" si="7"/>
        <v>81.008100810081004</v>
      </c>
      <c r="E20" s="3">
        <f t="shared" si="7"/>
        <v>102.11521152115213</v>
      </c>
      <c r="F20" s="3" t="str">
        <f t="shared" si="7"/>
        <v/>
      </c>
      <c r="G20" s="3" t="str">
        <f t="shared" si="7"/>
        <v/>
      </c>
      <c r="H20" s="3" t="str">
        <f t="shared" si="7"/>
        <v/>
      </c>
      <c r="I20" s="3" t="str">
        <f t="shared" si="7"/>
        <v/>
      </c>
      <c r="J20" s="3" t="str">
        <f t="shared" si="7"/>
        <v/>
      </c>
    </row>
    <row r="21" spans="1:13" ht="22.5" customHeight="1" x14ac:dyDescent="0.25">
      <c r="A21" s="7" t="s">
        <v>11</v>
      </c>
      <c r="B21" s="3">
        <f>IFERROR(100-B20,"")</f>
        <v>31.593159315931601</v>
      </c>
      <c r="C21" s="3">
        <f t="shared" ref="C21:J21" si="8">IFERROR(100-C20,"")</f>
        <v>25.427542754275436</v>
      </c>
      <c r="D21" s="3">
        <f t="shared" si="8"/>
        <v>18.991899189918996</v>
      </c>
      <c r="E21" s="3">
        <f t="shared" si="8"/>
        <v>-2.1152115211521334</v>
      </c>
      <c r="F21" s="3" t="str">
        <f t="shared" si="8"/>
        <v/>
      </c>
      <c r="G21" s="3" t="str">
        <f t="shared" si="8"/>
        <v/>
      </c>
      <c r="H21" s="3" t="str">
        <f t="shared" si="8"/>
        <v/>
      </c>
      <c r="I21" s="3" t="str">
        <f t="shared" si="8"/>
        <v/>
      </c>
      <c r="J21" s="3" t="str">
        <f t="shared" si="8"/>
        <v/>
      </c>
    </row>
    <row r="22" spans="1:13" ht="15" x14ac:dyDescent="0.25">
      <c r="A22" s="3"/>
      <c r="B22" s="3"/>
      <c r="C22" s="3"/>
      <c r="D22" s="3"/>
      <c r="E22" s="3"/>
      <c r="F22" s="3"/>
      <c r="G22" s="3"/>
    </row>
    <row r="23" spans="1:13" ht="15" customHeight="1" x14ac:dyDescent="0.25">
      <c r="A23" s="3"/>
      <c r="B23" s="3"/>
      <c r="C23" s="3"/>
      <c r="D23" s="3"/>
      <c r="E23" s="3"/>
      <c r="F23" s="3"/>
      <c r="G23" s="3"/>
      <c r="K23" s="8"/>
      <c r="L23" s="8"/>
      <c r="M23" s="8"/>
    </row>
    <row r="24" spans="1:13" ht="15" customHeight="1" x14ac:dyDescent="0.25">
      <c r="A24" s="1" t="s">
        <v>4</v>
      </c>
      <c r="B24" s="6" t="str">
        <f>'Experiment 1'!B24</f>
        <v>Lung-tulu4</v>
      </c>
    </row>
    <row r="25" spans="1:13" ht="15" x14ac:dyDescent="0.25">
      <c r="A25" s="1"/>
      <c r="B25" s="1">
        <f>IF('Experiment 1'!B25="","",'Experiment 1'!B25)</f>
        <v>100</v>
      </c>
      <c r="C25" s="1">
        <f>IF('Experiment 1'!C25="","",'Experiment 1'!C25)</f>
        <v>50</v>
      </c>
      <c r="D25" s="1">
        <f>IF('Experiment 1'!D25="","",'Experiment 1'!D25)</f>
        <v>20</v>
      </c>
      <c r="E25" s="1">
        <f>IF('Experiment 1'!E25="","",'Experiment 1'!E25)</f>
        <v>2</v>
      </c>
      <c r="F25" s="1" t="str">
        <f>IF('Experiment 1'!F25="","",'Experiment 1'!F25)</f>
        <v/>
      </c>
      <c r="G25" s="1" t="str">
        <f>IF('Experiment 1'!G25="","",'Experiment 1'!G25)</f>
        <v/>
      </c>
      <c r="H25" s="1" t="str">
        <f>IF('Experiment 1'!H25="","",'Experiment 1'!H25)</f>
        <v/>
      </c>
      <c r="I25" s="1" t="str">
        <f>IF('Experiment 1'!I25="","",'Experiment 1'!I25)</f>
        <v/>
      </c>
      <c r="J25" s="1" t="str">
        <f>IF('Experiment 1'!J25="","",'Experiment 1'!J25)</f>
        <v/>
      </c>
      <c r="K25" s="1" t="str">
        <f>IF('Experiment 1'!K25="","",'Experiment 1'!K25)</f>
        <v>Blank</v>
      </c>
      <c r="L25" s="1" t="str">
        <f>IF('Experiment 1'!L25="","",'Experiment 1'!L25)</f>
        <v>Solvent</v>
      </c>
      <c r="M25" s="1" t="str">
        <f>IF('Experiment 1'!M25="","",'Experiment 1'!M25)</f>
        <v/>
      </c>
    </row>
    <row r="26" spans="1:13" ht="30" customHeight="1" x14ac:dyDescent="0.25">
      <c r="A26" s="1" t="str">
        <f>IF('Experiment 1'!A26="","",'Experiment 1'!A26)</f>
        <v>Blank + extract</v>
      </c>
      <c r="B26" s="2"/>
      <c r="C26" s="2"/>
      <c r="D26" s="2"/>
      <c r="E26" s="12"/>
      <c r="F26" s="12"/>
      <c r="G26" s="12"/>
      <c r="H26" s="12"/>
      <c r="I26" s="12"/>
      <c r="J26" s="12"/>
      <c r="K26" s="28">
        <v>0.105</v>
      </c>
      <c r="L26" s="29">
        <v>3.0830000000000002</v>
      </c>
    </row>
    <row r="27" spans="1:13" ht="15" customHeight="1" x14ac:dyDescent="0.25">
      <c r="A27" s="1" t="str">
        <f>IF('Experiment 1'!A27="","",'Experiment 1'!A27)</f>
        <v>Blank + extract</v>
      </c>
      <c r="B27" s="2"/>
      <c r="C27" s="2"/>
      <c r="D27" s="2"/>
      <c r="E27" s="12"/>
      <c r="F27" s="12"/>
      <c r="G27" s="12"/>
      <c r="H27" s="12"/>
      <c r="I27" s="12"/>
      <c r="J27" s="12"/>
      <c r="K27" s="28">
        <v>0.115</v>
      </c>
      <c r="L27" s="29">
        <v>2.9369999999999998</v>
      </c>
      <c r="M27" s="2"/>
    </row>
    <row r="28" spans="1:13" ht="15" customHeight="1" x14ac:dyDescent="0.3">
      <c r="A28" s="1" t="str">
        <f>IF('Experiment 1'!A28="","",'Experiment 1'!A28)</f>
        <v>Blank + extract</v>
      </c>
      <c r="B28" s="32">
        <v>0.13800000000000001</v>
      </c>
      <c r="C28" s="33">
        <v>0.129</v>
      </c>
      <c r="D28" s="33">
        <v>0.112</v>
      </c>
      <c r="E28" s="34">
        <v>0.13900000000000001</v>
      </c>
      <c r="F28" s="12"/>
      <c r="G28" s="12"/>
      <c r="H28" s="12"/>
      <c r="I28" s="12"/>
      <c r="J28" s="12"/>
      <c r="K28" s="28">
        <v>0.111</v>
      </c>
      <c r="L28" s="29">
        <v>3.1989999999999998</v>
      </c>
      <c r="M28" s="2"/>
    </row>
    <row r="29" spans="1:13" ht="15" customHeight="1" x14ac:dyDescent="0.3">
      <c r="A29" s="1" t="str">
        <f>IF('Experiment 1'!A29="","",'Experiment 1'!A29)</f>
        <v>Repetition 1</v>
      </c>
      <c r="B29" s="35">
        <v>2.2349999999999999</v>
      </c>
      <c r="C29" s="36">
        <v>2.4</v>
      </c>
      <c r="D29" s="36">
        <v>1.9239999999999999</v>
      </c>
      <c r="E29" s="37">
        <v>3.0950000000000002</v>
      </c>
      <c r="F29" s="8"/>
      <c r="G29" s="8"/>
      <c r="H29" s="8"/>
      <c r="I29" s="8"/>
      <c r="J29" s="8"/>
      <c r="K29" s="9"/>
      <c r="L29" s="2"/>
      <c r="M29" s="2"/>
    </row>
    <row r="30" spans="1:13" x14ac:dyDescent="0.3">
      <c r="A30" s="1" t="str">
        <f>IF('Experiment 1'!A30="","",'Experiment 1'!A30)</f>
        <v>Repetition 2</v>
      </c>
      <c r="B30" s="35">
        <v>1.968</v>
      </c>
      <c r="C30" s="36">
        <v>1.5629999999999999</v>
      </c>
      <c r="D30" s="36">
        <v>2.8140000000000001</v>
      </c>
      <c r="E30" s="37">
        <v>3.484</v>
      </c>
      <c r="F30" s="8"/>
      <c r="G30" s="8"/>
      <c r="H30" s="8"/>
      <c r="I30" s="8"/>
      <c r="J30" s="8"/>
      <c r="K30" s="8"/>
      <c r="L30" s="8"/>
      <c r="M30" s="2"/>
    </row>
    <row r="31" spans="1:13" ht="15" customHeight="1" thickBot="1" x14ac:dyDescent="0.35">
      <c r="A31" s="1" t="str">
        <f>IF('Experiment 1'!A31="","",'Experiment 1'!A31)</f>
        <v>Repetition 3</v>
      </c>
      <c r="B31" s="38">
        <v>1.8360000000000001</v>
      </c>
      <c r="C31" s="39">
        <v>1.389</v>
      </c>
      <c r="D31" s="39">
        <v>2.7749999999999999</v>
      </c>
      <c r="E31" s="40">
        <v>3.7</v>
      </c>
      <c r="F31" s="8"/>
      <c r="G31" s="8"/>
      <c r="H31" s="8"/>
      <c r="I31" s="8"/>
      <c r="J31" s="8"/>
      <c r="K31" s="8"/>
      <c r="L31" s="8"/>
      <c r="M31" s="2"/>
    </row>
    <row r="32" spans="1:13" ht="15" customHeight="1" x14ac:dyDescent="0.3">
      <c r="A32" s="1" t="str">
        <f>IF('Experiment 1'!A32="","",'Experiment 1'!A32)</f>
        <v/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 customHeight="1" x14ac:dyDescent="0.3">
      <c r="A33" s="1" t="str">
        <f>IF('Experiment 1'!A33="","",'Experiment 1'!A33)</f>
        <v/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 customHeight="1" x14ac:dyDescent="0.3">
      <c r="A34" s="3"/>
      <c r="B34" s="1">
        <f>IF('Experiment 1'!B34="","",'Experiment 1'!B34)</f>
        <v>100</v>
      </c>
      <c r="C34" s="1">
        <f>IF('Experiment 1'!C34="","",'Experiment 1'!C34)</f>
        <v>50</v>
      </c>
      <c r="D34" s="1">
        <f>IF('Experiment 1'!D34="","",'Experiment 1'!D34)</f>
        <v>20</v>
      </c>
      <c r="E34" s="1">
        <f>IF('Experiment 1'!E34="","",'Experiment 1'!E34)</f>
        <v>2</v>
      </c>
      <c r="F34" s="1" t="str">
        <f>IF('Experiment 1'!F34="","",'Experiment 1'!F34)</f>
        <v/>
      </c>
      <c r="G34" s="1" t="str">
        <f>IF('Experiment 1'!G34="","",'Experiment 1'!G34)</f>
        <v/>
      </c>
      <c r="H34" s="1" t="str">
        <f>IF('Experiment 1'!H34="","",'Experiment 1'!H34)</f>
        <v/>
      </c>
      <c r="I34" s="1" t="str">
        <f>IF('Experiment 1'!I34="","",'Experiment 1'!I34)</f>
        <v/>
      </c>
      <c r="J34" s="1" t="str">
        <f>IF('Experiment 1'!J34="","",'Experiment 1'!J34)</f>
        <v/>
      </c>
      <c r="K34" s="1" t="str">
        <f>IF('Experiment 1'!K34="","",'Experiment 1'!K34)</f>
        <v>Blank</v>
      </c>
      <c r="L34" s="1" t="str">
        <f>IF('Experiment 1'!L34="","",'Experiment 1'!L34)</f>
        <v>Solvent</v>
      </c>
      <c r="M34" s="1" t="str">
        <f>IF('Experiment 1'!M34="","",'Experiment 1'!M34)</f>
        <v/>
      </c>
    </row>
    <row r="35" spans="1:13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1" t="str">
        <f>B24</f>
        <v>Lung-tulu4</v>
      </c>
      <c r="B37" s="1">
        <f t="shared" ref="B37:E37" si="9">B25</f>
        <v>100</v>
      </c>
      <c r="C37" s="1">
        <f t="shared" si="9"/>
        <v>50</v>
      </c>
      <c r="D37" s="1">
        <f t="shared" si="9"/>
        <v>20</v>
      </c>
      <c r="E37" s="1">
        <f t="shared" si="9"/>
        <v>2</v>
      </c>
      <c r="F37" s="1" t="str">
        <f>F25</f>
        <v/>
      </c>
      <c r="G37" s="1" t="str">
        <f>G25</f>
        <v/>
      </c>
      <c r="H37" s="1" t="str">
        <f t="shared" ref="H37" si="10">H25</f>
        <v/>
      </c>
      <c r="I37" s="1" t="str">
        <f>I25</f>
        <v/>
      </c>
      <c r="J37" s="1" t="str">
        <f>J25</f>
        <v/>
      </c>
      <c r="L37" s="1" t="str">
        <f>K25</f>
        <v>Blank</v>
      </c>
      <c r="M37" s="1" t="str">
        <f>L25</f>
        <v>Solvent</v>
      </c>
    </row>
    <row r="38" spans="1:13" ht="27.6" x14ac:dyDescent="0.3">
      <c r="A38" s="1" t="str">
        <f>A26</f>
        <v>Blank + extract</v>
      </c>
      <c r="B38" s="3">
        <f t="shared" ref="B38:J38" si="11">IFERROR(AVERAGE(B26:B28),"")</f>
        <v>0.13800000000000001</v>
      </c>
      <c r="C38" s="3">
        <f t="shared" si="11"/>
        <v>0.129</v>
      </c>
      <c r="D38" s="3">
        <f t="shared" si="11"/>
        <v>0.112</v>
      </c>
      <c r="E38" s="3">
        <f t="shared" si="11"/>
        <v>0.13900000000000001</v>
      </c>
      <c r="F38" s="3" t="str">
        <f t="shared" si="11"/>
        <v/>
      </c>
      <c r="G38" s="3" t="str">
        <f t="shared" si="11"/>
        <v/>
      </c>
      <c r="H38" s="3" t="str">
        <f t="shared" si="11"/>
        <v/>
      </c>
      <c r="I38" s="3" t="str">
        <f t="shared" si="11"/>
        <v/>
      </c>
      <c r="J38" s="3" t="str">
        <f t="shared" si="11"/>
        <v/>
      </c>
      <c r="K38" s="1" t="s">
        <v>13</v>
      </c>
      <c r="L38">
        <f>IFERROR(AVERAGE(K26:K29),"")</f>
        <v>0.11033333333333334</v>
      </c>
      <c r="M38">
        <f>IFERROR(AVERAGE(L26:L29),"")</f>
        <v>3.073</v>
      </c>
    </row>
    <row r="39" spans="1:13" ht="15" customHeight="1" x14ac:dyDescent="0.3">
      <c r="A39" s="1" t="str">
        <f>A29</f>
        <v>Repetition 1</v>
      </c>
      <c r="B39" s="3">
        <f t="shared" ref="B39:J41" si="12">IF(B29="","",B29)</f>
        <v>2.2349999999999999</v>
      </c>
      <c r="C39" s="3">
        <f t="shared" si="12"/>
        <v>2.4</v>
      </c>
      <c r="D39" s="3">
        <f t="shared" si="12"/>
        <v>1.9239999999999999</v>
      </c>
      <c r="E39" s="3">
        <f t="shared" si="12"/>
        <v>3.0950000000000002</v>
      </c>
      <c r="F39" s="3" t="str">
        <f t="shared" si="12"/>
        <v/>
      </c>
      <c r="G39" s="3" t="str">
        <f t="shared" si="12"/>
        <v/>
      </c>
      <c r="H39" s="3" t="str">
        <f t="shared" si="12"/>
        <v/>
      </c>
      <c r="I39" s="3" t="str">
        <f t="shared" si="12"/>
        <v/>
      </c>
      <c r="J39" s="3" t="str">
        <f t="shared" si="12"/>
        <v/>
      </c>
    </row>
    <row r="40" spans="1:13" ht="15" customHeight="1" x14ac:dyDescent="0.3">
      <c r="A40" s="1" t="str">
        <f t="shared" ref="A40:A41" si="13">A30</f>
        <v>Repetition 2</v>
      </c>
      <c r="B40" s="3">
        <f t="shared" si="12"/>
        <v>1.968</v>
      </c>
      <c r="C40" s="3">
        <f t="shared" si="12"/>
        <v>1.5629999999999999</v>
      </c>
      <c r="D40" s="3">
        <f t="shared" si="12"/>
        <v>2.8140000000000001</v>
      </c>
      <c r="E40" s="3">
        <f t="shared" si="12"/>
        <v>3.484</v>
      </c>
      <c r="F40" s="3" t="str">
        <f t="shared" si="12"/>
        <v/>
      </c>
      <c r="G40" s="3" t="str">
        <f t="shared" si="12"/>
        <v/>
      </c>
      <c r="H40" s="3" t="str">
        <f t="shared" si="12"/>
        <v/>
      </c>
      <c r="I40" s="3" t="str">
        <f t="shared" si="12"/>
        <v/>
      </c>
      <c r="J40" s="3" t="str">
        <f t="shared" si="12"/>
        <v/>
      </c>
    </row>
    <row r="41" spans="1:13" ht="15" customHeight="1" x14ac:dyDescent="0.3">
      <c r="A41" s="1" t="str">
        <f t="shared" si="13"/>
        <v>Repetition 3</v>
      </c>
      <c r="B41" s="3">
        <f t="shared" si="12"/>
        <v>1.8360000000000001</v>
      </c>
      <c r="C41" s="3">
        <f t="shared" si="12"/>
        <v>1.389</v>
      </c>
      <c r="D41" s="3">
        <f t="shared" si="12"/>
        <v>2.7749999999999999</v>
      </c>
      <c r="E41" s="3">
        <f t="shared" si="12"/>
        <v>3.7</v>
      </c>
      <c r="F41" s="3" t="str">
        <f t="shared" si="12"/>
        <v/>
      </c>
      <c r="G41" s="3" t="str">
        <f t="shared" si="12"/>
        <v/>
      </c>
      <c r="H41" s="3" t="str">
        <f t="shared" si="12"/>
        <v/>
      </c>
      <c r="I41" s="3" t="str">
        <f t="shared" si="12"/>
        <v/>
      </c>
      <c r="J41" s="3" t="str">
        <f t="shared" si="12"/>
        <v/>
      </c>
    </row>
    <row r="42" spans="1:13" x14ac:dyDescent="0.3">
      <c r="A42" s="1" t="s">
        <v>13</v>
      </c>
      <c r="B42" s="3">
        <f>IFERROR(AVERAGE(B39:B41),"")</f>
        <v>2.0129999999999999</v>
      </c>
      <c r="C42" s="3">
        <f t="shared" ref="C42:J42" si="14">IFERROR(AVERAGE(C39:C41),"")</f>
        <v>1.784</v>
      </c>
      <c r="D42" s="3">
        <f t="shared" si="14"/>
        <v>2.5043333333333333</v>
      </c>
      <c r="E42" s="3">
        <f t="shared" si="14"/>
        <v>3.4263333333333335</v>
      </c>
      <c r="F42" s="3" t="str">
        <f t="shared" si="14"/>
        <v/>
      </c>
      <c r="G42" s="3" t="str">
        <f t="shared" si="14"/>
        <v/>
      </c>
      <c r="H42" s="3" t="str">
        <f t="shared" si="14"/>
        <v/>
      </c>
      <c r="I42" s="3" t="str">
        <f t="shared" si="14"/>
        <v/>
      </c>
      <c r="J42" s="3" t="str">
        <f t="shared" si="14"/>
        <v/>
      </c>
    </row>
    <row r="43" spans="1:13" x14ac:dyDescent="0.3">
      <c r="A43" s="4" t="str">
        <f>A20</f>
        <v>% viability</v>
      </c>
      <c r="B43" s="3">
        <f>IFERROR(((B42-B38)/($M$38-$L$38))*100,"")</f>
        <v>63.287578757875785</v>
      </c>
      <c r="C43" s="3">
        <f t="shared" ref="C43:J43" si="15">IFERROR(((C42-C38)/($M$38-$L$38))*100,"")</f>
        <v>55.861836183618365</v>
      </c>
      <c r="D43" s="3">
        <f t="shared" si="15"/>
        <v>80.749324932493238</v>
      </c>
      <c r="E43" s="3">
        <f t="shared" si="15"/>
        <v>110.95859585958596</v>
      </c>
      <c r="F43" s="3" t="str">
        <f t="shared" si="15"/>
        <v/>
      </c>
      <c r="G43" s="3" t="str">
        <f t="shared" si="15"/>
        <v/>
      </c>
      <c r="H43" s="3" t="str">
        <f t="shared" si="15"/>
        <v/>
      </c>
      <c r="I43" s="3" t="str">
        <f t="shared" si="15"/>
        <v/>
      </c>
      <c r="J43" s="3" t="str">
        <f t="shared" si="15"/>
        <v/>
      </c>
    </row>
    <row r="44" spans="1:13" x14ac:dyDescent="0.3">
      <c r="A44" s="4" t="str">
        <f>A21</f>
        <v>% mortality</v>
      </c>
      <c r="B44" s="3">
        <f>IFERROR(100-B43,"")</f>
        <v>36.712421242124215</v>
      </c>
      <c r="C44" s="3">
        <f t="shared" ref="C44:J44" si="16">IFERROR(100-C43,"")</f>
        <v>44.138163816381635</v>
      </c>
      <c r="D44" s="3">
        <f t="shared" si="16"/>
        <v>19.250675067506762</v>
      </c>
      <c r="E44" s="3">
        <f t="shared" si="16"/>
        <v>-10.958595859585955</v>
      </c>
      <c r="F44" s="3" t="str">
        <f t="shared" si="16"/>
        <v/>
      </c>
      <c r="G44" s="3" t="str">
        <f t="shared" si="16"/>
        <v/>
      </c>
      <c r="H44" s="3" t="str">
        <f t="shared" si="16"/>
        <v/>
      </c>
      <c r="I44" s="3" t="str">
        <f t="shared" si="16"/>
        <v/>
      </c>
      <c r="J44" s="3" t="str">
        <f t="shared" si="16"/>
        <v/>
      </c>
    </row>
    <row r="45" spans="1:13" x14ac:dyDescent="0.3">
      <c r="A45" s="3"/>
      <c r="B45" s="3"/>
      <c r="C45" s="3"/>
      <c r="D45" s="3"/>
      <c r="E45" s="3"/>
      <c r="F45" s="3"/>
      <c r="G45" s="3"/>
    </row>
    <row r="46" spans="1:13" x14ac:dyDescent="0.3">
      <c r="A46" s="3"/>
      <c r="B46" s="3"/>
      <c r="C46" s="3"/>
      <c r="D46" s="3"/>
      <c r="E46" s="3"/>
      <c r="I46" s="8"/>
    </row>
    <row r="47" spans="1:13" x14ac:dyDescent="0.3">
      <c r="A47" s="1" t="s">
        <v>4</v>
      </c>
      <c r="B47" s="10" t="str">
        <f>'Experiment 1'!B47</f>
        <v>vero chu2</v>
      </c>
    </row>
    <row r="48" spans="1:13" x14ac:dyDescent="0.3">
      <c r="A48" s="1"/>
      <c r="B48" s="1">
        <f>IF('Experiment 1'!B48="","",'Experiment 1'!B48)</f>
        <v>100</v>
      </c>
      <c r="C48" s="1">
        <f>IF('Experiment 1'!C48="","",'Experiment 1'!C48)</f>
        <v>50</v>
      </c>
      <c r="D48" s="1">
        <f>IF('Experiment 1'!D48="","",'Experiment 1'!D48)</f>
        <v>20</v>
      </c>
      <c r="E48" s="1">
        <v>2</v>
      </c>
      <c r="F48" s="1" t="str">
        <f>IF('Experiment 1'!F48="","",'Experiment 1'!F48)</f>
        <v/>
      </c>
      <c r="G48" s="1" t="str">
        <f>IF('Experiment 1'!G48="","",'Experiment 1'!G48)</f>
        <v/>
      </c>
      <c r="H48" s="1" t="str">
        <f>IF('Experiment 1'!H48="","",'Experiment 1'!H48)</f>
        <v/>
      </c>
      <c r="I48" s="1" t="str">
        <f>IF('Experiment 1'!I48="","",'Experiment 1'!I48)</f>
        <v/>
      </c>
      <c r="J48" s="1" t="str">
        <f>IF('Experiment 1'!J48="","",'Experiment 1'!J48)</f>
        <v/>
      </c>
      <c r="K48" s="1" t="str">
        <f>IF('Experiment 1'!K48="","",'Experiment 1'!K48)</f>
        <v>Blank</v>
      </c>
      <c r="L48" s="1" t="str">
        <f>IF('Experiment 1'!L48="","",'Experiment 1'!L48)</f>
        <v>Solvent</v>
      </c>
      <c r="M48" s="1" t="str">
        <f>IF('Experiment 1'!M48="","",'Experiment 1'!M48)</f>
        <v/>
      </c>
    </row>
    <row r="49" spans="1:13" ht="27.6" x14ac:dyDescent="0.3">
      <c r="A49" s="1" t="str">
        <f>IF('Experiment 1'!A49="","",'Experiment 1'!A49)</f>
        <v>Blank + extract</v>
      </c>
      <c r="B49" s="30"/>
      <c r="C49" s="30"/>
      <c r="D49" s="30"/>
      <c r="E49" s="12"/>
      <c r="F49" s="12"/>
      <c r="G49" s="12"/>
      <c r="H49" s="12"/>
      <c r="I49" s="12"/>
      <c r="J49" s="12"/>
      <c r="K49" s="41">
        <v>0.104</v>
      </c>
      <c r="L49" s="42">
        <v>3.544</v>
      </c>
      <c r="M49" s="2"/>
    </row>
    <row r="50" spans="1:13" ht="15" customHeight="1" thickBot="1" x14ac:dyDescent="0.35">
      <c r="A50" s="1" t="str">
        <f>IF('Experiment 1'!A50="","",'Experiment 1'!A50)</f>
        <v>Blank + extract</v>
      </c>
      <c r="B50" s="30"/>
      <c r="C50" s="30"/>
      <c r="D50" s="30"/>
      <c r="E50" s="12"/>
      <c r="F50" s="12"/>
      <c r="G50" s="12"/>
      <c r="H50" s="12"/>
      <c r="I50" s="12"/>
      <c r="J50" s="12"/>
      <c r="K50" s="41">
        <v>0.107</v>
      </c>
      <c r="L50" s="42">
        <v>3.6320000000000001</v>
      </c>
      <c r="M50" s="2"/>
    </row>
    <row r="51" spans="1:13" ht="15" customHeight="1" x14ac:dyDescent="0.3">
      <c r="A51" s="1" t="str">
        <f>IF('Experiment 1'!A51="","",'Experiment 1'!A51)</f>
        <v>Blank + extract</v>
      </c>
      <c r="B51" s="22">
        <v>0.124</v>
      </c>
      <c r="C51" s="23">
        <v>0.128</v>
      </c>
      <c r="D51" s="23">
        <v>0.13200000000000001</v>
      </c>
      <c r="E51" s="24">
        <v>0.13600000000000001</v>
      </c>
      <c r="F51" s="12"/>
      <c r="G51" s="12"/>
      <c r="H51" s="12"/>
      <c r="I51" s="12"/>
      <c r="J51" s="12"/>
      <c r="K51" s="41">
        <v>0.10199999999999999</v>
      </c>
      <c r="L51" s="42">
        <v>3.427</v>
      </c>
      <c r="M51" s="2"/>
    </row>
    <row r="52" spans="1:13" ht="15" customHeight="1" x14ac:dyDescent="0.3">
      <c r="A52" s="1" t="str">
        <f>IF('Experiment 1'!A52="","",'Experiment 1'!A52)</f>
        <v>Repetition 1</v>
      </c>
      <c r="B52" s="25">
        <v>2.8069999999999999</v>
      </c>
      <c r="C52" s="26">
        <v>3.1640000000000001</v>
      </c>
      <c r="D52" s="26">
        <v>3.1880000000000002</v>
      </c>
      <c r="E52" s="27">
        <v>3.415</v>
      </c>
      <c r="F52" s="8"/>
      <c r="G52" s="8"/>
      <c r="H52" s="8"/>
      <c r="I52" s="8"/>
      <c r="J52" s="8"/>
      <c r="K52" s="9"/>
      <c r="L52" s="2"/>
      <c r="M52" s="2"/>
    </row>
    <row r="53" spans="1:13" x14ac:dyDescent="0.3">
      <c r="A53" s="1" t="str">
        <f>IF('Experiment 1'!A53="","",'Experiment 1'!A53)</f>
        <v>Repetition 2</v>
      </c>
      <c r="B53" s="25">
        <v>3.1339999999999999</v>
      </c>
      <c r="C53" s="26">
        <v>3.097</v>
      </c>
      <c r="D53" s="26">
        <v>3.2440000000000002</v>
      </c>
      <c r="E53" s="27">
        <v>3.5819999999999999</v>
      </c>
      <c r="F53" s="8"/>
      <c r="G53" s="8"/>
      <c r="H53" s="8"/>
      <c r="I53" s="8"/>
      <c r="J53" s="8"/>
      <c r="K53" s="8"/>
      <c r="L53" s="8"/>
      <c r="M53" s="2"/>
    </row>
    <row r="54" spans="1:13" ht="15" customHeight="1" x14ac:dyDescent="0.3">
      <c r="A54" s="1" t="str">
        <f>IF('Experiment 1'!A54="","",'Experiment 1'!A54)</f>
        <v>Repetition 3</v>
      </c>
      <c r="B54" s="25">
        <v>3.13</v>
      </c>
      <c r="C54" s="26">
        <v>3.129</v>
      </c>
      <c r="D54" s="26">
        <v>3.1579999999999999</v>
      </c>
      <c r="E54" s="27">
        <v>3.585</v>
      </c>
      <c r="F54" s="8"/>
      <c r="G54" s="8"/>
      <c r="H54" s="8"/>
      <c r="I54" s="8"/>
      <c r="J54" s="8"/>
      <c r="K54" s="8"/>
      <c r="L54" s="8"/>
      <c r="M54" s="2"/>
    </row>
    <row r="55" spans="1:13" ht="15" customHeight="1" x14ac:dyDescent="0.3">
      <c r="A55" s="1" t="str">
        <f>IF('Experiment 1'!A55="","",'Experiment 1'!A55)</f>
        <v/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2"/>
      <c r="M55" s="2"/>
    </row>
    <row r="56" spans="1:13" ht="15" customHeight="1" x14ac:dyDescent="0.3">
      <c r="A56" s="1" t="str">
        <f>IF('Experiment 1'!A56="","",'Experiment 1'!A56)</f>
        <v/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2"/>
      <c r="M56" s="2"/>
    </row>
    <row r="57" spans="1:13" x14ac:dyDescent="0.3">
      <c r="A57" s="3"/>
      <c r="B57" s="1">
        <f>IF('Experiment 1'!B57="","",'Experiment 1'!B57)</f>
        <v>100</v>
      </c>
      <c r="C57" s="1">
        <f>IF('Experiment 1'!C57="","",'Experiment 1'!C57)</f>
        <v>50</v>
      </c>
      <c r="D57" s="1">
        <f>IF('Experiment 1'!D57="","",'Experiment 1'!D57)</f>
        <v>20</v>
      </c>
      <c r="E57" s="1">
        <v>2</v>
      </c>
      <c r="F57" s="1" t="str">
        <f>IF('Experiment 1'!F57="","",'Experiment 1'!F57)</f>
        <v/>
      </c>
      <c r="G57" s="1" t="str">
        <f>IF('Experiment 1'!G57="","",'Experiment 1'!G57)</f>
        <v/>
      </c>
      <c r="H57" s="1" t="str">
        <f>IF('Experiment 1'!H57="","",'Experiment 1'!H57)</f>
        <v/>
      </c>
      <c r="I57" s="1" t="str">
        <f>IF('Experiment 1'!I57="","",'Experiment 1'!I57)</f>
        <v/>
      </c>
      <c r="J57" s="1" t="str">
        <f>IF('Experiment 1'!J57="","",'Experiment 1'!J57)</f>
        <v/>
      </c>
      <c r="K57" s="1" t="str">
        <f>IF('Experiment 1'!K57="","",'Experiment 1'!K57)</f>
        <v>Blank</v>
      </c>
      <c r="L57" s="1" t="str">
        <f>IF('Experiment 1'!L57="","",'Experiment 1'!L57)</f>
        <v>Solvent</v>
      </c>
      <c r="M57" s="1" t="str">
        <f>IF('Experiment 1'!M57="","",'Experiment 1'!M57)</f>
        <v/>
      </c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1" t="str">
        <f>B47</f>
        <v>vero chu2</v>
      </c>
      <c r="B60" s="1">
        <f t="shared" ref="B60:E60" si="17">B48</f>
        <v>100</v>
      </c>
      <c r="C60" s="1">
        <f t="shared" si="17"/>
        <v>50</v>
      </c>
      <c r="D60" s="1">
        <f t="shared" si="17"/>
        <v>20</v>
      </c>
      <c r="E60" s="1">
        <f t="shared" si="17"/>
        <v>2</v>
      </c>
      <c r="F60" s="1" t="str">
        <f>F48</f>
        <v/>
      </c>
      <c r="G60" s="1" t="str">
        <f>G48</f>
        <v/>
      </c>
      <c r="H60" s="1" t="str">
        <f t="shared" ref="H60:J60" si="18">H48</f>
        <v/>
      </c>
      <c r="I60" s="1" t="str">
        <f t="shared" si="18"/>
        <v/>
      </c>
      <c r="J60" s="1" t="str">
        <f t="shared" si="18"/>
        <v/>
      </c>
      <c r="L60" s="1" t="str">
        <f>K48</f>
        <v>Blank</v>
      </c>
      <c r="M60" s="1" t="str">
        <f>L48</f>
        <v>Solvent</v>
      </c>
    </row>
    <row r="61" spans="1:13" ht="27.6" x14ac:dyDescent="0.3">
      <c r="A61" s="1" t="str">
        <f>A49</f>
        <v>Blank + extract</v>
      </c>
      <c r="B61" s="3">
        <f>IFERROR(AVERAGE(B49:B51),"")</f>
        <v>0.124</v>
      </c>
      <c r="C61" s="3">
        <f t="shared" ref="C61:J61" si="19">IFERROR(AVERAGE(C49:C51),"")</f>
        <v>0.128</v>
      </c>
      <c r="D61" s="3">
        <f t="shared" si="19"/>
        <v>0.13200000000000001</v>
      </c>
      <c r="E61" s="3">
        <f t="shared" si="19"/>
        <v>0.13600000000000001</v>
      </c>
      <c r="F61" s="3" t="str">
        <f t="shared" si="19"/>
        <v/>
      </c>
      <c r="G61" s="3" t="str">
        <f t="shared" si="19"/>
        <v/>
      </c>
      <c r="H61" s="3" t="str">
        <f t="shared" si="19"/>
        <v/>
      </c>
      <c r="I61" s="3" t="str">
        <f t="shared" si="19"/>
        <v/>
      </c>
      <c r="J61" s="3" t="str">
        <f t="shared" si="19"/>
        <v/>
      </c>
      <c r="K61" s="1" t="s">
        <v>13</v>
      </c>
      <c r="L61">
        <f>IFERROR(AVERAGE(K49:K52),"")</f>
        <v>0.10433333333333333</v>
      </c>
      <c r="M61">
        <f>IFERROR(AVERAGE(L49:L52),"")</f>
        <v>3.5343333333333331</v>
      </c>
    </row>
    <row r="62" spans="1:13" ht="15" customHeight="1" x14ac:dyDescent="0.3">
      <c r="A62" s="1" t="str">
        <f>A52</f>
        <v>Repetition 1</v>
      </c>
      <c r="B62" s="3">
        <f>IF(B52="","",B52)</f>
        <v>2.8069999999999999</v>
      </c>
      <c r="C62" s="3">
        <f t="shared" ref="C62:J62" si="20">IF(C52="","",C52)</f>
        <v>3.1640000000000001</v>
      </c>
      <c r="D62" s="3">
        <f t="shared" si="20"/>
        <v>3.1880000000000002</v>
      </c>
      <c r="E62" s="3">
        <f t="shared" si="20"/>
        <v>3.415</v>
      </c>
      <c r="F62" s="3" t="str">
        <f t="shared" si="20"/>
        <v/>
      </c>
      <c r="G62" s="3" t="str">
        <f t="shared" si="20"/>
        <v/>
      </c>
      <c r="H62" s="3" t="str">
        <f t="shared" si="20"/>
        <v/>
      </c>
      <c r="I62" s="3" t="str">
        <f t="shared" si="20"/>
        <v/>
      </c>
      <c r="J62" s="3" t="str">
        <f t="shared" si="20"/>
        <v/>
      </c>
    </row>
    <row r="63" spans="1:13" ht="15" customHeight="1" x14ac:dyDescent="0.3">
      <c r="A63" s="1" t="str">
        <f t="shared" ref="A63:A64" si="21">A53</f>
        <v>Repetition 2</v>
      </c>
      <c r="B63" s="3">
        <f t="shared" ref="B63:J64" si="22">IF(B53="","",B53)</f>
        <v>3.1339999999999999</v>
      </c>
      <c r="C63" s="3">
        <f t="shared" si="22"/>
        <v>3.097</v>
      </c>
      <c r="D63" s="3">
        <f t="shared" si="22"/>
        <v>3.2440000000000002</v>
      </c>
      <c r="E63" s="3">
        <f t="shared" si="22"/>
        <v>3.5819999999999999</v>
      </c>
      <c r="F63" s="3" t="str">
        <f t="shared" si="22"/>
        <v/>
      </c>
      <c r="G63" s="3" t="str">
        <f t="shared" si="22"/>
        <v/>
      </c>
      <c r="H63" s="3" t="str">
        <f t="shared" si="22"/>
        <v/>
      </c>
      <c r="I63" s="3" t="str">
        <f t="shared" si="22"/>
        <v/>
      </c>
      <c r="J63" s="3" t="str">
        <f t="shared" si="22"/>
        <v/>
      </c>
    </row>
    <row r="64" spans="1:13" ht="15" customHeight="1" x14ac:dyDescent="0.3">
      <c r="A64" s="1" t="str">
        <f t="shared" si="21"/>
        <v>Repetition 3</v>
      </c>
      <c r="B64" s="3">
        <f t="shared" si="22"/>
        <v>3.13</v>
      </c>
      <c r="C64" s="3">
        <f t="shared" si="22"/>
        <v>3.129</v>
      </c>
      <c r="D64" s="3">
        <f t="shared" si="22"/>
        <v>3.1579999999999999</v>
      </c>
      <c r="E64" s="3">
        <f t="shared" si="22"/>
        <v>3.585</v>
      </c>
      <c r="F64" s="3" t="str">
        <f t="shared" si="22"/>
        <v/>
      </c>
      <c r="G64" s="3" t="str">
        <f t="shared" si="22"/>
        <v/>
      </c>
      <c r="H64" s="3" t="str">
        <f t="shared" si="22"/>
        <v/>
      </c>
      <c r="I64" s="3" t="str">
        <f t="shared" si="22"/>
        <v/>
      </c>
      <c r="J64" s="3" t="str">
        <f t="shared" si="22"/>
        <v/>
      </c>
    </row>
    <row r="65" spans="1:13" x14ac:dyDescent="0.3">
      <c r="A65" s="1" t="s">
        <v>13</v>
      </c>
      <c r="B65" s="3">
        <f>IFERROR(AVERAGE(B62:B64),"")</f>
        <v>3.0236666666666667</v>
      </c>
      <c r="C65" s="3">
        <f t="shared" ref="C65:J65" si="23">IFERROR(AVERAGE(C62:C64),"")</f>
        <v>3.1300000000000003</v>
      </c>
      <c r="D65" s="3">
        <f t="shared" si="23"/>
        <v>3.1966666666666668</v>
      </c>
      <c r="E65" s="3">
        <f t="shared" si="23"/>
        <v>3.5273333333333334</v>
      </c>
      <c r="F65" s="3" t="str">
        <f t="shared" si="23"/>
        <v/>
      </c>
      <c r="G65" s="3" t="str">
        <f t="shared" si="23"/>
        <v/>
      </c>
      <c r="H65" s="3" t="str">
        <f t="shared" si="23"/>
        <v/>
      </c>
      <c r="I65" s="3" t="str">
        <f t="shared" si="23"/>
        <v/>
      </c>
      <c r="J65" s="3" t="str">
        <f t="shared" si="23"/>
        <v/>
      </c>
    </row>
    <row r="66" spans="1:13" x14ac:dyDescent="0.3">
      <c r="A66" s="4" t="str">
        <f>A43</f>
        <v>% viability</v>
      </c>
      <c r="B66" s="3">
        <f>IFERROR(((B65-B61)/($M$61-$L$61))*100,"")</f>
        <v>84.53838678328475</v>
      </c>
      <c r="C66" s="3">
        <f t="shared" ref="C66:J66" si="24">IFERROR(((C65-C61)/($M$61-$L$61))*100,"")</f>
        <v>87.521865889212847</v>
      </c>
      <c r="D66" s="3">
        <f t="shared" si="24"/>
        <v>89.34888241010691</v>
      </c>
      <c r="E66" s="3">
        <f t="shared" si="24"/>
        <v>98.872691933916428</v>
      </c>
      <c r="F66" s="3" t="str">
        <f t="shared" si="24"/>
        <v/>
      </c>
      <c r="G66" s="3" t="str">
        <f t="shared" si="24"/>
        <v/>
      </c>
      <c r="H66" s="3" t="str">
        <f t="shared" si="24"/>
        <v/>
      </c>
      <c r="I66" s="3" t="str">
        <f t="shared" si="24"/>
        <v/>
      </c>
      <c r="J66" s="3" t="str">
        <f t="shared" si="24"/>
        <v/>
      </c>
    </row>
    <row r="67" spans="1:13" x14ac:dyDescent="0.3">
      <c r="A67" s="4" t="str">
        <f>A44</f>
        <v>% mortality</v>
      </c>
      <c r="B67" s="3">
        <f>IFERROR(100-B66,"")</f>
        <v>15.46161321671525</v>
      </c>
      <c r="C67" s="3">
        <f t="shared" ref="C67:J67" si="25">IFERROR(100-C66,"")</f>
        <v>12.478134110787153</v>
      </c>
      <c r="D67" s="3">
        <f t="shared" si="25"/>
        <v>10.65111758989309</v>
      </c>
      <c r="E67" s="3">
        <f t="shared" si="25"/>
        <v>1.1273080660835717</v>
      </c>
      <c r="F67" s="3" t="str">
        <f t="shared" si="25"/>
        <v/>
      </c>
      <c r="G67" s="3" t="str">
        <f t="shared" si="25"/>
        <v/>
      </c>
      <c r="H67" s="3" t="str">
        <f t="shared" si="25"/>
        <v/>
      </c>
      <c r="I67" s="3" t="str">
        <f t="shared" si="25"/>
        <v/>
      </c>
      <c r="J67" s="3" t="str">
        <f t="shared" si="25"/>
        <v/>
      </c>
    </row>
    <row r="68" spans="1:13" x14ac:dyDescent="0.3">
      <c r="A68" s="3"/>
      <c r="B68" s="3"/>
      <c r="C68" s="3"/>
      <c r="D68" s="3"/>
      <c r="E68" s="3"/>
      <c r="F68" s="3"/>
      <c r="G68" s="3"/>
      <c r="J68" s="8"/>
      <c r="K68" s="8"/>
      <c r="L68" s="8"/>
    </row>
    <row r="69" spans="1:13" x14ac:dyDescent="0.3">
      <c r="A69" s="3"/>
      <c r="B69" s="3"/>
      <c r="C69" s="3"/>
      <c r="D69" s="3"/>
      <c r="E69" s="3"/>
      <c r="F69" s="3"/>
      <c r="G69" s="3"/>
      <c r="J69" s="8"/>
      <c r="K69" s="8"/>
      <c r="L69" s="8"/>
    </row>
    <row r="70" spans="1:13" x14ac:dyDescent="0.3">
      <c r="A70" s="1" t="s">
        <v>4</v>
      </c>
      <c r="B70" s="11" t="str">
        <f>'Experiment 1'!B70</f>
        <v>vero-tulu4</v>
      </c>
    </row>
    <row r="71" spans="1:13" x14ac:dyDescent="0.3">
      <c r="A71" s="1"/>
      <c r="B71" s="1">
        <f>IF('Experiment 1'!B71="","",'Experiment 1'!B71)</f>
        <v>100</v>
      </c>
      <c r="C71" s="1">
        <f>IF('Experiment 1'!C71="","",'Experiment 1'!C71)</f>
        <v>50</v>
      </c>
      <c r="D71" s="1">
        <f>IF('Experiment 1'!D71="","",'Experiment 1'!D71)</f>
        <v>20</v>
      </c>
      <c r="E71" s="1">
        <v>2</v>
      </c>
      <c r="F71" s="1" t="str">
        <f>IF('Experiment 1'!F71="","",'Experiment 1'!F71)</f>
        <v/>
      </c>
      <c r="G71" s="1" t="str">
        <f>IF('Experiment 1'!G71="","",'Experiment 1'!G71)</f>
        <v/>
      </c>
      <c r="H71" s="1" t="str">
        <f>IF('Experiment 1'!H71="","",'Experiment 1'!H71)</f>
        <v/>
      </c>
      <c r="I71" s="1" t="str">
        <f>IF('Experiment 1'!I71="","",'Experiment 1'!I71)</f>
        <v/>
      </c>
      <c r="J71" s="1" t="str">
        <f>IF('Experiment 1'!J71="","",'Experiment 1'!J71)</f>
        <v/>
      </c>
      <c r="K71" s="1" t="str">
        <f>IF('Experiment 1'!K71="","",'Experiment 1'!K71)</f>
        <v>Blank</v>
      </c>
      <c r="L71" s="1" t="str">
        <f>IF('Experiment 1'!L71="","",'Experiment 1'!L71)</f>
        <v>Solvent</v>
      </c>
      <c r="M71" s="1" t="str">
        <f>IF('Experiment 1'!M71="","",'Experiment 1'!M71)</f>
        <v/>
      </c>
    </row>
    <row r="72" spans="1:13" ht="15" customHeight="1" x14ac:dyDescent="0.3">
      <c r="A72" s="1" t="str">
        <f>IF('Experiment 1'!A72="","",'Experiment 1'!A72)</f>
        <v>Blank + extract</v>
      </c>
      <c r="B72" s="30"/>
      <c r="C72" s="30"/>
      <c r="D72" s="30"/>
      <c r="E72" s="31"/>
      <c r="F72" s="12"/>
      <c r="G72" s="12"/>
      <c r="H72" s="12"/>
      <c r="I72" s="12"/>
      <c r="J72" s="12"/>
      <c r="K72" s="41">
        <v>0.104</v>
      </c>
      <c r="L72" s="42">
        <v>3.544</v>
      </c>
      <c r="M72" s="2"/>
    </row>
    <row r="73" spans="1:13" ht="15" customHeight="1" x14ac:dyDescent="0.3">
      <c r="A73" s="1" t="str">
        <f>IF('Experiment 1'!A73="","",'Experiment 1'!A73)</f>
        <v>Blank + extract</v>
      </c>
      <c r="B73" s="30"/>
      <c r="C73" s="30"/>
      <c r="D73" s="30"/>
      <c r="E73" s="31"/>
      <c r="F73" s="12"/>
      <c r="G73" s="12"/>
      <c r="H73" s="12"/>
      <c r="I73" s="12"/>
      <c r="J73" s="12"/>
      <c r="K73" s="41">
        <v>0.107</v>
      </c>
      <c r="L73" s="42">
        <v>3.6320000000000001</v>
      </c>
      <c r="M73" s="2"/>
    </row>
    <row r="74" spans="1:13" ht="15" customHeight="1" x14ac:dyDescent="0.3">
      <c r="A74" s="1" t="str">
        <f>IF('Experiment 1'!A74="","",'Experiment 1'!A74)</f>
        <v>Blank + extract</v>
      </c>
      <c r="B74" s="32">
        <v>0.11</v>
      </c>
      <c r="C74" s="33">
        <v>0.114</v>
      </c>
      <c r="D74" s="33">
        <v>0.11899999999999999</v>
      </c>
      <c r="E74" s="34">
        <v>0.127</v>
      </c>
      <c r="F74" s="12"/>
      <c r="G74" s="12"/>
      <c r="H74" s="12"/>
      <c r="I74" s="12"/>
      <c r="J74" s="12"/>
      <c r="K74" s="41">
        <v>0.10199999999999999</v>
      </c>
      <c r="L74" s="42">
        <v>3.427</v>
      </c>
      <c r="M74" s="2"/>
    </row>
    <row r="75" spans="1:13" ht="15" customHeight="1" x14ac:dyDescent="0.3">
      <c r="A75" s="1" t="str">
        <f>IF('Experiment 1'!A75="","",'Experiment 1'!A75)</f>
        <v>Repetition 1</v>
      </c>
      <c r="B75" s="35">
        <v>2.7890000000000001</v>
      </c>
      <c r="C75" s="36">
        <v>2.87</v>
      </c>
      <c r="D75" s="36">
        <v>3.367</v>
      </c>
      <c r="E75" s="37">
        <v>3.5419999999999998</v>
      </c>
      <c r="F75" s="8"/>
      <c r="G75" s="8"/>
      <c r="H75" s="8"/>
      <c r="I75" s="8"/>
      <c r="J75" s="8"/>
      <c r="K75" s="9"/>
      <c r="L75" s="2"/>
      <c r="M75" s="2"/>
    </row>
    <row r="76" spans="1:13" ht="15" customHeight="1" x14ac:dyDescent="0.3">
      <c r="A76" s="1" t="str">
        <f>IF('Experiment 1'!A76="","",'Experiment 1'!A76)</f>
        <v>Repetition 2</v>
      </c>
      <c r="B76" s="35">
        <v>3.0390000000000001</v>
      </c>
      <c r="C76" s="36">
        <v>3.0739999999999998</v>
      </c>
      <c r="D76" s="36">
        <v>3.4729999999999999</v>
      </c>
      <c r="E76" s="37">
        <v>3.7629999999999999</v>
      </c>
      <c r="F76" s="8"/>
      <c r="G76" s="8"/>
      <c r="H76" s="8"/>
      <c r="I76" s="8"/>
      <c r="J76" s="8"/>
      <c r="K76" s="8"/>
      <c r="L76" s="8"/>
      <c r="M76" s="2"/>
    </row>
    <row r="77" spans="1:13" ht="15" customHeight="1" thickBot="1" x14ac:dyDescent="0.35">
      <c r="A77" s="1" t="str">
        <f>IF('Experiment 1'!A77="","",'Experiment 1'!A77)</f>
        <v>Repetition 3</v>
      </c>
      <c r="B77" s="38">
        <v>3.2949999999999999</v>
      </c>
      <c r="C77" s="39">
        <v>3.27</v>
      </c>
      <c r="D77" s="39">
        <v>3.3530000000000002</v>
      </c>
      <c r="E77" s="40">
        <v>3.964</v>
      </c>
      <c r="F77" s="8"/>
      <c r="G77" s="8"/>
      <c r="H77" s="8"/>
      <c r="I77" s="8"/>
      <c r="J77" s="8"/>
      <c r="K77" s="8"/>
      <c r="L77" s="8"/>
      <c r="M77" s="2"/>
    </row>
    <row r="78" spans="1:13" x14ac:dyDescent="0.3">
      <c r="A78" s="1" t="str">
        <f>IF('Experiment 1'!A78="","",'Experiment 1'!A78)</f>
        <v/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3">
      <c r="A79" s="1" t="str">
        <f>IF('Experiment 1'!A79="","",'Experiment 1'!A79)</f>
        <v/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3">
      <c r="A80" s="3"/>
      <c r="B80" s="1">
        <f>IF('Experiment 1'!B80="","",'Experiment 1'!B80)</f>
        <v>100</v>
      </c>
      <c r="C80" s="1">
        <f>IF('Experiment 1'!C80="","",'Experiment 1'!C80)</f>
        <v>50</v>
      </c>
      <c r="D80" s="1">
        <f>IF('Experiment 1'!D80="","",'Experiment 1'!D80)</f>
        <v>20</v>
      </c>
      <c r="E80" s="1">
        <v>2</v>
      </c>
      <c r="F80" s="1" t="str">
        <f>IF('Experiment 1'!F80="","",'Experiment 1'!F80)</f>
        <v/>
      </c>
      <c r="G80" s="1" t="str">
        <f>IF('Experiment 1'!G80="","",'Experiment 1'!G80)</f>
        <v/>
      </c>
      <c r="H80" s="1" t="str">
        <f>IF('Experiment 1'!H80="","",'Experiment 1'!H80)</f>
        <v/>
      </c>
      <c r="I80" s="1" t="str">
        <f>IF('Experiment 1'!I80="","",'Experiment 1'!I80)</f>
        <v/>
      </c>
      <c r="J80" s="1" t="str">
        <f>IF('Experiment 1'!J80="","",'Experiment 1'!J80)</f>
        <v/>
      </c>
      <c r="K80" s="1" t="str">
        <f>IF('Experiment 1'!K80="","",'Experiment 1'!K80)</f>
        <v>Blank</v>
      </c>
      <c r="L80" s="1" t="str">
        <f>IF('Experiment 1'!L80="","",'Experiment 1'!L80)</f>
        <v>Solvent</v>
      </c>
      <c r="M80" s="1" t="str">
        <f>IF('Experiment 1'!M80="","",'Experiment 1'!M80)</f>
        <v/>
      </c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1" t="str">
        <f>B70</f>
        <v>vero-tulu4</v>
      </c>
      <c r="B83" s="1">
        <f>B71</f>
        <v>100</v>
      </c>
      <c r="C83" s="1">
        <f t="shared" ref="C83:E83" si="26">C71</f>
        <v>50</v>
      </c>
      <c r="D83" s="1">
        <f t="shared" si="26"/>
        <v>20</v>
      </c>
      <c r="E83" s="1">
        <f t="shared" si="26"/>
        <v>2</v>
      </c>
      <c r="F83" s="1" t="str">
        <f>F71</f>
        <v/>
      </c>
      <c r="G83" s="1" t="str">
        <f>G71</f>
        <v/>
      </c>
      <c r="H83" s="1" t="str">
        <f t="shared" ref="H83:J83" si="27">H71</f>
        <v/>
      </c>
      <c r="I83" s="1" t="str">
        <f t="shared" si="27"/>
        <v/>
      </c>
      <c r="J83" s="1" t="str">
        <f t="shared" si="27"/>
        <v/>
      </c>
      <c r="L83" s="1" t="str">
        <f>K71</f>
        <v>Blank</v>
      </c>
      <c r="M83" s="1" t="str">
        <f>L71</f>
        <v>Solvent</v>
      </c>
    </row>
    <row r="84" spans="1:13" ht="27.6" x14ac:dyDescent="0.3">
      <c r="A84" s="1" t="str">
        <f>A72</f>
        <v>Blank + extract</v>
      </c>
      <c r="B84" s="3">
        <f>IFERROR(AVERAGE(B72:B74),"")</f>
        <v>0.11</v>
      </c>
      <c r="C84" s="3">
        <f t="shared" ref="C84:J84" si="28">IFERROR(AVERAGE(C72:C74),"")</f>
        <v>0.114</v>
      </c>
      <c r="D84" s="3">
        <f t="shared" si="28"/>
        <v>0.11899999999999999</v>
      </c>
      <c r="E84" s="3">
        <f t="shared" si="28"/>
        <v>0.127</v>
      </c>
      <c r="F84" s="3" t="str">
        <f t="shared" si="28"/>
        <v/>
      </c>
      <c r="G84" s="3" t="str">
        <f t="shared" si="28"/>
        <v/>
      </c>
      <c r="H84" s="3" t="str">
        <f t="shared" si="28"/>
        <v/>
      </c>
      <c r="I84" s="3" t="str">
        <f t="shared" si="28"/>
        <v/>
      </c>
      <c r="J84" s="3" t="str">
        <f t="shared" si="28"/>
        <v/>
      </c>
      <c r="K84" s="1" t="s">
        <v>13</v>
      </c>
      <c r="L84">
        <f>IFERROR(AVERAGE(K72:K75),"")</f>
        <v>0.10433333333333333</v>
      </c>
      <c r="M84">
        <f>IFERROR(AVERAGE(L72:L75),"")</f>
        <v>3.5343333333333331</v>
      </c>
    </row>
    <row r="85" spans="1:13" ht="15" customHeight="1" x14ac:dyDescent="0.3">
      <c r="A85" s="1" t="str">
        <f>A75</f>
        <v>Repetition 1</v>
      </c>
      <c r="B85" s="3">
        <f>IF(B75="","",B75)</f>
        <v>2.7890000000000001</v>
      </c>
      <c r="C85" s="3">
        <f t="shared" ref="C85:J85" si="29">IF(C75="","",C75)</f>
        <v>2.87</v>
      </c>
      <c r="D85" s="3">
        <f t="shared" si="29"/>
        <v>3.367</v>
      </c>
      <c r="E85" s="3">
        <f t="shared" si="29"/>
        <v>3.5419999999999998</v>
      </c>
      <c r="F85" s="3" t="str">
        <f t="shared" si="29"/>
        <v/>
      </c>
      <c r="G85" s="3" t="str">
        <f t="shared" si="29"/>
        <v/>
      </c>
      <c r="H85" s="3" t="str">
        <f t="shared" si="29"/>
        <v/>
      </c>
      <c r="I85" s="3" t="str">
        <f t="shared" si="29"/>
        <v/>
      </c>
      <c r="J85" s="3" t="str">
        <f t="shared" si="29"/>
        <v/>
      </c>
    </row>
    <row r="86" spans="1:13" ht="15" customHeight="1" x14ac:dyDescent="0.3">
      <c r="A86" s="1" t="str">
        <f t="shared" ref="A86:A87" si="30">A76</f>
        <v>Repetition 2</v>
      </c>
      <c r="B86" s="3">
        <f t="shared" ref="B86:J87" si="31">IF(B76="","",B76)</f>
        <v>3.0390000000000001</v>
      </c>
      <c r="C86" s="3">
        <f t="shared" si="31"/>
        <v>3.0739999999999998</v>
      </c>
      <c r="D86" s="3">
        <f t="shared" si="31"/>
        <v>3.4729999999999999</v>
      </c>
      <c r="E86" s="3">
        <f t="shared" si="31"/>
        <v>3.7629999999999999</v>
      </c>
      <c r="F86" s="3" t="str">
        <f t="shared" si="31"/>
        <v/>
      </c>
      <c r="G86" s="3" t="str">
        <f t="shared" si="31"/>
        <v/>
      </c>
      <c r="H86" s="3" t="str">
        <f t="shared" si="31"/>
        <v/>
      </c>
      <c r="I86" s="3" t="str">
        <f t="shared" si="31"/>
        <v/>
      </c>
      <c r="J86" s="3" t="str">
        <f t="shared" si="31"/>
        <v/>
      </c>
    </row>
    <row r="87" spans="1:13" ht="15" customHeight="1" x14ac:dyDescent="0.3">
      <c r="A87" s="1" t="str">
        <f t="shared" si="30"/>
        <v>Repetition 3</v>
      </c>
      <c r="B87" s="3">
        <f t="shared" si="31"/>
        <v>3.2949999999999999</v>
      </c>
      <c r="C87" s="3">
        <f t="shared" si="31"/>
        <v>3.27</v>
      </c>
      <c r="D87" s="3">
        <f t="shared" si="31"/>
        <v>3.3530000000000002</v>
      </c>
      <c r="E87" s="3">
        <f t="shared" si="31"/>
        <v>3.964</v>
      </c>
      <c r="F87" s="3" t="str">
        <f t="shared" si="31"/>
        <v/>
      </c>
      <c r="G87" s="3" t="str">
        <f t="shared" si="31"/>
        <v/>
      </c>
      <c r="H87" s="3" t="str">
        <f t="shared" si="31"/>
        <v/>
      </c>
      <c r="I87" s="3" t="str">
        <f t="shared" si="31"/>
        <v/>
      </c>
      <c r="J87" s="3" t="str">
        <f t="shared" si="31"/>
        <v/>
      </c>
    </row>
    <row r="88" spans="1:13" x14ac:dyDescent="0.3">
      <c r="A88" s="1" t="s">
        <v>13</v>
      </c>
      <c r="B88" s="3">
        <f>IFERROR(AVERAGE(B85:B87),"")</f>
        <v>3.0410000000000004</v>
      </c>
      <c r="C88" s="3">
        <f t="shared" ref="C88:J88" si="32">IFERROR(AVERAGE(C85:C87),"")</f>
        <v>3.0713333333333335</v>
      </c>
      <c r="D88" s="3">
        <f t="shared" si="32"/>
        <v>3.3976666666666664</v>
      </c>
      <c r="E88" s="3">
        <f t="shared" si="32"/>
        <v>3.7563333333333335</v>
      </c>
      <c r="F88" s="3" t="str">
        <f t="shared" si="32"/>
        <v/>
      </c>
      <c r="G88" s="3" t="str">
        <f t="shared" si="32"/>
        <v/>
      </c>
      <c r="H88" s="3" t="str">
        <f t="shared" si="32"/>
        <v/>
      </c>
      <c r="I88" s="3" t="str">
        <f t="shared" si="32"/>
        <v/>
      </c>
      <c r="J88" s="3" t="str">
        <f t="shared" si="32"/>
        <v/>
      </c>
    </row>
    <row r="89" spans="1:13" x14ac:dyDescent="0.3">
      <c r="A89" s="4" t="str">
        <f>A66</f>
        <v>% viability</v>
      </c>
      <c r="B89" s="3">
        <f>IFERROR(((B88-B84)/($M$84-$L$84))*100,"")</f>
        <v>85.451895043731795</v>
      </c>
      <c r="C89" s="3">
        <f t="shared" ref="C89:J89" si="33">IFERROR(((C88-C84)/($M$61-$L$61))*100,"")</f>
        <v>86.219630709426639</v>
      </c>
      <c r="D89" s="3">
        <f t="shared" si="33"/>
        <v>95.587949465500472</v>
      </c>
      <c r="E89" s="3">
        <f t="shared" si="33"/>
        <v>105.81146744412051</v>
      </c>
      <c r="F89" s="3" t="str">
        <f t="shared" si="33"/>
        <v/>
      </c>
      <c r="G89" s="3" t="str">
        <f t="shared" si="33"/>
        <v/>
      </c>
      <c r="H89" s="3" t="str">
        <f t="shared" si="33"/>
        <v/>
      </c>
      <c r="I89" s="3" t="str">
        <f t="shared" si="33"/>
        <v/>
      </c>
      <c r="J89" s="3" t="str">
        <f t="shared" si="33"/>
        <v/>
      </c>
    </row>
    <row r="90" spans="1:13" x14ac:dyDescent="0.3">
      <c r="A90" s="4" t="str">
        <f>A67</f>
        <v>% mortality</v>
      </c>
      <c r="B90" s="3">
        <f>IFERROR(100-B89,"")</f>
        <v>14.548104956268205</v>
      </c>
      <c r="C90" s="3">
        <f t="shared" ref="C90:J90" si="34">IFERROR(100-C89,"")</f>
        <v>13.780369290573361</v>
      </c>
      <c r="D90" s="3">
        <f t="shared" si="34"/>
        <v>4.412050534499528</v>
      </c>
      <c r="E90" s="3">
        <f t="shared" si="34"/>
        <v>-5.8114674441205096</v>
      </c>
      <c r="F90" s="3" t="str">
        <f t="shared" si="34"/>
        <v/>
      </c>
      <c r="G90" s="3" t="str">
        <f t="shared" si="34"/>
        <v/>
      </c>
      <c r="H90" s="3" t="str">
        <f t="shared" si="34"/>
        <v/>
      </c>
      <c r="I90" s="3" t="str">
        <f t="shared" si="34"/>
        <v/>
      </c>
      <c r="J90" s="3" t="str">
        <f t="shared" si="34"/>
        <v/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64" zoomScaleNormal="100" workbookViewId="0">
      <selection activeCell="W90" sqref="W90"/>
    </sheetView>
  </sheetViews>
  <sheetFormatPr baseColWidth="10" defaultRowHeight="14.4" x14ac:dyDescent="0.3"/>
  <cols>
    <col min="1" max="1" width="13.44140625" customWidth="1"/>
    <col min="2" max="13" width="11.6640625" customWidth="1"/>
    <col min="14" max="14" width="13.6640625" customWidth="1"/>
    <col min="16" max="16" width="11.44140625" customWidth="1"/>
    <col min="23" max="23" width="13.5546875" customWidth="1"/>
    <col min="29" max="29" width="13.44140625" customWidth="1"/>
    <col min="31" max="31" width="15.33203125" customWidth="1"/>
    <col min="36" max="36" width="13.88671875" customWidth="1"/>
    <col min="44" max="44" width="13.44140625" customWidth="1"/>
    <col min="46" max="46" width="15.33203125" customWidth="1"/>
    <col min="51" max="51" width="13.6640625" customWidth="1"/>
    <col min="53" max="53" width="13.6640625" customWidth="1"/>
    <col min="59" max="59" width="13.44140625" customWidth="1"/>
    <col min="66" max="66" width="13.6640625" customWidth="1"/>
  </cols>
  <sheetData>
    <row r="1" spans="1:14" ht="15" x14ac:dyDescent="0.25">
      <c r="A1" s="1" t="s">
        <v>4</v>
      </c>
      <c r="B1" s="5" t="str">
        <f>'Experiment 1'!B1</f>
        <v>Lung_CHU2</v>
      </c>
    </row>
    <row r="2" spans="1:14" ht="15" x14ac:dyDescent="0.25">
      <c r="A2" s="1"/>
      <c r="B2" s="1">
        <f>IF('Experiment 1'!B2="","",'Experiment 1'!B2)</f>
        <v>100</v>
      </c>
      <c r="C2" s="1">
        <f>IF('Experiment 1'!C2="","",'Experiment 1'!C2)</f>
        <v>50</v>
      </c>
      <c r="D2" s="1">
        <f>IF('Experiment 1'!D2="","",'Experiment 1'!D2)</f>
        <v>20</v>
      </c>
      <c r="E2" s="1"/>
      <c r="F2" s="1"/>
      <c r="G2" s="1"/>
      <c r="H2" s="1"/>
      <c r="I2" s="1"/>
      <c r="J2" s="1"/>
      <c r="K2" s="1" t="str">
        <f>IF('Experiment 1'!K2="","",'Experiment 1'!K2)</f>
        <v>Blank</v>
      </c>
      <c r="L2" s="1" t="str">
        <f>IF('Experiment 1'!L2="","",'Experiment 1'!L2)</f>
        <v>Solvent</v>
      </c>
      <c r="M2" s="1" t="str">
        <f>IF('Experiment 1'!M2="","",'Experiment 1'!M2)</f>
        <v/>
      </c>
      <c r="N2" s="3"/>
    </row>
    <row r="3" spans="1:14" ht="30" x14ac:dyDescent="0.25">
      <c r="A3" s="1" t="str">
        <f>IF('Experiment 1'!A3="","",'Experiment 1'!A3)</f>
        <v>Blank + extract</v>
      </c>
      <c r="B3" s="2"/>
      <c r="C3" s="2"/>
      <c r="D3" s="2"/>
      <c r="E3" s="9"/>
      <c r="F3" s="9"/>
      <c r="G3" s="9"/>
      <c r="H3" s="9"/>
      <c r="I3" s="9"/>
      <c r="J3" s="9"/>
      <c r="K3" s="2"/>
      <c r="L3" s="12"/>
      <c r="M3" s="9"/>
      <c r="N3" s="3"/>
    </row>
    <row r="4" spans="1:14" ht="15" customHeight="1" x14ac:dyDescent="0.25">
      <c r="A4" s="1" t="str">
        <f>IF('Experiment 1'!A4="","",'Experiment 1'!A4)</f>
        <v>Blank + extract</v>
      </c>
      <c r="B4" s="2"/>
      <c r="C4" s="2"/>
      <c r="D4" s="2"/>
      <c r="E4" s="9"/>
      <c r="F4" s="9"/>
      <c r="G4" s="9"/>
      <c r="H4" s="9"/>
      <c r="I4" s="9"/>
      <c r="J4" s="9"/>
      <c r="K4" s="2"/>
      <c r="L4" s="12"/>
      <c r="M4" s="9"/>
      <c r="N4" s="3"/>
    </row>
    <row r="5" spans="1:14" ht="15" customHeight="1" x14ac:dyDescent="0.25">
      <c r="A5" s="1" t="str">
        <f>IF('Experiment 1'!A5="","",'Experiment 1'!A5)</f>
        <v>Blank + extract</v>
      </c>
      <c r="B5" s="2"/>
      <c r="C5" s="2"/>
      <c r="D5" s="2"/>
      <c r="E5" s="9"/>
      <c r="F5" s="9"/>
      <c r="G5" s="9"/>
      <c r="H5" s="9"/>
      <c r="I5" s="9"/>
      <c r="J5" s="9"/>
      <c r="K5" s="2"/>
      <c r="L5" s="12"/>
      <c r="M5" s="9"/>
      <c r="N5" s="3"/>
    </row>
    <row r="6" spans="1:14" ht="15" customHeight="1" x14ac:dyDescent="0.25">
      <c r="A6" s="1" t="str">
        <f>IF('Experiment 1'!A6="","",'Experiment 1'!A6)</f>
        <v>Repetition 1</v>
      </c>
      <c r="B6" s="8"/>
      <c r="C6" s="8"/>
      <c r="D6" s="8"/>
      <c r="E6" s="9"/>
      <c r="F6" s="9"/>
      <c r="G6" s="9"/>
      <c r="H6" s="9"/>
      <c r="I6" s="9"/>
      <c r="J6" s="9"/>
      <c r="K6" s="2"/>
      <c r="L6" s="9"/>
      <c r="M6" s="9"/>
    </row>
    <row r="7" spans="1:14" x14ac:dyDescent="0.3">
      <c r="A7" s="1" t="str">
        <f>IF('Experiment 1'!A7="","",'Experiment 1'!A7)</f>
        <v>Repetition 2</v>
      </c>
      <c r="B7" s="8"/>
      <c r="C7" s="8"/>
      <c r="D7" s="8"/>
      <c r="E7" s="9"/>
      <c r="F7" s="9"/>
      <c r="G7" s="9"/>
      <c r="H7" s="9"/>
      <c r="I7" s="9"/>
      <c r="J7" s="9"/>
      <c r="K7" s="2"/>
      <c r="L7" s="9"/>
      <c r="M7" s="9"/>
    </row>
    <row r="8" spans="1:14" ht="15" customHeight="1" x14ac:dyDescent="0.25">
      <c r="A8" s="1" t="str">
        <f>IF('Experiment 1'!A8="","",'Experiment 1'!A8)</f>
        <v>Repetition 3</v>
      </c>
      <c r="B8" s="8"/>
      <c r="C8" s="8"/>
      <c r="D8" s="8"/>
      <c r="E8" s="9"/>
      <c r="F8" s="9"/>
      <c r="G8" s="9"/>
      <c r="H8" s="9"/>
      <c r="I8" s="9"/>
      <c r="J8" s="9"/>
      <c r="K8" s="8"/>
      <c r="L8" s="8"/>
      <c r="M8" s="8"/>
    </row>
    <row r="9" spans="1:14" ht="15" customHeight="1" x14ac:dyDescent="0.25">
      <c r="A9" s="1" t="str">
        <f>IF('Experiment 1'!A9="","",'Experiment 1'!A9)</f>
        <v/>
      </c>
      <c r="B9" s="9"/>
      <c r="C9" s="9"/>
      <c r="D9" s="9"/>
      <c r="E9" s="9"/>
      <c r="F9" s="9"/>
      <c r="G9" s="9"/>
      <c r="H9" s="9"/>
      <c r="I9" s="9"/>
      <c r="J9" s="9"/>
      <c r="K9" s="8"/>
      <c r="L9" s="8"/>
      <c r="M9" s="8"/>
    </row>
    <row r="10" spans="1:14" ht="15" customHeight="1" x14ac:dyDescent="0.25">
      <c r="A10" s="1" t="str">
        <f>IF('Experiment 1'!A10="","",'Experiment 1'!A10)</f>
        <v/>
      </c>
      <c r="B10" s="9"/>
      <c r="C10" s="9"/>
      <c r="D10" s="9"/>
      <c r="E10" s="9"/>
      <c r="F10" s="9"/>
      <c r="G10" s="9"/>
      <c r="H10" s="9"/>
      <c r="I10" s="9"/>
      <c r="J10" s="9"/>
      <c r="K10" s="8"/>
      <c r="L10" s="8"/>
      <c r="M10" s="8"/>
    </row>
    <row r="11" spans="1:14" ht="15" x14ac:dyDescent="0.25">
      <c r="A11" s="3"/>
      <c r="B11" s="1">
        <f>IF('Experiment 1'!B11="","",'Experiment 1'!B11)</f>
        <v>100</v>
      </c>
      <c r="C11" s="1">
        <f>IF('Experiment 1'!C11="","",'Experiment 1'!C11)</f>
        <v>50</v>
      </c>
      <c r="D11" s="1">
        <f>IF('Experiment 1'!D11="","",'Experiment 1'!D11)</f>
        <v>20</v>
      </c>
      <c r="E11" s="1"/>
      <c r="F11" s="1"/>
      <c r="G11" s="1"/>
      <c r="H11" s="1"/>
      <c r="I11" s="1"/>
      <c r="J11" s="1"/>
      <c r="K11" s="1" t="str">
        <f>IF('Experiment 1'!K11="","",'Experiment 1'!K11)</f>
        <v>Blank</v>
      </c>
      <c r="L11" s="1" t="str">
        <f>IF('Experiment 1'!L11="","",'Experiment 1'!L11)</f>
        <v>Solvent</v>
      </c>
      <c r="M11" s="1" t="str">
        <f>IF('Experiment 1'!M11="","",'Experiment 1'!M11)</f>
        <v/>
      </c>
      <c r="N11" s="3"/>
    </row>
    <row r="12" spans="1:14" ht="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1" t="str">
        <f>B1</f>
        <v>Lung_CHU2</v>
      </c>
      <c r="B14" s="1">
        <f>B2</f>
        <v>100</v>
      </c>
      <c r="C14" s="1">
        <f t="shared" ref="C14:D14" si="0">C2</f>
        <v>50</v>
      </c>
      <c r="D14" s="1">
        <f t="shared" si="0"/>
        <v>20</v>
      </c>
      <c r="E14" s="1"/>
      <c r="F14" s="1"/>
      <c r="G14" s="1"/>
      <c r="H14" s="1"/>
      <c r="I14" s="1"/>
      <c r="J14" s="1"/>
      <c r="L14" s="1" t="str">
        <f>K2</f>
        <v>Blank</v>
      </c>
      <c r="M14" s="1" t="str">
        <f>L2</f>
        <v>Solvent</v>
      </c>
    </row>
    <row r="15" spans="1:14" ht="27.6" x14ac:dyDescent="0.3">
      <c r="A15" s="1" t="str">
        <f>A3</f>
        <v>Blank + extract</v>
      </c>
      <c r="B15" s="3" t="str">
        <f>IFERROR(AVERAGE(B3:B5),"")</f>
        <v/>
      </c>
      <c r="C15" s="3" t="str">
        <f t="shared" ref="C15:I15" si="1">IFERROR(AVERAGE(C3:C5),"")</f>
        <v/>
      </c>
      <c r="D15" s="3" t="str">
        <f t="shared" si="1"/>
        <v/>
      </c>
      <c r="E15" s="3" t="str">
        <f t="shared" si="1"/>
        <v/>
      </c>
      <c r="F15" s="3" t="str">
        <f t="shared" si="1"/>
        <v/>
      </c>
      <c r="G15" s="3" t="str">
        <f t="shared" si="1"/>
        <v/>
      </c>
      <c r="H15" s="3" t="str">
        <f t="shared" si="1"/>
        <v/>
      </c>
      <c r="I15" s="3" t="str">
        <f t="shared" si="1"/>
        <v/>
      </c>
      <c r="J15" s="3" t="str">
        <f t="shared" ref="J15:J18" si="2">IF(J3="","",J3)</f>
        <v/>
      </c>
      <c r="K15" s="1" t="s">
        <v>13</v>
      </c>
      <c r="L15" t="str">
        <f>IFERROR(AVERAGE(K3:K6),"")</f>
        <v/>
      </c>
      <c r="M15" t="str">
        <f>IFERROR(AVERAGE(L3:L6),"")</f>
        <v/>
      </c>
    </row>
    <row r="16" spans="1:14" ht="15" customHeight="1" x14ac:dyDescent="0.25">
      <c r="A16" s="1" t="str">
        <f>A6</f>
        <v>Repetition 1</v>
      </c>
      <c r="B16" s="3" t="str">
        <f>IF(B6="","",B6)</f>
        <v/>
      </c>
      <c r="C16" s="3" t="str">
        <f t="shared" ref="C16:I18" si="3">IF(C6="","",C6)</f>
        <v/>
      </c>
      <c r="D16" s="3" t="str">
        <f t="shared" si="3"/>
        <v/>
      </c>
      <c r="E16" s="3" t="str">
        <f t="shared" si="3"/>
        <v/>
      </c>
      <c r="F16" s="3" t="str">
        <f t="shared" si="3"/>
        <v/>
      </c>
      <c r="G16" s="3" t="str">
        <f t="shared" si="3"/>
        <v/>
      </c>
      <c r="H16" s="3" t="str">
        <f t="shared" si="3"/>
        <v/>
      </c>
      <c r="I16" s="3" t="str">
        <f t="shared" si="3"/>
        <v/>
      </c>
      <c r="J16" s="3" t="str">
        <f t="shared" si="2"/>
        <v/>
      </c>
    </row>
    <row r="17" spans="1:13" ht="15" customHeight="1" x14ac:dyDescent="0.25">
      <c r="A17" s="1" t="str">
        <f t="shared" ref="A17:A18" si="4">A7</f>
        <v>Repetition 2</v>
      </c>
      <c r="B17" s="3" t="str">
        <f t="shared" ref="B17:B18" si="5">IF(B7="","",B7)</f>
        <v/>
      </c>
      <c r="C17" s="3" t="str">
        <f t="shared" si="3"/>
        <v/>
      </c>
      <c r="D17" s="3" t="str">
        <f t="shared" si="3"/>
        <v/>
      </c>
      <c r="E17" s="3" t="str">
        <f t="shared" si="3"/>
        <v/>
      </c>
      <c r="F17" s="3" t="str">
        <f t="shared" si="3"/>
        <v/>
      </c>
      <c r="G17" s="3" t="str">
        <f t="shared" si="3"/>
        <v/>
      </c>
      <c r="H17" s="3" t="str">
        <f t="shared" si="3"/>
        <v/>
      </c>
      <c r="I17" s="3" t="str">
        <f t="shared" si="3"/>
        <v/>
      </c>
      <c r="J17" s="3" t="str">
        <f t="shared" si="2"/>
        <v/>
      </c>
    </row>
    <row r="18" spans="1:13" ht="15" customHeight="1" x14ac:dyDescent="0.25">
      <c r="A18" s="1" t="str">
        <f t="shared" si="4"/>
        <v>Repetition 3</v>
      </c>
      <c r="B18" s="3" t="str">
        <f t="shared" si="5"/>
        <v/>
      </c>
      <c r="C18" s="3" t="str">
        <f t="shared" si="3"/>
        <v/>
      </c>
      <c r="D18" s="3" t="str">
        <f t="shared" si="3"/>
        <v/>
      </c>
      <c r="E18" s="3" t="str">
        <f t="shared" si="3"/>
        <v/>
      </c>
      <c r="F18" s="3" t="str">
        <f t="shared" si="3"/>
        <v/>
      </c>
      <c r="G18" s="3" t="str">
        <f t="shared" si="3"/>
        <v/>
      </c>
      <c r="H18" s="3" t="str">
        <f t="shared" si="3"/>
        <v/>
      </c>
      <c r="I18" s="3" t="str">
        <f t="shared" si="3"/>
        <v/>
      </c>
      <c r="J18" s="3" t="str">
        <f t="shared" si="2"/>
        <v/>
      </c>
    </row>
    <row r="19" spans="1:13" x14ac:dyDescent="0.3">
      <c r="A19" s="1" t="s">
        <v>13</v>
      </c>
      <c r="B19" s="3" t="str">
        <f>IFERROR(AVERAGE(B16:B18),"")</f>
        <v/>
      </c>
      <c r="C19" s="3" t="str">
        <f t="shared" ref="C19:J19" si="6">IFERROR(AVERAGE(C16:C18),"")</f>
        <v/>
      </c>
      <c r="D19" s="3" t="str">
        <f t="shared" si="6"/>
        <v/>
      </c>
      <c r="E19" s="3" t="str">
        <f t="shared" si="6"/>
        <v/>
      </c>
      <c r="F19" s="3" t="str">
        <f t="shared" si="6"/>
        <v/>
      </c>
      <c r="G19" s="3" t="str">
        <f t="shared" si="6"/>
        <v/>
      </c>
      <c r="H19" s="3" t="str">
        <f t="shared" si="6"/>
        <v/>
      </c>
      <c r="I19" s="3" t="str">
        <f t="shared" si="6"/>
        <v/>
      </c>
      <c r="J19" s="3" t="str">
        <f t="shared" si="6"/>
        <v/>
      </c>
    </row>
    <row r="20" spans="1:13" ht="22.5" customHeight="1" x14ac:dyDescent="0.25">
      <c r="A20" s="4" t="s">
        <v>10</v>
      </c>
      <c r="B20" s="3" t="str">
        <f>IFERROR(((B19-B15)/($M$15-$L$15))*100,"")</f>
        <v/>
      </c>
      <c r="C20" s="3" t="str">
        <f t="shared" ref="C20:J20" si="7">IFERROR(((C19-C15)/($M$15-$L$15))*100,"")</f>
        <v/>
      </c>
      <c r="D20" s="3" t="str">
        <f t="shared" si="7"/>
        <v/>
      </c>
      <c r="E20" s="3" t="str">
        <f t="shared" si="7"/>
        <v/>
      </c>
      <c r="F20" s="3" t="str">
        <f t="shared" si="7"/>
        <v/>
      </c>
      <c r="G20" s="3" t="str">
        <f t="shared" si="7"/>
        <v/>
      </c>
      <c r="H20" s="3" t="str">
        <f t="shared" si="7"/>
        <v/>
      </c>
      <c r="I20" s="3" t="str">
        <f t="shared" si="7"/>
        <v/>
      </c>
      <c r="J20" s="3" t="str">
        <f t="shared" si="7"/>
        <v/>
      </c>
    </row>
    <row r="21" spans="1:13" ht="22.5" customHeight="1" x14ac:dyDescent="0.25">
      <c r="A21" s="7" t="s">
        <v>11</v>
      </c>
      <c r="B21" s="3" t="str">
        <f>IFERROR(100-B20,"")</f>
        <v/>
      </c>
      <c r="C21" s="3" t="str">
        <f t="shared" ref="C21:J21" si="8">IFERROR(100-C20,"")</f>
        <v/>
      </c>
      <c r="D21" s="3" t="str">
        <f t="shared" si="8"/>
        <v/>
      </c>
      <c r="E21" s="3" t="str">
        <f t="shared" si="8"/>
        <v/>
      </c>
      <c r="F21" s="3" t="str">
        <f t="shared" si="8"/>
        <v/>
      </c>
      <c r="G21" s="3" t="str">
        <f t="shared" si="8"/>
        <v/>
      </c>
      <c r="H21" s="3" t="str">
        <f t="shared" si="8"/>
        <v/>
      </c>
      <c r="I21" s="3" t="str">
        <f t="shared" si="8"/>
        <v/>
      </c>
      <c r="J21" s="3" t="str">
        <f t="shared" si="8"/>
        <v/>
      </c>
    </row>
    <row r="22" spans="1:13" ht="15" x14ac:dyDescent="0.25">
      <c r="A22" s="3"/>
      <c r="B22" s="3"/>
      <c r="C22" s="3"/>
      <c r="D22" s="3"/>
      <c r="E22" s="3"/>
      <c r="F22" s="3"/>
      <c r="G22" s="3"/>
    </row>
    <row r="23" spans="1:13" ht="15" customHeight="1" x14ac:dyDescent="0.25">
      <c r="A23" s="3"/>
      <c r="B23" s="3"/>
      <c r="C23" s="3"/>
      <c r="D23" s="3"/>
      <c r="E23" s="3"/>
      <c r="F23" s="3"/>
      <c r="G23" s="3"/>
    </row>
    <row r="24" spans="1:13" ht="15" customHeight="1" x14ac:dyDescent="0.25">
      <c r="A24" s="1" t="s">
        <v>4</v>
      </c>
      <c r="B24" s="6" t="str">
        <f>'Experiment 1'!B24</f>
        <v>Lung-tulu4</v>
      </c>
    </row>
    <row r="25" spans="1:13" ht="15" x14ac:dyDescent="0.25">
      <c r="A25" s="1"/>
      <c r="B25" s="1">
        <f>IF('Experiment 1'!B25="","",'Experiment 1'!B25)</f>
        <v>100</v>
      </c>
      <c r="C25" s="1">
        <f>IF('Experiment 1'!C25="","",'Experiment 1'!C25)</f>
        <v>50</v>
      </c>
      <c r="D25" s="1">
        <f>IF('Experiment 1'!D25="","",'Experiment 1'!D25)</f>
        <v>20</v>
      </c>
      <c r="E25" s="1"/>
      <c r="F25" s="1"/>
      <c r="G25" s="1"/>
      <c r="H25" s="1"/>
      <c r="I25" s="1"/>
      <c r="J25" s="1"/>
      <c r="K25" s="1" t="str">
        <f>IF('Experiment 1'!K25="","",'Experiment 1'!K25)</f>
        <v>Blank</v>
      </c>
      <c r="L25" s="1" t="str">
        <f>IF('Experiment 1'!L25="","",'Experiment 1'!L25)</f>
        <v>Solvent</v>
      </c>
      <c r="M25" s="1" t="str">
        <f>IF('Experiment 1'!M25="","",'Experiment 1'!M25)</f>
        <v/>
      </c>
    </row>
    <row r="26" spans="1:13" ht="30" customHeight="1" x14ac:dyDescent="0.25">
      <c r="A26" s="1" t="str">
        <f>IF('Experiment 1'!A26="","",'Experiment 1'!A26)</f>
        <v>Blank + extract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 customHeight="1" x14ac:dyDescent="0.25">
      <c r="A27" s="1" t="str">
        <f>IF('Experiment 1'!A27="","",'Experiment 1'!A27)</f>
        <v>Blank + extract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 customHeight="1" x14ac:dyDescent="0.3">
      <c r="A28" s="1" t="str">
        <f>IF('Experiment 1'!A28="","",'Experiment 1'!A28)</f>
        <v>Blank + extract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 customHeight="1" x14ac:dyDescent="0.3">
      <c r="A29" s="1" t="str">
        <f>IF('Experiment 1'!A29="","",'Experiment 1'!A29)</f>
        <v>Repetition 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3">
      <c r="A30" s="1" t="str">
        <f>IF('Experiment 1'!A30="","",'Experiment 1'!A30)</f>
        <v>Repetition 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 customHeight="1" x14ac:dyDescent="0.3">
      <c r="A31" s="1" t="str">
        <f>IF('Experiment 1'!A31="","",'Experiment 1'!A31)</f>
        <v>Repetition 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 customHeight="1" x14ac:dyDescent="0.3">
      <c r="A32" s="1" t="str">
        <f>IF('Experiment 1'!A32="","",'Experiment 1'!A32)</f>
        <v/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 customHeight="1" x14ac:dyDescent="0.3">
      <c r="A33" s="1" t="str">
        <f>IF('Experiment 1'!A33="","",'Experiment 1'!A33)</f>
        <v/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 customHeight="1" x14ac:dyDescent="0.3">
      <c r="A34" s="3"/>
      <c r="B34" s="1">
        <f>IF('Experiment 1'!B34="","",'Experiment 1'!B34)</f>
        <v>100</v>
      </c>
      <c r="C34" s="1">
        <f>IF('Experiment 1'!C34="","",'Experiment 1'!C34)</f>
        <v>50</v>
      </c>
      <c r="D34" s="1">
        <f>IF('Experiment 1'!D34="","",'Experiment 1'!D34)</f>
        <v>20</v>
      </c>
      <c r="E34" s="1">
        <f>IF('Experiment 1'!E34="","",'Experiment 1'!E34)</f>
        <v>2</v>
      </c>
      <c r="F34" s="1" t="str">
        <f>IF('Experiment 1'!F34="","",'Experiment 1'!F34)</f>
        <v/>
      </c>
      <c r="G34" s="1" t="str">
        <f>IF('Experiment 1'!G34="","",'Experiment 1'!G34)</f>
        <v/>
      </c>
      <c r="H34" s="1" t="str">
        <f>IF('Experiment 1'!H34="","",'Experiment 1'!H34)</f>
        <v/>
      </c>
      <c r="I34" s="1" t="str">
        <f>IF('Experiment 1'!I34="","",'Experiment 1'!I34)</f>
        <v/>
      </c>
      <c r="J34" s="1" t="str">
        <f>IF('Experiment 1'!J34="","",'Experiment 1'!J34)</f>
        <v/>
      </c>
      <c r="K34" s="1" t="str">
        <f>IF('Experiment 1'!K34="","",'Experiment 1'!K34)</f>
        <v>Blank</v>
      </c>
      <c r="L34" s="1" t="str">
        <f>IF('Experiment 1'!L34="","",'Experiment 1'!L34)</f>
        <v>Solvent</v>
      </c>
      <c r="M34" s="1" t="str">
        <f>IF('Experiment 1'!M34="","",'Experiment 1'!M34)</f>
        <v/>
      </c>
    </row>
    <row r="35" spans="1:13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1" t="str">
        <f>B24</f>
        <v>Lung-tulu4</v>
      </c>
      <c r="B37" s="1">
        <f t="shared" ref="B37:E37" si="9">B25</f>
        <v>100</v>
      </c>
      <c r="C37" s="1">
        <f t="shared" si="9"/>
        <v>50</v>
      </c>
      <c r="D37" s="1">
        <f t="shared" si="9"/>
        <v>20</v>
      </c>
      <c r="E37" s="1">
        <f t="shared" si="9"/>
        <v>0</v>
      </c>
      <c r="F37" s="1">
        <f>F25</f>
        <v>0</v>
      </c>
      <c r="G37" s="1">
        <f>G25</f>
        <v>0</v>
      </c>
      <c r="H37" s="1">
        <f t="shared" ref="H37" si="10">H25</f>
        <v>0</v>
      </c>
      <c r="I37" s="1">
        <f>I25</f>
        <v>0</v>
      </c>
      <c r="J37" s="1">
        <f>J25</f>
        <v>0</v>
      </c>
      <c r="L37" s="1" t="str">
        <f>K25</f>
        <v>Blank</v>
      </c>
      <c r="M37" s="1" t="str">
        <f>L25</f>
        <v>Solvent</v>
      </c>
    </row>
    <row r="38" spans="1:13" ht="27.6" x14ac:dyDescent="0.3">
      <c r="A38" s="1" t="str">
        <f>A26</f>
        <v>Blank + extract</v>
      </c>
      <c r="B38" s="3" t="str">
        <f t="shared" ref="B38:J38" si="11">IFERROR(AVERAGE(B26:B28),"")</f>
        <v/>
      </c>
      <c r="C38" s="3" t="str">
        <f t="shared" si="11"/>
        <v/>
      </c>
      <c r="D38" s="3" t="str">
        <f t="shared" si="11"/>
        <v/>
      </c>
      <c r="E38" s="3" t="str">
        <f t="shared" si="11"/>
        <v/>
      </c>
      <c r="F38" s="3" t="str">
        <f t="shared" si="11"/>
        <v/>
      </c>
      <c r="G38" s="3" t="str">
        <f t="shared" si="11"/>
        <v/>
      </c>
      <c r="H38" s="3" t="str">
        <f t="shared" si="11"/>
        <v/>
      </c>
      <c r="I38" s="3" t="str">
        <f t="shared" si="11"/>
        <v/>
      </c>
      <c r="J38" s="3" t="str">
        <f t="shared" si="11"/>
        <v/>
      </c>
      <c r="K38" s="1" t="s">
        <v>13</v>
      </c>
      <c r="L38" t="str">
        <f>IFERROR(AVERAGE(K26:K29),"")</f>
        <v/>
      </c>
      <c r="M38" t="str">
        <f>IFERROR(AVERAGE(L26:L29),"")</f>
        <v/>
      </c>
    </row>
    <row r="39" spans="1:13" ht="15" customHeight="1" x14ac:dyDescent="0.3">
      <c r="A39" s="1" t="str">
        <f>A29</f>
        <v>Repetition 1</v>
      </c>
      <c r="B39" s="3" t="str">
        <f t="shared" ref="B39:J41" si="12">IF(B29="","",B29)</f>
        <v/>
      </c>
      <c r="C39" s="3" t="str">
        <f t="shared" si="12"/>
        <v/>
      </c>
      <c r="D39" s="3" t="str">
        <f t="shared" si="12"/>
        <v/>
      </c>
      <c r="E39" s="3" t="str">
        <f t="shared" si="12"/>
        <v/>
      </c>
      <c r="F39" s="3" t="str">
        <f t="shared" si="12"/>
        <v/>
      </c>
      <c r="G39" s="3" t="str">
        <f t="shared" si="12"/>
        <v/>
      </c>
      <c r="H39" s="3" t="str">
        <f t="shared" si="12"/>
        <v/>
      </c>
      <c r="I39" s="3" t="str">
        <f t="shared" si="12"/>
        <v/>
      </c>
      <c r="J39" s="3" t="str">
        <f t="shared" si="12"/>
        <v/>
      </c>
    </row>
    <row r="40" spans="1:13" ht="15" customHeight="1" x14ac:dyDescent="0.3">
      <c r="A40" s="1" t="str">
        <f t="shared" ref="A40:A41" si="13">A30</f>
        <v>Repetition 2</v>
      </c>
      <c r="B40" s="3" t="str">
        <f t="shared" si="12"/>
        <v/>
      </c>
      <c r="C40" s="3" t="str">
        <f t="shared" si="12"/>
        <v/>
      </c>
      <c r="D40" s="3" t="str">
        <f t="shared" si="12"/>
        <v/>
      </c>
      <c r="E40" s="3" t="str">
        <f t="shared" si="12"/>
        <v/>
      </c>
      <c r="F40" s="3" t="str">
        <f t="shared" si="12"/>
        <v/>
      </c>
      <c r="G40" s="3" t="str">
        <f t="shared" si="12"/>
        <v/>
      </c>
      <c r="H40" s="3" t="str">
        <f t="shared" si="12"/>
        <v/>
      </c>
      <c r="I40" s="3" t="str">
        <f t="shared" si="12"/>
        <v/>
      </c>
      <c r="J40" s="3" t="str">
        <f t="shared" si="12"/>
        <v/>
      </c>
    </row>
    <row r="41" spans="1:13" ht="15" customHeight="1" x14ac:dyDescent="0.3">
      <c r="A41" s="1" t="str">
        <f t="shared" si="13"/>
        <v>Repetition 3</v>
      </c>
      <c r="B41" s="3" t="str">
        <f t="shared" si="12"/>
        <v/>
      </c>
      <c r="C41" s="3" t="str">
        <f t="shared" si="12"/>
        <v/>
      </c>
      <c r="D41" s="3" t="str">
        <f t="shared" si="12"/>
        <v/>
      </c>
      <c r="E41" s="3" t="str">
        <f t="shared" si="12"/>
        <v/>
      </c>
      <c r="F41" s="3" t="str">
        <f t="shared" si="12"/>
        <v/>
      </c>
      <c r="G41" s="3" t="str">
        <f t="shared" si="12"/>
        <v/>
      </c>
      <c r="H41" s="3" t="str">
        <f t="shared" si="12"/>
        <v/>
      </c>
      <c r="I41" s="3" t="str">
        <f t="shared" si="12"/>
        <v/>
      </c>
      <c r="J41" s="3" t="str">
        <f t="shared" si="12"/>
        <v/>
      </c>
    </row>
    <row r="42" spans="1:13" x14ac:dyDescent="0.3">
      <c r="A42" s="1" t="s">
        <v>13</v>
      </c>
      <c r="B42" s="3" t="str">
        <f>IFERROR(AVERAGE(B39:B41),"")</f>
        <v/>
      </c>
      <c r="C42" s="3" t="str">
        <f t="shared" ref="C42:J42" si="14">IFERROR(AVERAGE(C39:C41),"")</f>
        <v/>
      </c>
      <c r="D42" s="3" t="str">
        <f t="shared" si="14"/>
        <v/>
      </c>
      <c r="E42" s="3" t="str">
        <f t="shared" si="14"/>
        <v/>
      </c>
      <c r="F42" s="3" t="str">
        <f t="shared" si="14"/>
        <v/>
      </c>
      <c r="G42" s="3" t="str">
        <f t="shared" si="14"/>
        <v/>
      </c>
      <c r="H42" s="3" t="str">
        <f t="shared" si="14"/>
        <v/>
      </c>
      <c r="I42" s="3" t="str">
        <f t="shared" si="14"/>
        <v/>
      </c>
      <c r="J42" s="3" t="str">
        <f t="shared" si="14"/>
        <v/>
      </c>
    </row>
    <row r="43" spans="1:13" x14ac:dyDescent="0.3">
      <c r="A43" s="4" t="str">
        <f>A20</f>
        <v>% viability</v>
      </c>
      <c r="B43" s="3" t="str">
        <f>IFERROR(((B42-B38)/($M$38-$L$38))*100,"")</f>
        <v/>
      </c>
      <c r="C43" s="3" t="str">
        <f t="shared" ref="C43:J43" si="15">IFERROR(((C42-C38)/($M$38-$L$38))*100,"")</f>
        <v/>
      </c>
      <c r="D43" s="3" t="str">
        <f t="shared" si="15"/>
        <v/>
      </c>
      <c r="E43" s="3" t="str">
        <f t="shared" si="15"/>
        <v/>
      </c>
      <c r="F43" s="3" t="str">
        <f t="shared" si="15"/>
        <v/>
      </c>
      <c r="G43" s="3" t="str">
        <f t="shared" si="15"/>
        <v/>
      </c>
      <c r="H43" s="3" t="str">
        <f t="shared" si="15"/>
        <v/>
      </c>
      <c r="I43" s="3" t="str">
        <f t="shared" si="15"/>
        <v/>
      </c>
      <c r="J43" s="3" t="str">
        <f t="shared" si="15"/>
        <v/>
      </c>
    </row>
    <row r="44" spans="1:13" x14ac:dyDescent="0.3">
      <c r="A44" s="4" t="str">
        <f>A21</f>
        <v>% mortality</v>
      </c>
      <c r="B44" s="3" t="str">
        <f>IFERROR(100-B43,"")</f>
        <v/>
      </c>
      <c r="C44" s="3" t="str">
        <f t="shared" ref="C44:J44" si="16">IFERROR(100-C43,"")</f>
        <v/>
      </c>
      <c r="D44" s="3" t="str">
        <f t="shared" si="16"/>
        <v/>
      </c>
      <c r="E44" s="3" t="str">
        <f t="shared" si="16"/>
        <v/>
      </c>
      <c r="F44" s="3" t="str">
        <f t="shared" si="16"/>
        <v/>
      </c>
      <c r="G44" s="3" t="str">
        <f t="shared" si="16"/>
        <v/>
      </c>
      <c r="H44" s="3" t="str">
        <f t="shared" si="16"/>
        <v/>
      </c>
      <c r="I44" s="3" t="str">
        <f t="shared" si="16"/>
        <v/>
      </c>
      <c r="J44" s="3" t="str">
        <f t="shared" si="16"/>
        <v/>
      </c>
    </row>
    <row r="45" spans="1:13" x14ac:dyDescent="0.3">
      <c r="A45" s="3"/>
      <c r="B45" s="3"/>
      <c r="C45" s="3"/>
      <c r="D45" s="3"/>
      <c r="E45" s="3"/>
      <c r="F45" s="3"/>
      <c r="G45" s="3"/>
    </row>
    <row r="46" spans="1:13" x14ac:dyDescent="0.3">
      <c r="A46" s="3"/>
      <c r="B46" s="3"/>
      <c r="C46" s="3"/>
      <c r="D46" s="3"/>
      <c r="E46" s="3"/>
      <c r="F46" s="3"/>
      <c r="G46" s="3"/>
    </row>
    <row r="47" spans="1:13" x14ac:dyDescent="0.3">
      <c r="A47" s="1" t="s">
        <v>4</v>
      </c>
      <c r="B47" s="10" t="str">
        <f>'Experiment 1'!B47</f>
        <v>vero chu2</v>
      </c>
    </row>
    <row r="48" spans="1:13" x14ac:dyDescent="0.3">
      <c r="A48" s="1"/>
      <c r="B48" s="1">
        <f>IF('Experiment 1'!B48="","",'Experiment 1'!B48)</f>
        <v>100</v>
      </c>
      <c r="C48" s="1">
        <f>IF('Experiment 1'!C48="","",'Experiment 1'!C48)</f>
        <v>50</v>
      </c>
      <c r="D48" s="1">
        <f>IF('Experiment 1'!D48="","",'Experiment 1'!D48)</f>
        <v>20</v>
      </c>
      <c r="E48" s="1"/>
      <c r="F48" s="1"/>
      <c r="G48" s="1"/>
      <c r="H48" s="1"/>
      <c r="I48" s="1"/>
      <c r="J48" s="1"/>
      <c r="K48" s="1" t="str">
        <f>IF('Experiment 1'!K48="","",'Experiment 1'!K48)</f>
        <v>Blank</v>
      </c>
      <c r="L48" s="1" t="str">
        <f>IF('Experiment 1'!L48="","",'Experiment 1'!L48)</f>
        <v>Solvent</v>
      </c>
      <c r="M48" s="1" t="str">
        <f>IF('Experiment 1'!M48="","",'Experiment 1'!M48)</f>
        <v/>
      </c>
    </row>
    <row r="49" spans="1:13" ht="27.6" x14ac:dyDescent="0.3">
      <c r="A49" s="1" t="str">
        <f>IF('Experiment 1'!A49="","",'Experiment 1'!A49)</f>
        <v>Blank + extract</v>
      </c>
      <c r="B49" s="2"/>
      <c r="C49" s="2"/>
      <c r="D49" s="2"/>
      <c r="E49" s="9"/>
      <c r="F49" s="9"/>
      <c r="G49" s="9"/>
      <c r="H49" s="9"/>
      <c r="I49" s="9"/>
      <c r="J49" s="9"/>
      <c r="K49" s="2"/>
      <c r="L49" s="12"/>
      <c r="M49" s="2"/>
    </row>
    <row r="50" spans="1:13" ht="15" customHeight="1" x14ac:dyDescent="0.3">
      <c r="A50" s="1" t="str">
        <f>IF('Experiment 1'!A50="","",'Experiment 1'!A50)</f>
        <v>Blank + extract</v>
      </c>
      <c r="B50" s="2"/>
      <c r="C50" s="2"/>
      <c r="D50" s="2"/>
      <c r="E50" s="9"/>
      <c r="F50" s="9"/>
      <c r="G50" s="9"/>
      <c r="H50" s="9"/>
      <c r="I50" s="9"/>
      <c r="J50" s="9"/>
      <c r="K50" s="2"/>
      <c r="L50" s="12"/>
      <c r="M50" s="2"/>
    </row>
    <row r="51" spans="1:13" ht="15" customHeight="1" x14ac:dyDescent="0.3">
      <c r="A51" s="1" t="str">
        <f>IF('Experiment 1'!A51="","",'Experiment 1'!A51)</f>
        <v>Blank + extract</v>
      </c>
      <c r="B51" s="2"/>
      <c r="C51" s="2"/>
      <c r="D51" s="2"/>
      <c r="E51" s="9"/>
      <c r="F51" s="9"/>
      <c r="G51" s="9"/>
      <c r="H51" s="9"/>
      <c r="I51" s="9"/>
      <c r="J51" s="9"/>
      <c r="K51" s="2"/>
      <c r="L51" s="12"/>
      <c r="M51" s="2"/>
    </row>
    <row r="52" spans="1:13" ht="15" customHeight="1" x14ac:dyDescent="0.3">
      <c r="A52" s="1" t="str">
        <f>IF('Experiment 1'!A52="","",'Experiment 1'!A52)</f>
        <v>Repetition 1</v>
      </c>
      <c r="B52" s="8"/>
      <c r="C52" s="8"/>
      <c r="D52" s="8"/>
      <c r="E52" s="9"/>
      <c r="F52" s="9"/>
      <c r="G52" s="9"/>
      <c r="H52" s="9"/>
      <c r="I52" s="9"/>
      <c r="J52" s="9"/>
      <c r="K52" s="9"/>
      <c r="L52" s="9"/>
      <c r="M52" s="2"/>
    </row>
    <row r="53" spans="1:13" x14ac:dyDescent="0.3">
      <c r="A53" s="1" t="str">
        <f>IF('Experiment 1'!A53="","",'Experiment 1'!A53)</f>
        <v>Repetition 2</v>
      </c>
      <c r="B53" s="8"/>
      <c r="C53" s="8"/>
      <c r="D53" s="8"/>
      <c r="E53" s="9"/>
      <c r="F53" s="9"/>
      <c r="G53" s="9"/>
      <c r="H53" s="9"/>
      <c r="I53" s="9"/>
      <c r="J53" s="9"/>
      <c r="K53" s="9"/>
      <c r="L53" s="2"/>
      <c r="M53" s="2"/>
    </row>
    <row r="54" spans="1:13" ht="15" customHeight="1" x14ac:dyDescent="0.3">
      <c r="A54" s="1" t="str">
        <f>IF('Experiment 1'!A54="","",'Experiment 1'!A54)</f>
        <v>Repetition 3</v>
      </c>
      <c r="B54" s="8"/>
      <c r="C54" s="8"/>
      <c r="D54" s="8"/>
      <c r="E54" s="9"/>
      <c r="F54" s="9"/>
      <c r="G54" s="9"/>
      <c r="H54" s="9"/>
      <c r="I54" s="9"/>
      <c r="J54" s="9"/>
      <c r="K54" s="9"/>
      <c r="L54" s="2"/>
      <c r="M54" s="2"/>
    </row>
    <row r="55" spans="1:13" ht="15" customHeight="1" x14ac:dyDescent="0.3">
      <c r="A55" s="1" t="str">
        <f>IF('Experiment 1'!A55="","",'Experiment 1'!A55)</f>
        <v/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2"/>
      <c r="M55" s="2"/>
    </row>
    <row r="56" spans="1:13" ht="15" customHeight="1" x14ac:dyDescent="0.3">
      <c r="A56" s="1" t="str">
        <f>IF('Experiment 1'!A56="","",'Experiment 1'!A56)</f>
        <v/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2"/>
      <c r="M56" s="2"/>
    </row>
    <row r="57" spans="1:13" x14ac:dyDescent="0.3">
      <c r="A57" s="3"/>
      <c r="B57" s="1">
        <f>IF('Experiment 1'!B57="","",'Experiment 1'!B57)</f>
        <v>100</v>
      </c>
      <c r="C57" s="1">
        <f>IF('Experiment 1'!C57="","",'Experiment 1'!C57)</f>
        <v>50</v>
      </c>
      <c r="D57" s="1">
        <f>IF('Experiment 1'!D57="","",'Experiment 1'!D57)</f>
        <v>20</v>
      </c>
      <c r="E57" s="1"/>
      <c r="F57" s="1"/>
      <c r="G57" s="1"/>
      <c r="H57" s="1"/>
      <c r="I57" s="1"/>
      <c r="J57" s="1"/>
      <c r="K57" s="1" t="str">
        <f>IF('Experiment 1'!K57="","",'Experiment 1'!K57)</f>
        <v>Blank</v>
      </c>
      <c r="L57" s="1" t="str">
        <f>IF('Experiment 1'!L57="","",'Experiment 1'!L57)</f>
        <v>Solvent</v>
      </c>
      <c r="M57" s="1" t="str">
        <f>IF('Experiment 1'!M57="","",'Experiment 1'!M57)</f>
        <v/>
      </c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1" t="str">
        <f>B47</f>
        <v>vero chu2</v>
      </c>
      <c r="B60" s="1">
        <f t="shared" ref="B60:D60" si="17">B48</f>
        <v>100</v>
      </c>
      <c r="C60" s="1">
        <f t="shared" si="17"/>
        <v>50</v>
      </c>
      <c r="D60" s="1">
        <f t="shared" si="17"/>
        <v>20</v>
      </c>
      <c r="E60" s="1">
        <v>2</v>
      </c>
      <c r="F60" s="1"/>
      <c r="G60" s="1"/>
      <c r="H60" s="1"/>
      <c r="I60" s="1"/>
      <c r="J60" s="1"/>
      <c r="L60" s="1" t="str">
        <f>K48</f>
        <v>Blank</v>
      </c>
      <c r="M60" s="1" t="str">
        <f>L48</f>
        <v>Solvent</v>
      </c>
    </row>
    <row r="61" spans="1:13" ht="27.6" x14ac:dyDescent="0.3">
      <c r="A61" s="1" t="str">
        <f>A49</f>
        <v>Blank + extract</v>
      </c>
      <c r="B61" s="3" t="str">
        <f>IFERROR(AVERAGE(B49:B51),"")</f>
        <v/>
      </c>
      <c r="C61" s="3" t="str">
        <f t="shared" ref="C61:J61" si="18">IFERROR(AVERAGE(C49:C51),"")</f>
        <v/>
      </c>
      <c r="D61" s="3" t="str">
        <f t="shared" si="18"/>
        <v/>
      </c>
      <c r="E61" s="3" t="str">
        <f t="shared" si="18"/>
        <v/>
      </c>
      <c r="F61" s="3" t="str">
        <f t="shared" si="18"/>
        <v/>
      </c>
      <c r="G61" s="3" t="str">
        <f t="shared" si="18"/>
        <v/>
      </c>
      <c r="H61" s="3" t="str">
        <f t="shared" si="18"/>
        <v/>
      </c>
      <c r="I61" s="3" t="str">
        <f t="shared" si="18"/>
        <v/>
      </c>
      <c r="J61" s="3" t="str">
        <f t="shared" si="18"/>
        <v/>
      </c>
      <c r="K61" s="1" t="s">
        <v>13</v>
      </c>
      <c r="L61" t="str">
        <f>IFERROR(AVERAGE(K49:K52),"")</f>
        <v/>
      </c>
      <c r="M61" t="str">
        <f>IFERROR(AVERAGE(L49:L52),"")</f>
        <v/>
      </c>
    </row>
    <row r="62" spans="1:13" ht="15" customHeight="1" x14ac:dyDescent="0.3">
      <c r="A62" s="1" t="str">
        <f>A52</f>
        <v>Repetition 1</v>
      </c>
      <c r="B62" s="3" t="str">
        <f>IF(B52="","",B52)</f>
        <v/>
      </c>
      <c r="C62" s="3" t="str">
        <f t="shared" ref="C62:J62" si="19">IF(C52="","",C52)</f>
        <v/>
      </c>
      <c r="D62" s="3" t="str">
        <f t="shared" si="19"/>
        <v/>
      </c>
      <c r="E62" s="3" t="str">
        <f t="shared" si="19"/>
        <v/>
      </c>
      <c r="F62" s="3" t="str">
        <f t="shared" si="19"/>
        <v/>
      </c>
      <c r="G62" s="3" t="str">
        <f t="shared" si="19"/>
        <v/>
      </c>
      <c r="H62" s="3" t="str">
        <f t="shared" si="19"/>
        <v/>
      </c>
      <c r="I62" s="3" t="str">
        <f t="shared" si="19"/>
        <v/>
      </c>
      <c r="J62" s="3" t="str">
        <f t="shared" si="19"/>
        <v/>
      </c>
    </row>
    <row r="63" spans="1:13" ht="15" customHeight="1" x14ac:dyDescent="0.3">
      <c r="A63" s="1" t="str">
        <f t="shared" ref="A63:A64" si="20">A53</f>
        <v>Repetition 2</v>
      </c>
      <c r="B63" s="3" t="str">
        <f t="shared" ref="B63:J64" si="21">IF(B53="","",B53)</f>
        <v/>
      </c>
      <c r="C63" s="3" t="str">
        <f t="shared" si="21"/>
        <v/>
      </c>
      <c r="D63" s="3" t="str">
        <f t="shared" si="21"/>
        <v/>
      </c>
      <c r="E63" s="3" t="str">
        <f t="shared" si="21"/>
        <v/>
      </c>
      <c r="F63" s="3" t="str">
        <f t="shared" si="21"/>
        <v/>
      </c>
      <c r="G63" s="3" t="str">
        <f t="shared" si="21"/>
        <v/>
      </c>
      <c r="H63" s="3" t="str">
        <f t="shared" si="21"/>
        <v/>
      </c>
      <c r="I63" s="3" t="str">
        <f t="shared" si="21"/>
        <v/>
      </c>
      <c r="J63" s="3" t="str">
        <f t="shared" si="21"/>
        <v/>
      </c>
    </row>
    <row r="64" spans="1:13" ht="15" customHeight="1" x14ac:dyDescent="0.3">
      <c r="A64" s="1" t="str">
        <f t="shared" si="20"/>
        <v>Repetition 3</v>
      </c>
      <c r="B64" s="3" t="str">
        <f t="shared" si="21"/>
        <v/>
      </c>
      <c r="C64" s="3" t="str">
        <f t="shared" si="21"/>
        <v/>
      </c>
      <c r="D64" s="3" t="str">
        <f t="shared" si="21"/>
        <v/>
      </c>
      <c r="E64" s="3" t="str">
        <f t="shared" si="21"/>
        <v/>
      </c>
      <c r="F64" s="3" t="str">
        <f t="shared" si="21"/>
        <v/>
      </c>
      <c r="G64" s="3" t="str">
        <f t="shared" si="21"/>
        <v/>
      </c>
      <c r="H64" s="3" t="str">
        <f t="shared" si="21"/>
        <v/>
      </c>
      <c r="I64" s="3" t="str">
        <f t="shared" si="21"/>
        <v/>
      </c>
      <c r="J64" s="3" t="str">
        <f t="shared" si="21"/>
        <v/>
      </c>
    </row>
    <row r="65" spans="1:13" x14ac:dyDescent="0.3">
      <c r="A65" s="1" t="s">
        <v>13</v>
      </c>
      <c r="B65" s="3" t="str">
        <f>IFERROR(AVERAGE(B62:B64),"")</f>
        <v/>
      </c>
      <c r="C65" s="3" t="str">
        <f t="shared" ref="C65:J65" si="22">IFERROR(AVERAGE(C62:C64),"")</f>
        <v/>
      </c>
      <c r="D65" s="3" t="str">
        <f t="shared" si="22"/>
        <v/>
      </c>
      <c r="E65" s="3" t="str">
        <f t="shared" si="22"/>
        <v/>
      </c>
      <c r="F65" s="3" t="str">
        <f t="shared" si="22"/>
        <v/>
      </c>
      <c r="G65" s="3" t="str">
        <f t="shared" si="22"/>
        <v/>
      </c>
      <c r="H65" s="3" t="str">
        <f t="shared" si="22"/>
        <v/>
      </c>
      <c r="I65" s="3" t="str">
        <f t="shared" si="22"/>
        <v/>
      </c>
      <c r="J65" s="3" t="str">
        <f t="shared" si="22"/>
        <v/>
      </c>
    </row>
    <row r="66" spans="1:13" x14ac:dyDescent="0.3">
      <c r="A66" s="4" t="str">
        <f>A43</f>
        <v>% viability</v>
      </c>
      <c r="B66" s="3" t="str">
        <f>IFERROR(((B65-B61)/($M$61-$L$61))*100,"")</f>
        <v/>
      </c>
      <c r="C66" s="3" t="str">
        <f t="shared" ref="C66:J66" si="23">IFERROR(((C65-C61)/($M$61-$L$61))*100,"")</f>
        <v/>
      </c>
      <c r="D66" s="3" t="str">
        <f t="shared" si="23"/>
        <v/>
      </c>
      <c r="E66" s="3" t="str">
        <f t="shared" si="23"/>
        <v/>
      </c>
      <c r="F66" s="3" t="str">
        <f t="shared" si="23"/>
        <v/>
      </c>
      <c r="G66" s="3" t="str">
        <f t="shared" si="23"/>
        <v/>
      </c>
      <c r="H66" s="3" t="str">
        <f t="shared" si="23"/>
        <v/>
      </c>
      <c r="I66" s="3" t="str">
        <f t="shared" si="23"/>
        <v/>
      </c>
      <c r="J66" s="3" t="str">
        <f t="shared" si="23"/>
        <v/>
      </c>
    </row>
    <row r="67" spans="1:13" x14ac:dyDescent="0.3">
      <c r="A67" s="4" t="str">
        <f>A44</f>
        <v>% mortality</v>
      </c>
      <c r="B67" s="3" t="str">
        <f>IFERROR(100-B66,"")</f>
        <v/>
      </c>
      <c r="C67" s="3" t="str">
        <f t="shared" ref="C67:J67" si="24">IFERROR(100-C66,"")</f>
        <v/>
      </c>
      <c r="D67" s="3" t="str">
        <f t="shared" si="24"/>
        <v/>
      </c>
      <c r="E67" s="3" t="str">
        <f t="shared" si="24"/>
        <v/>
      </c>
      <c r="F67" s="3" t="str">
        <f t="shared" si="24"/>
        <v/>
      </c>
      <c r="G67" s="3" t="str">
        <f t="shared" si="24"/>
        <v/>
      </c>
      <c r="H67" s="3" t="str">
        <f t="shared" si="24"/>
        <v/>
      </c>
      <c r="I67" s="3" t="str">
        <f t="shared" si="24"/>
        <v/>
      </c>
      <c r="J67" s="3" t="str">
        <f t="shared" si="24"/>
        <v/>
      </c>
    </row>
    <row r="68" spans="1:13" x14ac:dyDescent="0.3">
      <c r="A68" s="3"/>
      <c r="B68" s="3"/>
      <c r="C68" s="3"/>
      <c r="D68" s="3"/>
      <c r="E68" s="3"/>
      <c r="F68" s="3"/>
      <c r="G68" s="3"/>
    </row>
    <row r="69" spans="1:13" x14ac:dyDescent="0.3">
      <c r="A69" s="3"/>
      <c r="B69" s="3"/>
      <c r="C69" s="3"/>
      <c r="D69" s="3"/>
      <c r="E69" s="3"/>
      <c r="F69" s="3"/>
      <c r="G69" s="3"/>
    </row>
    <row r="70" spans="1:13" x14ac:dyDescent="0.3">
      <c r="A70" s="1" t="s">
        <v>4</v>
      </c>
      <c r="B70" s="11" t="str">
        <f>'Experiment 1'!B70</f>
        <v>vero-tulu4</v>
      </c>
    </row>
    <row r="71" spans="1:13" x14ac:dyDescent="0.3">
      <c r="A71" s="1"/>
      <c r="B71" s="1">
        <f>IF('Experiment 1'!B71="","",'Experiment 1'!B71)</f>
        <v>100</v>
      </c>
      <c r="C71" s="1">
        <f>IF('Experiment 1'!C71="","",'Experiment 1'!C71)</f>
        <v>50</v>
      </c>
      <c r="D71" s="1">
        <f>IF('Experiment 1'!D71="","",'Experiment 1'!D71)</f>
        <v>20</v>
      </c>
      <c r="E71" s="1">
        <f>IF('Experiment 1'!E71="","",'Experiment 1'!E71)</f>
        <v>2</v>
      </c>
      <c r="F71" s="1" t="str">
        <f>IF('Experiment 1'!F71="","",'Experiment 1'!F71)</f>
        <v/>
      </c>
      <c r="G71" s="1" t="str">
        <f>IF('Experiment 1'!G71="","",'Experiment 1'!G71)</f>
        <v/>
      </c>
      <c r="H71" s="1" t="str">
        <f>IF('Experiment 1'!H71="","",'Experiment 1'!H71)</f>
        <v/>
      </c>
      <c r="I71" s="1" t="str">
        <f>IF('Experiment 1'!I71="","",'Experiment 1'!I71)</f>
        <v/>
      </c>
      <c r="J71" s="1" t="str">
        <f>IF('Experiment 1'!J71="","",'Experiment 1'!J71)</f>
        <v/>
      </c>
      <c r="K71" s="1" t="str">
        <f>IF('Experiment 1'!K71="","",'Experiment 1'!K71)</f>
        <v>Blank</v>
      </c>
      <c r="L71" s="1" t="str">
        <f>IF('Experiment 1'!L71="","",'Experiment 1'!L71)</f>
        <v>Solvent</v>
      </c>
      <c r="M71" s="1" t="str">
        <f>IF('Experiment 1'!M71="","",'Experiment 1'!M71)</f>
        <v/>
      </c>
    </row>
    <row r="72" spans="1:13" ht="15" customHeight="1" x14ac:dyDescent="0.3">
      <c r="A72" s="1" t="str">
        <f>IF('Experiment 1'!A72="","",'Experiment 1'!A72)</f>
        <v>Blank + extract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9"/>
      <c r="M72" s="2"/>
    </row>
    <row r="73" spans="1:13" ht="15" customHeight="1" x14ac:dyDescent="0.3">
      <c r="A73" s="1" t="str">
        <f>IF('Experiment 1'!A73="","",'Experiment 1'!A73)</f>
        <v>Blank + extract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9"/>
      <c r="M73" s="2"/>
    </row>
    <row r="74" spans="1:13" ht="15" customHeight="1" x14ac:dyDescent="0.3">
      <c r="A74" s="1" t="str">
        <f>IF('Experiment 1'!A74="","",'Experiment 1'!A74)</f>
        <v>Blank + extract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9"/>
      <c r="M74" s="2"/>
    </row>
    <row r="75" spans="1:13" ht="15" customHeight="1" x14ac:dyDescent="0.3">
      <c r="A75" s="1" t="str">
        <f>IF('Experiment 1'!A75="","",'Experiment 1'!A75)</f>
        <v>Repetition 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9"/>
      <c r="M75" s="2"/>
    </row>
    <row r="76" spans="1:13" ht="15" customHeight="1" x14ac:dyDescent="0.3">
      <c r="A76" s="1" t="str">
        <f>IF('Experiment 1'!A76="","",'Experiment 1'!A76)</f>
        <v>Repetition 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 customHeight="1" x14ac:dyDescent="0.3">
      <c r="A77" s="1" t="str">
        <f>IF('Experiment 1'!A77="","",'Experiment 1'!A77)</f>
        <v>Repetition 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3">
      <c r="A78" s="1" t="str">
        <f>IF('Experiment 1'!A78="","",'Experiment 1'!A78)</f>
        <v/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3">
      <c r="A79" s="1" t="str">
        <f>IF('Experiment 1'!A79="","",'Experiment 1'!A79)</f>
        <v/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3">
      <c r="A80" s="3"/>
      <c r="B80" s="1">
        <f>IF('Experiment 1'!B80="","",'Experiment 1'!B80)</f>
        <v>100</v>
      </c>
      <c r="C80" s="1">
        <f>IF('Experiment 1'!C80="","",'Experiment 1'!C80)</f>
        <v>50</v>
      </c>
      <c r="D80" s="1">
        <f>IF('Experiment 1'!D80="","",'Experiment 1'!D80)</f>
        <v>20</v>
      </c>
      <c r="E80" s="1">
        <f>IF('Experiment 1'!E80="","",'Experiment 1'!E80)</f>
        <v>2</v>
      </c>
      <c r="F80" s="1" t="str">
        <f>IF('Experiment 1'!F80="","",'Experiment 1'!F80)</f>
        <v/>
      </c>
      <c r="G80" s="1" t="str">
        <f>IF('Experiment 1'!G80="","",'Experiment 1'!G80)</f>
        <v/>
      </c>
      <c r="H80" s="1" t="str">
        <f>IF('Experiment 1'!H80="","",'Experiment 1'!H80)</f>
        <v/>
      </c>
      <c r="I80" s="1" t="str">
        <f>IF('Experiment 1'!I80="","",'Experiment 1'!I80)</f>
        <v/>
      </c>
      <c r="J80" s="1" t="str">
        <f>IF('Experiment 1'!J80="","",'Experiment 1'!J80)</f>
        <v/>
      </c>
      <c r="K80" s="1" t="str">
        <f>IF('Experiment 1'!K80="","",'Experiment 1'!K80)</f>
        <v>Blank</v>
      </c>
      <c r="L80" s="1" t="str">
        <f>IF('Experiment 1'!L80="","",'Experiment 1'!L80)</f>
        <v>Solvent</v>
      </c>
      <c r="M80" s="1" t="str">
        <f>IF('Experiment 1'!M80="","",'Experiment 1'!M80)</f>
        <v/>
      </c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1" t="str">
        <f>B70</f>
        <v>vero-tulu4</v>
      </c>
      <c r="B83" s="1">
        <f>B71</f>
        <v>100</v>
      </c>
      <c r="C83" s="1">
        <f t="shared" ref="C83:E83" si="25">C71</f>
        <v>50</v>
      </c>
      <c r="D83" s="1">
        <f t="shared" si="25"/>
        <v>20</v>
      </c>
      <c r="E83" s="1">
        <f t="shared" si="25"/>
        <v>2</v>
      </c>
      <c r="F83" s="1" t="str">
        <f>F71</f>
        <v/>
      </c>
      <c r="G83" s="1" t="str">
        <f>G71</f>
        <v/>
      </c>
      <c r="H83" s="1" t="str">
        <f t="shared" ref="H83:J83" si="26">H71</f>
        <v/>
      </c>
      <c r="I83" s="1" t="str">
        <f t="shared" si="26"/>
        <v/>
      </c>
      <c r="J83" s="1" t="str">
        <f t="shared" si="26"/>
        <v/>
      </c>
      <c r="L83" s="1" t="str">
        <f>K71</f>
        <v>Blank</v>
      </c>
      <c r="M83" s="1" t="str">
        <f>L71</f>
        <v>Solvent</v>
      </c>
    </row>
    <row r="84" spans="1:13" ht="27.6" x14ac:dyDescent="0.3">
      <c r="A84" s="1" t="str">
        <f>A72</f>
        <v>Blank + extract</v>
      </c>
      <c r="B84" s="3" t="str">
        <f>IFERROR(AVERAGE(B72:B74),"")</f>
        <v/>
      </c>
      <c r="C84" s="3" t="str">
        <f t="shared" ref="C84:J84" si="27">IFERROR(AVERAGE(C72:C74),"")</f>
        <v/>
      </c>
      <c r="D84" s="3" t="str">
        <f t="shared" si="27"/>
        <v/>
      </c>
      <c r="E84" s="3" t="str">
        <f t="shared" si="27"/>
        <v/>
      </c>
      <c r="F84" s="3" t="str">
        <f t="shared" si="27"/>
        <v/>
      </c>
      <c r="G84" s="3" t="str">
        <f t="shared" si="27"/>
        <v/>
      </c>
      <c r="H84" s="3" t="str">
        <f t="shared" si="27"/>
        <v/>
      </c>
      <c r="I84" s="3" t="str">
        <f t="shared" si="27"/>
        <v/>
      </c>
      <c r="J84" s="3" t="str">
        <f t="shared" si="27"/>
        <v/>
      </c>
      <c r="K84" s="1" t="s">
        <v>13</v>
      </c>
      <c r="L84" t="str">
        <f>IFERROR(AVERAGE(K72:K75),"")</f>
        <v/>
      </c>
      <c r="M84" t="str">
        <f>IFERROR(AVERAGE(L72:L75),"")</f>
        <v/>
      </c>
    </row>
    <row r="85" spans="1:13" ht="15" customHeight="1" x14ac:dyDescent="0.3">
      <c r="A85" s="1" t="str">
        <f>A75</f>
        <v>Repetition 1</v>
      </c>
      <c r="B85" s="3" t="str">
        <f>IF(B75="","",B75)</f>
        <v/>
      </c>
      <c r="C85" s="3" t="str">
        <f t="shared" ref="C85:J85" si="28">IF(C75="","",C75)</f>
        <v/>
      </c>
      <c r="D85" s="3" t="str">
        <f t="shared" si="28"/>
        <v/>
      </c>
      <c r="E85" s="3" t="str">
        <f t="shared" si="28"/>
        <v/>
      </c>
      <c r="F85" s="3" t="str">
        <f t="shared" si="28"/>
        <v/>
      </c>
      <c r="G85" s="3" t="str">
        <f t="shared" si="28"/>
        <v/>
      </c>
      <c r="H85" s="3" t="str">
        <f t="shared" si="28"/>
        <v/>
      </c>
      <c r="I85" s="3" t="str">
        <f t="shared" si="28"/>
        <v/>
      </c>
      <c r="J85" s="3" t="str">
        <f t="shared" si="28"/>
        <v/>
      </c>
    </row>
    <row r="86" spans="1:13" ht="15" customHeight="1" x14ac:dyDescent="0.3">
      <c r="A86" s="1" t="str">
        <f t="shared" ref="A86:A87" si="29">A76</f>
        <v>Repetition 2</v>
      </c>
      <c r="B86" s="3" t="str">
        <f t="shared" ref="B86:J87" si="30">IF(B76="","",B76)</f>
        <v/>
      </c>
      <c r="C86" s="3" t="str">
        <f t="shared" si="30"/>
        <v/>
      </c>
      <c r="D86" s="3" t="str">
        <f t="shared" si="30"/>
        <v/>
      </c>
      <c r="E86" s="3" t="str">
        <f t="shared" si="30"/>
        <v/>
      </c>
      <c r="F86" s="3" t="str">
        <f t="shared" si="30"/>
        <v/>
      </c>
      <c r="G86" s="3" t="str">
        <f t="shared" si="30"/>
        <v/>
      </c>
      <c r="H86" s="3" t="str">
        <f t="shared" si="30"/>
        <v/>
      </c>
      <c r="I86" s="3" t="str">
        <f t="shared" si="30"/>
        <v/>
      </c>
      <c r="J86" s="3" t="str">
        <f t="shared" si="30"/>
        <v/>
      </c>
    </row>
    <row r="87" spans="1:13" ht="15" customHeight="1" x14ac:dyDescent="0.3">
      <c r="A87" s="1" t="str">
        <f t="shared" si="29"/>
        <v>Repetition 3</v>
      </c>
      <c r="B87" s="3" t="str">
        <f t="shared" si="30"/>
        <v/>
      </c>
      <c r="C87" s="3" t="str">
        <f t="shared" si="30"/>
        <v/>
      </c>
      <c r="D87" s="3" t="str">
        <f t="shared" si="30"/>
        <v/>
      </c>
      <c r="E87" s="3" t="str">
        <f t="shared" si="30"/>
        <v/>
      </c>
      <c r="F87" s="3" t="str">
        <f t="shared" si="30"/>
        <v/>
      </c>
      <c r="G87" s="3" t="str">
        <f t="shared" si="30"/>
        <v/>
      </c>
      <c r="H87" s="3" t="str">
        <f t="shared" si="30"/>
        <v/>
      </c>
      <c r="I87" s="3" t="str">
        <f t="shared" si="30"/>
        <v/>
      </c>
      <c r="J87" s="3" t="str">
        <f t="shared" si="30"/>
        <v/>
      </c>
    </row>
    <row r="88" spans="1:13" x14ac:dyDescent="0.3">
      <c r="A88" s="1" t="s">
        <v>13</v>
      </c>
      <c r="B88" s="3" t="str">
        <f>IFERROR(AVERAGE(B85:B87),"")</f>
        <v/>
      </c>
      <c r="C88" s="3" t="str">
        <f t="shared" ref="C88:J88" si="31">IFERROR(AVERAGE(C85:C87),"")</f>
        <v/>
      </c>
      <c r="D88" s="3" t="str">
        <f t="shared" si="31"/>
        <v/>
      </c>
      <c r="E88" s="3" t="str">
        <f t="shared" si="31"/>
        <v/>
      </c>
      <c r="F88" s="3" t="str">
        <f t="shared" si="31"/>
        <v/>
      </c>
      <c r="G88" s="3" t="str">
        <f t="shared" si="31"/>
        <v/>
      </c>
      <c r="H88" s="3" t="str">
        <f t="shared" si="31"/>
        <v/>
      </c>
      <c r="I88" s="3" t="str">
        <f t="shared" si="31"/>
        <v/>
      </c>
      <c r="J88" s="3" t="str">
        <f t="shared" si="31"/>
        <v/>
      </c>
    </row>
    <row r="89" spans="1:13" x14ac:dyDescent="0.3">
      <c r="A89" s="4" t="str">
        <f>A66</f>
        <v>% viability</v>
      </c>
      <c r="B89" s="3" t="str">
        <f>IFERROR(((B88-B84)/($M$84-$L$84))*100,"")</f>
        <v/>
      </c>
      <c r="C89" s="3" t="str">
        <f t="shared" ref="C89:J89" si="32">IFERROR(((C88-C84)/($M$61-$L$61))*100,"")</f>
        <v/>
      </c>
      <c r="D89" s="3" t="str">
        <f t="shared" si="32"/>
        <v/>
      </c>
      <c r="E89" s="3" t="str">
        <f t="shared" si="32"/>
        <v/>
      </c>
      <c r="F89" s="3" t="str">
        <f t="shared" si="32"/>
        <v/>
      </c>
      <c r="G89" s="3" t="str">
        <f t="shared" si="32"/>
        <v/>
      </c>
      <c r="H89" s="3" t="str">
        <f t="shared" si="32"/>
        <v/>
      </c>
      <c r="I89" s="3" t="str">
        <f t="shared" si="32"/>
        <v/>
      </c>
      <c r="J89" s="3" t="str">
        <f t="shared" si="32"/>
        <v/>
      </c>
    </row>
    <row r="90" spans="1:13" x14ac:dyDescent="0.3">
      <c r="A90" s="4" t="str">
        <f>A67</f>
        <v>% mortality</v>
      </c>
      <c r="B90" s="3" t="str">
        <f>IFERROR(100-B89,"")</f>
        <v/>
      </c>
      <c r="C90" s="3" t="str">
        <f t="shared" ref="C90:J90" si="33">IFERROR(100-C89,"")</f>
        <v/>
      </c>
      <c r="D90" s="3" t="str">
        <f t="shared" si="33"/>
        <v/>
      </c>
      <c r="E90" s="3" t="str">
        <f t="shared" si="33"/>
        <v/>
      </c>
      <c r="F90" s="3" t="str">
        <f t="shared" si="33"/>
        <v/>
      </c>
      <c r="G90" s="3" t="str">
        <f t="shared" si="33"/>
        <v/>
      </c>
      <c r="H90" s="3" t="str">
        <f t="shared" si="33"/>
        <v/>
      </c>
      <c r="I90" s="3" t="str">
        <f t="shared" si="33"/>
        <v/>
      </c>
      <c r="J90" s="3" t="str">
        <f t="shared" si="33"/>
        <v/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16" zoomScaleNormal="100" workbookViewId="0">
      <selection activeCell="AV76" sqref="AV76"/>
    </sheetView>
  </sheetViews>
  <sheetFormatPr baseColWidth="10" defaultRowHeight="14.4" x14ac:dyDescent="0.3"/>
  <cols>
    <col min="1" max="1" width="13.44140625" customWidth="1"/>
    <col min="2" max="13" width="11.6640625" customWidth="1"/>
    <col min="14" max="14" width="13.6640625" customWidth="1"/>
    <col min="16" max="16" width="11.44140625" customWidth="1"/>
    <col min="23" max="23" width="13.5546875" customWidth="1"/>
    <col min="29" max="29" width="13.44140625" customWidth="1"/>
    <col min="31" max="31" width="15.33203125" customWidth="1"/>
    <col min="36" max="36" width="13.88671875" customWidth="1"/>
    <col min="44" max="44" width="13.44140625" customWidth="1"/>
    <col min="46" max="46" width="15.33203125" customWidth="1"/>
    <col min="51" max="51" width="13.6640625" customWidth="1"/>
    <col min="53" max="53" width="13.6640625" customWidth="1"/>
    <col min="59" max="59" width="13.44140625" customWidth="1"/>
    <col min="66" max="66" width="13.6640625" customWidth="1"/>
  </cols>
  <sheetData>
    <row r="1" spans="1:14" ht="15" x14ac:dyDescent="0.25">
      <c r="A1" s="1" t="s">
        <v>4</v>
      </c>
      <c r="B1" s="5"/>
    </row>
    <row r="2" spans="1:14" ht="15" x14ac:dyDescent="0.25">
      <c r="A2" s="1"/>
      <c r="B2" s="1">
        <f>IF('Experiment 1'!B2="","",'Experiment 1'!B2)</f>
        <v>100</v>
      </c>
      <c r="C2" s="1">
        <f>IF('Experiment 1'!C2="","",'Experiment 1'!C2)</f>
        <v>50</v>
      </c>
      <c r="D2" s="1">
        <f>IF('Experiment 1'!D2="","",'Experiment 1'!D2)</f>
        <v>20</v>
      </c>
      <c r="E2" s="1">
        <f>IF('Experiment 1'!E2="","",'Experiment 1'!E2)</f>
        <v>2</v>
      </c>
      <c r="F2" s="1" t="str">
        <f>IF('Experiment 1'!F2="","",'Experiment 1'!F2)</f>
        <v/>
      </c>
      <c r="G2" s="1" t="str">
        <f>IF('Experiment 1'!G2="","",'Experiment 1'!G2)</f>
        <v/>
      </c>
      <c r="H2" s="1" t="str">
        <f>IF('Experiment 1'!H2="","",'Experiment 1'!H2)</f>
        <v/>
      </c>
      <c r="I2" s="1" t="str">
        <f>IF('Experiment 1'!I2="","",'Experiment 1'!I2)</f>
        <v/>
      </c>
      <c r="J2" s="1" t="str">
        <f>IF('Experiment 1'!J2="","",'Experiment 1'!J2)</f>
        <v/>
      </c>
      <c r="K2" s="1" t="str">
        <f>IF('Experiment 1'!K2="","",'Experiment 1'!K2)</f>
        <v>Blank</v>
      </c>
      <c r="L2" s="1" t="str">
        <f>IF('Experiment 1'!L2="","",'Experiment 1'!L2)</f>
        <v>Solvent</v>
      </c>
      <c r="M2" s="1" t="str">
        <f>IF('Experiment 1'!M2="","",'Experiment 1'!M2)</f>
        <v/>
      </c>
      <c r="N2" s="3"/>
    </row>
    <row r="3" spans="1:14" ht="30" x14ac:dyDescent="0.25">
      <c r="A3" s="1" t="str">
        <f>IF('Experiment 1'!A3="","",'Experiment 1'!A3)</f>
        <v>Blank + extract</v>
      </c>
      <c r="B3" s="9"/>
      <c r="C3" s="9"/>
      <c r="D3" s="9"/>
      <c r="E3" s="9"/>
      <c r="F3" s="9"/>
      <c r="G3" s="9"/>
      <c r="H3" s="9"/>
      <c r="I3" s="9"/>
      <c r="J3" s="9"/>
      <c r="K3" s="2"/>
      <c r="L3" s="9"/>
      <c r="M3" s="9"/>
      <c r="N3" s="3"/>
    </row>
    <row r="4" spans="1:14" ht="15" customHeight="1" x14ac:dyDescent="0.25">
      <c r="A4" s="1" t="str">
        <f>IF('Experiment 1'!A4="","",'Experiment 1'!A4)</f>
        <v>Blank + extract</v>
      </c>
      <c r="B4" s="9"/>
      <c r="C4" s="9"/>
      <c r="D4" s="9"/>
      <c r="E4" s="9"/>
      <c r="F4" s="9"/>
      <c r="G4" s="9"/>
      <c r="H4" s="9"/>
      <c r="I4" s="9"/>
      <c r="J4" s="9"/>
      <c r="K4" s="2"/>
      <c r="L4" s="9"/>
      <c r="M4" s="9"/>
      <c r="N4" s="3"/>
    </row>
    <row r="5" spans="1:14" ht="15" customHeight="1" x14ac:dyDescent="0.25">
      <c r="A5" s="1" t="str">
        <f>IF('Experiment 1'!A5="","",'Experiment 1'!A5)</f>
        <v>Blank + extract</v>
      </c>
      <c r="B5" s="9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3"/>
    </row>
    <row r="6" spans="1:14" ht="15" customHeight="1" x14ac:dyDescent="0.25">
      <c r="A6" s="1" t="str">
        <f>IF('Experiment 1'!A6="","",'Experiment 1'!A6)</f>
        <v>Repetition 1</v>
      </c>
      <c r="B6" s="9"/>
      <c r="C6" s="9"/>
      <c r="D6" s="9"/>
      <c r="E6" s="9"/>
      <c r="F6" s="9"/>
      <c r="G6" s="9"/>
      <c r="H6" s="9"/>
      <c r="I6" s="9"/>
      <c r="J6" s="9"/>
      <c r="K6" s="2"/>
      <c r="L6" s="9"/>
      <c r="M6" s="9"/>
    </row>
    <row r="7" spans="1:14" x14ac:dyDescent="0.3">
      <c r="A7" s="1" t="str">
        <f>IF('Experiment 1'!A7="","",'Experiment 1'!A7)</f>
        <v>Repetition 2</v>
      </c>
      <c r="B7" s="9"/>
      <c r="C7" s="9"/>
      <c r="D7" s="9"/>
      <c r="E7" s="9"/>
      <c r="F7" s="9"/>
      <c r="G7" s="9"/>
      <c r="H7" s="9"/>
      <c r="I7" s="9"/>
      <c r="J7" s="9"/>
      <c r="K7" s="2"/>
      <c r="L7" s="9"/>
      <c r="M7" s="9"/>
    </row>
    <row r="8" spans="1:14" ht="15" customHeight="1" x14ac:dyDescent="0.25">
      <c r="A8" s="1" t="str">
        <f>IF('Experiment 1'!A8="","",'Experiment 1'!A8)</f>
        <v>Repetition 3</v>
      </c>
      <c r="B8" s="9"/>
      <c r="C8" s="9"/>
      <c r="D8" s="9"/>
      <c r="E8" s="9"/>
      <c r="F8" s="9"/>
      <c r="G8" s="9"/>
      <c r="H8" s="9"/>
      <c r="I8" s="9"/>
      <c r="J8" s="9"/>
      <c r="K8" s="8"/>
      <c r="L8" s="8"/>
      <c r="M8" s="8"/>
    </row>
    <row r="9" spans="1:14" ht="15" customHeight="1" x14ac:dyDescent="0.25">
      <c r="A9" s="1" t="str">
        <f>IF('Experiment 1'!A9="","",'Experiment 1'!A9)</f>
        <v/>
      </c>
      <c r="B9" s="9"/>
      <c r="C9" s="9"/>
      <c r="D9" s="9"/>
      <c r="E9" s="9"/>
      <c r="F9" s="9"/>
      <c r="G9" s="9"/>
      <c r="H9" s="9"/>
      <c r="I9" s="9"/>
      <c r="J9" s="9"/>
      <c r="K9" s="8"/>
      <c r="L9" s="8"/>
      <c r="M9" s="8"/>
    </row>
    <row r="10" spans="1:14" ht="15" customHeight="1" x14ac:dyDescent="0.25">
      <c r="A10" s="1" t="str">
        <f>IF('Experiment 1'!A10="","",'Experiment 1'!A10)</f>
        <v/>
      </c>
      <c r="B10" s="9"/>
      <c r="C10" s="9"/>
      <c r="D10" s="9"/>
      <c r="E10" s="9"/>
      <c r="F10" s="9"/>
      <c r="G10" s="9"/>
      <c r="H10" s="9"/>
      <c r="I10" s="9"/>
      <c r="J10" s="9"/>
      <c r="K10" s="8"/>
      <c r="L10" s="8"/>
      <c r="M10" s="8"/>
    </row>
    <row r="11" spans="1:14" ht="15" x14ac:dyDescent="0.25">
      <c r="A11" s="3"/>
      <c r="B11" s="1">
        <f>IF('Experiment 1'!B11="","",'Experiment 1'!B11)</f>
        <v>100</v>
      </c>
      <c r="C11" s="1">
        <f>IF('Experiment 1'!C11="","",'Experiment 1'!C11)</f>
        <v>50</v>
      </c>
      <c r="D11" s="1">
        <f>IF('Experiment 1'!D11="","",'Experiment 1'!D11)</f>
        <v>20</v>
      </c>
      <c r="E11" s="1">
        <f>IF('Experiment 1'!E11="","",'Experiment 1'!E11)</f>
        <v>2</v>
      </c>
      <c r="F11" s="1" t="str">
        <f>IF('Experiment 1'!F11="","",'Experiment 1'!F11)</f>
        <v/>
      </c>
      <c r="G11" s="1" t="str">
        <f>IF('Experiment 1'!G11="","",'Experiment 1'!G11)</f>
        <v/>
      </c>
      <c r="H11" s="1" t="str">
        <f>IF('Experiment 1'!H11="","",'Experiment 1'!H11)</f>
        <v/>
      </c>
      <c r="I11" s="1" t="str">
        <f>IF('Experiment 1'!I11="","",'Experiment 1'!I11)</f>
        <v/>
      </c>
      <c r="J11" s="1" t="str">
        <f>IF('Experiment 1'!J11="","",'Experiment 1'!J11)</f>
        <v/>
      </c>
      <c r="K11" s="1" t="str">
        <f>IF('Experiment 1'!K11="","",'Experiment 1'!K11)</f>
        <v>Blank</v>
      </c>
      <c r="L11" s="1" t="str">
        <f>IF('Experiment 1'!L11="","",'Experiment 1'!L11)</f>
        <v>Solvent</v>
      </c>
      <c r="M11" s="1" t="str">
        <f>IF('Experiment 1'!M11="","",'Experiment 1'!M11)</f>
        <v/>
      </c>
      <c r="N11" s="3"/>
    </row>
    <row r="12" spans="1:14" ht="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1">
        <f>B1</f>
        <v>0</v>
      </c>
      <c r="B14" s="1">
        <f>B2</f>
        <v>100</v>
      </c>
      <c r="C14" s="1">
        <f t="shared" ref="C14:J14" si="0">C2</f>
        <v>50</v>
      </c>
      <c r="D14" s="1">
        <f t="shared" si="0"/>
        <v>20</v>
      </c>
      <c r="E14" s="1">
        <f t="shared" si="0"/>
        <v>2</v>
      </c>
      <c r="F14" s="1" t="str">
        <f t="shared" si="0"/>
        <v/>
      </c>
      <c r="G14" s="1" t="str">
        <f t="shared" si="0"/>
        <v/>
      </c>
      <c r="H14" s="1" t="str">
        <f t="shared" si="0"/>
        <v/>
      </c>
      <c r="I14" s="1" t="str">
        <f t="shared" si="0"/>
        <v/>
      </c>
      <c r="J14" s="1" t="str">
        <f t="shared" si="0"/>
        <v/>
      </c>
      <c r="L14" s="1" t="str">
        <f>K2</f>
        <v>Blank</v>
      </c>
      <c r="M14" s="1" t="str">
        <f>L2</f>
        <v>Solvent</v>
      </c>
    </row>
    <row r="15" spans="1:14" ht="27.6" x14ac:dyDescent="0.3">
      <c r="A15" s="1" t="str">
        <f>A3</f>
        <v>Blank + extract</v>
      </c>
      <c r="B15" s="3" t="str">
        <f>IFERROR(AVERAGE(B3:B5),"")</f>
        <v/>
      </c>
      <c r="C15" s="3" t="str">
        <f t="shared" ref="C15:I15" si="1">IFERROR(AVERAGE(C3:C5),"")</f>
        <v/>
      </c>
      <c r="D15" s="3" t="str">
        <f t="shared" si="1"/>
        <v/>
      </c>
      <c r="E15" s="3" t="str">
        <f t="shared" si="1"/>
        <v/>
      </c>
      <c r="F15" s="3" t="str">
        <f t="shared" si="1"/>
        <v/>
      </c>
      <c r="G15" s="3" t="str">
        <f t="shared" si="1"/>
        <v/>
      </c>
      <c r="H15" s="3" t="str">
        <f t="shared" si="1"/>
        <v/>
      </c>
      <c r="I15" s="3" t="str">
        <f t="shared" si="1"/>
        <v/>
      </c>
      <c r="J15" s="3" t="str">
        <f t="shared" ref="J15:J18" si="2">IF(J3="","",J3)</f>
        <v/>
      </c>
      <c r="K15" s="1" t="s">
        <v>13</v>
      </c>
      <c r="L15" t="str">
        <f>IFERROR(AVERAGE(K3:K6),"")</f>
        <v/>
      </c>
      <c r="M15" t="str">
        <f>IFERROR(AVERAGE(L3:L6),"")</f>
        <v/>
      </c>
    </row>
    <row r="16" spans="1:14" ht="15" customHeight="1" x14ac:dyDescent="0.25">
      <c r="A16" s="1" t="str">
        <f>A6</f>
        <v>Repetition 1</v>
      </c>
      <c r="B16" s="3" t="str">
        <f>IF(B6="","",B6)</f>
        <v/>
      </c>
      <c r="C16" s="3" t="str">
        <f t="shared" ref="C16:I18" si="3">IF(C6="","",C6)</f>
        <v/>
      </c>
      <c r="D16" s="3" t="str">
        <f t="shared" si="3"/>
        <v/>
      </c>
      <c r="E16" s="3" t="str">
        <f t="shared" si="3"/>
        <v/>
      </c>
      <c r="F16" s="3" t="str">
        <f t="shared" si="3"/>
        <v/>
      </c>
      <c r="G16" s="3" t="str">
        <f t="shared" si="3"/>
        <v/>
      </c>
      <c r="H16" s="3" t="str">
        <f t="shared" si="3"/>
        <v/>
      </c>
      <c r="I16" s="3" t="str">
        <f t="shared" si="3"/>
        <v/>
      </c>
      <c r="J16" s="3" t="str">
        <f t="shared" si="2"/>
        <v/>
      </c>
    </row>
    <row r="17" spans="1:13" ht="15" customHeight="1" x14ac:dyDescent="0.25">
      <c r="A17" s="1" t="str">
        <f t="shared" ref="A17:A18" si="4">A7</f>
        <v>Repetition 2</v>
      </c>
      <c r="B17" s="3" t="str">
        <f t="shared" ref="B17:B18" si="5">IF(B7="","",B7)</f>
        <v/>
      </c>
      <c r="C17" s="3" t="str">
        <f t="shared" si="3"/>
        <v/>
      </c>
      <c r="D17" s="3" t="str">
        <f t="shared" si="3"/>
        <v/>
      </c>
      <c r="E17" s="3" t="str">
        <f t="shared" si="3"/>
        <v/>
      </c>
      <c r="F17" s="3" t="str">
        <f t="shared" si="3"/>
        <v/>
      </c>
      <c r="G17" s="3" t="str">
        <f t="shared" si="3"/>
        <v/>
      </c>
      <c r="H17" s="3" t="str">
        <f t="shared" si="3"/>
        <v/>
      </c>
      <c r="I17" s="3" t="str">
        <f t="shared" si="3"/>
        <v/>
      </c>
      <c r="J17" s="3" t="str">
        <f t="shared" si="2"/>
        <v/>
      </c>
    </row>
    <row r="18" spans="1:13" ht="15" customHeight="1" x14ac:dyDescent="0.25">
      <c r="A18" s="1" t="str">
        <f t="shared" si="4"/>
        <v>Repetition 3</v>
      </c>
      <c r="B18" s="3" t="str">
        <f t="shared" si="5"/>
        <v/>
      </c>
      <c r="C18" s="3" t="str">
        <f t="shared" si="3"/>
        <v/>
      </c>
      <c r="D18" s="3" t="str">
        <f t="shared" si="3"/>
        <v/>
      </c>
      <c r="E18" s="3" t="str">
        <f t="shared" si="3"/>
        <v/>
      </c>
      <c r="F18" s="3" t="str">
        <f t="shared" si="3"/>
        <v/>
      </c>
      <c r="G18" s="3" t="str">
        <f t="shared" si="3"/>
        <v/>
      </c>
      <c r="H18" s="3" t="str">
        <f t="shared" si="3"/>
        <v/>
      </c>
      <c r="I18" s="3" t="str">
        <f t="shared" si="3"/>
        <v/>
      </c>
      <c r="J18" s="3" t="str">
        <f t="shared" si="2"/>
        <v/>
      </c>
    </row>
    <row r="19" spans="1:13" x14ac:dyDescent="0.3">
      <c r="A19" s="1" t="s">
        <v>13</v>
      </c>
      <c r="B19" s="3" t="str">
        <f>IFERROR(AVERAGE(B16:B18),"")</f>
        <v/>
      </c>
      <c r="C19" s="3" t="str">
        <f t="shared" ref="C19:J19" si="6">IFERROR(AVERAGE(C16:C18),"")</f>
        <v/>
      </c>
      <c r="D19" s="3" t="str">
        <f t="shared" si="6"/>
        <v/>
      </c>
      <c r="E19" s="3" t="str">
        <f t="shared" si="6"/>
        <v/>
      </c>
      <c r="F19" s="3" t="str">
        <f t="shared" si="6"/>
        <v/>
      </c>
      <c r="G19" s="3" t="str">
        <f t="shared" si="6"/>
        <v/>
      </c>
      <c r="H19" s="3" t="str">
        <f t="shared" si="6"/>
        <v/>
      </c>
      <c r="I19" s="3" t="str">
        <f t="shared" si="6"/>
        <v/>
      </c>
      <c r="J19" s="3" t="str">
        <f t="shared" si="6"/>
        <v/>
      </c>
    </row>
    <row r="20" spans="1:13" ht="22.5" customHeight="1" x14ac:dyDescent="0.25">
      <c r="A20" s="4" t="s">
        <v>10</v>
      </c>
      <c r="B20" s="3" t="str">
        <f>IFERROR(((B19-B15)/($M$15-$L$15))*100,"")</f>
        <v/>
      </c>
      <c r="C20" s="3" t="str">
        <f t="shared" ref="C20:J20" si="7">IFERROR(((C19-C15)/($M$15-$L$15))*100,"")</f>
        <v/>
      </c>
      <c r="D20" s="3" t="str">
        <f t="shared" si="7"/>
        <v/>
      </c>
      <c r="E20" s="3" t="str">
        <f t="shared" si="7"/>
        <v/>
      </c>
      <c r="F20" s="3" t="str">
        <f t="shared" si="7"/>
        <v/>
      </c>
      <c r="G20" s="3" t="str">
        <f t="shared" si="7"/>
        <v/>
      </c>
      <c r="H20" s="3" t="str">
        <f t="shared" si="7"/>
        <v/>
      </c>
      <c r="I20" s="3" t="str">
        <f t="shared" si="7"/>
        <v/>
      </c>
      <c r="J20" s="3" t="str">
        <f t="shared" si="7"/>
        <v/>
      </c>
    </row>
    <row r="21" spans="1:13" ht="22.5" customHeight="1" x14ac:dyDescent="0.25">
      <c r="A21" s="7" t="s">
        <v>11</v>
      </c>
      <c r="B21" s="3" t="str">
        <f>IFERROR(100-B20,"")</f>
        <v/>
      </c>
      <c r="C21" s="3" t="str">
        <f t="shared" ref="C21:J21" si="8">IFERROR(100-C20,"")</f>
        <v/>
      </c>
      <c r="D21" s="3" t="str">
        <f t="shared" si="8"/>
        <v/>
      </c>
      <c r="E21" s="3" t="str">
        <f t="shared" si="8"/>
        <v/>
      </c>
      <c r="F21" s="3" t="str">
        <f t="shared" si="8"/>
        <v/>
      </c>
      <c r="G21" s="3" t="str">
        <f t="shared" si="8"/>
        <v/>
      </c>
      <c r="H21" s="3" t="str">
        <f t="shared" si="8"/>
        <v/>
      </c>
      <c r="I21" s="3" t="str">
        <f t="shared" si="8"/>
        <v/>
      </c>
      <c r="J21" s="3" t="str">
        <f t="shared" si="8"/>
        <v/>
      </c>
    </row>
    <row r="22" spans="1:13" ht="15" x14ac:dyDescent="0.25">
      <c r="A22" s="3"/>
      <c r="B22" s="3"/>
      <c r="C22" s="3"/>
      <c r="D22" s="3"/>
      <c r="E22" s="3"/>
      <c r="F22" s="3"/>
      <c r="G22" s="3"/>
    </row>
    <row r="23" spans="1:13" ht="15" customHeight="1" x14ac:dyDescent="0.25">
      <c r="A23" s="3"/>
      <c r="B23" s="3"/>
      <c r="C23" s="3"/>
      <c r="D23" s="3"/>
      <c r="E23" s="3"/>
      <c r="F23" s="3"/>
      <c r="G23" s="3"/>
    </row>
    <row r="24" spans="1:13" ht="15" customHeight="1" x14ac:dyDescent="0.25">
      <c r="A24" s="1" t="s">
        <v>4</v>
      </c>
      <c r="B24" s="6" t="str">
        <f>'Experiment 1'!B24</f>
        <v>Lung-tulu4</v>
      </c>
    </row>
    <row r="25" spans="1:13" ht="15" x14ac:dyDescent="0.25">
      <c r="A25" s="1"/>
      <c r="B25" s="1">
        <f>IF('Experiment 1'!B25="","",'Experiment 1'!B25)</f>
        <v>100</v>
      </c>
      <c r="C25" s="1">
        <f>IF('Experiment 1'!C25="","",'Experiment 1'!C25)</f>
        <v>50</v>
      </c>
      <c r="D25" s="1">
        <f>IF('Experiment 1'!D25="","",'Experiment 1'!D25)</f>
        <v>20</v>
      </c>
      <c r="E25" s="1">
        <f>IF('Experiment 1'!E25="","",'Experiment 1'!E25)</f>
        <v>2</v>
      </c>
      <c r="F25" s="1" t="str">
        <f>IF('Experiment 1'!F25="","",'Experiment 1'!F25)</f>
        <v/>
      </c>
      <c r="G25" s="1" t="str">
        <f>IF('Experiment 1'!G25="","",'Experiment 1'!G25)</f>
        <v/>
      </c>
      <c r="H25" s="1" t="str">
        <f>IF('Experiment 1'!H25="","",'Experiment 1'!H25)</f>
        <v/>
      </c>
      <c r="I25" s="1" t="str">
        <f>IF('Experiment 1'!I25="","",'Experiment 1'!I25)</f>
        <v/>
      </c>
      <c r="J25" s="1" t="str">
        <f>IF('Experiment 1'!J25="","",'Experiment 1'!J25)</f>
        <v/>
      </c>
      <c r="K25" s="1" t="str">
        <f>IF('Experiment 1'!K25="","",'Experiment 1'!K25)</f>
        <v>Blank</v>
      </c>
      <c r="L25" s="1" t="str">
        <f>IF('Experiment 1'!L25="","",'Experiment 1'!L25)</f>
        <v>Solvent</v>
      </c>
      <c r="M25" s="1" t="str">
        <f>IF('Experiment 1'!M25="","",'Experiment 1'!M25)</f>
        <v/>
      </c>
    </row>
    <row r="26" spans="1:13" ht="30" customHeight="1" x14ac:dyDescent="0.25">
      <c r="A26" s="1" t="str">
        <f>IF('Experiment 1'!A26="","",'Experiment 1'!A26)</f>
        <v>Blank + extract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 customHeight="1" x14ac:dyDescent="0.3">
      <c r="A27" s="1" t="str">
        <f>IF('Experiment 1'!A27="","",'Experiment 1'!A27)</f>
        <v>Blank + extract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 customHeight="1" x14ac:dyDescent="0.3">
      <c r="A28" s="1" t="str">
        <f>IF('Experiment 1'!A28="","",'Experiment 1'!A28)</f>
        <v>Blank + extract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 customHeight="1" x14ac:dyDescent="0.3">
      <c r="A29" s="1" t="str">
        <f>IF('Experiment 1'!A29="","",'Experiment 1'!A29)</f>
        <v>Repetition 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3">
      <c r="A30" s="1" t="str">
        <f>IF('Experiment 1'!A30="","",'Experiment 1'!A30)</f>
        <v>Repetition 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 customHeight="1" x14ac:dyDescent="0.3">
      <c r="A31" s="1" t="str">
        <f>IF('Experiment 1'!A31="","",'Experiment 1'!A31)</f>
        <v>Repetition 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 customHeight="1" x14ac:dyDescent="0.3">
      <c r="A32" s="1" t="str">
        <f>IF('Experiment 1'!A32="","",'Experiment 1'!A32)</f>
        <v/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 customHeight="1" x14ac:dyDescent="0.3">
      <c r="A33" s="1" t="str">
        <f>IF('Experiment 1'!A33="","",'Experiment 1'!A33)</f>
        <v/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 customHeight="1" x14ac:dyDescent="0.3">
      <c r="A34" s="3"/>
      <c r="B34" s="1">
        <f>IF('Experiment 1'!B34="","",'Experiment 1'!B34)</f>
        <v>100</v>
      </c>
      <c r="C34" s="1">
        <f>IF('Experiment 1'!C34="","",'Experiment 1'!C34)</f>
        <v>50</v>
      </c>
      <c r="D34" s="1">
        <f>IF('Experiment 1'!D34="","",'Experiment 1'!D34)</f>
        <v>20</v>
      </c>
      <c r="E34" s="1">
        <f>IF('Experiment 1'!E34="","",'Experiment 1'!E34)</f>
        <v>2</v>
      </c>
      <c r="F34" s="1" t="str">
        <f>IF('Experiment 1'!F34="","",'Experiment 1'!F34)</f>
        <v/>
      </c>
      <c r="G34" s="1" t="str">
        <f>IF('Experiment 1'!G34="","",'Experiment 1'!G34)</f>
        <v/>
      </c>
      <c r="H34" s="1" t="str">
        <f>IF('Experiment 1'!H34="","",'Experiment 1'!H34)</f>
        <v/>
      </c>
      <c r="I34" s="1" t="str">
        <f>IF('Experiment 1'!I34="","",'Experiment 1'!I34)</f>
        <v/>
      </c>
      <c r="J34" s="1" t="str">
        <f>IF('Experiment 1'!J34="","",'Experiment 1'!J34)</f>
        <v/>
      </c>
      <c r="K34" s="1" t="str">
        <f>IF('Experiment 1'!K34="","",'Experiment 1'!K34)</f>
        <v>Blank</v>
      </c>
      <c r="L34" s="1" t="str">
        <f>IF('Experiment 1'!L34="","",'Experiment 1'!L34)</f>
        <v>Solvent</v>
      </c>
      <c r="M34" s="1" t="str">
        <f>IF('Experiment 1'!M34="","",'Experiment 1'!M34)</f>
        <v/>
      </c>
    </row>
    <row r="35" spans="1:13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1" t="str">
        <f>B24</f>
        <v>Lung-tulu4</v>
      </c>
      <c r="B37" s="1">
        <f t="shared" ref="B37:E37" si="9">B25</f>
        <v>100</v>
      </c>
      <c r="C37" s="1">
        <f t="shared" si="9"/>
        <v>50</v>
      </c>
      <c r="D37" s="1">
        <f t="shared" si="9"/>
        <v>20</v>
      </c>
      <c r="E37" s="1">
        <f t="shared" si="9"/>
        <v>2</v>
      </c>
      <c r="F37" s="1" t="str">
        <f>F25</f>
        <v/>
      </c>
      <c r="G37" s="1" t="str">
        <f>G25</f>
        <v/>
      </c>
      <c r="H37" s="1" t="str">
        <f t="shared" ref="H37" si="10">H25</f>
        <v/>
      </c>
      <c r="I37" s="1" t="str">
        <f>I25</f>
        <v/>
      </c>
      <c r="J37" s="1" t="str">
        <f>J25</f>
        <v/>
      </c>
      <c r="L37" s="1" t="str">
        <f>K25</f>
        <v>Blank</v>
      </c>
      <c r="M37" s="1" t="str">
        <f>L25</f>
        <v>Solvent</v>
      </c>
    </row>
    <row r="38" spans="1:13" ht="27.6" x14ac:dyDescent="0.3">
      <c r="A38" s="1" t="str">
        <f>A26</f>
        <v>Blank + extract</v>
      </c>
      <c r="B38" s="3" t="str">
        <f t="shared" ref="B38:J38" si="11">IFERROR(AVERAGE(B26:B28),"")</f>
        <v/>
      </c>
      <c r="C38" s="3" t="str">
        <f t="shared" si="11"/>
        <v/>
      </c>
      <c r="D38" s="3" t="str">
        <f t="shared" si="11"/>
        <v/>
      </c>
      <c r="E38" s="3" t="str">
        <f t="shared" si="11"/>
        <v/>
      </c>
      <c r="F38" s="3" t="str">
        <f t="shared" si="11"/>
        <v/>
      </c>
      <c r="G38" s="3" t="str">
        <f t="shared" si="11"/>
        <v/>
      </c>
      <c r="H38" s="3" t="str">
        <f t="shared" si="11"/>
        <v/>
      </c>
      <c r="I38" s="3" t="str">
        <f t="shared" si="11"/>
        <v/>
      </c>
      <c r="J38" s="3" t="str">
        <f t="shared" si="11"/>
        <v/>
      </c>
      <c r="K38" s="1" t="s">
        <v>13</v>
      </c>
      <c r="L38" t="str">
        <f>IFERROR(AVERAGE(K26:K29),"")</f>
        <v/>
      </c>
      <c r="M38" t="str">
        <f>IFERROR(AVERAGE(L26:L29),"")</f>
        <v/>
      </c>
    </row>
    <row r="39" spans="1:13" ht="15" customHeight="1" x14ac:dyDescent="0.3">
      <c r="A39" s="1" t="str">
        <f>A29</f>
        <v>Repetition 1</v>
      </c>
      <c r="B39" s="3" t="str">
        <f t="shared" ref="B39:J41" si="12">IF(B29="","",B29)</f>
        <v/>
      </c>
      <c r="C39" s="3" t="str">
        <f t="shared" si="12"/>
        <v/>
      </c>
      <c r="D39" s="3" t="str">
        <f t="shared" si="12"/>
        <v/>
      </c>
      <c r="E39" s="3" t="str">
        <f t="shared" si="12"/>
        <v/>
      </c>
      <c r="F39" s="3" t="str">
        <f t="shared" si="12"/>
        <v/>
      </c>
      <c r="G39" s="3" t="str">
        <f t="shared" si="12"/>
        <v/>
      </c>
      <c r="H39" s="3" t="str">
        <f t="shared" si="12"/>
        <v/>
      </c>
      <c r="I39" s="3" t="str">
        <f t="shared" si="12"/>
        <v/>
      </c>
      <c r="J39" s="3" t="str">
        <f t="shared" si="12"/>
        <v/>
      </c>
    </row>
    <row r="40" spans="1:13" ht="15" customHeight="1" x14ac:dyDescent="0.3">
      <c r="A40" s="1" t="str">
        <f t="shared" ref="A40:A41" si="13">A30</f>
        <v>Repetition 2</v>
      </c>
      <c r="B40" s="3" t="str">
        <f t="shared" si="12"/>
        <v/>
      </c>
      <c r="C40" s="3" t="str">
        <f t="shared" si="12"/>
        <v/>
      </c>
      <c r="D40" s="3" t="str">
        <f t="shared" si="12"/>
        <v/>
      </c>
      <c r="E40" s="3" t="str">
        <f t="shared" si="12"/>
        <v/>
      </c>
      <c r="F40" s="3" t="str">
        <f t="shared" si="12"/>
        <v/>
      </c>
      <c r="G40" s="3" t="str">
        <f t="shared" si="12"/>
        <v/>
      </c>
      <c r="H40" s="3" t="str">
        <f t="shared" si="12"/>
        <v/>
      </c>
      <c r="I40" s="3" t="str">
        <f t="shared" si="12"/>
        <v/>
      </c>
      <c r="J40" s="3" t="str">
        <f t="shared" si="12"/>
        <v/>
      </c>
    </row>
    <row r="41" spans="1:13" ht="15" customHeight="1" x14ac:dyDescent="0.3">
      <c r="A41" s="1" t="str">
        <f t="shared" si="13"/>
        <v>Repetition 3</v>
      </c>
      <c r="B41" s="3" t="str">
        <f t="shared" si="12"/>
        <v/>
      </c>
      <c r="C41" s="3" t="str">
        <f t="shared" si="12"/>
        <v/>
      </c>
      <c r="D41" s="3" t="str">
        <f t="shared" si="12"/>
        <v/>
      </c>
      <c r="E41" s="3" t="str">
        <f t="shared" si="12"/>
        <v/>
      </c>
      <c r="F41" s="3" t="str">
        <f t="shared" si="12"/>
        <v/>
      </c>
      <c r="G41" s="3" t="str">
        <f t="shared" si="12"/>
        <v/>
      </c>
      <c r="H41" s="3" t="str">
        <f t="shared" si="12"/>
        <v/>
      </c>
      <c r="I41" s="3" t="str">
        <f t="shared" si="12"/>
        <v/>
      </c>
      <c r="J41" s="3" t="str">
        <f t="shared" si="12"/>
        <v/>
      </c>
    </row>
    <row r="42" spans="1:13" x14ac:dyDescent="0.3">
      <c r="A42" s="1" t="s">
        <v>13</v>
      </c>
      <c r="B42" s="3" t="str">
        <f>IFERROR(AVERAGE(B39:B41),"")</f>
        <v/>
      </c>
      <c r="C42" s="3" t="str">
        <f t="shared" ref="C42:J42" si="14">IFERROR(AVERAGE(C39:C41),"")</f>
        <v/>
      </c>
      <c r="D42" s="3" t="str">
        <f t="shared" si="14"/>
        <v/>
      </c>
      <c r="E42" s="3" t="str">
        <f t="shared" si="14"/>
        <v/>
      </c>
      <c r="F42" s="3" t="str">
        <f t="shared" si="14"/>
        <v/>
      </c>
      <c r="G42" s="3" t="str">
        <f t="shared" si="14"/>
        <v/>
      </c>
      <c r="H42" s="3" t="str">
        <f t="shared" si="14"/>
        <v/>
      </c>
      <c r="I42" s="3" t="str">
        <f t="shared" si="14"/>
        <v/>
      </c>
      <c r="J42" s="3" t="str">
        <f t="shared" si="14"/>
        <v/>
      </c>
    </row>
    <row r="43" spans="1:13" x14ac:dyDescent="0.3">
      <c r="A43" s="4" t="str">
        <f>A20</f>
        <v>% viability</v>
      </c>
      <c r="B43" s="3" t="str">
        <f>IFERROR(((B42-B38)/($M$38-$L$38))*100,"")</f>
        <v/>
      </c>
      <c r="C43" s="3" t="str">
        <f t="shared" ref="C43:J43" si="15">IFERROR(((C42-C38)/($M$38-$L$38))*100,"")</f>
        <v/>
      </c>
      <c r="D43" s="3" t="str">
        <f t="shared" si="15"/>
        <v/>
      </c>
      <c r="E43" s="3" t="str">
        <f t="shared" si="15"/>
        <v/>
      </c>
      <c r="F43" s="3" t="str">
        <f t="shared" si="15"/>
        <v/>
      </c>
      <c r="G43" s="3" t="str">
        <f t="shared" si="15"/>
        <v/>
      </c>
      <c r="H43" s="3" t="str">
        <f t="shared" si="15"/>
        <v/>
      </c>
      <c r="I43" s="3" t="str">
        <f t="shared" si="15"/>
        <v/>
      </c>
      <c r="J43" s="3" t="str">
        <f t="shared" si="15"/>
        <v/>
      </c>
    </row>
    <row r="44" spans="1:13" x14ac:dyDescent="0.3">
      <c r="A44" s="4" t="str">
        <f>A21</f>
        <v>% mortality</v>
      </c>
      <c r="B44" s="3" t="str">
        <f>IFERROR(100-B43,"")</f>
        <v/>
      </c>
      <c r="C44" s="3" t="str">
        <f t="shared" ref="C44:J44" si="16">IFERROR(100-C43,"")</f>
        <v/>
      </c>
      <c r="D44" s="3" t="str">
        <f t="shared" si="16"/>
        <v/>
      </c>
      <c r="E44" s="3" t="str">
        <f t="shared" si="16"/>
        <v/>
      </c>
      <c r="F44" s="3" t="str">
        <f t="shared" si="16"/>
        <v/>
      </c>
      <c r="G44" s="3" t="str">
        <f t="shared" si="16"/>
        <v/>
      </c>
      <c r="H44" s="3" t="str">
        <f t="shared" si="16"/>
        <v/>
      </c>
      <c r="I44" s="3" t="str">
        <f t="shared" si="16"/>
        <v/>
      </c>
      <c r="J44" s="3" t="str">
        <f t="shared" si="16"/>
        <v/>
      </c>
    </row>
    <row r="45" spans="1:13" x14ac:dyDescent="0.3">
      <c r="A45" s="3"/>
      <c r="B45" s="3"/>
      <c r="C45" s="3"/>
      <c r="D45" s="3"/>
      <c r="E45" s="3"/>
      <c r="F45" s="3"/>
      <c r="G45" s="3"/>
    </row>
    <row r="46" spans="1:13" x14ac:dyDescent="0.3">
      <c r="A46" s="3"/>
      <c r="B46" s="3"/>
      <c r="C46" s="3"/>
      <c r="D46" s="3"/>
      <c r="E46" s="3"/>
      <c r="F46" s="3"/>
      <c r="G46" s="3"/>
    </row>
    <row r="47" spans="1:13" x14ac:dyDescent="0.3">
      <c r="A47" s="1" t="s">
        <v>4</v>
      </c>
      <c r="B47" s="10" t="str">
        <f>'Experiment 1'!B47</f>
        <v>vero chu2</v>
      </c>
    </row>
    <row r="48" spans="1:13" x14ac:dyDescent="0.3">
      <c r="A48" s="1"/>
      <c r="B48" s="1">
        <f>IF('Experiment 1'!B48="","",'Experiment 1'!B48)</f>
        <v>100</v>
      </c>
      <c r="C48" s="1">
        <f>IF('Experiment 1'!C48="","",'Experiment 1'!C48)</f>
        <v>50</v>
      </c>
      <c r="D48" s="1">
        <f>IF('Experiment 1'!D48="","",'Experiment 1'!D48)</f>
        <v>20</v>
      </c>
      <c r="E48" s="1">
        <f>IF('Experiment 1'!E48="","",'Experiment 1'!E48)</f>
        <v>2</v>
      </c>
      <c r="F48" s="1" t="str">
        <f>IF('Experiment 1'!F48="","",'Experiment 1'!F48)</f>
        <v/>
      </c>
      <c r="G48" s="1" t="str">
        <f>IF('Experiment 1'!G48="","",'Experiment 1'!G48)</f>
        <v/>
      </c>
      <c r="H48" s="1" t="str">
        <f>IF('Experiment 1'!H48="","",'Experiment 1'!H48)</f>
        <v/>
      </c>
      <c r="I48" s="1" t="str">
        <f>IF('Experiment 1'!I48="","",'Experiment 1'!I48)</f>
        <v/>
      </c>
      <c r="J48" s="1" t="str">
        <f>IF('Experiment 1'!J48="","",'Experiment 1'!J48)</f>
        <v/>
      </c>
      <c r="K48" s="1" t="str">
        <f>IF('Experiment 1'!K48="","",'Experiment 1'!K48)</f>
        <v>Blank</v>
      </c>
      <c r="L48" s="1" t="str">
        <f>IF('Experiment 1'!L48="","",'Experiment 1'!L48)</f>
        <v>Solvent</v>
      </c>
      <c r="M48" s="1" t="str">
        <f>IF('Experiment 1'!M48="","",'Experiment 1'!M48)</f>
        <v/>
      </c>
    </row>
    <row r="49" spans="1:13" ht="27.6" x14ac:dyDescent="0.3">
      <c r="A49" s="1" t="str">
        <f>IF('Experiment 1'!A49="","",'Experiment 1'!A49)</f>
        <v>Blank + extract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</row>
    <row r="50" spans="1:13" ht="15" customHeight="1" x14ac:dyDescent="0.3">
      <c r="A50" s="1" t="str">
        <f>IF('Experiment 1'!A50="","",'Experiment 1'!A50)</f>
        <v>Blank + extract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2"/>
    </row>
    <row r="51" spans="1:13" ht="15" customHeight="1" x14ac:dyDescent="0.3">
      <c r="A51" s="1" t="str">
        <f>IF('Experiment 1'!A51="","",'Experiment 1'!A51)</f>
        <v>Blank + extract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2"/>
    </row>
    <row r="52" spans="1:13" ht="15" customHeight="1" x14ac:dyDescent="0.3">
      <c r="A52" s="1" t="str">
        <f>IF('Experiment 1'!A52="","",'Experiment 1'!A52)</f>
        <v>Repetition 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2"/>
    </row>
    <row r="53" spans="1:13" x14ac:dyDescent="0.3">
      <c r="A53" s="1" t="str">
        <f>IF('Experiment 1'!A53="","",'Experiment 1'!A53)</f>
        <v>Repetition 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2"/>
      <c r="M53" s="2"/>
    </row>
    <row r="54" spans="1:13" ht="15" customHeight="1" x14ac:dyDescent="0.3">
      <c r="A54" s="1" t="str">
        <f>IF('Experiment 1'!A54="","",'Experiment 1'!A54)</f>
        <v>Repetition 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2"/>
      <c r="M54" s="2"/>
    </row>
    <row r="55" spans="1:13" ht="15" customHeight="1" x14ac:dyDescent="0.3">
      <c r="A55" s="1" t="str">
        <f>IF('Experiment 1'!A55="","",'Experiment 1'!A55)</f>
        <v/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2"/>
      <c r="M55" s="2"/>
    </row>
    <row r="56" spans="1:13" ht="15" customHeight="1" x14ac:dyDescent="0.3">
      <c r="A56" s="1" t="str">
        <f>IF('Experiment 1'!A56="","",'Experiment 1'!A56)</f>
        <v/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2"/>
      <c r="M56" s="2"/>
    </row>
    <row r="57" spans="1:13" x14ac:dyDescent="0.3">
      <c r="A57" s="3"/>
      <c r="B57" s="1">
        <f>IF('Experiment 1'!B57="","",'Experiment 1'!B57)</f>
        <v>100</v>
      </c>
      <c r="C57" s="1">
        <f>IF('Experiment 1'!C57="","",'Experiment 1'!C57)</f>
        <v>50</v>
      </c>
      <c r="D57" s="1">
        <f>IF('Experiment 1'!D57="","",'Experiment 1'!D57)</f>
        <v>20</v>
      </c>
      <c r="E57" s="1">
        <f>IF('Experiment 1'!E57="","",'Experiment 1'!E57)</f>
        <v>2</v>
      </c>
      <c r="F57" s="1" t="str">
        <f>IF('Experiment 1'!F57="","",'Experiment 1'!F57)</f>
        <v/>
      </c>
      <c r="G57" s="1" t="str">
        <f>IF('Experiment 1'!G57="","",'Experiment 1'!G57)</f>
        <v/>
      </c>
      <c r="H57" s="1" t="str">
        <f>IF('Experiment 1'!H57="","",'Experiment 1'!H57)</f>
        <v/>
      </c>
      <c r="I57" s="1" t="str">
        <f>IF('Experiment 1'!I57="","",'Experiment 1'!I57)</f>
        <v/>
      </c>
      <c r="J57" s="1" t="str">
        <f>IF('Experiment 1'!J57="","",'Experiment 1'!J57)</f>
        <v/>
      </c>
      <c r="K57" s="1" t="str">
        <f>IF('Experiment 1'!K57="","",'Experiment 1'!K57)</f>
        <v>Blank</v>
      </c>
      <c r="L57" s="1" t="str">
        <f>IF('Experiment 1'!L57="","",'Experiment 1'!L57)</f>
        <v>Solvent</v>
      </c>
      <c r="M57" s="1" t="str">
        <f>IF('Experiment 1'!M57="","",'Experiment 1'!M57)</f>
        <v/>
      </c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1" t="str">
        <f>B47</f>
        <v>vero chu2</v>
      </c>
      <c r="B60" s="1">
        <f t="shared" ref="B60:E60" si="17">B48</f>
        <v>100</v>
      </c>
      <c r="C60" s="1">
        <f t="shared" si="17"/>
        <v>50</v>
      </c>
      <c r="D60" s="1">
        <f t="shared" si="17"/>
        <v>20</v>
      </c>
      <c r="E60" s="1">
        <f t="shared" si="17"/>
        <v>2</v>
      </c>
      <c r="F60" s="1" t="str">
        <f>F48</f>
        <v/>
      </c>
      <c r="G60" s="1" t="str">
        <f>G48</f>
        <v/>
      </c>
      <c r="H60" s="1" t="str">
        <f t="shared" ref="H60:J60" si="18">H48</f>
        <v/>
      </c>
      <c r="I60" s="1" t="str">
        <f t="shared" si="18"/>
        <v/>
      </c>
      <c r="J60" s="1" t="str">
        <f t="shared" si="18"/>
        <v/>
      </c>
      <c r="L60" s="1" t="str">
        <f>K48</f>
        <v>Blank</v>
      </c>
      <c r="M60" s="1" t="str">
        <f>L48</f>
        <v>Solvent</v>
      </c>
    </row>
    <row r="61" spans="1:13" ht="27.6" x14ac:dyDescent="0.3">
      <c r="A61" s="1" t="str">
        <f>A49</f>
        <v>Blank + extract</v>
      </c>
      <c r="B61" s="3" t="str">
        <f>IFERROR(AVERAGE(B49:B51),"")</f>
        <v/>
      </c>
      <c r="C61" s="3" t="str">
        <f t="shared" ref="C61:J61" si="19">IFERROR(AVERAGE(C49:C51),"")</f>
        <v/>
      </c>
      <c r="D61" s="3" t="str">
        <f t="shared" si="19"/>
        <v/>
      </c>
      <c r="E61" s="3" t="str">
        <f t="shared" si="19"/>
        <v/>
      </c>
      <c r="F61" s="3" t="str">
        <f t="shared" si="19"/>
        <v/>
      </c>
      <c r="G61" s="3" t="str">
        <f t="shared" si="19"/>
        <v/>
      </c>
      <c r="H61" s="3" t="str">
        <f t="shared" si="19"/>
        <v/>
      </c>
      <c r="I61" s="3" t="str">
        <f t="shared" si="19"/>
        <v/>
      </c>
      <c r="J61" s="3" t="str">
        <f t="shared" si="19"/>
        <v/>
      </c>
      <c r="K61" s="1" t="s">
        <v>13</v>
      </c>
      <c r="L61" t="str">
        <f>IFERROR(AVERAGE(K49:K52),"")</f>
        <v/>
      </c>
      <c r="M61" t="str">
        <f>IFERROR(AVERAGE(L49:L52),"")</f>
        <v/>
      </c>
    </row>
    <row r="62" spans="1:13" ht="15" customHeight="1" x14ac:dyDescent="0.3">
      <c r="A62" s="1" t="str">
        <f>A52</f>
        <v>Repetition 1</v>
      </c>
      <c r="B62" s="3" t="str">
        <f>IF(B52="","",B52)</f>
        <v/>
      </c>
      <c r="C62" s="3" t="str">
        <f t="shared" ref="C62:J62" si="20">IF(C52="","",C52)</f>
        <v/>
      </c>
      <c r="D62" s="3" t="str">
        <f t="shared" si="20"/>
        <v/>
      </c>
      <c r="E62" s="3" t="str">
        <f t="shared" si="20"/>
        <v/>
      </c>
      <c r="F62" s="3" t="str">
        <f t="shared" si="20"/>
        <v/>
      </c>
      <c r="G62" s="3" t="str">
        <f t="shared" si="20"/>
        <v/>
      </c>
      <c r="H62" s="3" t="str">
        <f t="shared" si="20"/>
        <v/>
      </c>
      <c r="I62" s="3" t="str">
        <f t="shared" si="20"/>
        <v/>
      </c>
      <c r="J62" s="3" t="str">
        <f t="shared" si="20"/>
        <v/>
      </c>
    </row>
    <row r="63" spans="1:13" ht="15" customHeight="1" x14ac:dyDescent="0.3">
      <c r="A63" s="1" t="str">
        <f t="shared" ref="A63:A64" si="21">A53</f>
        <v>Repetition 2</v>
      </c>
      <c r="B63" s="3" t="str">
        <f t="shared" ref="B63:J64" si="22">IF(B53="","",B53)</f>
        <v/>
      </c>
      <c r="C63" s="3" t="str">
        <f t="shared" si="22"/>
        <v/>
      </c>
      <c r="D63" s="3" t="str">
        <f t="shared" si="22"/>
        <v/>
      </c>
      <c r="E63" s="3" t="str">
        <f t="shared" si="22"/>
        <v/>
      </c>
      <c r="F63" s="3" t="str">
        <f t="shared" si="22"/>
        <v/>
      </c>
      <c r="G63" s="3" t="str">
        <f t="shared" si="22"/>
        <v/>
      </c>
      <c r="H63" s="3" t="str">
        <f t="shared" si="22"/>
        <v/>
      </c>
      <c r="I63" s="3" t="str">
        <f t="shared" si="22"/>
        <v/>
      </c>
      <c r="J63" s="3" t="str">
        <f t="shared" si="22"/>
        <v/>
      </c>
    </row>
    <row r="64" spans="1:13" ht="15" customHeight="1" x14ac:dyDescent="0.3">
      <c r="A64" s="1" t="str">
        <f t="shared" si="21"/>
        <v>Repetition 3</v>
      </c>
      <c r="B64" s="3" t="str">
        <f t="shared" si="22"/>
        <v/>
      </c>
      <c r="C64" s="3" t="str">
        <f t="shared" si="22"/>
        <v/>
      </c>
      <c r="D64" s="3" t="str">
        <f t="shared" si="22"/>
        <v/>
      </c>
      <c r="E64" s="3" t="str">
        <f t="shared" si="22"/>
        <v/>
      </c>
      <c r="F64" s="3" t="str">
        <f t="shared" si="22"/>
        <v/>
      </c>
      <c r="G64" s="3" t="str">
        <f t="shared" si="22"/>
        <v/>
      </c>
      <c r="H64" s="3" t="str">
        <f t="shared" si="22"/>
        <v/>
      </c>
      <c r="I64" s="3" t="str">
        <f t="shared" si="22"/>
        <v/>
      </c>
      <c r="J64" s="3" t="str">
        <f t="shared" si="22"/>
        <v/>
      </c>
    </row>
    <row r="65" spans="1:13" x14ac:dyDescent="0.3">
      <c r="A65" s="1" t="s">
        <v>13</v>
      </c>
      <c r="B65" s="3" t="str">
        <f>IFERROR(AVERAGE(B62:B64),"")</f>
        <v/>
      </c>
      <c r="C65" s="3" t="str">
        <f t="shared" ref="C65:J65" si="23">IFERROR(AVERAGE(C62:C64),"")</f>
        <v/>
      </c>
      <c r="D65" s="3" t="str">
        <f t="shared" si="23"/>
        <v/>
      </c>
      <c r="E65" s="3" t="str">
        <f t="shared" si="23"/>
        <v/>
      </c>
      <c r="F65" s="3" t="str">
        <f t="shared" si="23"/>
        <v/>
      </c>
      <c r="G65" s="3" t="str">
        <f t="shared" si="23"/>
        <v/>
      </c>
      <c r="H65" s="3" t="str">
        <f t="shared" si="23"/>
        <v/>
      </c>
      <c r="I65" s="3" t="str">
        <f t="shared" si="23"/>
        <v/>
      </c>
      <c r="J65" s="3" t="str">
        <f t="shared" si="23"/>
        <v/>
      </c>
    </row>
    <row r="66" spans="1:13" x14ac:dyDescent="0.3">
      <c r="A66" s="4" t="str">
        <f>A43</f>
        <v>% viability</v>
      </c>
      <c r="B66" s="3" t="str">
        <f>IFERROR(((B65-B61)/($M$61-$L$61))*100,"")</f>
        <v/>
      </c>
      <c r="C66" s="3" t="str">
        <f t="shared" ref="C66:J66" si="24">IFERROR(((C65-C61)/($M$61-$L$61))*100,"")</f>
        <v/>
      </c>
      <c r="D66" s="3" t="str">
        <f t="shared" si="24"/>
        <v/>
      </c>
      <c r="E66" s="3" t="str">
        <f t="shared" si="24"/>
        <v/>
      </c>
      <c r="F66" s="3" t="str">
        <f t="shared" si="24"/>
        <v/>
      </c>
      <c r="G66" s="3" t="str">
        <f t="shared" si="24"/>
        <v/>
      </c>
      <c r="H66" s="3" t="str">
        <f t="shared" si="24"/>
        <v/>
      </c>
      <c r="I66" s="3" t="str">
        <f t="shared" si="24"/>
        <v/>
      </c>
      <c r="J66" s="3" t="str">
        <f t="shared" si="24"/>
        <v/>
      </c>
    </row>
    <row r="67" spans="1:13" x14ac:dyDescent="0.3">
      <c r="A67" s="4" t="str">
        <f>A44</f>
        <v>% mortality</v>
      </c>
      <c r="B67" s="3" t="str">
        <f>IFERROR(100-B66,"")</f>
        <v/>
      </c>
      <c r="C67" s="3" t="str">
        <f t="shared" ref="C67:J67" si="25">IFERROR(100-C66,"")</f>
        <v/>
      </c>
      <c r="D67" s="3" t="str">
        <f t="shared" si="25"/>
        <v/>
      </c>
      <c r="E67" s="3" t="str">
        <f t="shared" si="25"/>
        <v/>
      </c>
      <c r="F67" s="3" t="str">
        <f t="shared" si="25"/>
        <v/>
      </c>
      <c r="G67" s="3" t="str">
        <f t="shared" si="25"/>
        <v/>
      </c>
      <c r="H67" s="3" t="str">
        <f t="shared" si="25"/>
        <v/>
      </c>
      <c r="I67" s="3" t="str">
        <f t="shared" si="25"/>
        <v/>
      </c>
      <c r="J67" s="3" t="str">
        <f t="shared" si="25"/>
        <v/>
      </c>
    </row>
    <row r="68" spans="1:13" x14ac:dyDescent="0.3">
      <c r="A68" s="3"/>
      <c r="B68" s="3"/>
      <c r="C68" s="3"/>
      <c r="D68" s="3"/>
      <c r="E68" s="3"/>
      <c r="F68" s="3"/>
      <c r="G68" s="3"/>
    </row>
    <row r="69" spans="1:13" x14ac:dyDescent="0.3">
      <c r="A69" s="3"/>
      <c r="B69" s="3"/>
      <c r="C69" s="3"/>
      <c r="D69" s="3"/>
      <c r="E69" s="3"/>
      <c r="F69" s="3"/>
      <c r="G69" s="3"/>
    </row>
    <row r="70" spans="1:13" x14ac:dyDescent="0.3">
      <c r="A70" s="1" t="s">
        <v>4</v>
      </c>
      <c r="B70" s="11" t="str">
        <f>'Experiment 1'!B70</f>
        <v>vero-tulu4</v>
      </c>
    </row>
    <row r="71" spans="1:13" x14ac:dyDescent="0.3">
      <c r="A71" s="1"/>
      <c r="B71" s="1">
        <f>IF('Experiment 1'!B71="","",'Experiment 1'!B71)</f>
        <v>100</v>
      </c>
      <c r="C71" s="1">
        <f>IF('Experiment 1'!C71="","",'Experiment 1'!C71)</f>
        <v>50</v>
      </c>
      <c r="D71" s="1">
        <f>IF('Experiment 1'!D71="","",'Experiment 1'!D71)</f>
        <v>20</v>
      </c>
      <c r="E71" s="1">
        <f>IF('Experiment 1'!E71="","",'Experiment 1'!E71)</f>
        <v>2</v>
      </c>
      <c r="F71" s="1" t="str">
        <f>IF('Experiment 1'!F71="","",'Experiment 1'!F71)</f>
        <v/>
      </c>
      <c r="G71" s="1" t="str">
        <f>IF('Experiment 1'!G71="","",'Experiment 1'!G71)</f>
        <v/>
      </c>
      <c r="H71" s="1" t="str">
        <f>IF('Experiment 1'!H71="","",'Experiment 1'!H71)</f>
        <v/>
      </c>
      <c r="I71" s="1" t="str">
        <f>IF('Experiment 1'!I71="","",'Experiment 1'!I71)</f>
        <v/>
      </c>
      <c r="J71" s="1" t="str">
        <f>IF('Experiment 1'!J71="","",'Experiment 1'!J71)</f>
        <v/>
      </c>
      <c r="K71" s="1" t="str">
        <f>IF('Experiment 1'!K71="","",'Experiment 1'!K71)</f>
        <v>Blank</v>
      </c>
      <c r="L71" s="1" t="str">
        <f>IF('Experiment 1'!L71="","",'Experiment 1'!L71)</f>
        <v>Solvent</v>
      </c>
      <c r="M71" s="1" t="str">
        <f>IF('Experiment 1'!M71="","",'Experiment 1'!M71)</f>
        <v/>
      </c>
    </row>
    <row r="72" spans="1:13" ht="15" customHeight="1" x14ac:dyDescent="0.3">
      <c r="A72" s="1" t="str">
        <f>IF('Experiment 1'!A72="","",'Experiment 1'!A72)</f>
        <v>Blank + extract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9"/>
      <c r="M72" s="2"/>
    </row>
    <row r="73" spans="1:13" ht="15" customHeight="1" x14ac:dyDescent="0.3">
      <c r="A73" s="1" t="str">
        <f>IF('Experiment 1'!A73="","",'Experiment 1'!A73)</f>
        <v>Blank + extract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9"/>
      <c r="M73" s="2"/>
    </row>
    <row r="74" spans="1:13" ht="15" customHeight="1" x14ac:dyDescent="0.3">
      <c r="A74" s="1" t="str">
        <f>IF('Experiment 1'!A74="","",'Experiment 1'!A74)</f>
        <v>Blank + extract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9"/>
      <c r="M74" s="2"/>
    </row>
    <row r="75" spans="1:13" ht="15" customHeight="1" x14ac:dyDescent="0.3">
      <c r="A75" s="1" t="str">
        <f>IF('Experiment 1'!A75="","",'Experiment 1'!A75)</f>
        <v>Repetition 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9"/>
      <c r="M75" s="2"/>
    </row>
    <row r="76" spans="1:13" ht="15" customHeight="1" x14ac:dyDescent="0.3">
      <c r="A76" s="1" t="str">
        <f>IF('Experiment 1'!A76="","",'Experiment 1'!A76)</f>
        <v>Repetition 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 customHeight="1" x14ac:dyDescent="0.3">
      <c r="A77" s="1" t="str">
        <f>IF('Experiment 1'!A77="","",'Experiment 1'!A77)</f>
        <v>Repetition 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3">
      <c r="A78" s="1" t="str">
        <f>IF('Experiment 1'!A78="","",'Experiment 1'!A78)</f>
        <v/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3">
      <c r="A79" s="1" t="str">
        <f>IF('Experiment 1'!A79="","",'Experiment 1'!A79)</f>
        <v/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3">
      <c r="A80" s="3"/>
      <c r="B80" s="1">
        <f>IF('Experiment 1'!B80="","",'Experiment 1'!B80)</f>
        <v>100</v>
      </c>
      <c r="C80" s="1">
        <f>IF('Experiment 1'!C80="","",'Experiment 1'!C80)</f>
        <v>50</v>
      </c>
      <c r="D80" s="1">
        <f>IF('Experiment 1'!D80="","",'Experiment 1'!D80)</f>
        <v>20</v>
      </c>
      <c r="E80" s="1">
        <f>IF('Experiment 1'!E80="","",'Experiment 1'!E80)</f>
        <v>2</v>
      </c>
      <c r="F80" s="1" t="str">
        <f>IF('Experiment 1'!F80="","",'Experiment 1'!F80)</f>
        <v/>
      </c>
      <c r="G80" s="1" t="str">
        <f>IF('Experiment 1'!G80="","",'Experiment 1'!G80)</f>
        <v/>
      </c>
      <c r="H80" s="1" t="str">
        <f>IF('Experiment 1'!H80="","",'Experiment 1'!H80)</f>
        <v/>
      </c>
      <c r="I80" s="1" t="str">
        <f>IF('Experiment 1'!I80="","",'Experiment 1'!I80)</f>
        <v/>
      </c>
      <c r="J80" s="1" t="str">
        <f>IF('Experiment 1'!J80="","",'Experiment 1'!J80)</f>
        <v/>
      </c>
      <c r="K80" s="1" t="str">
        <f>IF('Experiment 1'!K80="","",'Experiment 1'!K80)</f>
        <v>Blank</v>
      </c>
      <c r="L80" s="1" t="str">
        <f>IF('Experiment 1'!L80="","",'Experiment 1'!L80)</f>
        <v>Solvent</v>
      </c>
      <c r="M80" s="1" t="str">
        <f>IF('Experiment 1'!M80="","",'Experiment 1'!M80)</f>
        <v/>
      </c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1" t="str">
        <f>B70</f>
        <v>vero-tulu4</v>
      </c>
      <c r="B83" s="1">
        <f>B71</f>
        <v>100</v>
      </c>
      <c r="C83" s="1">
        <f t="shared" ref="C83:E83" si="26">C71</f>
        <v>50</v>
      </c>
      <c r="D83" s="1">
        <f t="shared" si="26"/>
        <v>20</v>
      </c>
      <c r="E83" s="1">
        <f t="shared" si="26"/>
        <v>2</v>
      </c>
      <c r="F83" s="1" t="str">
        <f>F71</f>
        <v/>
      </c>
      <c r="G83" s="1" t="str">
        <f>G71</f>
        <v/>
      </c>
      <c r="H83" s="1" t="str">
        <f t="shared" ref="H83:J83" si="27">H71</f>
        <v/>
      </c>
      <c r="I83" s="1" t="str">
        <f t="shared" si="27"/>
        <v/>
      </c>
      <c r="J83" s="1" t="str">
        <f t="shared" si="27"/>
        <v/>
      </c>
      <c r="L83" s="1" t="str">
        <f>K71</f>
        <v>Blank</v>
      </c>
      <c r="M83" s="1" t="str">
        <f>L71</f>
        <v>Solvent</v>
      </c>
    </row>
    <row r="84" spans="1:13" ht="27.6" x14ac:dyDescent="0.3">
      <c r="A84" s="1" t="str">
        <f>A72</f>
        <v>Blank + extract</v>
      </c>
      <c r="B84" s="3" t="str">
        <f>IFERROR(AVERAGE(B72:B74),"")</f>
        <v/>
      </c>
      <c r="C84" s="3" t="str">
        <f t="shared" ref="C84:J84" si="28">IFERROR(AVERAGE(C72:C74),"")</f>
        <v/>
      </c>
      <c r="D84" s="3" t="str">
        <f t="shared" si="28"/>
        <v/>
      </c>
      <c r="E84" s="3" t="str">
        <f t="shared" si="28"/>
        <v/>
      </c>
      <c r="F84" s="3" t="str">
        <f t="shared" si="28"/>
        <v/>
      </c>
      <c r="G84" s="3" t="str">
        <f t="shared" si="28"/>
        <v/>
      </c>
      <c r="H84" s="3" t="str">
        <f t="shared" si="28"/>
        <v/>
      </c>
      <c r="I84" s="3" t="str">
        <f t="shared" si="28"/>
        <v/>
      </c>
      <c r="J84" s="3" t="str">
        <f t="shared" si="28"/>
        <v/>
      </c>
      <c r="K84" s="1" t="s">
        <v>13</v>
      </c>
      <c r="L84" t="str">
        <f>IFERROR(AVERAGE(K72:K75),"")</f>
        <v/>
      </c>
      <c r="M84" t="str">
        <f>IFERROR(AVERAGE(L72:L75),"")</f>
        <v/>
      </c>
    </row>
    <row r="85" spans="1:13" ht="15" customHeight="1" x14ac:dyDescent="0.3">
      <c r="A85" s="1" t="str">
        <f>A75</f>
        <v>Repetition 1</v>
      </c>
      <c r="B85" s="3" t="str">
        <f>IF(B75="","",B75)</f>
        <v/>
      </c>
      <c r="C85" s="3" t="str">
        <f t="shared" ref="C85:J85" si="29">IF(C75="","",C75)</f>
        <v/>
      </c>
      <c r="D85" s="3" t="str">
        <f t="shared" si="29"/>
        <v/>
      </c>
      <c r="E85" s="3" t="str">
        <f t="shared" si="29"/>
        <v/>
      </c>
      <c r="F85" s="3" t="str">
        <f t="shared" si="29"/>
        <v/>
      </c>
      <c r="G85" s="3" t="str">
        <f t="shared" si="29"/>
        <v/>
      </c>
      <c r="H85" s="3" t="str">
        <f t="shared" si="29"/>
        <v/>
      </c>
      <c r="I85" s="3" t="str">
        <f t="shared" si="29"/>
        <v/>
      </c>
      <c r="J85" s="3" t="str">
        <f t="shared" si="29"/>
        <v/>
      </c>
    </row>
    <row r="86" spans="1:13" ht="15" customHeight="1" x14ac:dyDescent="0.3">
      <c r="A86" s="1" t="str">
        <f t="shared" ref="A86:A87" si="30">A76</f>
        <v>Repetition 2</v>
      </c>
      <c r="B86" s="3" t="str">
        <f t="shared" ref="B86:J87" si="31">IF(B76="","",B76)</f>
        <v/>
      </c>
      <c r="C86" s="3" t="str">
        <f t="shared" si="31"/>
        <v/>
      </c>
      <c r="D86" s="3" t="str">
        <f t="shared" si="31"/>
        <v/>
      </c>
      <c r="E86" s="3" t="str">
        <f t="shared" si="31"/>
        <v/>
      </c>
      <c r="F86" s="3" t="str">
        <f t="shared" si="31"/>
        <v/>
      </c>
      <c r="G86" s="3" t="str">
        <f t="shared" si="31"/>
        <v/>
      </c>
      <c r="H86" s="3" t="str">
        <f t="shared" si="31"/>
        <v/>
      </c>
      <c r="I86" s="3" t="str">
        <f t="shared" si="31"/>
        <v/>
      </c>
      <c r="J86" s="3" t="str">
        <f t="shared" si="31"/>
        <v/>
      </c>
    </row>
    <row r="87" spans="1:13" ht="15" customHeight="1" x14ac:dyDescent="0.3">
      <c r="A87" s="1" t="str">
        <f t="shared" si="30"/>
        <v>Repetition 3</v>
      </c>
      <c r="B87" s="3" t="str">
        <f t="shared" si="31"/>
        <v/>
      </c>
      <c r="C87" s="3" t="str">
        <f t="shared" si="31"/>
        <v/>
      </c>
      <c r="D87" s="3" t="str">
        <f t="shared" si="31"/>
        <v/>
      </c>
      <c r="E87" s="3" t="str">
        <f t="shared" si="31"/>
        <v/>
      </c>
      <c r="F87" s="3" t="str">
        <f t="shared" si="31"/>
        <v/>
      </c>
      <c r="G87" s="3" t="str">
        <f t="shared" si="31"/>
        <v/>
      </c>
      <c r="H87" s="3" t="str">
        <f t="shared" si="31"/>
        <v/>
      </c>
      <c r="I87" s="3" t="str">
        <f t="shared" si="31"/>
        <v/>
      </c>
      <c r="J87" s="3" t="str">
        <f t="shared" si="31"/>
        <v/>
      </c>
    </row>
    <row r="88" spans="1:13" x14ac:dyDescent="0.3">
      <c r="A88" s="1" t="s">
        <v>13</v>
      </c>
      <c r="B88" s="3" t="str">
        <f>IFERROR(AVERAGE(B85:B87),"")</f>
        <v/>
      </c>
      <c r="C88" s="3" t="str">
        <f t="shared" ref="C88:J88" si="32">IFERROR(AVERAGE(C85:C87),"")</f>
        <v/>
      </c>
      <c r="D88" s="3" t="str">
        <f t="shared" si="32"/>
        <v/>
      </c>
      <c r="E88" s="3" t="str">
        <f t="shared" si="32"/>
        <v/>
      </c>
      <c r="F88" s="3" t="str">
        <f t="shared" si="32"/>
        <v/>
      </c>
      <c r="G88" s="3" t="str">
        <f t="shared" si="32"/>
        <v/>
      </c>
      <c r="H88" s="3" t="str">
        <f t="shared" si="32"/>
        <v/>
      </c>
      <c r="I88" s="3" t="str">
        <f t="shared" si="32"/>
        <v/>
      </c>
      <c r="J88" s="3" t="str">
        <f t="shared" si="32"/>
        <v/>
      </c>
    </row>
    <row r="89" spans="1:13" x14ac:dyDescent="0.3">
      <c r="A89" s="4" t="str">
        <f>A66</f>
        <v>% viability</v>
      </c>
      <c r="B89" s="3" t="str">
        <f>IFERROR(((B88-B84)/($M$84-$L$84))*100,"")</f>
        <v/>
      </c>
      <c r="C89" s="3" t="str">
        <f t="shared" ref="C89:J89" si="33">IFERROR(((C88-C84)/($M$61-$L$61))*100,"")</f>
        <v/>
      </c>
      <c r="D89" s="3" t="str">
        <f t="shared" si="33"/>
        <v/>
      </c>
      <c r="E89" s="3" t="str">
        <f t="shared" si="33"/>
        <v/>
      </c>
      <c r="F89" s="3" t="str">
        <f t="shared" si="33"/>
        <v/>
      </c>
      <c r="G89" s="3" t="str">
        <f t="shared" si="33"/>
        <v/>
      </c>
      <c r="H89" s="3" t="str">
        <f t="shared" si="33"/>
        <v/>
      </c>
      <c r="I89" s="3" t="str">
        <f t="shared" si="33"/>
        <v/>
      </c>
      <c r="J89" s="3" t="str">
        <f t="shared" si="33"/>
        <v/>
      </c>
    </row>
    <row r="90" spans="1:13" x14ac:dyDescent="0.3">
      <c r="A90" s="4" t="str">
        <f>A67</f>
        <v>% mortality</v>
      </c>
      <c r="B90" s="3" t="str">
        <f>IFERROR(100-B89,"")</f>
        <v/>
      </c>
      <c r="C90" s="3" t="str">
        <f t="shared" ref="C90:J90" si="34">IFERROR(100-C89,"")</f>
        <v/>
      </c>
      <c r="D90" s="3" t="str">
        <f t="shared" si="34"/>
        <v/>
      </c>
      <c r="E90" s="3" t="str">
        <f t="shared" si="34"/>
        <v/>
      </c>
      <c r="F90" s="3" t="str">
        <f t="shared" si="34"/>
        <v/>
      </c>
      <c r="G90" s="3" t="str">
        <f t="shared" si="34"/>
        <v/>
      </c>
      <c r="H90" s="3" t="str">
        <f t="shared" si="34"/>
        <v/>
      </c>
      <c r="I90" s="3" t="str">
        <f t="shared" si="34"/>
        <v/>
      </c>
      <c r="J90" s="3" t="str">
        <f t="shared" si="34"/>
        <v/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Experiment 1</vt:lpstr>
      <vt:lpstr>Experiment 2</vt:lpstr>
      <vt:lpstr>Experiment 3</vt:lpstr>
      <vt:lpstr>Experiment 4</vt:lpstr>
      <vt:lpstr>Experiment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L9</dc:creator>
  <cp:lastModifiedBy>User</cp:lastModifiedBy>
  <dcterms:created xsi:type="dcterms:W3CDTF">2015-06-23T21:58:03Z</dcterms:created>
  <dcterms:modified xsi:type="dcterms:W3CDTF">2020-01-14T14:44:26Z</dcterms:modified>
</cp:coreProperties>
</file>