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msu/Google Drive/dtox_manuscript/New figures and tables/"/>
    </mc:Choice>
  </mc:AlternateContent>
  <xr:revisionPtr revIDLastSave="0" documentId="13_ncr:1_{88110A06-9AB5-294E-8A86-79154B0D9F75}" xr6:coauthVersionLast="36" xr6:coauthVersionMax="45" xr10:uidLastSave="{00000000-0000-0000-0000-000000000000}"/>
  <bookViews>
    <workbookView xWindow="-38400" yWindow="760" windowWidth="38400" windowHeight="22560" xr2:uid="{00000000-000D-0000-FFFF-FFFF00000000}"/>
  </bookViews>
  <sheets>
    <sheet name="Updated With SRA Info" sheetId="2" r:id="rId1"/>
    <sheet name="Sheet1" sheetId="3" r:id="rId2"/>
    <sheet name="NARSA1_annotated" sheetId="1" r:id="rId3"/>
  </sheets>
  <calcPr calcId="191029"/>
</workbook>
</file>

<file path=xl/calcChain.xml><?xml version="1.0" encoding="utf-8"?>
<calcChain xmlns="http://schemas.openxmlformats.org/spreadsheetml/2006/main">
  <c r="F99" i="2" l="1"/>
  <c r="E99" i="2"/>
  <c r="D99" i="2"/>
  <c r="F47" i="2"/>
  <c r="E47" i="2"/>
  <c r="D47" i="2"/>
  <c r="F37" i="2"/>
  <c r="E37" i="2"/>
  <c r="D37" i="2"/>
  <c r="F20" i="2"/>
  <c r="E20" i="2"/>
  <c r="D20" i="2"/>
  <c r="D10" i="2"/>
  <c r="E10" i="2"/>
  <c r="F10" i="2"/>
  <c r="F2" i="2"/>
  <c r="E2" i="2"/>
  <c r="D2" i="2"/>
</calcChain>
</file>

<file path=xl/sharedStrings.xml><?xml version="1.0" encoding="utf-8"?>
<sst xmlns="http://schemas.openxmlformats.org/spreadsheetml/2006/main" count="1531" uniqueCount="523">
  <si>
    <t>M</t>
  </si>
  <si>
    <t>USA</t>
  </si>
  <si>
    <t>NRS29</t>
  </si>
  <si>
    <t>HIP09735</t>
  </si>
  <si>
    <t>North Carolina</t>
  </si>
  <si>
    <t>NRS74</t>
  </si>
  <si>
    <t>HIP10267</t>
  </si>
  <si>
    <t>Maryland</t>
  </si>
  <si>
    <t>bloodstream</t>
  </si>
  <si>
    <t>Minnesota</t>
  </si>
  <si>
    <t>Massachusetts</t>
  </si>
  <si>
    <t>NRS3</t>
  </si>
  <si>
    <t>HIP5827</t>
  </si>
  <si>
    <t>Michigan</t>
  </si>
  <si>
    <t xml:space="preserve">diabetic dialysis patient with peritonitis </t>
  </si>
  <si>
    <t>NRS21</t>
  </si>
  <si>
    <t>HIP07920</t>
  </si>
  <si>
    <t>Rhode Island</t>
  </si>
  <si>
    <t>ICU patient with bacteremia with a history of a transjugular intrahepatic portosystemic shunt,</t>
  </si>
  <si>
    <t>F</t>
  </si>
  <si>
    <t>California</t>
  </si>
  <si>
    <t>Ohio</t>
  </si>
  <si>
    <t>NRS27</t>
  </si>
  <si>
    <t>HIP09433</t>
  </si>
  <si>
    <t>ICU patient</t>
  </si>
  <si>
    <t>NRS51</t>
  </si>
  <si>
    <t>HIP09740</t>
  </si>
  <si>
    <t>patient who had a history of acute cholecystitis, complicated cholecystectomy</t>
  </si>
  <si>
    <t>NRS54</t>
  </si>
  <si>
    <t>BR15</t>
  </si>
  <si>
    <t>Brazil</t>
  </si>
  <si>
    <t>wound of burn patient</t>
  </si>
  <si>
    <t>NRS73</t>
  </si>
  <si>
    <t>HIP10540</t>
  </si>
  <si>
    <t>France</t>
  </si>
  <si>
    <t>New York</t>
  </si>
  <si>
    <t>NRS22</t>
  </si>
  <si>
    <t>HIP07930</t>
  </si>
  <si>
    <t>NRS35</t>
  </si>
  <si>
    <t>LIM1</t>
  </si>
  <si>
    <t>patient with leukemia</t>
  </si>
  <si>
    <t>NRS36</t>
  </si>
  <si>
    <t>LIM2</t>
  </si>
  <si>
    <t>NRS64</t>
  </si>
  <si>
    <t>LY-19990620-02</t>
  </si>
  <si>
    <t>Oman</t>
  </si>
  <si>
    <t xml:space="preserve">patient with septicemia who had a history of diabetes mellitus, chronic renal failure, renal transplant with subsequent rejection, wound and catheter infections </t>
  </si>
  <si>
    <t>NRS79</t>
  </si>
  <si>
    <t>Illinois</t>
  </si>
  <si>
    <t>patient with bacteremia and a history of end-stage renal disease, intravascular access, failed arteriovenous grafts, multiple central venous catheter-associated infections</t>
  </si>
  <si>
    <t>NRS39</t>
  </si>
  <si>
    <t>99.3795.V</t>
  </si>
  <si>
    <t>Scotland</t>
  </si>
  <si>
    <t>United Kingdom</t>
  </si>
  <si>
    <t>NRS198</t>
  </si>
  <si>
    <t>No.56</t>
  </si>
  <si>
    <t>NRS63</t>
  </si>
  <si>
    <t xml:space="preserve">NRS49 </t>
  </si>
  <si>
    <t>South Korea</t>
  </si>
  <si>
    <t>blood of cancer patient with septicemia</t>
  </si>
  <si>
    <t>NRS100</t>
  </si>
  <si>
    <t>COL</t>
  </si>
  <si>
    <t>London</t>
  </si>
  <si>
    <t>NRS102</t>
  </si>
  <si>
    <t>Reynolds</t>
  </si>
  <si>
    <t>human blood culture</t>
  </si>
  <si>
    <t>NRS103</t>
  </si>
  <si>
    <t>Becker</t>
  </si>
  <si>
    <t>NRS106</t>
  </si>
  <si>
    <t>RN4220/pG01</t>
  </si>
  <si>
    <t>NRS108</t>
  </si>
  <si>
    <t>A960649</t>
  </si>
  <si>
    <t>clinical isolate</t>
  </si>
  <si>
    <t>NRS109</t>
  </si>
  <si>
    <t>FRI361</t>
  </si>
  <si>
    <t>England</t>
  </si>
  <si>
    <t>cooked chicken implicated in a food poisoning outbreak</t>
  </si>
  <si>
    <t>NRS111</t>
  </si>
  <si>
    <t>FRI913</t>
  </si>
  <si>
    <t>food associated with an outbreak of staphylococcal food poisoning</t>
  </si>
  <si>
    <t>NRS114</t>
  </si>
  <si>
    <t>MNHOCH</t>
  </si>
  <si>
    <t>non-menstrual toxic shock syndrome</t>
  </si>
  <si>
    <t>NRS157</t>
  </si>
  <si>
    <t>A980592</t>
  </si>
  <si>
    <t>necrotizing pneumonia</t>
  </si>
  <si>
    <t>NRS161</t>
  </si>
  <si>
    <t>HT20000509</t>
  </si>
  <si>
    <t>skin infection</t>
  </si>
  <si>
    <t>NRS164</t>
  </si>
  <si>
    <t>A890259</t>
  </si>
  <si>
    <t>wound</t>
  </si>
  <si>
    <t>NRS167</t>
  </si>
  <si>
    <t>A970675</t>
  </si>
  <si>
    <t>exfoliative toxin-mediated bullous impetigo</t>
  </si>
  <si>
    <t>NRS172</t>
  </si>
  <si>
    <t>A970230</t>
  </si>
  <si>
    <t>purulent sputum from scarlet fever</t>
  </si>
  <si>
    <t>NRS183</t>
  </si>
  <si>
    <t>A980101</t>
  </si>
  <si>
    <t>NRS187</t>
  </si>
  <si>
    <t>A860325</t>
  </si>
  <si>
    <t>osteitis and/or osteomyelitis</t>
  </si>
  <si>
    <t>NRS188</t>
  </si>
  <si>
    <t>A950206</t>
  </si>
  <si>
    <t>NRS189</t>
  </si>
  <si>
    <t>A910371</t>
  </si>
  <si>
    <t>suppurative arthritis</t>
  </si>
  <si>
    <t>NRS199</t>
  </si>
  <si>
    <t>No.66</t>
  </si>
  <si>
    <t>NRS209</t>
  </si>
  <si>
    <t>No.315</t>
  </si>
  <si>
    <t>trachea</t>
  </si>
  <si>
    <t>NRS231</t>
  </si>
  <si>
    <t>HT20020058</t>
  </si>
  <si>
    <t xml:space="preserve">arthritic knee joint </t>
  </si>
  <si>
    <t>NRS232</t>
  </si>
  <si>
    <t>HT20020065</t>
  </si>
  <si>
    <t>NRS233</t>
  </si>
  <si>
    <t>HT20020067</t>
  </si>
  <si>
    <t>bullous impetigo</t>
  </si>
  <si>
    <t>valve endocarditis</t>
  </si>
  <si>
    <t>NRS235</t>
  </si>
  <si>
    <t>HT20020075</t>
  </si>
  <si>
    <t>NRS236</t>
  </si>
  <si>
    <t>HT20020141</t>
  </si>
  <si>
    <t>NRS241</t>
  </si>
  <si>
    <t>HT20020233</t>
  </si>
  <si>
    <t xml:space="preserve">scarlet fever associated with varicella </t>
  </si>
  <si>
    <t>NRS245</t>
  </si>
  <si>
    <t>HT20020320</t>
  </si>
  <si>
    <t>impetigo</t>
  </si>
  <si>
    <t>NRS249</t>
  </si>
  <si>
    <t>HT20020341</t>
  </si>
  <si>
    <t>native valve endocarditis</t>
  </si>
  <si>
    <t>NRS254</t>
  </si>
  <si>
    <t>HT20020365</t>
  </si>
  <si>
    <t>impetigo and scarlet fever</t>
  </si>
  <si>
    <t>HT20020376</t>
  </si>
  <si>
    <t>NRS266</t>
  </si>
  <si>
    <t>HT20020455</t>
  </si>
  <si>
    <t>generalized exfoliative syndrome</t>
  </si>
  <si>
    <t>HT20020470</t>
  </si>
  <si>
    <t>NRS383</t>
  </si>
  <si>
    <t>USA300-0114</t>
  </si>
  <si>
    <t>Mississippi</t>
  </si>
  <si>
    <t>NRS386</t>
  </si>
  <si>
    <t>HIP12864</t>
  </si>
  <si>
    <t>Oklahoma</t>
  </si>
  <si>
    <t>blood of ICU patient</t>
  </si>
  <si>
    <t>NRS70</t>
  </si>
  <si>
    <t>N315</t>
  </si>
  <si>
    <t>Japan</t>
  </si>
  <si>
    <t>pharyngeal smear</t>
  </si>
  <si>
    <t>NRS107</t>
  </si>
  <si>
    <t>RN4220/pG0400</t>
  </si>
  <si>
    <t>NRS112</t>
  </si>
  <si>
    <t>MN8</t>
  </si>
  <si>
    <t>NRS119</t>
  </si>
  <si>
    <t>SALinR#12</t>
  </si>
  <si>
    <t>dialysis-associated peritonitis</t>
  </si>
  <si>
    <t>NRS260</t>
  </si>
  <si>
    <t>NRS271</t>
  </si>
  <si>
    <t>NRS272</t>
  </si>
  <si>
    <t>P1V44</t>
  </si>
  <si>
    <t>Belgium</t>
  </si>
  <si>
    <t>sputum sample of cystic fibrosis patient</t>
  </si>
  <si>
    <t>NRS387</t>
  </si>
  <si>
    <t>Washington</t>
  </si>
  <si>
    <t>NID</t>
  </si>
  <si>
    <t>Strain</t>
  </si>
  <si>
    <t>Year</t>
  </si>
  <si>
    <t>Sex</t>
  </si>
  <si>
    <t>Age</t>
  </si>
  <si>
    <t>Locale</t>
  </si>
  <si>
    <t>Country</t>
  </si>
  <si>
    <t>Isolation_site</t>
  </si>
  <si>
    <t>NRS104</t>
  </si>
  <si>
    <t>NRS105</t>
  </si>
  <si>
    <t>NRS110</t>
  </si>
  <si>
    <t>NRS113</t>
  </si>
  <si>
    <t>NRS145</t>
  </si>
  <si>
    <t>NRS148</t>
  </si>
  <si>
    <t>NRS149</t>
  </si>
  <si>
    <t>NRS152</t>
  </si>
  <si>
    <t>NRS162</t>
  </si>
  <si>
    <t>NRS169</t>
  </si>
  <si>
    <t>NRS170</t>
  </si>
  <si>
    <t>NRS174</t>
  </si>
  <si>
    <t>NRS175</t>
  </si>
  <si>
    <t>NRS177</t>
  </si>
  <si>
    <t>NRS178</t>
  </si>
  <si>
    <t>NRS180</t>
  </si>
  <si>
    <t>NRS182</t>
  </si>
  <si>
    <t>NRS185</t>
  </si>
  <si>
    <t>NRS191</t>
  </si>
  <si>
    <t>NRS192</t>
  </si>
  <si>
    <t>NRS194</t>
  </si>
  <si>
    <t>NRS196</t>
  </si>
  <si>
    <t>NRS201</t>
  </si>
  <si>
    <t>NRS202</t>
  </si>
  <si>
    <t>NRS203</t>
  </si>
  <si>
    <t>NRS204</t>
  </si>
  <si>
    <t>NRS205</t>
  </si>
  <si>
    <t>NRS207</t>
  </si>
  <si>
    <t>NRS210</t>
  </si>
  <si>
    <t>NRS211</t>
  </si>
  <si>
    <t>NRS212</t>
  </si>
  <si>
    <t>NRS213</t>
  </si>
  <si>
    <t>NRS214</t>
  </si>
  <si>
    <t>NRS215</t>
  </si>
  <si>
    <t>NRS216</t>
  </si>
  <si>
    <t>NRS217</t>
  </si>
  <si>
    <t>NRS218</t>
  </si>
  <si>
    <t>NRS219</t>
  </si>
  <si>
    <t>NRS220</t>
  </si>
  <si>
    <t>NRS222</t>
  </si>
  <si>
    <t>NRS223</t>
  </si>
  <si>
    <t>NRS224</t>
  </si>
  <si>
    <t>NRS225</t>
  </si>
  <si>
    <t>NRS226</t>
  </si>
  <si>
    <t>NRS227</t>
  </si>
  <si>
    <t>NRS230</t>
  </si>
  <si>
    <t>NRS237</t>
  </si>
  <si>
    <t>NRS239</t>
  </si>
  <si>
    <t>NRS240</t>
  </si>
  <si>
    <t>NRS242</t>
  </si>
  <si>
    <t>NRS243</t>
  </si>
  <si>
    <t>NRS246</t>
  </si>
  <si>
    <t>NRS247</t>
  </si>
  <si>
    <t>NRS248</t>
  </si>
  <si>
    <t>NRS168</t>
  </si>
  <si>
    <t>NRS252</t>
  </si>
  <si>
    <t>NRS253</t>
  </si>
  <si>
    <t>NRS255</t>
  </si>
  <si>
    <t>NRS256</t>
  </si>
  <si>
    <t>NRS259</t>
  </si>
  <si>
    <t>NRS262</t>
  </si>
  <si>
    <t>NRS264</t>
  </si>
  <si>
    <t>NRS265</t>
  </si>
  <si>
    <t>NRS275</t>
  </si>
  <si>
    <t>NRS1</t>
  </si>
  <si>
    <t>NRS2</t>
  </si>
  <si>
    <t>NRS71</t>
  </si>
  <si>
    <t>NRS72</t>
  </si>
  <si>
    <t>Mu50</t>
  </si>
  <si>
    <t>Mu3</t>
  </si>
  <si>
    <t>ICU inpatient</t>
  </si>
  <si>
    <t>pus and debrided tissue at surgical incision in sternum</t>
  </si>
  <si>
    <t>4 mo</t>
  </si>
  <si>
    <t>1 mo</t>
  </si>
  <si>
    <t>2 mo</t>
  </si>
  <si>
    <t>5 mo</t>
  </si>
  <si>
    <t>sputum from lung cancer patient with MRSA pneumonia</t>
  </si>
  <si>
    <t>MRSA 252</t>
  </si>
  <si>
    <t>MSSA 476</t>
  </si>
  <si>
    <t>postoperative MRSA infection</t>
  </si>
  <si>
    <t>community-acquired primary upper tibial osteomyelitis and bacteremia</t>
  </si>
  <si>
    <t>Cowan I, NCTC8530 </t>
  </si>
  <si>
    <t>septic arthritis</t>
  </si>
  <si>
    <t>Wood 46</t>
  </si>
  <si>
    <t>FRI472</t>
  </si>
  <si>
    <t>turkey salad implicated in a food poisoning outbreak</t>
  </si>
  <si>
    <t>MNDON</t>
  </si>
  <si>
    <t>blood from patient with toxic-shock syndrome</t>
  </si>
  <si>
    <t>RN4282</t>
  </si>
  <si>
    <t>RN6432, Smith Diffuse</t>
  </si>
  <si>
    <t>RN6607, 502A</t>
  </si>
  <si>
    <t>nares of nurse</t>
  </si>
  <si>
    <t>RN7044, WGB4316</t>
  </si>
  <si>
    <t>HT20000328</t>
  </si>
  <si>
    <t>A850375</t>
  </si>
  <si>
    <t xml:space="preserve">A920222 </t>
  </si>
  <si>
    <t xml:space="preserve">A960562 </t>
  </si>
  <si>
    <t xml:space="preserve">A900507 </t>
  </si>
  <si>
    <t xml:space="preserve">Pus associated with nonmenstrual TSS </t>
  </si>
  <si>
    <t xml:space="preserve">A910565 </t>
  </si>
  <si>
    <t xml:space="preserve">A960197 </t>
  </si>
  <si>
    <t xml:space="preserve">A910469 </t>
  </si>
  <si>
    <t>scarlet fever</t>
  </si>
  <si>
    <t>endocarditis</t>
  </si>
  <si>
    <t xml:space="preserve">A960254 </t>
  </si>
  <si>
    <t xml:space="preserve">A950085 </t>
  </si>
  <si>
    <t>toxic-shock syndrome</t>
  </si>
  <si>
    <t xml:space="preserve">A890511 </t>
  </si>
  <si>
    <t>suppurative infections (cellulitis and/or myositis)</t>
  </si>
  <si>
    <t xml:space="preserve">A970698 </t>
  </si>
  <si>
    <t xml:space="preserve">C1998000370 </t>
  </si>
  <si>
    <t xml:space="preserve">C1999000529 </t>
  </si>
  <si>
    <t>North Dakota</t>
  </si>
  <si>
    <t>pleural fluid, associated necrotizing pneumonia and severe sepsis</t>
  </si>
  <si>
    <t>No.49</t>
  </si>
  <si>
    <t>No.150</t>
  </si>
  <si>
    <t>No.152</t>
  </si>
  <si>
    <t>No.153</t>
  </si>
  <si>
    <t>No.167, NCTC6571</t>
  </si>
  <si>
    <t>No.208</t>
  </si>
  <si>
    <t>No.229</t>
  </si>
  <si>
    <t>No.326, KCM187</t>
  </si>
  <si>
    <t>No.333</t>
  </si>
  <si>
    <t>No.344</t>
  </si>
  <si>
    <t>No.348, 605E, G2</t>
  </si>
  <si>
    <t>No.359</t>
  </si>
  <si>
    <t>No.425</t>
  </si>
  <si>
    <t>abscess</t>
  </si>
  <si>
    <t>burn</t>
  </si>
  <si>
    <t>No.426</t>
  </si>
  <si>
    <t>No.430</t>
  </si>
  <si>
    <t>osteomyelitis</t>
  </si>
  <si>
    <t>No.437</t>
  </si>
  <si>
    <t>No.536, NCTC9789, PS80</t>
  </si>
  <si>
    <t>No.611</t>
  </si>
  <si>
    <t>No.784</t>
  </si>
  <si>
    <t>IL (Isolate F)</t>
  </si>
  <si>
    <t>No.690, NAG9</t>
  </si>
  <si>
    <t>No.691</t>
  </si>
  <si>
    <t>HT20020028</t>
  </si>
  <si>
    <t>3 mo</t>
  </si>
  <si>
    <t>myositis</t>
  </si>
  <si>
    <t>HT20020030</t>
  </si>
  <si>
    <t>hip arthritis with TSS</t>
  </si>
  <si>
    <t>HT20020057</t>
  </si>
  <si>
    <t>2 yr 4 mo</t>
  </si>
  <si>
    <t>elbow arthritis with scarlet fever</t>
  </si>
  <si>
    <t>bacteremia</t>
  </si>
  <si>
    <t>HT20020167</t>
  </si>
  <si>
    <t>5 yr 5 mo</t>
  </si>
  <si>
    <t>necrotising pneumonia</t>
  </si>
  <si>
    <t>HT20020204</t>
  </si>
  <si>
    <t>HT20020229</t>
  </si>
  <si>
    <t>1 yr 6 mo</t>
  </si>
  <si>
    <t>Frabce</t>
  </si>
  <si>
    <t>osteitis</t>
  </si>
  <si>
    <t>HT20020238</t>
  </si>
  <si>
    <t>1 yr 2 mo</t>
  </si>
  <si>
    <t>HT20020252</t>
  </si>
  <si>
    <t>pneumonia</t>
  </si>
  <si>
    <t>3 yr 8 mo</t>
  </si>
  <si>
    <t>enterotoxin-mediated disease</t>
  </si>
  <si>
    <t>hip/blood, associated with septic arthritis, sepsis and pneumonia,empyema</t>
  </si>
  <si>
    <t>urine associated with nonmenstrual TSS</t>
  </si>
  <si>
    <t>nonmenstrual TSS</t>
  </si>
  <si>
    <t>HT20020330</t>
  </si>
  <si>
    <t>node abscess</t>
  </si>
  <si>
    <t>HT20020331</t>
  </si>
  <si>
    <t>cutaneous abscess</t>
  </si>
  <si>
    <t>HT20020351</t>
  </si>
  <si>
    <t>HT 20020354</t>
  </si>
  <si>
    <t>4 yr 2 mo</t>
  </si>
  <si>
    <t>HT20020371</t>
  </si>
  <si>
    <t>furunculosis</t>
  </si>
  <si>
    <t>HT20020372</t>
  </si>
  <si>
    <t>bulbous impetigo after varicella</t>
  </si>
  <si>
    <t>HT20020381</t>
  </si>
  <si>
    <t>6 mo</t>
  </si>
  <si>
    <t>bulbous impetigo</t>
  </si>
  <si>
    <t>HT20020420</t>
  </si>
  <si>
    <t>HT20020438</t>
  </si>
  <si>
    <t>8 yr 2 mo</t>
  </si>
  <si>
    <t>bacteremia with multiple abscess</t>
  </si>
  <si>
    <t>HT20020444</t>
  </si>
  <si>
    <t>Switzerland</t>
  </si>
  <si>
    <t>No.55-2</t>
  </si>
  <si>
    <t>ST</t>
  </si>
  <si>
    <t>CC</t>
  </si>
  <si>
    <t>MRSA</t>
  </si>
  <si>
    <t>NRS001</t>
  </si>
  <si>
    <t>NRS079</t>
  </si>
  <si>
    <t>NRS074</t>
  </si>
  <si>
    <t>NRS073</t>
  </si>
  <si>
    <t>NRS072</t>
  </si>
  <si>
    <t>NRS071</t>
  </si>
  <si>
    <t>NRS070</t>
  </si>
  <si>
    <t>NRS064</t>
  </si>
  <si>
    <t>NRS063</t>
  </si>
  <si>
    <t>NRS054</t>
  </si>
  <si>
    <t>NRS051</t>
  </si>
  <si>
    <t>NRS039</t>
  </si>
  <si>
    <t>NRS036</t>
  </si>
  <si>
    <t>NRS035</t>
  </si>
  <si>
    <t>NRS029</t>
  </si>
  <si>
    <t>NRS027</t>
  </si>
  <si>
    <t>NRS022</t>
  </si>
  <si>
    <t>NRS021</t>
  </si>
  <si>
    <t>NRS003</t>
  </si>
  <si>
    <t>NRS002</t>
  </si>
  <si>
    <t>NRS049</t>
  </si>
  <si>
    <t>Total Reads</t>
  </si>
  <si>
    <t>Total Basepair</t>
  </si>
  <si>
    <t>Illumina MiSeq</t>
  </si>
  <si>
    <t>SRX1116071</t>
  </si>
  <si>
    <t>SRX1116072</t>
  </si>
  <si>
    <t>SRX1116073</t>
  </si>
  <si>
    <t>SRX1116074</t>
  </si>
  <si>
    <t>SRX1116075</t>
  </si>
  <si>
    <t>SRX1116076</t>
  </si>
  <si>
    <t>SRX1116077</t>
  </si>
  <si>
    <t>SRX1116079</t>
  </si>
  <si>
    <t>SRX1116080</t>
  </si>
  <si>
    <t>SRX1116081</t>
  </si>
  <si>
    <t>SRX1116083</t>
  </si>
  <si>
    <t>SRX1116084</t>
  </si>
  <si>
    <t>SRX1116085</t>
  </si>
  <si>
    <t>SRX1116086</t>
  </si>
  <si>
    <t>SRX1116087</t>
  </si>
  <si>
    <t>SRX1116088</t>
  </si>
  <si>
    <t>SRX1116090</t>
  </si>
  <si>
    <t>SRX1116091</t>
  </si>
  <si>
    <t>SRX1116092</t>
  </si>
  <si>
    <t>SRX1116093</t>
  </si>
  <si>
    <t>SRX1116094</t>
  </si>
  <si>
    <t>SRX1116095</t>
  </si>
  <si>
    <t>SRX1116096</t>
  </si>
  <si>
    <t>SRX1116097</t>
  </si>
  <si>
    <t>SRX1116098</t>
  </si>
  <si>
    <t>SRX1116099</t>
  </si>
  <si>
    <t>SRX1116100</t>
  </si>
  <si>
    <t>SRX1116101</t>
  </si>
  <si>
    <t>SRX1116102</t>
  </si>
  <si>
    <t>SRX1116103</t>
  </si>
  <si>
    <t>SRX1116104</t>
  </si>
  <si>
    <t>SRX1116105</t>
  </si>
  <si>
    <t>SRX1116107</t>
  </si>
  <si>
    <t>SRX1116108</t>
  </si>
  <si>
    <t>SRX1116109</t>
  </si>
  <si>
    <t>SRX1116110</t>
  </si>
  <si>
    <t>SRX1116111</t>
  </si>
  <si>
    <t>SRX1116112</t>
  </si>
  <si>
    <t>SRX1116113</t>
  </si>
  <si>
    <t>SRX1116114</t>
  </si>
  <si>
    <t>SRX1116115</t>
  </si>
  <si>
    <t>SRX1116117</t>
  </si>
  <si>
    <t>SRX1116118</t>
  </si>
  <si>
    <t>SRX1116119</t>
  </si>
  <si>
    <t>SRX1116120</t>
  </si>
  <si>
    <t>SRX1116121</t>
  </si>
  <si>
    <t>SRX1116122</t>
  </si>
  <si>
    <t>SRX1116123</t>
  </si>
  <si>
    <t>SRX1116124</t>
  </si>
  <si>
    <t>SRX1116125</t>
  </si>
  <si>
    <t>SRX1116126</t>
  </si>
  <si>
    <t>SRX1116127</t>
  </si>
  <si>
    <t>SRX1116128</t>
  </si>
  <si>
    <t>SRX1116129</t>
  </si>
  <si>
    <t>SRX1116130</t>
  </si>
  <si>
    <t>SRX1116131</t>
  </si>
  <si>
    <t>SRX1116132</t>
  </si>
  <si>
    <t>SRX1116133</t>
  </si>
  <si>
    <t>SRX1116134</t>
  </si>
  <si>
    <t>SRX1116135</t>
  </si>
  <si>
    <t>SRX1116136</t>
  </si>
  <si>
    <t>SRX1116137</t>
  </si>
  <si>
    <t>SRX1116138</t>
  </si>
  <si>
    <t>SRX1116139</t>
  </si>
  <si>
    <t>SRX1116140</t>
  </si>
  <si>
    <t>SRX1116141</t>
  </si>
  <si>
    <t>SRX1116142</t>
  </si>
  <si>
    <t>SRX1116143</t>
  </si>
  <si>
    <t>SRX1116144</t>
  </si>
  <si>
    <t>SRX1116145</t>
  </si>
  <si>
    <t>SRX1116146</t>
  </si>
  <si>
    <t>SRX1116147</t>
  </si>
  <si>
    <t>SRX1116148</t>
  </si>
  <si>
    <t>SRX1116149</t>
  </si>
  <si>
    <t>SRX1116150</t>
  </si>
  <si>
    <t>SRX1116151</t>
  </si>
  <si>
    <t>SRX1116152</t>
  </si>
  <si>
    <t>SRX1116153</t>
  </si>
  <si>
    <t>SRX1116154</t>
  </si>
  <si>
    <t>SRX1116155</t>
  </si>
  <si>
    <t>SRX1116156</t>
  </si>
  <si>
    <t>SRX1116157</t>
  </si>
  <si>
    <t>SRX1116158</t>
  </si>
  <si>
    <t>SRX1116159</t>
  </si>
  <si>
    <t>SRX1116160</t>
  </si>
  <si>
    <t>SRX1116161</t>
  </si>
  <si>
    <t>SRX1116162</t>
  </si>
  <si>
    <t>SRX1116163</t>
  </si>
  <si>
    <t>SRX1116164</t>
  </si>
  <si>
    <t>SRX1116165</t>
  </si>
  <si>
    <t>SRX1116166</t>
  </si>
  <si>
    <t>SRX1116167</t>
  </si>
  <si>
    <t>SRX1116169</t>
  </si>
  <si>
    <t>SRX1116170</t>
  </si>
  <si>
    <t>SRX1116171</t>
  </si>
  <si>
    <t>SRX1116172</t>
  </si>
  <si>
    <t>SRX1116173</t>
  </si>
  <si>
    <t>SRX1116174</t>
  </si>
  <si>
    <t>SRX1116175</t>
  </si>
  <si>
    <t>SRX1116176</t>
  </si>
  <si>
    <t>SRX1116177</t>
  </si>
  <si>
    <t>SRX1116178</t>
  </si>
  <si>
    <t>SRX1422904</t>
  </si>
  <si>
    <t>SRX1422905</t>
  </si>
  <si>
    <t>SRX1422906</t>
  </si>
  <si>
    <t>SRX1116179</t>
  </si>
  <si>
    <t>SRX1116180</t>
  </si>
  <si>
    <t>SRX1116181</t>
  </si>
  <si>
    <t>SRX1116182</t>
  </si>
  <si>
    <t>SRX1116183</t>
  </si>
  <si>
    <t>SRX1116184</t>
  </si>
  <si>
    <t>SRX1116185</t>
  </si>
  <si>
    <t>SRX1116187</t>
  </si>
  <si>
    <t>SRX1116188</t>
  </si>
  <si>
    <t>SRX1116189</t>
  </si>
  <si>
    <t>SRX1116190</t>
  </si>
  <si>
    <t>SRX1116191</t>
  </si>
  <si>
    <t>SRX1116192</t>
  </si>
  <si>
    <t>SRA Experiment Accession</t>
  </si>
  <si>
    <t>Sequence Model</t>
  </si>
  <si>
    <t>SRX1114452;SRX7142943</t>
  </si>
  <si>
    <t>SRX1116168;SRX7142949</t>
  </si>
  <si>
    <t>SRX1116116;SRX7142948</t>
  </si>
  <si>
    <t>SRX1116106;SRX7142947</t>
  </si>
  <si>
    <t>SRX1116089;SRX7142946</t>
  </si>
  <si>
    <t>SRX1116078;SRX7142944</t>
  </si>
  <si>
    <t>Illumina MiSeq;HiSeq X Ten</t>
  </si>
  <si>
    <t>Estimated Coverage (x)</t>
  </si>
  <si>
    <t>Total Contigs</t>
  </si>
  <si>
    <t>N50</t>
  </si>
  <si>
    <r>
      <t>Delta toxin (Total Peak Area mAU</t>
    </r>
    <r>
      <rPr>
        <b/>
        <vertAlign val="superscript"/>
        <sz val="11"/>
        <color theme="1"/>
        <rFont val="Calibri (Body)"/>
      </rPr>
      <t>2</t>
    </r>
    <r>
      <rPr>
        <b/>
        <sz val="11"/>
        <color theme="1"/>
        <rFont val="Calibri"/>
        <family val="2"/>
        <scheme val="minor"/>
      </rPr>
      <t>)</t>
    </r>
  </si>
  <si>
    <t>Agr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</si>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</sst>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Lucida Grande"/>
      <family val="2"/>
    </font>
    <font>
      <sz val="11"/>
      <color rgb="FF000000"/>
      <name val="Calibri"/>
      <family val="2"/>
      <scheme val="minor"/>
    </font>
    <font>
      <b/>
      <vertAlign val="superscript"/>
      <sz val="11"/>
      <color theme="1"/>
      <name val="Calibri (Body)"/>
    </font>
    <font>
      <sz val="12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6" fillId="0" borderId="0" xfId="0" applyFont="1"/>
    <xf numFmtId="2" fontId="16" fillId="0" borderId="0" xfId="0" applyNumberFormat="1" applyFont="1"/>
    <xf numFmtId="2" fontId="0" fillId="0" borderId="0" xfId="0" applyNumberFormat="1"/>
    <xf numFmtId="3" fontId="16" fillId="0" borderId="0" xfId="0" applyNumberFormat="1" applyFont="1"/>
    <xf numFmtId="3" fontId="0" fillId="0" borderId="0" xfId="0" applyNumberFormat="1"/>
    <xf numFmtId="0" fontId="19" fillId="0" borderId="0" xfId="0" applyFont="1"/>
    <xf numFmtId="0" fontId="6" fillId="2" borderId="0" xfId="6"/>
    <xf numFmtId="0" fontId="19" fillId="0" borderId="0" xfId="0" applyFont="1" applyAlignment="1"/>
    <xf numFmtId="0" fontId="0" fillId="0" borderId="0" xfId="0" applyFont="1"/>
    <xf numFmtId="0" fontId="20" fillId="0" borderId="0" xfId="0" applyFont="1"/>
    <xf numFmtId="3" fontId="0" fillId="0" borderId="0" xfId="0" applyNumberFormat="1" applyFont="1"/>
    <xf numFmtId="2" fontId="0" fillId="0" borderId="0" xfId="0" applyNumberFormat="1" applyFont="1"/>
    <xf numFmtId="0" fontId="6" fillId="2" borderId="0" xfId="6" applyFont="1"/>
    <xf numFmtId="0" fontId="22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1"/>
  <sheetViews>
    <sheetView tabSelected="1" workbookViewId="0">
      <selection activeCell="D21" sqref="D21"/>
    </sheetView>
  </sheetViews>
  <sheetFormatPr baseColWidth="10" defaultColWidth="12.1640625" defaultRowHeight="15"/>
  <cols>
    <col min="1" max="1" width="8.1640625" bestFit="1" customWidth="1"/>
    <col min="2" max="2" width="24.6640625" bestFit="1" customWidth="1"/>
    <col min="3" max="3" width="25.83203125" bestFit="1" customWidth="1"/>
    <col min="4" max="4" width="18.83203125" style="8" bestFit="1" customWidth="1"/>
    <col min="5" max="5" width="20.83203125" style="8" bestFit="1" customWidth="1"/>
    <col min="6" max="6" width="21.83203125" style="6" bestFit="1" customWidth="1"/>
    <col min="7" max="7" width="13.83203125" customWidth="1"/>
    <col min="8" max="8" width="8.1640625" customWidth="1"/>
    <col min="9" max="9" width="5" bestFit="1" customWidth="1"/>
    <col min="10" max="10" width="4" bestFit="1" customWidth="1"/>
    <col min="11" max="11" width="6.33203125" bestFit="1" customWidth="1"/>
    <col min="12" max="12" width="6.33203125" customWidth="1"/>
    <col min="13" max="13" width="22.5" bestFit="1" customWidth="1"/>
    <col min="14" max="14" width="22.5" customWidth="1"/>
    <col min="15" max="15" width="5" bestFit="1" customWidth="1"/>
    <col min="16" max="16" width="4.1640625" bestFit="1" customWidth="1"/>
    <col min="17" max="17" width="8.83203125" bestFit="1" customWidth="1"/>
    <col min="18" max="18" width="14" bestFit="1" customWidth="1"/>
    <col min="19" max="19" width="15.5" bestFit="1" customWidth="1"/>
    <col min="20" max="20" width="154.5" bestFit="1" customWidth="1"/>
  </cols>
  <sheetData>
    <row r="1" spans="1:20" s="4" customFormat="1" ht="17">
      <c r="A1" s="4" t="s">
        <v>169</v>
      </c>
      <c r="B1" s="4" t="s">
        <v>508</v>
      </c>
      <c r="C1" s="4" t="s">
        <v>509</v>
      </c>
      <c r="D1" s="7" t="s">
        <v>387</v>
      </c>
      <c r="E1" s="7" t="s">
        <v>388</v>
      </c>
      <c r="F1" s="5" t="s">
        <v>517</v>
      </c>
      <c r="G1" s="5" t="s">
        <v>518</v>
      </c>
      <c r="H1" s="5" t="s">
        <v>519</v>
      </c>
      <c r="I1" s="4" t="s">
        <v>363</v>
      </c>
      <c r="J1" s="4" t="s">
        <v>364</v>
      </c>
      <c r="K1" s="4" t="s">
        <v>365</v>
      </c>
      <c r="L1" s="4" t="s">
        <v>521</v>
      </c>
      <c r="M1" s="4" t="s">
        <v>170</v>
      </c>
      <c r="N1" s="4" t="s">
        <v>520</v>
      </c>
      <c r="O1" s="4" t="s">
        <v>171</v>
      </c>
      <c r="P1" s="4" t="s">
        <v>172</v>
      </c>
      <c r="Q1" s="4" t="s">
        <v>173</v>
      </c>
      <c r="R1" s="4" t="s">
        <v>174</v>
      </c>
      <c r="S1" s="4" t="s">
        <v>175</v>
      </c>
      <c r="T1" s="4" t="s">
        <v>176</v>
      </c>
    </row>
    <row r="2" spans="1:20">
      <c r="A2" s="12" t="s">
        <v>366</v>
      </c>
      <c r="B2" s="12" t="s">
        <v>510</v>
      </c>
      <c r="C2" s="12" t="s">
        <v>516</v>
      </c>
      <c r="D2" s="14">
        <f>8837812+28341192</f>
        <v>37179004</v>
      </c>
      <c r="E2" s="14">
        <f>887175157+4279519992</f>
        <v>5166695149</v>
      </c>
      <c r="F2" s="15">
        <f>315.181+1520.36</f>
        <v>1835.5409999999999</v>
      </c>
      <c r="G2" s="10">
        <v>66</v>
      </c>
      <c r="H2" s="10">
        <v>103013</v>
      </c>
      <c r="I2" s="12">
        <v>5</v>
      </c>
      <c r="J2" s="12">
        <v>5</v>
      </c>
      <c r="K2" s="12" t="b">
        <v>1</v>
      </c>
      <c r="L2">
        <v>2</v>
      </c>
      <c r="M2" s="12" t="s">
        <v>245</v>
      </c>
      <c r="N2">
        <v>0</v>
      </c>
      <c r="O2" s="12">
        <v>1996</v>
      </c>
      <c r="P2" s="12" t="s">
        <v>0</v>
      </c>
      <c r="Q2" s="12" t="s">
        <v>249</v>
      </c>
      <c r="R2" s="12"/>
      <c r="S2" s="12" t="s">
        <v>152</v>
      </c>
      <c r="T2" s="12" t="s">
        <v>248</v>
      </c>
    </row>
    <row r="3" spans="1:20">
      <c r="A3" s="12" t="s">
        <v>385</v>
      </c>
      <c r="B3" s="12" t="s">
        <v>390</v>
      </c>
      <c r="C3" s="12" t="s">
        <v>389</v>
      </c>
      <c r="D3" s="14">
        <v>627596</v>
      </c>
      <c r="E3" s="14">
        <v>136755297</v>
      </c>
      <c r="F3" s="15">
        <v>48.584099999999999</v>
      </c>
      <c r="G3" s="13">
        <v>786</v>
      </c>
      <c r="H3" s="13">
        <v>6493</v>
      </c>
      <c r="I3" s="12">
        <v>5</v>
      </c>
      <c r="J3" s="12">
        <v>5</v>
      </c>
      <c r="K3" s="12" t="b">
        <v>1</v>
      </c>
      <c r="L3">
        <v>2</v>
      </c>
      <c r="M3" s="12" t="s">
        <v>246</v>
      </c>
      <c r="N3">
        <v>0</v>
      </c>
      <c r="O3" s="12">
        <v>1996</v>
      </c>
      <c r="P3" s="12"/>
      <c r="Q3" s="12"/>
      <c r="R3" s="12"/>
      <c r="S3" s="12" t="s">
        <v>152</v>
      </c>
      <c r="T3" s="12" t="s">
        <v>253</v>
      </c>
    </row>
    <row r="4" spans="1:20">
      <c r="A4" s="12" t="s">
        <v>384</v>
      </c>
      <c r="B4" s="12" t="s">
        <v>391</v>
      </c>
      <c r="C4" s="12" t="s">
        <v>389</v>
      </c>
      <c r="D4" s="14">
        <v>497886</v>
      </c>
      <c r="E4" s="14">
        <v>105365042</v>
      </c>
      <c r="F4" s="15">
        <v>37.432299999999998</v>
      </c>
      <c r="G4" s="13">
        <v>872</v>
      </c>
      <c r="H4" s="13">
        <v>5245</v>
      </c>
      <c r="I4" s="12">
        <v>5</v>
      </c>
      <c r="J4" s="12">
        <v>5</v>
      </c>
      <c r="K4" s="12" t="b">
        <v>1</v>
      </c>
      <c r="L4">
        <v>2</v>
      </c>
      <c r="M4" s="12" t="s">
        <v>12</v>
      </c>
      <c r="N4">
        <v>0</v>
      </c>
      <c r="O4" s="12">
        <v>1997</v>
      </c>
      <c r="P4" s="12" t="s">
        <v>0</v>
      </c>
      <c r="Q4" s="12">
        <v>59</v>
      </c>
      <c r="R4" s="12" t="s">
        <v>13</v>
      </c>
      <c r="S4" s="12" t="s">
        <v>1</v>
      </c>
      <c r="T4" s="12" t="s">
        <v>14</v>
      </c>
    </row>
    <row r="5" spans="1:20">
      <c r="A5" s="12" t="s">
        <v>383</v>
      </c>
      <c r="B5" s="12" t="s">
        <v>392</v>
      </c>
      <c r="C5" s="12" t="s">
        <v>389</v>
      </c>
      <c r="D5" s="14">
        <v>924558</v>
      </c>
      <c r="E5" s="14">
        <v>211054750</v>
      </c>
      <c r="F5" s="15">
        <v>74.979900000000001</v>
      </c>
      <c r="G5" s="13">
        <v>264</v>
      </c>
      <c r="H5" s="13">
        <v>54067</v>
      </c>
      <c r="I5" s="12">
        <v>8</v>
      </c>
      <c r="J5" s="12">
        <v>8</v>
      </c>
      <c r="K5" s="12" t="b">
        <v>1</v>
      </c>
      <c r="L5">
        <v>1</v>
      </c>
      <c r="M5" s="12" t="s">
        <v>16</v>
      </c>
      <c r="N5">
        <v>473.15167750000001</v>
      </c>
      <c r="O5" s="12">
        <v>1999</v>
      </c>
      <c r="P5" s="12" t="s">
        <v>0</v>
      </c>
      <c r="Q5" s="12">
        <v>43</v>
      </c>
      <c r="R5" s="12" t="s">
        <v>17</v>
      </c>
      <c r="S5" s="12" t="s">
        <v>1</v>
      </c>
      <c r="T5" s="12" t="s">
        <v>18</v>
      </c>
    </row>
    <row r="6" spans="1:20">
      <c r="A6" s="12" t="s">
        <v>382</v>
      </c>
      <c r="B6" s="12" t="s">
        <v>393</v>
      </c>
      <c r="C6" s="12" t="s">
        <v>389</v>
      </c>
      <c r="D6" s="14">
        <v>822092</v>
      </c>
      <c r="E6" s="14">
        <v>176832644</v>
      </c>
      <c r="F6" s="15">
        <v>62.822099999999999</v>
      </c>
      <c r="G6" s="13">
        <v>391</v>
      </c>
      <c r="H6" s="13">
        <v>23471</v>
      </c>
      <c r="I6" s="12">
        <v>45</v>
      </c>
      <c r="J6" s="12">
        <v>45</v>
      </c>
      <c r="K6" s="12" t="b">
        <v>0</v>
      </c>
      <c r="L6">
        <v>1</v>
      </c>
      <c r="M6" s="12" t="s">
        <v>37</v>
      </c>
      <c r="N6">
        <v>6686.8059469999998</v>
      </c>
      <c r="O6" s="12">
        <v>1999</v>
      </c>
      <c r="P6" s="12" t="s">
        <v>19</v>
      </c>
      <c r="Q6" s="12"/>
      <c r="R6" s="12" t="s">
        <v>35</v>
      </c>
      <c r="S6" s="12" t="s">
        <v>1</v>
      </c>
      <c r="T6" s="12" t="s">
        <v>24</v>
      </c>
    </row>
    <row r="7" spans="1:20">
      <c r="A7" s="12" t="s">
        <v>381</v>
      </c>
      <c r="B7" s="12" t="s">
        <v>394</v>
      </c>
      <c r="C7" s="12" t="s">
        <v>389</v>
      </c>
      <c r="D7" s="14">
        <v>987608</v>
      </c>
      <c r="E7" s="14">
        <v>207190825</v>
      </c>
      <c r="F7" s="15">
        <v>73.607200000000006</v>
      </c>
      <c r="G7" s="13">
        <v>287</v>
      </c>
      <c r="H7" s="13">
        <v>24415</v>
      </c>
      <c r="I7" s="12">
        <v>8</v>
      </c>
      <c r="J7" s="12">
        <v>8</v>
      </c>
      <c r="K7" s="12" t="b">
        <v>1</v>
      </c>
      <c r="L7">
        <v>1</v>
      </c>
      <c r="M7" s="12" t="s">
        <v>23</v>
      </c>
      <c r="N7">
        <v>24153.655770000001</v>
      </c>
      <c r="O7" s="12">
        <v>2000</v>
      </c>
      <c r="P7" s="12" t="s">
        <v>19</v>
      </c>
      <c r="Q7" s="12">
        <v>77</v>
      </c>
      <c r="R7" s="12" t="s">
        <v>13</v>
      </c>
      <c r="S7" s="12" t="s">
        <v>1</v>
      </c>
      <c r="T7" s="12" t="s">
        <v>24</v>
      </c>
    </row>
    <row r="8" spans="1:20">
      <c r="A8" s="12" t="s">
        <v>380</v>
      </c>
      <c r="B8" s="12" t="s">
        <v>395</v>
      </c>
      <c r="C8" s="12" t="s">
        <v>389</v>
      </c>
      <c r="D8" s="14">
        <v>774288</v>
      </c>
      <c r="E8" s="14">
        <v>153217266</v>
      </c>
      <c r="F8" s="15">
        <v>54.432400000000001</v>
      </c>
      <c r="G8" s="13">
        <v>608</v>
      </c>
      <c r="H8" s="13">
        <v>10052</v>
      </c>
      <c r="I8" s="12">
        <v>36</v>
      </c>
      <c r="J8" s="12">
        <v>30</v>
      </c>
      <c r="K8" s="12" t="b">
        <v>1</v>
      </c>
      <c r="L8">
        <v>3</v>
      </c>
      <c r="M8" s="12" t="s">
        <v>3</v>
      </c>
      <c r="N8">
        <v>1703.4115730000001</v>
      </c>
      <c r="O8" s="12">
        <v>2000</v>
      </c>
      <c r="P8" s="12" t="s">
        <v>0</v>
      </c>
      <c r="Q8" s="12">
        <v>64</v>
      </c>
      <c r="R8" s="12" t="s">
        <v>4</v>
      </c>
      <c r="S8" s="12" t="s">
        <v>1</v>
      </c>
      <c r="T8" s="12" t="s">
        <v>247</v>
      </c>
    </row>
    <row r="9" spans="1:20">
      <c r="A9" s="12" t="s">
        <v>379</v>
      </c>
      <c r="B9" s="12" t="s">
        <v>396</v>
      </c>
      <c r="C9" s="12" t="s">
        <v>389</v>
      </c>
      <c r="D9" s="14">
        <v>692992</v>
      </c>
      <c r="E9" s="14">
        <v>144288908</v>
      </c>
      <c r="F9" s="15">
        <v>51.2605</v>
      </c>
      <c r="G9" s="13">
        <v>689</v>
      </c>
      <c r="H9" s="13">
        <v>7757</v>
      </c>
      <c r="I9" s="12">
        <v>572</v>
      </c>
      <c r="J9" s="12">
        <v>8</v>
      </c>
      <c r="K9" s="12" t="b">
        <v>1</v>
      </c>
      <c r="L9">
        <v>1</v>
      </c>
      <c r="M9" s="12" t="s">
        <v>39</v>
      </c>
      <c r="N9">
        <v>41.99747447</v>
      </c>
      <c r="O9" s="12">
        <v>1995</v>
      </c>
      <c r="P9" s="12" t="s">
        <v>19</v>
      </c>
      <c r="Q9" s="12">
        <v>2</v>
      </c>
      <c r="R9" s="12"/>
      <c r="S9" s="12" t="s">
        <v>34</v>
      </c>
      <c r="T9" s="12" t="s">
        <v>40</v>
      </c>
    </row>
    <row r="10" spans="1:20">
      <c r="A10" s="12" t="s">
        <v>378</v>
      </c>
      <c r="B10" s="12" t="s">
        <v>515</v>
      </c>
      <c r="C10" s="12" t="s">
        <v>516</v>
      </c>
      <c r="D10" s="14">
        <f>1544154+21706594</f>
        <v>23250748</v>
      </c>
      <c r="E10" s="14">
        <f>336856844+3277695694</f>
        <v>3614552538</v>
      </c>
      <c r="F10" s="15">
        <f>119.673+1164.44</f>
        <v>1284.1130000000001</v>
      </c>
      <c r="G10" s="10">
        <v>270</v>
      </c>
      <c r="H10" s="10">
        <v>69327</v>
      </c>
      <c r="I10" s="12">
        <v>247</v>
      </c>
      <c r="J10" s="12">
        <v>8</v>
      </c>
      <c r="K10" s="12" t="b">
        <v>1</v>
      </c>
      <c r="L10">
        <v>1</v>
      </c>
      <c r="M10" s="12" t="s">
        <v>42</v>
      </c>
      <c r="N10">
        <v>10925.008669999999</v>
      </c>
      <c r="O10" s="12">
        <v>1995</v>
      </c>
      <c r="P10" s="12" t="s">
        <v>19</v>
      </c>
      <c r="Q10" s="12">
        <v>2</v>
      </c>
      <c r="R10" s="12"/>
      <c r="S10" s="12" t="s">
        <v>34</v>
      </c>
      <c r="T10" s="12" t="s">
        <v>40</v>
      </c>
    </row>
    <row r="11" spans="1:20">
      <c r="A11" s="12" t="s">
        <v>377</v>
      </c>
      <c r="B11" s="12" t="s">
        <v>397</v>
      </c>
      <c r="C11" s="12" t="s">
        <v>389</v>
      </c>
      <c r="D11" s="14">
        <v>7513948</v>
      </c>
      <c r="E11" s="14">
        <v>747767438</v>
      </c>
      <c r="F11" s="15">
        <v>265.654</v>
      </c>
      <c r="G11" s="13">
        <v>173</v>
      </c>
      <c r="H11" s="13">
        <v>59824</v>
      </c>
      <c r="I11" s="12">
        <v>247</v>
      </c>
      <c r="J11" s="12">
        <v>8</v>
      </c>
      <c r="K11" s="12" t="b">
        <v>1</v>
      </c>
      <c r="L11">
        <v>1</v>
      </c>
      <c r="M11" s="12" t="s">
        <v>51</v>
      </c>
      <c r="N11">
        <v>142.51348340000001</v>
      </c>
      <c r="O11" s="12">
        <v>1999</v>
      </c>
      <c r="P11" s="12"/>
      <c r="Q11" s="12"/>
      <c r="R11" s="12" t="s">
        <v>52</v>
      </c>
      <c r="S11" s="12" t="s">
        <v>53</v>
      </c>
      <c r="T11" s="12" t="s">
        <v>247</v>
      </c>
    </row>
    <row r="12" spans="1:20">
      <c r="A12" s="12" t="s">
        <v>386</v>
      </c>
      <c r="B12" s="12" t="s">
        <v>398</v>
      </c>
      <c r="C12" s="12" t="s">
        <v>389</v>
      </c>
      <c r="D12" s="14">
        <v>989194</v>
      </c>
      <c r="E12" s="14">
        <v>189877003</v>
      </c>
      <c r="F12" s="15">
        <v>67.456299999999999</v>
      </c>
      <c r="G12" s="13">
        <v>285</v>
      </c>
      <c r="H12" s="13">
        <v>20231</v>
      </c>
      <c r="I12" s="12">
        <v>5</v>
      </c>
      <c r="J12" s="12">
        <v>5</v>
      </c>
      <c r="K12" s="12" t="b">
        <v>1</v>
      </c>
      <c r="L12">
        <v>2</v>
      </c>
      <c r="M12" s="12" t="s">
        <v>57</v>
      </c>
      <c r="N12">
        <v>0</v>
      </c>
      <c r="O12" s="12">
        <v>1997</v>
      </c>
      <c r="P12" s="12" t="s">
        <v>0</v>
      </c>
      <c r="Q12" s="12">
        <v>45</v>
      </c>
      <c r="R12" s="12"/>
      <c r="S12" s="12" t="s">
        <v>58</v>
      </c>
      <c r="T12" s="12" t="s">
        <v>59</v>
      </c>
    </row>
    <row r="13" spans="1:20">
      <c r="A13" s="12" t="s">
        <v>376</v>
      </c>
      <c r="B13" s="12" t="s">
        <v>399</v>
      </c>
      <c r="C13" s="12" t="s">
        <v>389</v>
      </c>
      <c r="D13" s="14">
        <v>889862</v>
      </c>
      <c r="E13" s="14">
        <v>187694313</v>
      </c>
      <c r="F13" s="15">
        <v>66.680800000000005</v>
      </c>
      <c r="G13" s="13">
        <v>72</v>
      </c>
      <c r="H13" s="13">
        <v>179023</v>
      </c>
      <c r="I13" s="12">
        <v>5</v>
      </c>
      <c r="J13" s="12">
        <v>5</v>
      </c>
      <c r="K13" s="12" t="b">
        <v>1</v>
      </c>
      <c r="L13">
        <v>2</v>
      </c>
      <c r="M13" s="12" t="s">
        <v>26</v>
      </c>
      <c r="N13">
        <v>11951.94796</v>
      </c>
      <c r="O13" s="12">
        <v>2000</v>
      </c>
      <c r="P13" s="12" t="s">
        <v>19</v>
      </c>
      <c r="Q13" s="12">
        <v>27</v>
      </c>
      <c r="R13" s="12" t="s">
        <v>20</v>
      </c>
      <c r="S13" s="12" t="s">
        <v>1</v>
      </c>
      <c r="T13" s="12" t="s">
        <v>27</v>
      </c>
    </row>
    <row r="14" spans="1:20">
      <c r="A14" s="12" t="s">
        <v>375</v>
      </c>
      <c r="B14" s="12" t="s">
        <v>400</v>
      </c>
      <c r="C14" s="12" t="s">
        <v>389</v>
      </c>
      <c r="D14" s="14">
        <v>842692</v>
      </c>
      <c r="E14" s="14">
        <v>169238745</v>
      </c>
      <c r="F14" s="15">
        <v>60.124299999999998</v>
      </c>
      <c r="G14" s="13">
        <v>535</v>
      </c>
      <c r="H14" s="13">
        <v>10068</v>
      </c>
      <c r="I14" s="12">
        <v>239</v>
      </c>
      <c r="J14" s="12">
        <v>239</v>
      </c>
      <c r="K14" s="12" t="b">
        <v>1</v>
      </c>
      <c r="L14">
        <v>1</v>
      </c>
      <c r="M14" s="12" t="s">
        <v>29</v>
      </c>
      <c r="N14">
        <v>3907.3932439999999</v>
      </c>
      <c r="O14" s="12">
        <v>1998</v>
      </c>
      <c r="P14" s="12" t="s">
        <v>0</v>
      </c>
      <c r="Q14" s="12">
        <v>8</v>
      </c>
      <c r="R14" s="12"/>
      <c r="S14" s="12" t="s">
        <v>30</v>
      </c>
      <c r="T14" s="12" t="s">
        <v>31</v>
      </c>
    </row>
    <row r="15" spans="1:20">
      <c r="A15" s="12" t="s">
        <v>374</v>
      </c>
      <c r="B15" s="12" t="s">
        <v>401</v>
      </c>
      <c r="C15" s="12" t="s">
        <v>389</v>
      </c>
      <c r="D15" s="14">
        <v>694706</v>
      </c>
      <c r="E15" s="14">
        <v>145635109</v>
      </c>
      <c r="F15" s="15">
        <v>51.738799999999998</v>
      </c>
      <c r="G15" s="13">
        <v>604</v>
      </c>
      <c r="H15" s="13">
        <v>10789</v>
      </c>
      <c r="I15" s="12">
        <v>372</v>
      </c>
      <c r="J15" s="12">
        <v>239</v>
      </c>
      <c r="K15" s="12" t="b">
        <v>0</v>
      </c>
      <c r="L15">
        <v>1</v>
      </c>
      <c r="M15" s="12" t="s">
        <v>56</v>
      </c>
      <c r="N15">
        <v>0</v>
      </c>
      <c r="O15" s="12"/>
      <c r="P15" s="12"/>
      <c r="Q15" s="12"/>
      <c r="R15" s="12"/>
      <c r="S15" s="12"/>
      <c r="T15" s="12"/>
    </row>
    <row r="16" spans="1:20">
      <c r="A16" s="12" t="s">
        <v>373</v>
      </c>
      <c r="B16" s="12" t="s">
        <v>402</v>
      </c>
      <c r="C16" s="12" t="s">
        <v>389</v>
      </c>
      <c r="D16" s="14">
        <v>762262</v>
      </c>
      <c r="E16" s="14">
        <v>145134315</v>
      </c>
      <c r="F16" s="15">
        <v>51.560899999999997</v>
      </c>
      <c r="G16" s="13">
        <v>805</v>
      </c>
      <c r="H16" s="13">
        <v>6452</v>
      </c>
      <c r="I16" s="12">
        <v>372</v>
      </c>
      <c r="J16" s="12">
        <v>239</v>
      </c>
      <c r="K16" s="12" t="b">
        <v>1</v>
      </c>
      <c r="L16">
        <v>1</v>
      </c>
      <c r="M16" s="12" t="s">
        <v>44</v>
      </c>
      <c r="N16">
        <v>0</v>
      </c>
      <c r="O16" s="12">
        <v>1998</v>
      </c>
      <c r="P16" s="12" t="s">
        <v>19</v>
      </c>
      <c r="Q16" s="12">
        <v>50</v>
      </c>
      <c r="R16" s="12"/>
      <c r="S16" s="12" t="s">
        <v>45</v>
      </c>
      <c r="T16" s="12" t="s">
        <v>46</v>
      </c>
    </row>
    <row r="17" spans="1:20">
      <c r="A17" s="12" t="s">
        <v>372</v>
      </c>
      <c r="B17" s="12" t="s">
        <v>403</v>
      </c>
      <c r="C17" s="12" t="s">
        <v>389</v>
      </c>
      <c r="D17" s="14">
        <v>919642</v>
      </c>
      <c r="E17" s="14">
        <v>166198304</v>
      </c>
      <c r="F17" s="15">
        <v>59.0441</v>
      </c>
      <c r="G17" s="13">
        <v>1184</v>
      </c>
      <c r="H17" s="13">
        <v>5221</v>
      </c>
      <c r="I17" s="12">
        <v>5</v>
      </c>
      <c r="J17" s="12">
        <v>5</v>
      </c>
      <c r="K17" s="12" t="b">
        <v>1</v>
      </c>
      <c r="L17">
        <v>2</v>
      </c>
      <c r="M17" s="12" t="s">
        <v>151</v>
      </c>
      <c r="N17">
        <v>1006.177869</v>
      </c>
      <c r="O17" s="12">
        <v>1982</v>
      </c>
      <c r="P17" s="12"/>
      <c r="Q17" s="12"/>
      <c r="R17" s="12"/>
      <c r="S17" s="12" t="s">
        <v>152</v>
      </c>
      <c r="T17" s="12" t="s">
        <v>153</v>
      </c>
    </row>
    <row r="18" spans="1:20">
      <c r="A18" s="12" t="s">
        <v>371</v>
      </c>
      <c r="B18" s="12" t="s">
        <v>404</v>
      </c>
      <c r="C18" s="12" t="s">
        <v>389</v>
      </c>
      <c r="D18" s="14">
        <v>667582</v>
      </c>
      <c r="E18" s="14">
        <v>139550716</v>
      </c>
      <c r="F18" s="15">
        <v>49.577199999999998</v>
      </c>
      <c r="G18" s="13">
        <v>358</v>
      </c>
      <c r="H18" s="13">
        <v>15994</v>
      </c>
      <c r="I18" s="12">
        <v>36</v>
      </c>
      <c r="J18" s="12">
        <v>30</v>
      </c>
      <c r="K18" s="12" t="b">
        <v>1</v>
      </c>
      <c r="L18">
        <v>3</v>
      </c>
      <c r="M18" s="12" t="s">
        <v>254</v>
      </c>
      <c r="N18">
        <v>1980.884961</v>
      </c>
      <c r="O18" s="12">
        <v>1997</v>
      </c>
      <c r="P18" s="12" t="s">
        <v>19</v>
      </c>
      <c r="Q18" s="12">
        <v>64</v>
      </c>
      <c r="R18" s="12"/>
      <c r="S18" s="12"/>
      <c r="T18" s="12" t="s">
        <v>256</v>
      </c>
    </row>
    <row r="19" spans="1:20">
      <c r="A19" s="12" t="s">
        <v>370</v>
      </c>
      <c r="B19" s="12" t="s">
        <v>405</v>
      </c>
      <c r="C19" s="12" t="s">
        <v>389</v>
      </c>
      <c r="D19" s="14">
        <v>1129846</v>
      </c>
      <c r="E19" s="14">
        <v>235383117</v>
      </c>
      <c r="F19" s="15">
        <v>83.622900000000001</v>
      </c>
      <c r="G19" s="13">
        <v>147</v>
      </c>
      <c r="H19" s="13">
        <v>53225</v>
      </c>
      <c r="I19" s="12">
        <v>1</v>
      </c>
      <c r="J19" s="12">
        <v>1</v>
      </c>
      <c r="K19" s="12" t="b">
        <v>0</v>
      </c>
      <c r="L19">
        <v>3</v>
      </c>
      <c r="M19" s="12" t="s">
        <v>255</v>
      </c>
      <c r="N19">
        <v>10650.964250000001</v>
      </c>
      <c r="O19" s="12">
        <v>1998</v>
      </c>
      <c r="P19" s="12" t="s">
        <v>0</v>
      </c>
      <c r="Q19" s="12">
        <v>9</v>
      </c>
      <c r="R19" s="12"/>
      <c r="S19" s="12"/>
      <c r="T19" s="12" t="s">
        <v>257</v>
      </c>
    </row>
    <row r="20" spans="1:20">
      <c r="A20" s="12" t="s">
        <v>369</v>
      </c>
      <c r="B20" s="12" t="s">
        <v>514</v>
      </c>
      <c r="C20" s="12" t="s">
        <v>516</v>
      </c>
      <c r="D20" s="14">
        <f>2174334+71464236</f>
        <v>73638570</v>
      </c>
      <c r="E20" s="14">
        <f>456347049+10791099636</f>
        <v>11247446685</v>
      </c>
      <c r="F20" s="15">
        <f>162.123+3833.68</f>
        <v>3995.8029999999999</v>
      </c>
      <c r="G20" s="10">
        <v>312</v>
      </c>
      <c r="H20" s="10">
        <v>62456</v>
      </c>
      <c r="I20" s="12">
        <v>8</v>
      </c>
      <c r="J20" s="12">
        <v>8</v>
      </c>
      <c r="K20" s="12" t="b">
        <v>1</v>
      </c>
      <c r="L20">
        <v>1</v>
      </c>
      <c r="M20" s="12" t="s">
        <v>33</v>
      </c>
      <c r="N20">
        <v>5931.4099349999997</v>
      </c>
      <c r="O20" s="12">
        <v>2000</v>
      </c>
      <c r="P20" s="12" t="s">
        <v>0</v>
      </c>
      <c r="Q20" s="12"/>
      <c r="R20" s="12" t="s">
        <v>21</v>
      </c>
      <c r="S20" s="12" t="s">
        <v>1</v>
      </c>
      <c r="T20" s="12"/>
    </row>
    <row r="21" spans="1:20">
      <c r="A21" s="12" t="s">
        <v>368</v>
      </c>
      <c r="B21" s="12" t="s">
        <v>406</v>
      </c>
      <c r="C21" s="12" t="s">
        <v>389</v>
      </c>
      <c r="D21" s="14">
        <v>9735952</v>
      </c>
      <c r="E21" s="14">
        <v>993717678</v>
      </c>
      <c r="F21" s="15">
        <v>353.03100000000001</v>
      </c>
      <c r="G21" s="13">
        <v>122</v>
      </c>
      <c r="H21" s="13">
        <v>103526</v>
      </c>
      <c r="I21" s="12">
        <v>105</v>
      </c>
      <c r="J21" s="12">
        <v>5</v>
      </c>
      <c r="K21" s="12" t="b">
        <v>1</v>
      </c>
      <c r="L21">
        <v>2</v>
      </c>
      <c r="M21" s="12" t="s">
        <v>6</v>
      </c>
      <c r="N21">
        <v>105.8070596</v>
      </c>
      <c r="O21" s="12">
        <v>2000</v>
      </c>
      <c r="P21" s="12" t="s">
        <v>0</v>
      </c>
      <c r="Q21" s="12">
        <v>30</v>
      </c>
      <c r="R21" s="12" t="s">
        <v>7</v>
      </c>
      <c r="S21" s="12" t="s">
        <v>1</v>
      </c>
      <c r="T21" s="12" t="s">
        <v>8</v>
      </c>
    </row>
    <row r="22" spans="1:20">
      <c r="A22" s="12" t="s">
        <v>367</v>
      </c>
      <c r="B22" s="12" t="s">
        <v>407</v>
      </c>
      <c r="C22" s="12" t="s">
        <v>389</v>
      </c>
      <c r="D22" s="14">
        <v>497768</v>
      </c>
      <c r="E22" s="14">
        <v>96579659</v>
      </c>
      <c r="F22" s="15">
        <v>34.311199999999999</v>
      </c>
      <c r="G22" s="13">
        <v>941</v>
      </c>
      <c r="H22" s="13">
        <v>4813</v>
      </c>
      <c r="I22" s="12">
        <v>231</v>
      </c>
      <c r="J22" s="12">
        <v>5</v>
      </c>
      <c r="K22" s="12" t="b">
        <v>1</v>
      </c>
      <c r="L22" t="s">
        <v>522</v>
      </c>
      <c r="M22" s="12" t="s">
        <v>313</v>
      </c>
      <c r="N22">
        <v>4336.9583679999996</v>
      </c>
      <c r="O22" s="12">
        <v>1999</v>
      </c>
      <c r="P22" s="12" t="s">
        <v>19</v>
      </c>
      <c r="Q22" s="12">
        <v>63</v>
      </c>
      <c r="R22" s="12" t="s">
        <v>48</v>
      </c>
      <c r="S22" s="12" t="s">
        <v>1</v>
      </c>
      <c r="T22" s="12" t="s">
        <v>49</v>
      </c>
    </row>
    <row r="23" spans="1:20">
      <c r="A23" s="12" t="s">
        <v>60</v>
      </c>
      <c r="B23" s="12" t="s">
        <v>408</v>
      </c>
      <c r="C23" s="12" t="s">
        <v>389</v>
      </c>
      <c r="D23" s="14">
        <v>1120942</v>
      </c>
      <c r="E23" s="14">
        <v>253338402</v>
      </c>
      <c r="F23" s="15">
        <v>90.001800000000003</v>
      </c>
      <c r="G23" s="13">
        <v>263</v>
      </c>
      <c r="H23" s="13">
        <v>86825</v>
      </c>
      <c r="I23" s="12">
        <v>250</v>
      </c>
      <c r="J23" s="12">
        <v>8</v>
      </c>
      <c r="K23" s="12" t="b">
        <v>1</v>
      </c>
      <c r="L23">
        <v>1</v>
      </c>
      <c r="M23" s="12" t="s">
        <v>61</v>
      </c>
      <c r="N23">
        <v>2036.396645</v>
      </c>
      <c r="O23" s="12">
        <v>1961</v>
      </c>
      <c r="P23" s="12"/>
      <c r="Q23" s="12"/>
      <c r="R23" s="12" t="s">
        <v>62</v>
      </c>
      <c r="S23" s="12" t="s">
        <v>53</v>
      </c>
      <c r="T23" s="12"/>
    </row>
    <row r="24" spans="1:20">
      <c r="A24" s="12" t="s">
        <v>63</v>
      </c>
      <c r="B24" s="12" t="s">
        <v>409</v>
      </c>
      <c r="C24" s="12" t="s">
        <v>389</v>
      </c>
      <c r="D24" s="14">
        <v>1087952</v>
      </c>
      <c r="E24" s="14">
        <v>204896800</v>
      </c>
      <c r="F24" s="15">
        <v>72.792299999999997</v>
      </c>
      <c r="G24" s="13">
        <v>570</v>
      </c>
      <c r="H24" s="13">
        <v>11777</v>
      </c>
      <c r="I24" s="12">
        <v>25</v>
      </c>
      <c r="J24" s="12">
        <v>25</v>
      </c>
      <c r="K24" s="12" t="b">
        <v>0</v>
      </c>
      <c r="L24">
        <v>1</v>
      </c>
      <c r="M24" s="12" t="s">
        <v>64</v>
      </c>
      <c r="N24">
        <v>15695.695159999999</v>
      </c>
      <c r="O24" s="12">
        <v>1979</v>
      </c>
      <c r="P24" s="12"/>
      <c r="Q24" s="12"/>
      <c r="R24" s="12" t="s">
        <v>20</v>
      </c>
      <c r="S24" s="12" t="s">
        <v>1</v>
      </c>
      <c r="T24" s="12" t="s">
        <v>65</v>
      </c>
    </row>
    <row r="25" spans="1:20">
      <c r="A25" s="12" t="s">
        <v>66</v>
      </c>
      <c r="B25" s="12" t="s">
        <v>410</v>
      </c>
      <c r="C25" s="12" t="s">
        <v>389</v>
      </c>
      <c r="D25" s="14">
        <v>892592</v>
      </c>
      <c r="E25" s="14">
        <v>165293366</v>
      </c>
      <c r="F25" s="15">
        <v>58.7226</v>
      </c>
      <c r="G25" s="13">
        <v>663</v>
      </c>
      <c r="H25" s="13">
        <v>7654</v>
      </c>
      <c r="I25" s="12">
        <v>508</v>
      </c>
      <c r="J25" s="12">
        <v>45</v>
      </c>
      <c r="K25" s="12" t="b">
        <v>0</v>
      </c>
      <c r="L25">
        <v>1</v>
      </c>
      <c r="M25" s="12" t="s">
        <v>67</v>
      </c>
      <c r="N25">
        <v>62816.61608</v>
      </c>
      <c r="O25" s="12">
        <v>1979</v>
      </c>
      <c r="P25" s="12"/>
      <c r="Q25" s="12"/>
      <c r="R25" s="12"/>
      <c r="S25" s="12" t="s">
        <v>1</v>
      </c>
      <c r="T25" s="12" t="s">
        <v>65</v>
      </c>
    </row>
    <row r="26" spans="1:20">
      <c r="A26" s="12" t="s">
        <v>177</v>
      </c>
      <c r="B26" s="12" t="s">
        <v>411</v>
      </c>
      <c r="C26" s="12" t="s">
        <v>389</v>
      </c>
      <c r="D26" s="14">
        <v>1054232</v>
      </c>
      <c r="E26" s="14">
        <v>213203500</v>
      </c>
      <c r="F26" s="15">
        <v>75.743300000000005</v>
      </c>
      <c r="G26" s="13">
        <v>343</v>
      </c>
      <c r="H26" s="13">
        <v>16111</v>
      </c>
      <c r="I26" s="12">
        <v>30</v>
      </c>
      <c r="J26" s="12">
        <v>30</v>
      </c>
      <c r="K26" s="12" t="b">
        <v>0</v>
      </c>
      <c r="L26">
        <v>3</v>
      </c>
      <c r="M26" s="12" t="s">
        <v>258</v>
      </c>
      <c r="N26">
        <v>67.89313473</v>
      </c>
      <c r="O26" s="12">
        <v>1935</v>
      </c>
      <c r="P26" s="12"/>
      <c r="Q26" s="12"/>
      <c r="R26" s="12" t="s">
        <v>35</v>
      </c>
      <c r="S26" s="12" t="s">
        <v>1</v>
      </c>
      <c r="T26" s="12" t="s">
        <v>259</v>
      </c>
    </row>
    <row r="27" spans="1:20">
      <c r="A27" s="12" t="s">
        <v>178</v>
      </c>
      <c r="B27" s="12" t="s">
        <v>412</v>
      </c>
      <c r="C27" s="12" t="s">
        <v>389</v>
      </c>
      <c r="D27" s="14">
        <v>712016</v>
      </c>
      <c r="E27" s="14">
        <v>155634499</v>
      </c>
      <c r="F27" s="15">
        <v>55.291200000000003</v>
      </c>
      <c r="G27" s="13">
        <v>336</v>
      </c>
      <c r="H27" s="13">
        <v>47796</v>
      </c>
      <c r="I27" s="12">
        <v>97</v>
      </c>
      <c r="J27" s="12">
        <v>97</v>
      </c>
      <c r="K27" s="12" t="b">
        <v>0</v>
      </c>
      <c r="L27">
        <v>1</v>
      </c>
      <c r="M27" s="12" t="s">
        <v>260</v>
      </c>
      <c r="N27">
        <v>20522.317770000001</v>
      </c>
      <c r="O27" s="12"/>
      <c r="P27" s="12"/>
      <c r="Q27" s="12"/>
      <c r="R27" s="12"/>
      <c r="S27" s="12"/>
      <c r="T27" s="12"/>
    </row>
    <row r="28" spans="1:20">
      <c r="A28" s="12" t="s">
        <v>68</v>
      </c>
      <c r="B28" s="12" t="s">
        <v>413</v>
      </c>
      <c r="C28" s="12" t="s">
        <v>389</v>
      </c>
      <c r="D28" s="14">
        <v>1203294</v>
      </c>
      <c r="E28" s="14">
        <v>249731415</v>
      </c>
      <c r="F28" s="15">
        <v>88.720299999999995</v>
      </c>
      <c r="G28" s="13">
        <v>183</v>
      </c>
      <c r="H28" s="13">
        <v>62450</v>
      </c>
      <c r="I28" s="12">
        <v>8</v>
      </c>
      <c r="J28" s="12">
        <v>8</v>
      </c>
      <c r="K28" s="12" t="b">
        <v>0</v>
      </c>
      <c r="L28">
        <v>1</v>
      </c>
      <c r="M28" s="12" t="s">
        <v>69</v>
      </c>
      <c r="N28">
        <v>4970.0771219999997</v>
      </c>
      <c r="O28" s="12"/>
      <c r="P28" s="12"/>
      <c r="Q28" s="12"/>
      <c r="R28" s="12"/>
      <c r="S28" s="12"/>
      <c r="T28" s="12"/>
    </row>
    <row r="29" spans="1:20">
      <c r="A29" s="12" t="s">
        <v>154</v>
      </c>
      <c r="B29" s="12" t="s">
        <v>414</v>
      </c>
      <c r="C29" s="12" t="s">
        <v>389</v>
      </c>
      <c r="D29" s="14">
        <v>1109600</v>
      </c>
      <c r="E29" s="14">
        <v>198161964</v>
      </c>
      <c r="F29" s="15">
        <v>70.399600000000007</v>
      </c>
      <c r="G29" s="13">
        <v>676</v>
      </c>
      <c r="H29" s="13">
        <v>14547</v>
      </c>
      <c r="I29" s="12">
        <v>8</v>
      </c>
      <c r="J29" s="12">
        <v>8</v>
      </c>
      <c r="K29" s="12" t="b">
        <v>0</v>
      </c>
      <c r="L29">
        <v>2</v>
      </c>
      <c r="M29" s="12" t="s">
        <v>155</v>
      </c>
      <c r="N29">
        <v>4138.5127110000003</v>
      </c>
      <c r="O29" s="12"/>
      <c r="P29" s="12"/>
      <c r="Q29" s="12"/>
      <c r="R29" s="12"/>
      <c r="S29" s="12"/>
      <c r="T29" s="12"/>
    </row>
    <row r="30" spans="1:20">
      <c r="A30" s="12" t="s">
        <v>70</v>
      </c>
      <c r="B30" s="12" t="s">
        <v>415</v>
      </c>
      <c r="C30" s="12" t="s">
        <v>389</v>
      </c>
      <c r="D30" s="14">
        <v>634378</v>
      </c>
      <c r="E30" s="14">
        <v>134984987</v>
      </c>
      <c r="F30" s="15">
        <v>47.955199999999998</v>
      </c>
      <c r="G30" s="13">
        <v>521</v>
      </c>
      <c r="H30" s="13">
        <v>10411</v>
      </c>
      <c r="I30" s="12">
        <v>8</v>
      </c>
      <c r="J30" s="12">
        <v>8</v>
      </c>
      <c r="K30" s="12" t="b">
        <v>1</v>
      </c>
      <c r="L30" t="s">
        <v>522</v>
      </c>
      <c r="M30" s="12" t="s">
        <v>71</v>
      </c>
      <c r="N30">
        <v>8502.7021829999994</v>
      </c>
      <c r="O30" s="12"/>
      <c r="P30" s="12"/>
      <c r="Q30" s="12"/>
      <c r="R30" s="12"/>
      <c r="S30" s="12" t="s">
        <v>34</v>
      </c>
      <c r="T30" s="12" t="s">
        <v>72</v>
      </c>
    </row>
    <row r="31" spans="1:20">
      <c r="A31" s="12" t="s">
        <v>73</v>
      </c>
      <c r="B31" s="12" t="s">
        <v>416</v>
      </c>
      <c r="C31" s="12" t="s">
        <v>389</v>
      </c>
      <c r="D31" s="14">
        <v>6947400</v>
      </c>
      <c r="E31" s="14">
        <v>680507504</v>
      </c>
      <c r="F31" s="15">
        <v>241.75899999999999</v>
      </c>
      <c r="G31" s="13">
        <v>23</v>
      </c>
      <c r="H31" s="13">
        <v>206809</v>
      </c>
      <c r="I31" s="12">
        <v>47</v>
      </c>
      <c r="J31" s="12">
        <v>45</v>
      </c>
      <c r="K31" s="12" t="b">
        <v>0</v>
      </c>
      <c r="L31">
        <v>1</v>
      </c>
      <c r="M31" s="12" t="s">
        <v>74</v>
      </c>
      <c r="N31">
        <v>24092.045099999999</v>
      </c>
      <c r="O31" s="12">
        <v>1962</v>
      </c>
      <c r="P31" s="12"/>
      <c r="Q31" s="12"/>
      <c r="R31" s="12" t="s">
        <v>75</v>
      </c>
      <c r="S31" s="12" t="s">
        <v>53</v>
      </c>
      <c r="T31" s="12" t="s">
        <v>76</v>
      </c>
    </row>
    <row r="32" spans="1:20">
      <c r="A32" s="12" t="s">
        <v>179</v>
      </c>
      <c r="B32" s="12" t="s">
        <v>417</v>
      </c>
      <c r="C32" s="12" t="s">
        <v>389</v>
      </c>
      <c r="D32" s="14">
        <v>1268998</v>
      </c>
      <c r="E32" s="14">
        <v>169230493</v>
      </c>
      <c r="F32" s="15">
        <v>60.121299999999998</v>
      </c>
      <c r="G32" s="13">
        <v>160</v>
      </c>
      <c r="H32" s="13">
        <v>38960</v>
      </c>
      <c r="I32" s="12">
        <v>5</v>
      </c>
      <c r="J32" s="12">
        <v>5</v>
      </c>
      <c r="K32" s="12" t="b">
        <v>0</v>
      </c>
      <c r="L32">
        <v>2</v>
      </c>
      <c r="M32" s="12" t="s">
        <v>261</v>
      </c>
      <c r="N32">
        <v>17026.483339999999</v>
      </c>
      <c r="O32" s="12"/>
      <c r="P32" s="12"/>
      <c r="Q32" s="12"/>
      <c r="R32" s="12"/>
      <c r="S32" s="12" t="s">
        <v>1</v>
      </c>
      <c r="T32" s="12" t="s">
        <v>262</v>
      </c>
    </row>
    <row r="33" spans="1:20">
      <c r="A33" s="12" t="s">
        <v>77</v>
      </c>
      <c r="B33" s="12" t="s">
        <v>418</v>
      </c>
      <c r="C33" s="12" t="s">
        <v>389</v>
      </c>
      <c r="D33" s="14">
        <v>2842724</v>
      </c>
      <c r="E33" s="14">
        <v>297558250</v>
      </c>
      <c r="F33" s="15">
        <v>105.711</v>
      </c>
      <c r="G33" s="13">
        <v>535</v>
      </c>
      <c r="H33" s="13">
        <v>21977</v>
      </c>
      <c r="I33" s="12">
        <v>395</v>
      </c>
      <c r="J33" s="12">
        <v>395</v>
      </c>
      <c r="K33" s="12" t="b">
        <v>0</v>
      </c>
      <c r="L33">
        <v>1</v>
      </c>
      <c r="M33" s="12" t="s">
        <v>78</v>
      </c>
      <c r="N33">
        <v>11908.55423</v>
      </c>
      <c r="O33" s="12"/>
      <c r="P33" s="12"/>
      <c r="Q33" s="12"/>
      <c r="R33" s="12"/>
      <c r="S33" s="12" t="s">
        <v>1</v>
      </c>
      <c r="T33" s="12" t="s">
        <v>79</v>
      </c>
    </row>
    <row r="34" spans="1:20">
      <c r="A34" s="12" t="s">
        <v>156</v>
      </c>
      <c r="B34" s="12" t="s">
        <v>419</v>
      </c>
      <c r="C34" s="12" t="s">
        <v>389</v>
      </c>
      <c r="D34" s="14">
        <v>837092</v>
      </c>
      <c r="E34" s="14">
        <v>190320425</v>
      </c>
      <c r="F34" s="15">
        <v>67.613799999999998</v>
      </c>
      <c r="G34" s="13">
        <v>179</v>
      </c>
      <c r="H34" s="13">
        <v>53641</v>
      </c>
      <c r="I34" s="12">
        <v>30</v>
      </c>
      <c r="J34" s="12">
        <v>30</v>
      </c>
      <c r="K34" s="12" t="b">
        <v>0</v>
      </c>
      <c r="L34">
        <v>3</v>
      </c>
      <c r="M34" s="12" t="s">
        <v>157</v>
      </c>
      <c r="N34">
        <v>12758.97106</v>
      </c>
      <c r="O34" s="12">
        <v>1980</v>
      </c>
      <c r="P34" s="12"/>
      <c r="Q34" s="12"/>
      <c r="R34" s="12" t="s">
        <v>9</v>
      </c>
      <c r="S34" s="12" t="s">
        <v>1</v>
      </c>
      <c r="T34" s="12" t="s">
        <v>283</v>
      </c>
    </row>
    <row r="35" spans="1:20">
      <c r="A35" s="12" t="s">
        <v>180</v>
      </c>
      <c r="B35" s="12" t="s">
        <v>420</v>
      </c>
      <c r="C35" s="12" t="s">
        <v>389</v>
      </c>
      <c r="D35" s="14">
        <v>855038</v>
      </c>
      <c r="E35" s="14">
        <v>193062408</v>
      </c>
      <c r="F35" s="15">
        <v>68.587900000000005</v>
      </c>
      <c r="G35" s="13">
        <v>72</v>
      </c>
      <c r="H35" s="13">
        <v>118858</v>
      </c>
      <c r="I35" s="12">
        <v>10</v>
      </c>
      <c r="J35" s="12">
        <v>10</v>
      </c>
      <c r="K35" s="12" t="b">
        <v>0</v>
      </c>
      <c r="L35">
        <v>2</v>
      </c>
      <c r="M35" s="12" t="s">
        <v>263</v>
      </c>
      <c r="N35">
        <v>305.52418790000002</v>
      </c>
      <c r="O35" s="12"/>
      <c r="P35" s="12"/>
      <c r="Q35" s="12"/>
      <c r="R35" s="12"/>
      <c r="S35" s="12"/>
      <c r="T35" s="12" t="s">
        <v>264</v>
      </c>
    </row>
    <row r="36" spans="1:20">
      <c r="A36" s="12" t="s">
        <v>80</v>
      </c>
      <c r="B36" s="12" t="s">
        <v>421</v>
      </c>
      <c r="C36" s="12" t="s">
        <v>389</v>
      </c>
      <c r="D36" s="14">
        <v>509804</v>
      </c>
      <c r="E36" s="14">
        <v>111111985</v>
      </c>
      <c r="F36" s="15">
        <v>39.473999999999997</v>
      </c>
      <c r="G36" s="13">
        <v>304</v>
      </c>
      <c r="H36" s="13">
        <v>21324</v>
      </c>
      <c r="I36" s="12">
        <v>8</v>
      </c>
      <c r="J36" s="12">
        <v>8</v>
      </c>
      <c r="K36" s="12" t="b">
        <v>0</v>
      </c>
      <c r="L36">
        <v>1</v>
      </c>
      <c r="M36" s="12" t="s">
        <v>81</v>
      </c>
      <c r="N36">
        <v>22232.434529999999</v>
      </c>
      <c r="O36" s="12"/>
      <c r="P36" s="12"/>
      <c r="Q36" s="12"/>
      <c r="R36" s="12"/>
      <c r="S36" s="12" t="s">
        <v>1</v>
      </c>
      <c r="T36" s="12" t="s">
        <v>82</v>
      </c>
    </row>
    <row r="37" spans="1:20">
      <c r="A37" s="12" t="s">
        <v>158</v>
      </c>
      <c r="B37" s="12" t="s">
        <v>513</v>
      </c>
      <c r="C37" s="12" t="s">
        <v>516</v>
      </c>
      <c r="D37" s="14">
        <f>3627996+71537992</f>
        <v>75165988</v>
      </c>
      <c r="E37" s="14">
        <f>384865208+10802236792</f>
        <v>11187102000</v>
      </c>
      <c r="F37" s="15">
        <f>136.728+3837.64</f>
        <v>3974.3679999999999</v>
      </c>
      <c r="G37" s="10">
        <v>144</v>
      </c>
      <c r="H37" s="10">
        <v>100273</v>
      </c>
      <c r="I37" s="12">
        <v>507</v>
      </c>
      <c r="J37" s="12">
        <v>8</v>
      </c>
      <c r="K37" s="12" t="b">
        <v>1</v>
      </c>
      <c r="L37">
        <v>1</v>
      </c>
      <c r="M37" s="12" t="s">
        <v>159</v>
      </c>
      <c r="N37">
        <v>3091.4201429999998</v>
      </c>
      <c r="O37" s="12">
        <v>2001</v>
      </c>
      <c r="P37" s="12" t="s">
        <v>0</v>
      </c>
      <c r="Q37" s="12">
        <v>85</v>
      </c>
      <c r="R37" s="12" t="s">
        <v>10</v>
      </c>
      <c r="S37" s="12" t="s">
        <v>1</v>
      </c>
      <c r="T37" s="12" t="s">
        <v>160</v>
      </c>
    </row>
    <row r="38" spans="1:20">
      <c r="A38" s="12" t="s">
        <v>181</v>
      </c>
      <c r="B38" s="12" t="s">
        <v>422</v>
      </c>
      <c r="C38" s="12" t="s">
        <v>389</v>
      </c>
      <c r="D38" s="14">
        <v>492894</v>
      </c>
      <c r="E38" s="14">
        <v>114311924</v>
      </c>
      <c r="F38" s="15">
        <v>40.610799999999998</v>
      </c>
      <c r="G38" s="13">
        <v>247</v>
      </c>
      <c r="H38" s="13">
        <v>29251</v>
      </c>
      <c r="I38" s="12">
        <v>8</v>
      </c>
      <c r="J38" s="12">
        <v>8</v>
      </c>
      <c r="K38" s="12" t="b">
        <v>0</v>
      </c>
      <c r="L38">
        <v>1</v>
      </c>
      <c r="M38" s="12" t="s">
        <v>265</v>
      </c>
      <c r="N38">
        <v>15778.215200000001</v>
      </c>
      <c r="O38" s="12"/>
      <c r="P38" s="12"/>
      <c r="Q38" s="12"/>
      <c r="R38" s="12" t="s">
        <v>9</v>
      </c>
      <c r="S38" s="12" t="s">
        <v>1</v>
      </c>
      <c r="T38" s="12"/>
    </row>
    <row r="39" spans="1:20">
      <c r="A39" s="12" t="s">
        <v>182</v>
      </c>
      <c r="B39" s="12" t="s">
        <v>423</v>
      </c>
      <c r="C39" s="12" t="s">
        <v>389</v>
      </c>
      <c r="D39" s="14">
        <v>429006</v>
      </c>
      <c r="E39" s="14">
        <v>101357082</v>
      </c>
      <c r="F39" s="15">
        <v>36.008400000000002</v>
      </c>
      <c r="G39" s="13">
        <v>162</v>
      </c>
      <c r="H39" s="13">
        <v>44271</v>
      </c>
      <c r="I39" s="12">
        <v>121</v>
      </c>
      <c r="J39" s="12">
        <v>707</v>
      </c>
      <c r="K39" s="12" t="b">
        <v>0</v>
      </c>
      <c r="L39">
        <v>3</v>
      </c>
      <c r="M39" s="12" t="s">
        <v>266</v>
      </c>
      <c r="N39">
        <v>2326.3405849999999</v>
      </c>
      <c r="O39" s="12"/>
      <c r="P39" s="12"/>
      <c r="Q39" s="12"/>
      <c r="R39" s="12"/>
      <c r="S39" s="12"/>
      <c r="T39" s="12"/>
    </row>
    <row r="40" spans="1:20">
      <c r="A40" s="12" t="s">
        <v>183</v>
      </c>
      <c r="B40" s="12" t="s">
        <v>424</v>
      </c>
      <c r="C40" s="12" t="s">
        <v>389</v>
      </c>
      <c r="D40" s="14">
        <v>790792</v>
      </c>
      <c r="E40" s="14">
        <v>169649431</v>
      </c>
      <c r="F40" s="15">
        <v>60.270200000000003</v>
      </c>
      <c r="G40" s="13">
        <v>241</v>
      </c>
      <c r="H40" s="13">
        <v>28385</v>
      </c>
      <c r="I40" s="12">
        <v>5</v>
      </c>
      <c r="J40" s="12">
        <v>5</v>
      </c>
      <c r="K40" s="12" t="b">
        <v>0</v>
      </c>
      <c r="L40">
        <v>2</v>
      </c>
      <c r="M40" s="12" t="s">
        <v>267</v>
      </c>
      <c r="N40">
        <v>15645.401229999999</v>
      </c>
      <c r="O40" s="12"/>
      <c r="P40" s="12"/>
      <c r="Q40" s="12"/>
      <c r="R40" s="12"/>
      <c r="S40" s="12"/>
      <c r="T40" s="12" t="s">
        <v>268</v>
      </c>
    </row>
    <row r="41" spans="1:20">
      <c r="A41" s="12" t="s">
        <v>184</v>
      </c>
      <c r="B41" s="12" t="s">
        <v>425</v>
      </c>
      <c r="C41" s="12" t="s">
        <v>389</v>
      </c>
      <c r="D41" s="14">
        <v>830508</v>
      </c>
      <c r="E41" s="14">
        <v>181427498</v>
      </c>
      <c r="F41" s="15">
        <v>64.454499999999996</v>
      </c>
      <c r="G41" s="13">
        <v>162</v>
      </c>
      <c r="H41" s="13">
        <v>46817</v>
      </c>
      <c r="I41" s="12">
        <v>8</v>
      </c>
      <c r="J41" s="12">
        <v>8</v>
      </c>
      <c r="K41" s="12" t="b">
        <v>0</v>
      </c>
      <c r="L41">
        <v>1</v>
      </c>
      <c r="M41" s="12" t="s">
        <v>269</v>
      </c>
      <c r="N41">
        <v>142.7192163</v>
      </c>
      <c r="O41" s="12"/>
      <c r="P41" s="12"/>
      <c r="Q41" s="12"/>
      <c r="R41" s="12"/>
      <c r="S41" s="12"/>
      <c r="T41" s="12"/>
    </row>
    <row r="42" spans="1:20">
      <c r="A42" s="12" t="s">
        <v>83</v>
      </c>
      <c r="B42" s="12" t="s">
        <v>426</v>
      </c>
      <c r="C42" s="12" t="s">
        <v>389</v>
      </c>
      <c r="D42" s="14">
        <v>899562</v>
      </c>
      <c r="E42" s="14">
        <v>191842936</v>
      </c>
      <c r="F42" s="15">
        <v>68.154700000000005</v>
      </c>
      <c r="G42" s="13">
        <v>557</v>
      </c>
      <c r="H42" s="13">
        <v>26118</v>
      </c>
      <c r="I42" s="12">
        <v>22</v>
      </c>
      <c r="J42" s="12">
        <v>22</v>
      </c>
      <c r="K42" s="12" t="b">
        <v>0</v>
      </c>
      <c r="L42">
        <v>1</v>
      </c>
      <c r="M42" s="12" t="s">
        <v>84</v>
      </c>
      <c r="N42">
        <v>17770.654930000001</v>
      </c>
      <c r="O42" s="12"/>
      <c r="P42" s="12" t="s">
        <v>19</v>
      </c>
      <c r="Q42" s="12">
        <v>14</v>
      </c>
      <c r="R42" s="12"/>
      <c r="S42" s="12" t="s">
        <v>34</v>
      </c>
      <c r="T42" s="12" t="s">
        <v>85</v>
      </c>
    </row>
    <row r="43" spans="1:20">
      <c r="A43" s="12" t="s">
        <v>86</v>
      </c>
      <c r="B43" s="12" t="s">
        <v>427</v>
      </c>
      <c r="C43" s="12" t="s">
        <v>389</v>
      </c>
      <c r="D43" s="14">
        <v>797006</v>
      </c>
      <c r="E43" s="14">
        <v>179482237</v>
      </c>
      <c r="F43" s="15">
        <v>63.763399999999997</v>
      </c>
      <c r="G43" s="13">
        <v>148</v>
      </c>
      <c r="H43" s="13">
        <v>42414</v>
      </c>
      <c r="I43" s="12">
        <v>22</v>
      </c>
      <c r="J43" s="12">
        <v>22</v>
      </c>
      <c r="K43" s="12" t="b">
        <v>0</v>
      </c>
      <c r="L43">
        <v>1</v>
      </c>
      <c r="M43" s="12" t="s">
        <v>87</v>
      </c>
      <c r="N43">
        <v>151.7066926</v>
      </c>
      <c r="O43" s="12"/>
      <c r="P43" s="12" t="s">
        <v>0</v>
      </c>
      <c r="Q43" s="12">
        <v>26</v>
      </c>
      <c r="R43" s="12"/>
      <c r="S43" s="12" t="s">
        <v>34</v>
      </c>
      <c r="T43" s="12" t="s">
        <v>88</v>
      </c>
    </row>
    <row r="44" spans="1:20">
      <c r="A44" s="12" t="s">
        <v>185</v>
      </c>
      <c r="B44" s="12" t="s">
        <v>428</v>
      </c>
      <c r="C44" s="12" t="s">
        <v>389</v>
      </c>
      <c r="D44" s="14">
        <v>1233314</v>
      </c>
      <c r="E44" s="14">
        <v>272861168</v>
      </c>
      <c r="F44" s="15">
        <v>96.9375</v>
      </c>
      <c r="G44" s="13">
        <v>173</v>
      </c>
      <c r="H44" s="13">
        <v>83775</v>
      </c>
      <c r="I44" s="12">
        <v>30</v>
      </c>
      <c r="J44" s="12">
        <v>30</v>
      </c>
      <c r="K44" s="12" t="b">
        <v>0</v>
      </c>
      <c r="L44">
        <v>3</v>
      </c>
      <c r="M44" s="12" t="s">
        <v>270</v>
      </c>
      <c r="N44">
        <v>3876.0215469999998</v>
      </c>
      <c r="O44" s="12">
        <v>2000</v>
      </c>
      <c r="P44" s="12" t="s">
        <v>19</v>
      </c>
      <c r="Q44" s="12">
        <v>11</v>
      </c>
      <c r="R44" s="12"/>
      <c r="S44" s="12" t="s">
        <v>34</v>
      </c>
      <c r="T44" s="12" t="s">
        <v>88</v>
      </c>
    </row>
    <row r="45" spans="1:20">
      <c r="A45" s="12" t="s">
        <v>89</v>
      </c>
      <c r="B45" s="12" t="s">
        <v>429</v>
      </c>
      <c r="C45" s="12" t="s">
        <v>389</v>
      </c>
      <c r="D45" s="14">
        <v>1002546</v>
      </c>
      <c r="E45" s="14">
        <v>214279544</v>
      </c>
      <c r="F45" s="15">
        <v>76.125600000000006</v>
      </c>
      <c r="G45" s="13">
        <v>191</v>
      </c>
      <c r="H45" s="13">
        <v>51911</v>
      </c>
      <c r="I45" s="12">
        <v>15</v>
      </c>
      <c r="J45" s="12">
        <v>15</v>
      </c>
      <c r="K45" s="12" t="b">
        <v>0</v>
      </c>
      <c r="L45">
        <v>2</v>
      </c>
      <c r="M45" s="12" t="s">
        <v>90</v>
      </c>
      <c r="N45">
        <v>19366.105200000002</v>
      </c>
      <c r="O45" s="12"/>
      <c r="P45" s="12"/>
      <c r="Q45" s="12"/>
      <c r="R45" s="12"/>
      <c r="S45" s="12" t="s">
        <v>34</v>
      </c>
      <c r="T45" s="12" t="s">
        <v>91</v>
      </c>
    </row>
    <row r="46" spans="1:20">
      <c r="A46" s="12" t="s">
        <v>92</v>
      </c>
      <c r="B46" s="12" t="s">
        <v>430</v>
      </c>
      <c r="C46" s="12" t="s">
        <v>389</v>
      </c>
      <c r="D46" s="14">
        <v>736400</v>
      </c>
      <c r="E46" s="14">
        <v>163139102</v>
      </c>
      <c r="F46" s="15">
        <v>57.957299999999996</v>
      </c>
      <c r="G46" s="13">
        <v>212</v>
      </c>
      <c r="H46" s="13">
        <v>44047</v>
      </c>
      <c r="I46" s="12">
        <v>1446</v>
      </c>
      <c r="J46" s="12">
        <v>22</v>
      </c>
      <c r="K46" s="12" t="b">
        <v>0</v>
      </c>
      <c r="L46">
        <v>1</v>
      </c>
      <c r="M46" s="12" t="s">
        <v>93</v>
      </c>
      <c r="N46">
        <v>20944.785049999999</v>
      </c>
      <c r="O46" s="12"/>
      <c r="P46" s="12" t="s">
        <v>19</v>
      </c>
      <c r="Q46" s="12"/>
      <c r="R46" s="12"/>
      <c r="S46" s="12" t="s">
        <v>34</v>
      </c>
      <c r="T46" s="12" t="s">
        <v>94</v>
      </c>
    </row>
    <row r="47" spans="1:20">
      <c r="A47" s="12" t="s">
        <v>231</v>
      </c>
      <c r="B47" s="12" t="s">
        <v>512</v>
      </c>
      <c r="C47" s="12" t="s">
        <v>516</v>
      </c>
      <c r="D47" s="14">
        <f>632858+49509918</f>
        <v>50142776</v>
      </c>
      <c r="E47" s="14">
        <f>64881846+7475997618</f>
        <v>7540879464</v>
      </c>
      <c r="F47" s="15">
        <f>23.0501+2655.95</f>
        <v>2679.0000999999997</v>
      </c>
      <c r="G47" s="16">
        <v>545</v>
      </c>
      <c r="H47" s="16">
        <v>11123</v>
      </c>
      <c r="I47" s="12">
        <v>45</v>
      </c>
      <c r="J47" s="12">
        <v>45</v>
      </c>
      <c r="K47" s="12" t="b">
        <v>0</v>
      </c>
      <c r="L47" s="12">
        <v>4</v>
      </c>
      <c r="M47" s="12" t="s">
        <v>271</v>
      </c>
      <c r="N47">
        <v>25184.2255</v>
      </c>
      <c r="O47" s="12">
        <v>1985</v>
      </c>
      <c r="P47" s="12" t="s">
        <v>0</v>
      </c>
      <c r="Q47" s="12"/>
      <c r="R47" s="12"/>
      <c r="S47" s="12" t="s">
        <v>34</v>
      </c>
      <c r="T47" s="12" t="s">
        <v>338</v>
      </c>
    </row>
    <row r="48" spans="1:20" ht="16">
      <c r="A48" s="12" t="s">
        <v>186</v>
      </c>
      <c r="B48" s="12" t="s">
        <v>431</v>
      </c>
      <c r="C48" s="12" t="s">
        <v>389</v>
      </c>
      <c r="D48" s="14">
        <v>696626</v>
      </c>
      <c r="E48" s="14">
        <v>151548946</v>
      </c>
      <c r="F48" s="15">
        <v>53.839700000000001</v>
      </c>
      <c r="G48" s="13">
        <v>227</v>
      </c>
      <c r="H48" s="13">
        <v>25404</v>
      </c>
      <c r="I48" s="12">
        <v>45</v>
      </c>
      <c r="J48" s="12">
        <v>45</v>
      </c>
      <c r="K48" s="12" t="b">
        <v>0</v>
      </c>
      <c r="L48" s="17">
        <v>1</v>
      </c>
      <c r="M48" s="12" t="s">
        <v>272</v>
      </c>
      <c r="N48">
        <v>46904.414819999998</v>
      </c>
      <c r="O48" s="12">
        <v>1992</v>
      </c>
      <c r="P48" s="12"/>
      <c r="Q48" s="12"/>
      <c r="R48" s="12"/>
      <c r="S48" s="12" t="s">
        <v>34</v>
      </c>
      <c r="T48" s="12" t="s">
        <v>338</v>
      </c>
    </row>
    <row r="49" spans="1:20" ht="16">
      <c r="A49" s="12" t="s">
        <v>187</v>
      </c>
      <c r="B49" s="12" t="s">
        <v>432</v>
      </c>
      <c r="C49" s="12" t="s">
        <v>389</v>
      </c>
      <c r="D49" s="14">
        <v>665990</v>
      </c>
      <c r="E49" s="14">
        <v>143590154</v>
      </c>
      <c r="F49" s="15">
        <v>51.012300000000003</v>
      </c>
      <c r="G49" s="13">
        <v>170</v>
      </c>
      <c r="H49" s="13">
        <v>39198</v>
      </c>
      <c r="I49" s="12">
        <v>10</v>
      </c>
      <c r="J49" s="12">
        <v>10</v>
      </c>
      <c r="K49" s="12" t="b">
        <v>0</v>
      </c>
      <c r="L49" s="17">
        <v>2</v>
      </c>
      <c r="M49" s="12" t="s">
        <v>273</v>
      </c>
      <c r="N49">
        <v>8498.369052</v>
      </c>
      <c r="O49" s="12">
        <v>2002</v>
      </c>
      <c r="P49" s="12" t="s">
        <v>0</v>
      </c>
      <c r="Q49" s="12">
        <v>37</v>
      </c>
      <c r="R49" s="12"/>
      <c r="S49" s="12" t="s">
        <v>34</v>
      </c>
      <c r="T49" s="12" t="s">
        <v>338</v>
      </c>
    </row>
    <row r="50" spans="1:20" ht="16">
      <c r="A50" s="12" t="s">
        <v>95</v>
      </c>
      <c r="B50" s="12" t="s">
        <v>433</v>
      </c>
      <c r="C50" s="12" t="s">
        <v>389</v>
      </c>
      <c r="D50" s="14">
        <v>514402</v>
      </c>
      <c r="E50" s="14">
        <v>115815999</v>
      </c>
      <c r="F50" s="15">
        <v>41.145099999999999</v>
      </c>
      <c r="G50" s="13">
        <v>196</v>
      </c>
      <c r="H50" s="13">
        <v>33667</v>
      </c>
      <c r="I50" s="12">
        <v>8</v>
      </c>
      <c r="J50" s="12">
        <v>8</v>
      </c>
      <c r="K50" s="12" t="b">
        <v>1</v>
      </c>
      <c r="L50" s="17">
        <v>1</v>
      </c>
      <c r="M50" s="12" t="s">
        <v>96</v>
      </c>
      <c r="N50">
        <v>14848.450779999999</v>
      </c>
      <c r="O50" s="12">
        <v>1997</v>
      </c>
      <c r="P50" s="12" t="s">
        <v>0</v>
      </c>
      <c r="Q50" s="12"/>
      <c r="R50" s="12"/>
      <c r="S50" s="12" t="s">
        <v>34</v>
      </c>
      <c r="T50" s="12" t="s">
        <v>97</v>
      </c>
    </row>
    <row r="51" spans="1:20" ht="16">
      <c r="A51" s="12" t="s">
        <v>188</v>
      </c>
      <c r="B51" s="12" t="s">
        <v>434</v>
      </c>
      <c r="C51" s="12" t="s">
        <v>389</v>
      </c>
      <c r="D51" s="14">
        <v>2025338</v>
      </c>
      <c r="E51" s="14">
        <v>412279960</v>
      </c>
      <c r="F51" s="15">
        <v>146.46799999999999</v>
      </c>
      <c r="G51" s="13">
        <v>598</v>
      </c>
      <c r="H51" s="13">
        <v>9188</v>
      </c>
      <c r="I51" s="12">
        <v>30</v>
      </c>
      <c r="J51" s="12">
        <v>30</v>
      </c>
      <c r="K51" s="12" t="b">
        <v>0</v>
      </c>
      <c r="L51" s="17">
        <v>3</v>
      </c>
      <c r="M51" s="12" t="s">
        <v>274</v>
      </c>
      <c r="N51">
        <v>2872.483878</v>
      </c>
      <c r="O51" s="12">
        <v>1990</v>
      </c>
      <c r="P51" s="12" t="s">
        <v>19</v>
      </c>
      <c r="Q51" s="12"/>
      <c r="R51" s="12"/>
      <c r="S51" s="12" t="s">
        <v>34</v>
      </c>
      <c r="T51" s="12" t="s">
        <v>275</v>
      </c>
    </row>
    <row r="52" spans="1:20" ht="16">
      <c r="A52" s="12" t="s">
        <v>189</v>
      </c>
      <c r="B52" s="12" t="s">
        <v>435</v>
      </c>
      <c r="C52" s="12" t="s">
        <v>389</v>
      </c>
      <c r="D52" s="14">
        <v>725356</v>
      </c>
      <c r="E52" s="14">
        <v>163036586</v>
      </c>
      <c r="F52" s="15">
        <v>57.920900000000003</v>
      </c>
      <c r="G52" s="13">
        <v>126</v>
      </c>
      <c r="H52" s="13">
        <v>52062</v>
      </c>
      <c r="I52" s="12">
        <v>72</v>
      </c>
      <c r="J52" s="12">
        <v>72</v>
      </c>
      <c r="K52" s="12" t="b">
        <v>0</v>
      </c>
      <c r="L52" s="17">
        <v>1</v>
      </c>
      <c r="M52" s="12" t="s">
        <v>276</v>
      </c>
      <c r="N52">
        <v>26117.92337</v>
      </c>
      <c r="O52" s="12">
        <v>1991</v>
      </c>
      <c r="P52" s="12" t="s">
        <v>19</v>
      </c>
      <c r="Q52" s="12">
        <v>15</v>
      </c>
      <c r="R52" s="12"/>
      <c r="S52" s="12" t="s">
        <v>34</v>
      </c>
      <c r="T52" s="12" t="s">
        <v>341</v>
      </c>
    </row>
    <row r="53" spans="1:20" ht="16">
      <c r="A53" s="12" t="s">
        <v>190</v>
      </c>
      <c r="B53" s="12" t="s">
        <v>436</v>
      </c>
      <c r="C53" s="12" t="s">
        <v>389</v>
      </c>
      <c r="D53" s="14">
        <v>1017772</v>
      </c>
      <c r="E53" s="14">
        <v>218545371</v>
      </c>
      <c r="F53" s="15">
        <v>77.641099999999994</v>
      </c>
      <c r="G53" s="13">
        <v>88</v>
      </c>
      <c r="H53" s="13">
        <v>116200</v>
      </c>
      <c r="I53" s="12">
        <v>34</v>
      </c>
      <c r="J53" s="12">
        <v>30</v>
      </c>
      <c r="K53" s="12" t="b">
        <v>0</v>
      </c>
      <c r="L53" s="17">
        <v>3</v>
      </c>
      <c r="M53" s="12" t="s">
        <v>277</v>
      </c>
      <c r="N53">
        <v>2415.3488729999999</v>
      </c>
      <c r="O53" s="12">
        <v>1996</v>
      </c>
      <c r="P53" s="12" t="s">
        <v>19</v>
      </c>
      <c r="Q53" s="12"/>
      <c r="R53" s="12"/>
      <c r="S53" s="12" t="s">
        <v>34</v>
      </c>
      <c r="T53" s="12" t="s">
        <v>340</v>
      </c>
    </row>
    <row r="54" spans="1:20" ht="16">
      <c r="A54" s="12" t="s">
        <v>191</v>
      </c>
      <c r="B54" s="12" t="s">
        <v>437</v>
      </c>
      <c r="C54" s="12" t="s">
        <v>389</v>
      </c>
      <c r="D54" s="14">
        <v>1101598</v>
      </c>
      <c r="E54" s="14">
        <v>212068790</v>
      </c>
      <c r="F54" s="15">
        <v>75.340199999999996</v>
      </c>
      <c r="G54" s="13">
        <v>675</v>
      </c>
      <c r="H54" s="13">
        <v>8725</v>
      </c>
      <c r="I54" s="12">
        <v>49</v>
      </c>
      <c r="J54" s="12">
        <v>49</v>
      </c>
      <c r="K54" s="12" t="b">
        <v>0</v>
      </c>
      <c r="L54" s="17">
        <v>2</v>
      </c>
      <c r="M54" s="12" t="s">
        <v>278</v>
      </c>
      <c r="N54">
        <v>3654.4383939999998</v>
      </c>
      <c r="O54" s="12">
        <v>1991</v>
      </c>
      <c r="P54" s="12" t="s">
        <v>0</v>
      </c>
      <c r="Q54" s="12">
        <v>2</v>
      </c>
      <c r="R54" s="12"/>
      <c r="S54" s="12" t="s">
        <v>34</v>
      </c>
      <c r="T54" s="12" t="s">
        <v>279</v>
      </c>
    </row>
    <row r="55" spans="1:20" ht="16">
      <c r="A55" s="12" t="s">
        <v>192</v>
      </c>
      <c r="B55" s="12" t="s">
        <v>438</v>
      </c>
      <c r="C55" s="12" t="s">
        <v>389</v>
      </c>
      <c r="D55" s="14">
        <v>463284</v>
      </c>
      <c r="E55" s="14">
        <v>97134440</v>
      </c>
      <c r="F55" s="15">
        <v>34.508299999999998</v>
      </c>
      <c r="G55" s="13">
        <v>423</v>
      </c>
      <c r="H55" s="13">
        <v>14677</v>
      </c>
      <c r="I55" s="12">
        <v>30</v>
      </c>
      <c r="J55" s="12">
        <v>30</v>
      </c>
      <c r="K55" s="12" t="b">
        <v>0</v>
      </c>
      <c r="L55" s="17">
        <v>3</v>
      </c>
      <c r="M55" s="12" t="s">
        <v>281</v>
      </c>
      <c r="N55">
        <v>3163.001663</v>
      </c>
      <c r="O55" s="12">
        <v>1996</v>
      </c>
      <c r="P55" s="12" t="s">
        <v>19</v>
      </c>
      <c r="Q55" s="12">
        <v>4</v>
      </c>
      <c r="R55" s="12"/>
      <c r="S55" s="12" t="s">
        <v>34</v>
      </c>
      <c r="T55" s="12" t="s">
        <v>279</v>
      </c>
    </row>
    <row r="56" spans="1:20" ht="16">
      <c r="A56" s="12" t="s">
        <v>193</v>
      </c>
      <c r="B56" s="12" t="s">
        <v>439</v>
      </c>
      <c r="C56" s="12" t="s">
        <v>389</v>
      </c>
      <c r="D56" s="14">
        <v>459796</v>
      </c>
      <c r="E56" s="14">
        <v>94005322</v>
      </c>
      <c r="F56" s="15">
        <v>33.396599999999999</v>
      </c>
      <c r="G56" s="13">
        <v>882</v>
      </c>
      <c r="H56" s="13">
        <v>4897</v>
      </c>
      <c r="I56" s="12">
        <v>12</v>
      </c>
      <c r="J56" s="12">
        <v>12</v>
      </c>
      <c r="K56" s="12" t="b">
        <v>0</v>
      </c>
      <c r="L56" s="17">
        <v>2</v>
      </c>
      <c r="M56" s="12" t="s">
        <v>282</v>
      </c>
      <c r="N56">
        <v>7945.3976830000001</v>
      </c>
      <c r="O56" s="12">
        <v>1995</v>
      </c>
      <c r="P56" s="12" t="s">
        <v>19</v>
      </c>
      <c r="Q56" s="12">
        <v>34</v>
      </c>
      <c r="R56" s="12"/>
      <c r="S56" s="12" t="s">
        <v>34</v>
      </c>
      <c r="T56" s="12" t="s">
        <v>280</v>
      </c>
    </row>
    <row r="57" spans="1:20" ht="16">
      <c r="A57" s="12" t="s">
        <v>98</v>
      </c>
      <c r="B57" s="12" t="s">
        <v>440</v>
      </c>
      <c r="C57" s="12" t="s">
        <v>389</v>
      </c>
      <c r="D57" s="14">
        <v>774384</v>
      </c>
      <c r="E57" s="14">
        <v>161418155</v>
      </c>
      <c r="F57" s="15">
        <v>57.3459</v>
      </c>
      <c r="G57" s="13">
        <v>229</v>
      </c>
      <c r="H57" s="13">
        <v>26240</v>
      </c>
      <c r="I57" s="12">
        <v>15</v>
      </c>
      <c r="J57" s="12">
        <v>15</v>
      </c>
      <c r="K57" s="12" t="b">
        <v>0</v>
      </c>
      <c r="L57" s="17">
        <v>2</v>
      </c>
      <c r="M57" s="12" t="s">
        <v>99</v>
      </c>
      <c r="N57">
        <v>4343.3110219999999</v>
      </c>
      <c r="O57" s="12">
        <v>1998</v>
      </c>
      <c r="P57" s="12" t="s">
        <v>19</v>
      </c>
      <c r="Q57" s="12">
        <v>16</v>
      </c>
      <c r="R57" s="12"/>
      <c r="S57" s="12" t="s">
        <v>34</v>
      </c>
      <c r="T57" s="12" t="s">
        <v>280</v>
      </c>
    </row>
    <row r="58" spans="1:20" ht="16">
      <c r="A58" s="12" t="s">
        <v>194</v>
      </c>
      <c r="B58" s="12" t="s">
        <v>441</v>
      </c>
      <c r="C58" s="12" t="s">
        <v>389</v>
      </c>
      <c r="D58" s="14">
        <v>634846</v>
      </c>
      <c r="E58" s="14">
        <v>138880268</v>
      </c>
      <c r="F58" s="15">
        <v>49.338999999999999</v>
      </c>
      <c r="G58" s="13">
        <v>348</v>
      </c>
      <c r="H58" s="13">
        <v>19366</v>
      </c>
      <c r="I58" s="12">
        <v>121</v>
      </c>
      <c r="J58" s="12">
        <v>121</v>
      </c>
      <c r="K58" s="12" t="b">
        <v>0</v>
      </c>
      <c r="L58" s="17">
        <v>4</v>
      </c>
      <c r="M58" s="12" t="s">
        <v>284</v>
      </c>
      <c r="N58">
        <v>17317.856930000002</v>
      </c>
      <c r="O58" s="12">
        <v>1989</v>
      </c>
      <c r="P58" s="12"/>
      <c r="Q58" s="12">
        <v>8</v>
      </c>
      <c r="R58" s="12"/>
      <c r="S58" s="12" t="s">
        <v>34</v>
      </c>
      <c r="T58" s="12" t="s">
        <v>285</v>
      </c>
    </row>
    <row r="59" spans="1:20" ht="16">
      <c r="A59" s="12" t="s">
        <v>100</v>
      </c>
      <c r="B59" s="12" t="s">
        <v>442</v>
      </c>
      <c r="C59" s="12" t="s">
        <v>389</v>
      </c>
      <c r="D59" s="14">
        <v>797444</v>
      </c>
      <c r="E59" s="14">
        <v>182540828</v>
      </c>
      <c r="F59" s="15">
        <v>64.849999999999994</v>
      </c>
      <c r="G59" s="13">
        <v>198</v>
      </c>
      <c r="H59" s="13">
        <v>33591</v>
      </c>
      <c r="I59" s="12">
        <v>25</v>
      </c>
      <c r="J59" s="12">
        <v>25</v>
      </c>
      <c r="K59" s="12" t="b">
        <v>0</v>
      </c>
      <c r="L59" s="17">
        <v>1</v>
      </c>
      <c r="M59" s="12" t="s">
        <v>101</v>
      </c>
      <c r="N59">
        <v>8728.541158</v>
      </c>
      <c r="O59" s="12">
        <v>1986</v>
      </c>
      <c r="P59" s="12" t="s">
        <v>19</v>
      </c>
      <c r="Q59" s="12"/>
      <c r="R59" s="12"/>
      <c r="S59" s="12" t="s">
        <v>34</v>
      </c>
      <c r="T59" s="12" t="s">
        <v>102</v>
      </c>
    </row>
    <row r="60" spans="1:20" ht="16">
      <c r="A60" s="12" t="s">
        <v>103</v>
      </c>
      <c r="B60" s="12" t="s">
        <v>443</v>
      </c>
      <c r="C60" s="12" t="s">
        <v>389</v>
      </c>
      <c r="D60" s="14">
        <v>684686</v>
      </c>
      <c r="E60" s="14">
        <v>148158401</v>
      </c>
      <c r="F60" s="15">
        <v>52.635199999999998</v>
      </c>
      <c r="G60" s="13">
        <v>329</v>
      </c>
      <c r="H60" s="13">
        <v>18639</v>
      </c>
      <c r="I60" s="12">
        <v>1447</v>
      </c>
      <c r="J60" s="12">
        <v>5</v>
      </c>
      <c r="K60" s="12" t="b">
        <v>0</v>
      </c>
      <c r="L60" s="17">
        <v>2</v>
      </c>
      <c r="M60" s="12" t="s">
        <v>104</v>
      </c>
      <c r="N60">
        <v>14072.70622</v>
      </c>
      <c r="O60" s="12">
        <v>1995</v>
      </c>
      <c r="P60" s="12" t="s">
        <v>0</v>
      </c>
      <c r="Q60" s="12">
        <v>42</v>
      </c>
      <c r="R60" s="12"/>
      <c r="S60" s="12" t="s">
        <v>34</v>
      </c>
      <c r="T60" s="12" t="s">
        <v>102</v>
      </c>
    </row>
    <row r="61" spans="1:20" ht="16">
      <c r="A61" s="12" t="s">
        <v>105</v>
      </c>
      <c r="B61" s="12" t="s">
        <v>444</v>
      </c>
      <c r="C61" s="12" t="s">
        <v>389</v>
      </c>
      <c r="D61" s="14">
        <v>506220</v>
      </c>
      <c r="E61" s="14">
        <v>114385960</v>
      </c>
      <c r="F61" s="15">
        <v>40.637099999999997</v>
      </c>
      <c r="G61" s="13">
        <v>228</v>
      </c>
      <c r="H61" s="13">
        <v>41699</v>
      </c>
      <c r="I61" s="12">
        <v>34</v>
      </c>
      <c r="J61" s="12">
        <v>30</v>
      </c>
      <c r="K61" s="12" t="b">
        <v>0</v>
      </c>
      <c r="L61" s="17">
        <v>3</v>
      </c>
      <c r="M61" s="12" t="s">
        <v>106</v>
      </c>
      <c r="N61">
        <v>4874.7101650000004</v>
      </c>
      <c r="O61" s="12">
        <v>1991</v>
      </c>
      <c r="P61" s="12" t="s">
        <v>0</v>
      </c>
      <c r="Q61" s="12">
        <v>16</v>
      </c>
      <c r="R61" s="12"/>
      <c r="S61" s="12" t="s">
        <v>34</v>
      </c>
      <c r="T61" s="12" t="s">
        <v>107</v>
      </c>
    </row>
    <row r="62" spans="1:20" ht="16">
      <c r="A62" s="12" t="s">
        <v>195</v>
      </c>
      <c r="B62" s="12" t="s">
        <v>445</v>
      </c>
      <c r="C62" s="12" t="s">
        <v>389</v>
      </c>
      <c r="D62" s="14">
        <v>772346</v>
      </c>
      <c r="E62" s="14">
        <v>143503137</v>
      </c>
      <c r="F62" s="15">
        <v>50.981400000000001</v>
      </c>
      <c r="G62" s="13">
        <v>854</v>
      </c>
      <c r="H62" s="13">
        <v>5532</v>
      </c>
      <c r="I62" s="12">
        <v>34</v>
      </c>
      <c r="J62" s="12">
        <v>30</v>
      </c>
      <c r="K62" s="12" t="b">
        <v>0</v>
      </c>
      <c r="L62" s="17">
        <v>3</v>
      </c>
      <c r="M62" s="12" t="s">
        <v>286</v>
      </c>
      <c r="N62">
        <v>2155.7404080000001</v>
      </c>
      <c r="O62" s="12">
        <v>1997</v>
      </c>
      <c r="P62" s="12" t="s">
        <v>19</v>
      </c>
      <c r="Q62" s="12">
        <v>45</v>
      </c>
      <c r="R62" s="12"/>
      <c r="S62" s="12" t="s">
        <v>34</v>
      </c>
      <c r="T62" s="12" t="s">
        <v>107</v>
      </c>
    </row>
    <row r="63" spans="1:20" ht="16">
      <c r="A63" s="12" t="s">
        <v>196</v>
      </c>
      <c r="B63" s="12" t="s">
        <v>446</v>
      </c>
      <c r="C63" s="12" t="s">
        <v>389</v>
      </c>
      <c r="D63" s="14">
        <v>550970</v>
      </c>
      <c r="E63" s="14">
        <v>104825831</v>
      </c>
      <c r="F63" s="15">
        <v>37.240699999999997</v>
      </c>
      <c r="G63" s="13">
        <v>1207</v>
      </c>
      <c r="H63" s="13">
        <v>3229</v>
      </c>
      <c r="I63" s="12">
        <v>1</v>
      </c>
      <c r="J63" s="12">
        <v>1</v>
      </c>
      <c r="K63" s="12" t="b">
        <v>1</v>
      </c>
      <c r="L63" s="17">
        <v>3</v>
      </c>
      <c r="M63" s="12" t="s">
        <v>287</v>
      </c>
      <c r="N63">
        <v>3565.4906599999999</v>
      </c>
      <c r="O63" s="12">
        <v>1997</v>
      </c>
      <c r="P63" s="12" t="s">
        <v>19</v>
      </c>
      <c r="Q63" s="12">
        <v>7</v>
      </c>
      <c r="R63" s="12" t="s">
        <v>9</v>
      </c>
      <c r="S63" s="12" t="s">
        <v>1</v>
      </c>
      <c r="T63" s="12" t="s">
        <v>339</v>
      </c>
    </row>
    <row r="64" spans="1:20" ht="16">
      <c r="A64" s="12" t="s">
        <v>197</v>
      </c>
      <c r="B64" s="12" t="s">
        <v>447</v>
      </c>
      <c r="C64" s="12" t="s">
        <v>389</v>
      </c>
      <c r="D64" s="14">
        <v>474384</v>
      </c>
      <c r="E64" s="14">
        <v>96259905</v>
      </c>
      <c r="F64" s="15">
        <v>34.197600000000001</v>
      </c>
      <c r="G64" s="13">
        <v>444</v>
      </c>
      <c r="H64" s="13">
        <v>13085</v>
      </c>
      <c r="I64" s="12">
        <v>1</v>
      </c>
      <c r="J64" s="12">
        <v>1</v>
      </c>
      <c r="K64" s="12" t="b">
        <v>1</v>
      </c>
      <c r="L64" s="17">
        <v>3</v>
      </c>
      <c r="M64" s="12" t="s">
        <v>288</v>
      </c>
      <c r="N64">
        <v>4238.0896249999996</v>
      </c>
      <c r="O64" s="12">
        <v>1999</v>
      </c>
      <c r="P64" s="12" t="s">
        <v>0</v>
      </c>
      <c r="Q64" s="12">
        <v>1</v>
      </c>
      <c r="R64" s="12" t="s">
        <v>289</v>
      </c>
      <c r="S64" s="12" t="s">
        <v>1</v>
      </c>
      <c r="T64" s="12" t="s">
        <v>290</v>
      </c>
    </row>
    <row r="65" spans="1:20" ht="16">
      <c r="A65" s="12" t="s">
        <v>198</v>
      </c>
      <c r="B65" s="12" t="s">
        <v>448</v>
      </c>
      <c r="C65" s="12" t="s">
        <v>389</v>
      </c>
      <c r="D65" s="14">
        <v>689196</v>
      </c>
      <c r="E65" s="14">
        <v>130484864</v>
      </c>
      <c r="F65" s="15">
        <v>46.356400000000001</v>
      </c>
      <c r="G65" s="13">
        <v>404</v>
      </c>
      <c r="H65" s="13">
        <v>13189</v>
      </c>
      <c r="I65" s="12">
        <v>30</v>
      </c>
      <c r="J65" s="12">
        <v>30</v>
      </c>
      <c r="K65" s="12" t="b">
        <v>0</v>
      </c>
      <c r="L65" s="17">
        <v>3</v>
      </c>
      <c r="M65" s="12" t="s">
        <v>291</v>
      </c>
      <c r="N65">
        <v>8106.4879920000003</v>
      </c>
      <c r="O65" s="12"/>
      <c r="P65" s="12"/>
      <c r="Q65" s="12"/>
      <c r="R65" s="12"/>
      <c r="S65" s="12" t="s">
        <v>53</v>
      </c>
      <c r="T65" s="12"/>
    </row>
    <row r="66" spans="1:20" ht="16">
      <c r="A66" s="12" t="s">
        <v>54</v>
      </c>
      <c r="B66" s="12" t="s">
        <v>449</v>
      </c>
      <c r="C66" s="12" t="s">
        <v>389</v>
      </c>
      <c r="D66" s="14">
        <v>649896</v>
      </c>
      <c r="E66" s="14">
        <v>151151519</v>
      </c>
      <c r="F66" s="15">
        <v>53.698500000000003</v>
      </c>
      <c r="G66" s="13">
        <v>96</v>
      </c>
      <c r="H66" s="13">
        <v>70029</v>
      </c>
      <c r="I66" s="12">
        <v>254</v>
      </c>
      <c r="J66" s="12">
        <v>8</v>
      </c>
      <c r="K66" s="12" t="b">
        <v>0</v>
      </c>
      <c r="L66" s="17">
        <v>1</v>
      </c>
      <c r="M66" s="12" t="s">
        <v>55</v>
      </c>
      <c r="N66">
        <v>2597.2172190000001</v>
      </c>
      <c r="O66" s="12">
        <v>1949</v>
      </c>
      <c r="P66" s="12"/>
      <c r="Q66" s="12"/>
      <c r="R66" s="12"/>
      <c r="S66" s="12" t="s">
        <v>53</v>
      </c>
      <c r="T66" s="12"/>
    </row>
    <row r="67" spans="1:20" ht="16">
      <c r="A67" s="12" t="s">
        <v>108</v>
      </c>
      <c r="B67" s="12" t="s">
        <v>450</v>
      </c>
      <c r="C67" s="12" t="s">
        <v>389</v>
      </c>
      <c r="D67" s="14">
        <v>1030912</v>
      </c>
      <c r="E67" s="14">
        <v>232648983</v>
      </c>
      <c r="F67" s="15">
        <v>82.651600000000002</v>
      </c>
      <c r="G67" s="13">
        <v>117</v>
      </c>
      <c r="H67" s="13">
        <v>86292</v>
      </c>
      <c r="I67" s="12">
        <v>890</v>
      </c>
      <c r="J67" s="12">
        <v>890</v>
      </c>
      <c r="K67" s="12" t="b">
        <v>0</v>
      </c>
      <c r="L67" s="17">
        <v>4</v>
      </c>
      <c r="M67" s="12" t="s">
        <v>109</v>
      </c>
      <c r="N67">
        <v>97234.771089999995</v>
      </c>
      <c r="O67" s="12">
        <v>1947</v>
      </c>
      <c r="P67" s="12"/>
      <c r="Q67" s="12"/>
      <c r="R67" s="12"/>
      <c r="S67" s="12" t="s">
        <v>53</v>
      </c>
      <c r="T67" s="12"/>
    </row>
    <row r="68" spans="1:20" ht="16">
      <c r="A68" s="12" t="s">
        <v>199</v>
      </c>
      <c r="B68" s="12" t="s">
        <v>451</v>
      </c>
      <c r="C68" s="12" t="s">
        <v>389</v>
      </c>
      <c r="D68" s="14">
        <v>658434</v>
      </c>
      <c r="E68" s="14">
        <v>146815322</v>
      </c>
      <c r="F68" s="15">
        <v>52.158099999999997</v>
      </c>
      <c r="G68" s="13">
        <v>255</v>
      </c>
      <c r="H68" s="13">
        <v>26145</v>
      </c>
      <c r="I68" s="12">
        <v>254</v>
      </c>
      <c r="J68" s="12">
        <v>8</v>
      </c>
      <c r="K68" s="12" t="b">
        <v>0</v>
      </c>
      <c r="L68" s="17">
        <v>1</v>
      </c>
      <c r="M68" s="12" t="s">
        <v>292</v>
      </c>
      <c r="N68">
        <v>16117.82279</v>
      </c>
      <c r="O68" s="12"/>
      <c r="P68" s="12"/>
      <c r="Q68" s="12"/>
      <c r="R68" s="12"/>
      <c r="S68" s="12" t="s">
        <v>53</v>
      </c>
      <c r="T68" s="12"/>
    </row>
    <row r="69" spans="1:20" ht="16">
      <c r="A69" s="12" t="s">
        <v>200</v>
      </c>
      <c r="B69" s="12" t="s">
        <v>452</v>
      </c>
      <c r="C69" s="12" t="s">
        <v>389</v>
      </c>
      <c r="D69" s="14">
        <v>544588</v>
      </c>
      <c r="E69" s="14">
        <v>122210894</v>
      </c>
      <c r="F69" s="15">
        <v>43.417000000000002</v>
      </c>
      <c r="G69" s="13">
        <v>150</v>
      </c>
      <c r="H69" s="13">
        <v>84153</v>
      </c>
      <c r="I69" s="12">
        <v>254</v>
      </c>
      <c r="J69" s="12">
        <v>8</v>
      </c>
      <c r="K69" s="12" t="b">
        <v>0</v>
      </c>
      <c r="L69" s="17">
        <v>1</v>
      </c>
      <c r="M69" s="12" t="s">
        <v>293</v>
      </c>
      <c r="N69">
        <v>16863.86132</v>
      </c>
      <c r="O69" s="12"/>
      <c r="P69" s="12"/>
      <c r="Q69" s="12"/>
      <c r="R69" s="12"/>
      <c r="S69" s="12"/>
      <c r="T69" s="12"/>
    </row>
    <row r="70" spans="1:20" ht="16">
      <c r="A70" s="12" t="s">
        <v>201</v>
      </c>
      <c r="B70" s="12" t="s">
        <v>453</v>
      </c>
      <c r="C70" s="12" t="s">
        <v>389</v>
      </c>
      <c r="D70" s="14">
        <v>962272</v>
      </c>
      <c r="E70" s="14">
        <v>193844903</v>
      </c>
      <c r="F70" s="15">
        <v>68.865899999999996</v>
      </c>
      <c r="G70" s="13">
        <v>185</v>
      </c>
      <c r="H70" s="13">
        <v>36375</v>
      </c>
      <c r="I70" s="12">
        <v>846</v>
      </c>
      <c r="J70" s="12">
        <v>846</v>
      </c>
      <c r="K70" s="12" t="b">
        <v>0</v>
      </c>
      <c r="L70" s="17">
        <v>3</v>
      </c>
      <c r="M70" s="12" t="s">
        <v>294</v>
      </c>
      <c r="N70">
        <v>3531.5459380000002</v>
      </c>
      <c r="O70" s="12"/>
      <c r="P70" s="12"/>
      <c r="Q70" s="12"/>
      <c r="R70" s="12"/>
      <c r="S70" s="12" t="s">
        <v>53</v>
      </c>
      <c r="T70" s="12"/>
    </row>
    <row r="71" spans="1:20" ht="16">
      <c r="A71" s="12" t="s">
        <v>202</v>
      </c>
      <c r="B71" s="12" t="s">
        <v>454</v>
      </c>
      <c r="C71" s="12" t="s">
        <v>389</v>
      </c>
      <c r="D71" s="14">
        <v>496202</v>
      </c>
      <c r="E71" s="14">
        <v>100496950</v>
      </c>
      <c r="F71" s="15">
        <v>35.7029</v>
      </c>
      <c r="G71" s="13">
        <v>529</v>
      </c>
      <c r="H71" s="13">
        <v>10405</v>
      </c>
      <c r="I71" s="12">
        <v>30</v>
      </c>
      <c r="J71" s="12">
        <v>30</v>
      </c>
      <c r="K71" s="12" t="b">
        <v>0</v>
      </c>
      <c r="L71" s="17">
        <v>3</v>
      </c>
      <c r="M71" s="12" t="s">
        <v>295</v>
      </c>
      <c r="N71">
        <v>889.90886109999997</v>
      </c>
      <c r="O71" s="12">
        <v>1940</v>
      </c>
      <c r="P71" s="12"/>
      <c r="Q71" s="12"/>
      <c r="R71" s="12"/>
      <c r="S71" s="12" t="s">
        <v>53</v>
      </c>
      <c r="T71" s="12"/>
    </row>
    <row r="72" spans="1:20" ht="16">
      <c r="A72" s="12" t="s">
        <v>203</v>
      </c>
      <c r="B72" s="12" t="s">
        <v>455</v>
      </c>
      <c r="C72" s="12" t="s">
        <v>389</v>
      </c>
      <c r="D72" s="14">
        <v>940904</v>
      </c>
      <c r="E72" s="14">
        <v>183622996</v>
      </c>
      <c r="F72" s="15">
        <v>65.234499999999997</v>
      </c>
      <c r="G72" s="13">
        <v>99</v>
      </c>
      <c r="H72" s="13">
        <v>142251</v>
      </c>
      <c r="I72" s="12">
        <v>707</v>
      </c>
      <c r="J72" s="12">
        <v>707</v>
      </c>
      <c r="K72" s="12" t="b">
        <v>0</v>
      </c>
      <c r="L72" s="17">
        <v>3</v>
      </c>
      <c r="M72" s="12" t="s">
        <v>296</v>
      </c>
      <c r="N72">
        <v>0</v>
      </c>
      <c r="O72" s="12"/>
      <c r="P72" s="12"/>
      <c r="Q72" s="12"/>
      <c r="R72" s="12"/>
      <c r="S72" s="12" t="s">
        <v>53</v>
      </c>
      <c r="T72" s="12"/>
    </row>
    <row r="73" spans="1:20" ht="16">
      <c r="A73" s="12" t="s">
        <v>204</v>
      </c>
      <c r="B73" s="12" t="s">
        <v>456</v>
      </c>
      <c r="C73" s="12" t="s">
        <v>389</v>
      </c>
      <c r="D73" s="14">
        <v>799164</v>
      </c>
      <c r="E73" s="14">
        <v>165276117</v>
      </c>
      <c r="F73" s="15">
        <v>58.716500000000003</v>
      </c>
      <c r="G73" s="13">
        <v>206</v>
      </c>
      <c r="H73" s="13">
        <v>38927</v>
      </c>
      <c r="I73" s="12">
        <v>30</v>
      </c>
      <c r="J73" s="12">
        <v>30</v>
      </c>
      <c r="K73" s="12" t="b">
        <v>0</v>
      </c>
      <c r="L73" s="17">
        <v>3</v>
      </c>
      <c r="M73" s="12" t="s">
        <v>297</v>
      </c>
      <c r="N73">
        <v>5870.8995789999999</v>
      </c>
      <c r="O73" s="12"/>
      <c r="P73" s="12"/>
      <c r="Q73" s="12"/>
      <c r="R73" s="12"/>
      <c r="S73" s="12" t="s">
        <v>53</v>
      </c>
      <c r="T73" s="12"/>
    </row>
    <row r="74" spans="1:20" ht="16">
      <c r="A74" s="12" t="s">
        <v>110</v>
      </c>
      <c r="B74" s="12" t="s">
        <v>457</v>
      </c>
      <c r="C74" s="12" t="s">
        <v>389</v>
      </c>
      <c r="D74" s="14">
        <v>473916</v>
      </c>
      <c r="E74" s="14">
        <v>103264073</v>
      </c>
      <c r="F74" s="15">
        <v>36.685899999999997</v>
      </c>
      <c r="G74" s="13">
        <v>625</v>
      </c>
      <c r="H74" s="13">
        <v>8216</v>
      </c>
      <c r="I74" s="12">
        <v>247</v>
      </c>
      <c r="J74" s="12">
        <v>8</v>
      </c>
      <c r="K74" s="12" t="b">
        <v>1</v>
      </c>
      <c r="L74" s="17">
        <v>1</v>
      </c>
      <c r="M74" s="12" t="s">
        <v>111</v>
      </c>
      <c r="N74">
        <v>17.307740410000001</v>
      </c>
      <c r="O74" s="12">
        <v>1971</v>
      </c>
      <c r="P74" s="12" t="s">
        <v>0</v>
      </c>
      <c r="Q74" s="12"/>
      <c r="R74" s="12"/>
      <c r="S74" s="12" t="s">
        <v>53</v>
      </c>
      <c r="T74" s="12" t="s">
        <v>112</v>
      </c>
    </row>
    <row r="75" spans="1:20" ht="16">
      <c r="A75" s="12" t="s">
        <v>205</v>
      </c>
      <c r="B75" s="12" t="s">
        <v>458</v>
      </c>
      <c r="C75" s="12" t="s">
        <v>389</v>
      </c>
      <c r="D75" s="14">
        <v>1086412</v>
      </c>
      <c r="E75" s="14">
        <v>252219683</v>
      </c>
      <c r="F75" s="15">
        <v>89.604299999999995</v>
      </c>
      <c r="G75" s="13">
        <v>139</v>
      </c>
      <c r="H75" s="13">
        <v>48124</v>
      </c>
      <c r="I75" s="12">
        <v>30</v>
      </c>
      <c r="J75" s="12">
        <v>30</v>
      </c>
      <c r="K75" s="12" t="b">
        <v>0</v>
      </c>
      <c r="L75" s="17">
        <v>3</v>
      </c>
      <c r="M75" s="12" t="s">
        <v>298</v>
      </c>
      <c r="N75">
        <v>3202.4536429999998</v>
      </c>
      <c r="O75" s="12"/>
      <c r="P75" s="12"/>
      <c r="Q75" s="12"/>
      <c r="R75" s="12"/>
      <c r="S75" s="12" t="s">
        <v>53</v>
      </c>
      <c r="T75" s="12"/>
    </row>
    <row r="76" spans="1:20" ht="16">
      <c r="A76" s="12" t="s">
        <v>206</v>
      </c>
      <c r="B76" s="12" t="s">
        <v>459</v>
      </c>
      <c r="C76" s="12" t="s">
        <v>389</v>
      </c>
      <c r="D76" s="14">
        <v>829392</v>
      </c>
      <c r="E76" s="14">
        <v>183360952</v>
      </c>
      <c r="F76" s="15">
        <v>65.141400000000004</v>
      </c>
      <c r="G76" s="13">
        <v>222</v>
      </c>
      <c r="H76" s="13">
        <v>43065</v>
      </c>
      <c r="I76" s="12">
        <v>8</v>
      </c>
      <c r="J76" s="12">
        <v>8</v>
      </c>
      <c r="K76" s="12" t="b">
        <v>0</v>
      </c>
      <c r="L76" s="17">
        <v>1</v>
      </c>
      <c r="M76" s="12" t="s">
        <v>299</v>
      </c>
      <c r="N76">
        <v>29741.057870000001</v>
      </c>
      <c r="O76" s="12"/>
      <c r="P76" s="12"/>
      <c r="Q76" s="12"/>
      <c r="R76" s="12"/>
      <c r="S76" s="12" t="s">
        <v>53</v>
      </c>
      <c r="T76" s="12"/>
    </row>
    <row r="77" spans="1:20" ht="16">
      <c r="A77" s="12" t="s">
        <v>207</v>
      </c>
      <c r="B77" s="12" t="s">
        <v>460</v>
      </c>
      <c r="C77" s="12" t="s">
        <v>389</v>
      </c>
      <c r="D77" s="14">
        <v>556018</v>
      </c>
      <c r="E77" s="14">
        <v>125270639</v>
      </c>
      <c r="F77" s="15">
        <v>44.503999999999998</v>
      </c>
      <c r="G77" s="13">
        <v>123</v>
      </c>
      <c r="H77" s="13">
        <v>65031</v>
      </c>
      <c r="I77" s="12">
        <v>30</v>
      </c>
      <c r="J77" s="12">
        <v>30</v>
      </c>
      <c r="K77" s="12" t="b">
        <v>0</v>
      </c>
      <c r="L77" s="17">
        <v>3</v>
      </c>
      <c r="M77" s="12" t="s">
        <v>300</v>
      </c>
      <c r="N77">
        <v>8055.5829569999996</v>
      </c>
      <c r="O77" s="12">
        <v>1957</v>
      </c>
      <c r="P77" s="12"/>
      <c r="Q77" s="12"/>
      <c r="R77" s="12"/>
      <c r="S77" s="12" t="s">
        <v>53</v>
      </c>
      <c r="T77" s="12"/>
    </row>
    <row r="78" spans="1:20" ht="16">
      <c r="A78" s="12" t="s">
        <v>208</v>
      </c>
      <c r="B78" s="12" t="s">
        <v>461</v>
      </c>
      <c r="C78" s="12" t="s">
        <v>389</v>
      </c>
      <c r="D78" s="14">
        <v>1368268</v>
      </c>
      <c r="E78" s="14">
        <v>274537776</v>
      </c>
      <c r="F78" s="15">
        <v>97.533100000000005</v>
      </c>
      <c r="G78" s="13">
        <v>137</v>
      </c>
      <c r="H78" s="13">
        <v>43665</v>
      </c>
      <c r="I78" s="12">
        <v>30</v>
      </c>
      <c r="J78" s="12">
        <v>30</v>
      </c>
      <c r="K78" s="12" t="b">
        <v>0</v>
      </c>
      <c r="L78" s="17">
        <v>3</v>
      </c>
      <c r="M78" s="12" t="s">
        <v>301</v>
      </c>
      <c r="N78">
        <v>8289.9143170000007</v>
      </c>
      <c r="O78" s="12">
        <v>1958</v>
      </c>
      <c r="P78" s="12"/>
      <c r="Q78" s="12"/>
      <c r="R78" s="12"/>
      <c r="S78" s="12" t="s">
        <v>53</v>
      </c>
      <c r="T78" s="12"/>
    </row>
    <row r="79" spans="1:20" ht="16">
      <c r="A79" s="12" t="s">
        <v>209</v>
      </c>
      <c r="B79" s="12" t="s">
        <v>462</v>
      </c>
      <c r="C79" s="12" t="s">
        <v>389</v>
      </c>
      <c r="D79" s="14">
        <v>835416</v>
      </c>
      <c r="E79" s="14">
        <v>178629506</v>
      </c>
      <c r="F79" s="15">
        <v>63.460500000000003</v>
      </c>
      <c r="G79" s="13">
        <v>174</v>
      </c>
      <c r="H79" s="13">
        <v>43862</v>
      </c>
      <c r="I79" s="12">
        <v>8</v>
      </c>
      <c r="J79" s="12">
        <v>8</v>
      </c>
      <c r="K79" s="12" t="b">
        <v>0</v>
      </c>
      <c r="L79" s="17">
        <v>1</v>
      </c>
      <c r="M79" s="12" t="s">
        <v>302</v>
      </c>
      <c r="N79">
        <v>20168.42654</v>
      </c>
      <c r="O79" s="12"/>
      <c r="P79" s="12"/>
      <c r="Q79" s="12"/>
      <c r="R79" s="12"/>
      <c r="S79" s="12" t="s">
        <v>53</v>
      </c>
      <c r="T79" s="12"/>
    </row>
    <row r="80" spans="1:20" ht="16">
      <c r="A80" s="12" t="s">
        <v>210</v>
      </c>
      <c r="B80" s="12" t="s">
        <v>463</v>
      </c>
      <c r="C80" s="12" t="s">
        <v>389</v>
      </c>
      <c r="D80" s="14">
        <v>600294</v>
      </c>
      <c r="E80" s="14">
        <v>125613094</v>
      </c>
      <c r="F80" s="15">
        <v>44.625700000000002</v>
      </c>
      <c r="G80" s="13">
        <v>242</v>
      </c>
      <c r="H80" s="13">
        <v>22325</v>
      </c>
      <c r="I80" s="12">
        <v>121</v>
      </c>
      <c r="J80" s="12">
        <v>121</v>
      </c>
      <c r="K80" s="12" t="b">
        <v>0</v>
      </c>
      <c r="L80" s="17">
        <v>4</v>
      </c>
      <c r="M80" s="12" t="s">
        <v>303</v>
      </c>
      <c r="N80">
        <v>23560.625800000002</v>
      </c>
      <c r="O80" s="12"/>
      <c r="P80" s="12"/>
      <c r="Q80" s="12"/>
      <c r="R80" s="12"/>
      <c r="S80" s="12" t="s">
        <v>53</v>
      </c>
      <c r="T80" s="12" t="s">
        <v>304</v>
      </c>
    </row>
    <row r="81" spans="1:20" ht="16">
      <c r="A81" s="12" t="s">
        <v>211</v>
      </c>
      <c r="B81" s="12" t="s">
        <v>464</v>
      </c>
      <c r="C81" s="12" t="s">
        <v>389</v>
      </c>
      <c r="D81" s="14">
        <v>898028</v>
      </c>
      <c r="E81" s="14">
        <v>181940515</v>
      </c>
      <c r="F81" s="15">
        <v>64.636700000000005</v>
      </c>
      <c r="G81" s="13">
        <v>176</v>
      </c>
      <c r="H81" s="13">
        <v>35868</v>
      </c>
      <c r="I81" s="12">
        <v>30</v>
      </c>
      <c r="J81" s="12">
        <v>30</v>
      </c>
      <c r="K81" s="12" t="b">
        <v>0</v>
      </c>
      <c r="L81" s="17">
        <v>3</v>
      </c>
      <c r="M81" s="12" t="s">
        <v>306</v>
      </c>
      <c r="N81">
        <v>8300.1310030000004</v>
      </c>
      <c r="O81" s="12"/>
      <c r="P81" s="12"/>
      <c r="Q81" s="12"/>
      <c r="R81" s="12"/>
      <c r="S81" s="12" t="s">
        <v>53</v>
      </c>
      <c r="T81" s="12" t="s">
        <v>305</v>
      </c>
    </row>
    <row r="82" spans="1:20" ht="16">
      <c r="A82" s="12" t="s">
        <v>212</v>
      </c>
      <c r="B82" s="12" t="s">
        <v>465</v>
      </c>
      <c r="C82" s="12" t="s">
        <v>389</v>
      </c>
      <c r="D82" s="14">
        <v>591146</v>
      </c>
      <c r="E82" s="14">
        <v>134430217</v>
      </c>
      <c r="F82" s="15">
        <v>47.758099999999999</v>
      </c>
      <c r="G82" s="13">
        <v>204</v>
      </c>
      <c r="H82" s="13">
        <v>36358</v>
      </c>
      <c r="I82" s="12">
        <v>121</v>
      </c>
      <c r="J82" s="12">
        <v>121</v>
      </c>
      <c r="K82" s="12" t="b">
        <v>0</v>
      </c>
      <c r="L82" s="17">
        <v>4</v>
      </c>
      <c r="M82" s="12" t="s">
        <v>307</v>
      </c>
      <c r="N82">
        <v>6777.7996199999998</v>
      </c>
      <c r="O82" s="12"/>
      <c r="P82" s="12"/>
      <c r="Q82" s="12"/>
      <c r="R82" s="12"/>
      <c r="S82" s="12" t="s">
        <v>53</v>
      </c>
      <c r="T82" s="12" t="s">
        <v>308</v>
      </c>
    </row>
    <row r="83" spans="1:20" ht="16">
      <c r="A83" s="12" t="s">
        <v>213</v>
      </c>
      <c r="B83" s="12" t="s">
        <v>466</v>
      </c>
      <c r="C83" s="12" t="s">
        <v>389</v>
      </c>
      <c r="D83" s="14">
        <v>1485076</v>
      </c>
      <c r="E83" s="14">
        <v>298579617</v>
      </c>
      <c r="F83" s="15">
        <v>106.074</v>
      </c>
      <c r="G83" s="13">
        <v>350</v>
      </c>
      <c r="H83" s="13">
        <v>20484</v>
      </c>
      <c r="I83" s="12">
        <v>247</v>
      </c>
      <c r="J83" s="12">
        <v>8</v>
      </c>
      <c r="K83" s="12" t="b">
        <v>1</v>
      </c>
      <c r="L83" s="17">
        <v>1</v>
      </c>
      <c r="M83" s="12" t="s">
        <v>309</v>
      </c>
      <c r="N83">
        <v>15900.094370000001</v>
      </c>
      <c r="O83" s="12"/>
      <c r="P83" s="12"/>
      <c r="Q83" s="12"/>
      <c r="R83" s="12"/>
      <c r="S83" s="12" t="s">
        <v>53</v>
      </c>
      <c r="T83" s="12"/>
    </row>
    <row r="84" spans="1:20" ht="16">
      <c r="A84" s="12" t="s">
        <v>214</v>
      </c>
      <c r="B84" s="12" t="s">
        <v>467</v>
      </c>
      <c r="C84" s="12" t="s">
        <v>389</v>
      </c>
      <c r="D84" s="14">
        <v>522698</v>
      </c>
      <c r="E84" s="14">
        <v>102082564</v>
      </c>
      <c r="F84" s="15">
        <v>36.266199999999998</v>
      </c>
      <c r="G84" s="13">
        <v>221</v>
      </c>
      <c r="H84" s="13">
        <v>30058</v>
      </c>
      <c r="I84" s="12">
        <v>30</v>
      </c>
      <c r="J84" s="12">
        <v>30</v>
      </c>
      <c r="K84" s="12" t="b">
        <v>0</v>
      </c>
      <c r="L84" s="17">
        <v>3</v>
      </c>
      <c r="M84" s="12" t="s">
        <v>310</v>
      </c>
      <c r="N84">
        <v>59.016700470000004</v>
      </c>
      <c r="O84" s="12">
        <v>1974</v>
      </c>
      <c r="P84" s="12"/>
      <c r="Q84" s="12"/>
      <c r="R84" s="12"/>
      <c r="S84" s="12" t="s">
        <v>53</v>
      </c>
      <c r="T84" s="12"/>
    </row>
    <row r="85" spans="1:20" ht="16">
      <c r="A85" s="12" t="s">
        <v>215</v>
      </c>
      <c r="B85" s="12" t="s">
        <v>468</v>
      </c>
      <c r="C85" s="12" t="s">
        <v>389</v>
      </c>
      <c r="D85" s="14">
        <v>783902</v>
      </c>
      <c r="E85" s="14">
        <v>160175690</v>
      </c>
      <c r="F85" s="15">
        <v>56.904499999999999</v>
      </c>
      <c r="G85" s="13">
        <v>76</v>
      </c>
      <c r="H85" s="13">
        <v>128476</v>
      </c>
      <c r="I85" s="12">
        <v>97</v>
      </c>
      <c r="J85" s="12">
        <v>97</v>
      </c>
      <c r="K85" s="12" t="b">
        <v>0</v>
      </c>
      <c r="L85" s="17">
        <v>1</v>
      </c>
      <c r="M85" s="12" t="s">
        <v>311</v>
      </c>
      <c r="N85">
        <v>1210.0049799999999</v>
      </c>
      <c r="O85" s="12"/>
      <c r="P85" s="12"/>
      <c r="Q85" s="12"/>
      <c r="R85" s="12"/>
      <c r="S85" s="12" t="s">
        <v>53</v>
      </c>
      <c r="T85" s="12"/>
    </row>
    <row r="86" spans="1:20" ht="16">
      <c r="A86" s="12" t="s">
        <v>216</v>
      </c>
      <c r="B86" s="12" t="s">
        <v>469</v>
      </c>
      <c r="C86" s="12" t="s">
        <v>389</v>
      </c>
      <c r="D86" s="14">
        <v>574180</v>
      </c>
      <c r="E86" s="14">
        <v>119212701</v>
      </c>
      <c r="F86" s="15">
        <v>42.351900000000001</v>
      </c>
      <c r="G86" s="13">
        <v>294</v>
      </c>
      <c r="H86" s="13">
        <v>24554</v>
      </c>
      <c r="I86" s="12">
        <v>30</v>
      </c>
      <c r="J86" s="12">
        <v>30</v>
      </c>
      <c r="K86" s="12" t="b">
        <v>0</v>
      </c>
      <c r="L86" s="17">
        <v>3</v>
      </c>
      <c r="M86" s="12"/>
      <c r="N86">
        <v>291.83446140000001</v>
      </c>
      <c r="O86" s="12">
        <v>1978</v>
      </c>
      <c r="P86" s="12"/>
      <c r="Q86" s="12"/>
      <c r="R86" s="12"/>
      <c r="S86" s="12" t="s">
        <v>53</v>
      </c>
      <c r="T86" s="12"/>
    </row>
    <row r="87" spans="1:20" ht="16">
      <c r="A87" s="12" t="s">
        <v>217</v>
      </c>
      <c r="B87" s="12" t="s">
        <v>470</v>
      </c>
      <c r="C87" s="12" t="s">
        <v>389</v>
      </c>
      <c r="D87" s="14">
        <v>724500</v>
      </c>
      <c r="E87" s="14">
        <v>121229208</v>
      </c>
      <c r="F87" s="15">
        <v>43.068300000000001</v>
      </c>
      <c r="G87" s="13">
        <v>790</v>
      </c>
      <c r="H87" s="13">
        <v>5887</v>
      </c>
      <c r="I87" s="12">
        <v>30</v>
      </c>
      <c r="J87" s="12">
        <v>30</v>
      </c>
      <c r="K87" s="12" t="b">
        <v>0</v>
      </c>
      <c r="L87" s="17">
        <v>3</v>
      </c>
      <c r="M87" s="12" t="s">
        <v>312</v>
      </c>
      <c r="N87">
        <v>3967.6600629999998</v>
      </c>
      <c r="O87" s="12"/>
      <c r="P87" s="12"/>
      <c r="Q87" s="12"/>
      <c r="R87" s="12"/>
      <c r="S87" s="12" t="s">
        <v>53</v>
      </c>
      <c r="T87" s="12"/>
    </row>
    <row r="88" spans="1:20" ht="16">
      <c r="A88" s="12" t="s">
        <v>218</v>
      </c>
      <c r="B88" s="12" t="s">
        <v>471</v>
      </c>
      <c r="C88" s="12" t="s">
        <v>389</v>
      </c>
      <c r="D88" s="14">
        <v>794338</v>
      </c>
      <c r="E88" s="14">
        <v>163745138</v>
      </c>
      <c r="F88" s="15">
        <v>58.172600000000003</v>
      </c>
      <c r="G88" s="13">
        <v>294</v>
      </c>
      <c r="H88" s="13">
        <v>60643</v>
      </c>
      <c r="I88" s="12">
        <v>97</v>
      </c>
      <c r="J88" s="12">
        <v>97</v>
      </c>
      <c r="K88" s="12" t="b">
        <v>0</v>
      </c>
      <c r="L88" s="17">
        <v>1</v>
      </c>
      <c r="M88" s="12" t="s">
        <v>314</v>
      </c>
      <c r="N88">
        <v>10629.947249999999</v>
      </c>
      <c r="O88" s="12"/>
      <c r="P88" s="12"/>
      <c r="Q88" s="12"/>
      <c r="R88" s="12"/>
      <c r="S88" s="12" t="s">
        <v>53</v>
      </c>
      <c r="T88" s="12"/>
    </row>
    <row r="89" spans="1:20" ht="16">
      <c r="A89" s="12" t="s">
        <v>219</v>
      </c>
      <c r="B89" s="12" t="s">
        <v>472</v>
      </c>
      <c r="C89" s="12" t="s">
        <v>389</v>
      </c>
      <c r="D89" s="14">
        <v>478316</v>
      </c>
      <c r="E89" s="14">
        <v>109207362</v>
      </c>
      <c r="F89" s="15">
        <v>38.7973</v>
      </c>
      <c r="G89" s="13">
        <v>449</v>
      </c>
      <c r="H89" s="13">
        <v>11338</v>
      </c>
      <c r="I89" s="12">
        <v>121</v>
      </c>
      <c r="J89" s="12">
        <v>121</v>
      </c>
      <c r="K89" s="12" t="b">
        <v>0</v>
      </c>
      <c r="L89" s="17">
        <v>4</v>
      </c>
      <c r="M89" s="12" t="s">
        <v>315</v>
      </c>
      <c r="N89">
        <v>16851.860799999999</v>
      </c>
      <c r="O89" s="12"/>
      <c r="P89" s="12"/>
      <c r="Q89" s="12"/>
      <c r="R89" s="12"/>
      <c r="S89" s="12" t="s">
        <v>53</v>
      </c>
      <c r="T89" s="12"/>
    </row>
    <row r="90" spans="1:20" ht="16">
      <c r="A90" s="12" t="s">
        <v>220</v>
      </c>
      <c r="B90" s="12" t="s">
        <v>473</v>
      </c>
      <c r="C90" s="12" t="s">
        <v>389</v>
      </c>
      <c r="D90" s="14">
        <v>436598</v>
      </c>
      <c r="E90" s="14">
        <v>101476507</v>
      </c>
      <c r="F90" s="15">
        <v>36.050800000000002</v>
      </c>
      <c r="G90" s="13">
        <v>289</v>
      </c>
      <c r="H90" s="13">
        <v>27374</v>
      </c>
      <c r="I90" s="12">
        <v>1</v>
      </c>
      <c r="J90" s="12">
        <v>1</v>
      </c>
      <c r="K90" s="12" t="b">
        <v>0</v>
      </c>
      <c r="L90" s="17">
        <v>3</v>
      </c>
      <c r="M90" s="12" t="s">
        <v>316</v>
      </c>
      <c r="N90">
        <v>55.783639200000003</v>
      </c>
      <c r="O90" s="12">
        <v>2002</v>
      </c>
      <c r="P90" s="12" t="s">
        <v>0</v>
      </c>
      <c r="Q90" s="12" t="s">
        <v>317</v>
      </c>
      <c r="R90" s="12"/>
      <c r="S90" s="12" t="s">
        <v>34</v>
      </c>
      <c r="T90" s="12" t="s">
        <v>318</v>
      </c>
    </row>
    <row r="91" spans="1:20" ht="16">
      <c r="A91" s="12" t="s">
        <v>221</v>
      </c>
      <c r="B91" s="12" t="s">
        <v>474</v>
      </c>
      <c r="C91" s="12" t="s">
        <v>389</v>
      </c>
      <c r="D91" s="14">
        <v>597794</v>
      </c>
      <c r="E91" s="14">
        <v>140168394</v>
      </c>
      <c r="F91" s="15">
        <v>49.796599999999998</v>
      </c>
      <c r="G91" s="13">
        <v>196</v>
      </c>
      <c r="H91" s="13">
        <v>42168</v>
      </c>
      <c r="I91" s="12">
        <v>25</v>
      </c>
      <c r="J91" s="12">
        <v>25</v>
      </c>
      <c r="K91" s="12" t="b">
        <v>0</v>
      </c>
      <c r="L91" s="17">
        <v>1</v>
      </c>
      <c r="M91" s="12" t="s">
        <v>319</v>
      </c>
      <c r="N91">
        <v>39538.64819</v>
      </c>
      <c r="O91" s="12"/>
      <c r="P91" s="12" t="s">
        <v>0</v>
      </c>
      <c r="Q91" s="12" t="s">
        <v>249</v>
      </c>
      <c r="R91" s="12"/>
      <c r="S91" s="12" t="s">
        <v>34</v>
      </c>
      <c r="T91" s="12" t="s">
        <v>320</v>
      </c>
    </row>
    <row r="92" spans="1:20" ht="16">
      <c r="A92" s="12" t="s">
        <v>222</v>
      </c>
      <c r="B92" s="12" t="s">
        <v>475</v>
      </c>
      <c r="C92" s="12" t="s">
        <v>389</v>
      </c>
      <c r="D92" s="14">
        <v>670790</v>
      </c>
      <c r="E92" s="14">
        <v>153518067</v>
      </c>
      <c r="F92" s="15">
        <v>54.539299999999997</v>
      </c>
      <c r="G92" s="13">
        <v>455</v>
      </c>
      <c r="H92" s="13">
        <v>25943</v>
      </c>
      <c r="I92" s="12">
        <v>121</v>
      </c>
      <c r="J92" s="12">
        <v>121</v>
      </c>
      <c r="K92" s="12" t="b">
        <v>0</v>
      </c>
      <c r="L92" s="17">
        <v>3</v>
      </c>
      <c r="M92" s="12" t="s">
        <v>321</v>
      </c>
      <c r="N92">
        <v>39950.577669999999</v>
      </c>
      <c r="O92" s="12">
        <v>2002</v>
      </c>
      <c r="P92" s="12" t="s">
        <v>0</v>
      </c>
      <c r="Q92" s="12" t="s">
        <v>322</v>
      </c>
      <c r="R92" s="12"/>
      <c r="S92" s="12" t="s">
        <v>34</v>
      </c>
      <c r="T92" s="12" t="s">
        <v>323</v>
      </c>
    </row>
    <row r="93" spans="1:20" ht="16">
      <c r="A93" s="12" t="s">
        <v>113</v>
      </c>
      <c r="B93" s="12" t="s">
        <v>476</v>
      </c>
      <c r="C93" s="12" t="s">
        <v>389</v>
      </c>
      <c r="D93" s="14">
        <v>604622</v>
      </c>
      <c r="E93" s="14">
        <v>138185825</v>
      </c>
      <c r="F93" s="15">
        <v>49.092300000000002</v>
      </c>
      <c r="G93" s="13">
        <v>370</v>
      </c>
      <c r="H93" s="13">
        <v>38976</v>
      </c>
      <c r="I93" s="12">
        <v>30</v>
      </c>
      <c r="J93" s="12">
        <v>30</v>
      </c>
      <c r="K93" s="12" t="b">
        <v>0</v>
      </c>
      <c r="L93" s="17">
        <v>3</v>
      </c>
      <c r="M93" s="12" t="s">
        <v>114</v>
      </c>
      <c r="N93">
        <v>3148.0275879999999</v>
      </c>
      <c r="O93" s="12">
        <v>2002</v>
      </c>
      <c r="P93" s="12" t="s">
        <v>19</v>
      </c>
      <c r="Q93" s="12">
        <v>7</v>
      </c>
      <c r="R93" s="12"/>
      <c r="S93" s="12" t="s">
        <v>34</v>
      </c>
      <c r="T93" s="12" t="s">
        <v>115</v>
      </c>
    </row>
    <row r="94" spans="1:20" ht="16">
      <c r="A94" s="12" t="s">
        <v>116</v>
      </c>
      <c r="B94" s="12" t="s">
        <v>477</v>
      </c>
      <c r="C94" s="12" t="s">
        <v>389</v>
      </c>
      <c r="D94" s="14">
        <v>809886</v>
      </c>
      <c r="E94" s="14">
        <v>180448779</v>
      </c>
      <c r="F94" s="15">
        <v>64.106800000000007</v>
      </c>
      <c r="G94" s="13">
        <v>3140</v>
      </c>
      <c r="H94" s="13">
        <v>2578</v>
      </c>
      <c r="I94" s="12">
        <v>22</v>
      </c>
      <c r="J94" s="12">
        <v>22</v>
      </c>
      <c r="K94" s="12" t="b">
        <v>0</v>
      </c>
      <c r="L94" s="17">
        <v>2</v>
      </c>
      <c r="M94" s="12" t="s">
        <v>117</v>
      </c>
      <c r="N94">
        <v>25353.897529999998</v>
      </c>
      <c r="O94" s="12">
        <v>2002</v>
      </c>
      <c r="P94" s="12" t="s">
        <v>0</v>
      </c>
      <c r="Q94" s="12">
        <v>4</v>
      </c>
      <c r="R94" s="12"/>
      <c r="S94" s="12" t="s">
        <v>34</v>
      </c>
      <c r="T94" s="12" t="s">
        <v>85</v>
      </c>
    </row>
    <row r="95" spans="1:20" ht="16">
      <c r="A95" s="12" t="s">
        <v>118</v>
      </c>
      <c r="B95" s="12" t="s">
        <v>478</v>
      </c>
      <c r="C95" s="12" t="s">
        <v>389</v>
      </c>
      <c r="D95" s="14">
        <v>540764</v>
      </c>
      <c r="E95" s="14">
        <v>115114564</v>
      </c>
      <c r="F95" s="15">
        <v>40.895899999999997</v>
      </c>
      <c r="G95" s="13">
        <v>370</v>
      </c>
      <c r="H95" s="13">
        <v>31627</v>
      </c>
      <c r="I95" s="12">
        <v>582</v>
      </c>
      <c r="J95" s="12">
        <v>15</v>
      </c>
      <c r="K95" s="12" t="b">
        <v>0</v>
      </c>
      <c r="L95" s="17">
        <v>2</v>
      </c>
      <c r="M95" s="12" t="s">
        <v>119</v>
      </c>
      <c r="N95">
        <v>14365.32605</v>
      </c>
      <c r="O95" s="12">
        <v>2002</v>
      </c>
      <c r="P95" s="12" t="s">
        <v>19</v>
      </c>
      <c r="Q95" s="12" t="s">
        <v>250</v>
      </c>
      <c r="R95" s="12"/>
      <c r="S95" s="12" t="s">
        <v>34</v>
      </c>
      <c r="T95" s="12" t="s">
        <v>120</v>
      </c>
    </row>
    <row r="96" spans="1:20" ht="16">
      <c r="A96" s="12" t="s">
        <v>122</v>
      </c>
      <c r="B96" s="12" t="s">
        <v>479</v>
      </c>
      <c r="C96" s="12" t="s">
        <v>389</v>
      </c>
      <c r="D96" s="14">
        <v>531166</v>
      </c>
      <c r="E96" s="14">
        <v>115308205</v>
      </c>
      <c r="F96" s="15">
        <v>40.964700000000001</v>
      </c>
      <c r="G96" s="13">
        <v>560</v>
      </c>
      <c r="H96" s="13">
        <v>15294</v>
      </c>
      <c r="I96" s="12">
        <v>22</v>
      </c>
      <c r="J96" s="12">
        <v>22</v>
      </c>
      <c r="K96" s="12" t="b">
        <v>0</v>
      </c>
      <c r="L96" s="17">
        <v>1</v>
      </c>
      <c r="M96" s="12" t="s">
        <v>123</v>
      </c>
      <c r="N96">
        <v>634.5383491</v>
      </c>
      <c r="O96" s="12">
        <v>2002</v>
      </c>
      <c r="P96" s="12" t="s">
        <v>0</v>
      </c>
      <c r="Q96" s="12">
        <v>5</v>
      </c>
      <c r="R96" s="12"/>
      <c r="S96" s="12" t="s">
        <v>34</v>
      </c>
      <c r="T96" s="12" t="s">
        <v>121</v>
      </c>
    </row>
    <row r="97" spans="1:20" ht="16">
      <c r="A97" s="12" t="s">
        <v>124</v>
      </c>
      <c r="B97" s="12" t="s">
        <v>480</v>
      </c>
      <c r="C97" s="12" t="s">
        <v>389</v>
      </c>
      <c r="D97" s="14">
        <v>539158</v>
      </c>
      <c r="E97" s="14">
        <v>117064667</v>
      </c>
      <c r="F97" s="15">
        <v>41.588700000000003</v>
      </c>
      <c r="G97" s="13">
        <v>423</v>
      </c>
      <c r="H97" s="13">
        <v>20842</v>
      </c>
      <c r="I97" s="12">
        <v>45</v>
      </c>
      <c r="J97" s="12">
        <v>45</v>
      </c>
      <c r="K97" s="12" t="b">
        <v>0</v>
      </c>
      <c r="L97" s="17">
        <v>1</v>
      </c>
      <c r="M97" s="12" t="s">
        <v>125</v>
      </c>
      <c r="N97">
        <v>20045.47046</v>
      </c>
      <c r="O97" s="12">
        <v>2002</v>
      </c>
      <c r="P97" s="12" t="s">
        <v>0</v>
      </c>
      <c r="Q97" s="12" t="s">
        <v>250</v>
      </c>
      <c r="R97" s="12"/>
      <c r="S97" s="12" t="s">
        <v>34</v>
      </c>
      <c r="T97" s="12" t="s">
        <v>324</v>
      </c>
    </row>
    <row r="98" spans="1:20" ht="16">
      <c r="A98" s="12" t="s">
        <v>223</v>
      </c>
      <c r="B98" s="12" t="s">
        <v>481</v>
      </c>
      <c r="C98" s="12" t="s">
        <v>389</v>
      </c>
      <c r="D98" s="14">
        <v>421256</v>
      </c>
      <c r="E98" s="14">
        <v>94113904</v>
      </c>
      <c r="F98" s="15">
        <v>33.435200000000002</v>
      </c>
      <c r="G98" s="13">
        <v>371</v>
      </c>
      <c r="H98" s="13">
        <v>17510</v>
      </c>
      <c r="I98" s="12">
        <v>121</v>
      </c>
      <c r="J98" s="12">
        <v>121</v>
      </c>
      <c r="K98" s="12" t="b">
        <v>0</v>
      </c>
      <c r="L98" s="17">
        <v>4</v>
      </c>
      <c r="M98" s="12" t="s">
        <v>325</v>
      </c>
      <c r="N98">
        <v>9992.6467560000001</v>
      </c>
      <c r="O98" s="12"/>
      <c r="P98" s="12" t="s">
        <v>19</v>
      </c>
      <c r="Q98" s="12" t="s">
        <v>326</v>
      </c>
      <c r="R98" s="12"/>
      <c r="S98" s="12" t="s">
        <v>34</v>
      </c>
      <c r="T98" s="12" t="s">
        <v>327</v>
      </c>
    </row>
    <row r="99" spans="1:20" ht="16">
      <c r="A99" s="12" t="s">
        <v>224</v>
      </c>
      <c r="B99" s="12" t="s">
        <v>511</v>
      </c>
      <c r="C99" s="12" t="s">
        <v>516</v>
      </c>
      <c r="D99" s="14">
        <f>1729042+45675540</f>
        <v>47404582</v>
      </c>
      <c r="E99" s="14">
        <f>362644321+6897006540</f>
        <v>7259650861</v>
      </c>
      <c r="F99" s="15">
        <f>128.834+2450.25</f>
        <v>2579.0839999999998</v>
      </c>
      <c r="G99" s="10">
        <v>103</v>
      </c>
      <c r="H99" s="10">
        <v>76574</v>
      </c>
      <c r="I99" s="12">
        <v>121</v>
      </c>
      <c r="J99" s="12">
        <v>121</v>
      </c>
      <c r="K99" s="12" t="b">
        <v>0</v>
      </c>
      <c r="L99" s="17">
        <v>4</v>
      </c>
      <c r="M99" s="12" t="s">
        <v>328</v>
      </c>
      <c r="N99">
        <v>17973.709200000001</v>
      </c>
      <c r="O99" s="12"/>
      <c r="P99" s="12" t="s">
        <v>0</v>
      </c>
      <c r="Q99" s="12" t="s">
        <v>317</v>
      </c>
      <c r="R99" s="12"/>
      <c r="S99" s="12" t="s">
        <v>34</v>
      </c>
      <c r="T99" s="12" t="s">
        <v>141</v>
      </c>
    </row>
    <row r="100" spans="1:20" ht="16">
      <c r="A100" s="12" t="s">
        <v>225</v>
      </c>
      <c r="B100" s="12" t="s">
        <v>482</v>
      </c>
      <c r="C100" s="12" t="s">
        <v>389</v>
      </c>
      <c r="D100" s="14">
        <v>700170</v>
      </c>
      <c r="E100" s="14">
        <v>154011393</v>
      </c>
      <c r="F100" s="15">
        <v>54.714599999999997</v>
      </c>
      <c r="G100" s="13">
        <v>364</v>
      </c>
      <c r="H100" s="13">
        <v>38123</v>
      </c>
      <c r="I100" s="12">
        <v>5</v>
      </c>
      <c r="J100" s="12">
        <v>5</v>
      </c>
      <c r="K100" s="12" t="b">
        <v>0</v>
      </c>
      <c r="L100" s="17">
        <v>2</v>
      </c>
      <c r="M100" s="12" t="s">
        <v>329</v>
      </c>
      <c r="N100">
        <v>39564.684370000003</v>
      </c>
      <c r="O100" s="12">
        <v>2002</v>
      </c>
      <c r="P100" s="12" t="s">
        <v>0</v>
      </c>
      <c r="Q100" s="12" t="s">
        <v>330</v>
      </c>
      <c r="R100" s="12"/>
      <c r="S100" s="12" t="s">
        <v>331</v>
      </c>
      <c r="T100" s="12" t="s">
        <v>332</v>
      </c>
    </row>
    <row r="101" spans="1:20" ht="16">
      <c r="A101" s="12" t="s">
        <v>126</v>
      </c>
      <c r="B101" s="12" t="s">
        <v>483</v>
      </c>
      <c r="C101" s="12" t="s">
        <v>389</v>
      </c>
      <c r="D101" s="14">
        <v>550060</v>
      </c>
      <c r="E101" s="14">
        <v>124287539</v>
      </c>
      <c r="F101" s="15">
        <v>44.154800000000002</v>
      </c>
      <c r="G101" s="13">
        <v>178</v>
      </c>
      <c r="H101" s="13">
        <v>41759</v>
      </c>
      <c r="I101" s="12">
        <v>59</v>
      </c>
      <c r="J101" s="12">
        <v>59</v>
      </c>
      <c r="K101" s="12" t="b">
        <v>1</v>
      </c>
      <c r="L101" s="17">
        <v>1</v>
      </c>
      <c r="M101" s="12" t="s">
        <v>127</v>
      </c>
      <c r="N101">
        <v>12480.150379999999</v>
      </c>
      <c r="O101" s="12">
        <v>2002</v>
      </c>
      <c r="P101" s="12" t="s">
        <v>0</v>
      </c>
      <c r="Q101" s="12" t="s">
        <v>251</v>
      </c>
      <c r="R101" s="12"/>
      <c r="S101" s="12" t="s">
        <v>34</v>
      </c>
      <c r="T101" s="12" t="s">
        <v>128</v>
      </c>
    </row>
    <row r="102" spans="1:20" ht="16">
      <c r="A102" s="12" t="s">
        <v>226</v>
      </c>
      <c r="B102" s="12" t="s">
        <v>484</v>
      </c>
      <c r="C102" s="12" t="s">
        <v>389</v>
      </c>
      <c r="D102" s="14">
        <v>579286</v>
      </c>
      <c r="E102" s="14">
        <v>123848461</v>
      </c>
      <c r="F102" s="15">
        <v>43.998800000000003</v>
      </c>
      <c r="G102" s="13">
        <v>787</v>
      </c>
      <c r="H102" s="13">
        <v>11490</v>
      </c>
      <c r="I102" s="12">
        <v>121</v>
      </c>
      <c r="J102" s="12">
        <v>121</v>
      </c>
      <c r="K102" s="12" t="b">
        <v>0</v>
      </c>
      <c r="L102" s="17">
        <v>4</v>
      </c>
      <c r="M102" s="12" t="s">
        <v>333</v>
      </c>
      <c r="N102">
        <v>16706.012999999999</v>
      </c>
      <c r="O102" s="12">
        <v>2002</v>
      </c>
      <c r="P102" s="12" t="s">
        <v>19</v>
      </c>
      <c r="Q102" s="12" t="s">
        <v>334</v>
      </c>
      <c r="R102" s="12"/>
      <c r="S102" s="12" t="s">
        <v>34</v>
      </c>
      <c r="T102" s="12" t="s">
        <v>131</v>
      </c>
    </row>
    <row r="103" spans="1:20" ht="16">
      <c r="A103" s="12" t="s">
        <v>227</v>
      </c>
      <c r="B103" s="12" t="s">
        <v>485</v>
      </c>
      <c r="C103" s="12" t="s">
        <v>389</v>
      </c>
      <c r="D103" s="14">
        <v>594574</v>
      </c>
      <c r="E103" s="14">
        <v>128056586</v>
      </c>
      <c r="F103" s="15">
        <v>45.4938</v>
      </c>
      <c r="G103" s="13">
        <v>256</v>
      </c>
      <c r="H103" s="13">
        <v>31573</v>
      </c>
      <c r="I103" s="12">
        <v>59</v>
      </c>
      <c r="J103" s="12">
        <v>59</v>
      </c>
      <c r="K103" s="12" t="b">
        <v>0</v>
      </c>
      <c r="L103" s="17">
        <v>1</v>
      </c>
      <c r="M103" s="12" t="s">
        <v>335</v>
      </c>
      <c r="N103">
        <v>20713.477800000001</v>
      </c>
      <c r="O103" s="12">
        <v>2002</v>
      </c>
      <c r="P103" s="12" t="s">
        <v>19</v>
      </c>
      <c r="Q103" s="12" t="s">
        <v>337</v>
      </c>
      <c r="R103" s="12"/>
      <c r="S103" s="12" t="s">
        <v>34</v>
      </c>
      <c r="T103" s="12" t="s">
        <v>336</v>
      </c>
    </row>
    <row r="104" spans="1:20" ht="16">
      <c r="A104" s="12" t="s">
        <v>129</v>
      </c>
      <c r="B104" s="12" t="s">
        <v>486</v>
      </c>
      <c r="C104" s="12" t="s">
        <v>389</v>
      </c>
      <c r="D104" s="14">
        <v>429048</v>
      </c>
      <c r="E104" s="14">
        <v>95403139</v>
      </c>
      <c r="F104" s="15">
        <v>33.8932</v>
      </c>
      <c r="G104" s="13">
        <v>193</v>
      </c>
      <c r="H104" s="13">
        <v>35189</v>
      </c>
      <c r="I104" s="12">
        <v>59</v>
      </c>
      <c r="J104" s="12">
        <v>59</v>
      </c>
      <c r="K104" s="12" t="b">
        <v>1</v>
      </c>
      <c r="L104" s="17">
        <v>1</v>
      </c>
      <c r="M104" s="12" t="s">
        <v>130</v>
      </c>
      <c r="N104">
        <v>11264.04882</v>
      </c>
      <c r="O104" s="12">
        <v>2002</v>
      </c>
      <c r="P104" s="12" t="s">
        <v>19</v>
      </c>
      <c r="Q104" s="12">
        <v>8</v>
      </c>
      <c r="R104" s="12"/>
      <c r="S104" s="12" t="s">
        <v>34</v>
      </c>
      <c r="T104" s="12" t="s">
        <v>131</v>
      </c>
    </row>
    <row r="105" spans="1:20" ht="16">
      <c r="A105" s="12" t="s">
        <v>228</v>
      </c>
      <c r="B105" s="12" t="s">
        <v>487</v>
      </c>
      <c r="C105" s="12" t="s">
        <v>389</v>
      </c>
      <c r="D105" s="14">
        <v>477014</v>
      </c>
      <c r="E105" s="14">
        <v>102671011</v>
      </c>
      <c r="F105" s="15">
        <v>36.475200000000001</v>
      </c>
      <c r="G105" s="13">
        <v>496</v>
      </c>
      <c r="H105" s="13">
        <v>10151</v>
      </c>
      <c r="I105" s="12">
        <v>30</v>
      </c>
      <c r="J105" s="12">
        <v>30</v>
      </c>
      <c r="K105" s="12" t="b">
        <v>0</v>
      </c>
      <c r="L105" s="17">
        <v>3</v>
      </c>
      <c r="M105" s="12" t="s">
        <v>342</v>
      </c>
      <c r="N105">
        <v>1243.097237</v>
      </c>
      <c r="O105" s="12">
        <v>2002</v>
      </c>
      <c r="P105" s="12" t="s">
        <v>0</v>
      </c>
      <c r="Q105" s="12" t="s">
        <v>250</v>
      </c>
      <c r="R105" s="12"/>
      <c r="S105" s="12" t="s">
        <v>34</v>
      </c>
      <c r="T105" s="12" t="s">
        <v>343</v>
      </c>
    </row>
    <row r="106" spans="1:20" ht="16">
      <c r="A106" s="12" t="s">
        <v>229</v>
      </c>
      <c r="B106" s="12" t="s">
        <v>488</v>
      </c>
      <c r="C106" s="12" t="s">
        <v>389</v>
      </c>
      <c r="D106" s="14">
        <v>466736</v>
      </c>
      <c r="E106" s="14">
        <v>100487348</v>
      </c>
      <c r="F106" s="15">
        <v>35.699399999999997</v>
      </c>
      <c r="G106" s="13">
        <v>615</v>
      </c>
      <c r="H106" s="13">
        <v>8305</v>
      </c>
      <c r="I106" s="12">
        <v>34</v>
      </c>
      <c r="J106" s="12">
        <v>30</v>
      </c>
      <c r="K106" s="12" t="b">
        <v>0</v>
      </c>
      <c r="L106" s="17">
        <v>3</v>
      </c>
      <c r="M106" s="12" t="s">
        <v>344</v>
      </c>
      <c r="N106">
        <v>13707.8969</v>
      </c>
      <c r="O106" s="12">
        <v>2002</v>
      </c>
      <c r="P106" s="12" t="s">
        <v>19</v>
      </c>
      <c r="Q106" s="12" t="s">
        <v>252</v>
      </c>
      <c r="R106" s="12"/>
      <c r="S106" s="12" t="s">
        <v>34</v>
      </c>
      <c r="T106" s="12" t="s">
        <v>345</v>
      </c>
    </row>
    <row r="107" spans="1:20" ht="16">
      <c r="A107" s="12" t="s">
        <v>230</v>
      </c>
      <c r="B107" s="12" t="s">
        <v>489</v>
      </c>
      <c r="C107" s="12" t="s">
        <v>389</v>
      </c>
      <c r="D107" s="14">
        <v>621182</v>
      </c>
      <c r="E107" s="14">
        <v>137130321</v>
      </c>
      <c r="F107" s="15">
        <v>48.717300000000002</v>
      </c>
      <c r="G107" s="13">
        <v>274</v>
      </c>
      <c r="H107" s="13">
        <v>31054</v>
      </c>
      <c r="I107" s="12">
        <v>1</v>
      </c>
      <c r="J107" s="12">
        <v>1</v>
      </c>
      <c r="K107" s="12" t="b">
        <v>1</v>
      </c>
      <c r="L107" s="17">
        <v>3</v>
      </c>
      <c r="M107" s="12" t="s">
        <v>133</v>
      </c>
      <c r="N107">
        <v>14588.58705</v>
      </c>
      <c r="O107" s="12">
        <v>2002</v>
      </c>
      <c r="P107" s="12" t="s">
        <v>0</v>
      </c>
      <c r="Q107" s="12">
        <v>5</v>
      </c>
      <c r="R107" s="12"/>
      <c r="S107" s="12" t="s">
        <v>34</v>
      </c>
      <c r="T107" s="12" t="s">
        <v>134</v>
      </c>
    </row>
    <row r="108" spans="1:20" ht="16">
      <c r="A108" s="12" t="s">
        <v>132</v>
      </c>
      <c r="B108" s="12" t="s">
        <v>490</v>
      </c>
      <c r="C108" s="12" t="s">
        <v>389</v>
      </c>
      <c r="D108" s="14">
        <v>556684</v>
      </c>
      <c r="E108" s="14">
        <v>127048439</v>
      </c>
      <c r="F108" s="15">
        <v>45.135599999999997</v>
      </c>
      <c r="G108" s="13">
        <v>658</v>
      </c>
      <c r="H108" s="13">
        <v>20174</v>
      </c>
      <c r="I108" s="12">
        <v>247</v>
      </c>
      <c r="J108" s="12">
        <v>8</v>
      </c>
      <c r="K108" s="12" t="b">
        <v>1</v>
      </c>
      <c r="L108" s="17">
        <v>3</v>
      </c>
      <c r="M108" s="12" t="s">
        <v>136</v>
      </c>
      <c r="N108">
        <v>27604.160159999999</v>
      </c>
      <c r="O108" s="12">
        <v>2002</v>
      </c>
      <c r="P108" s="12" t="s">
        <v>19</v>
      </c>
      <c r="Q108" s="12">
        <v>8</v>
      </c>
      <c r="R108" s="12"/>
      <c r="S108" s="12" t="s">
        <v>34</v>
      </c>
      <c r="T108" s="12" t="s">
        <v>137</v>
      </c>
    </row>
    <row r="109" spans="1:20">
      <c r="A109" s="12" t="s">
        <v>232</v>
      </c>
      <c r="B109" s="12" t="s">
        <v>491</v>
      </c>
      <c r="C109" s="12" t="s">
        <v>389</v>
      </c>
      <c r="D109" s="14">
        <v>445572</v>
      </c>
      <c r="E109" s="14">
        <v>100505962</v>
      </c>
      <c r="F109" s="15">
        <v>35.706099999999999</v>
      </c>
      <c r="G109" s="13">
        <v>388</v>
      </c>
      <c r="H109" s="13">
        <v>15767</v>
      </c>
      <c r="I109" s="12">
        <v>30</v>
      </c>
      <c r="J109" s="12">
        <v>30</v>
      </c>
      <c r="K109" s="12" t="b">
        <v>0</v>
      </c>
      <c r="L109">
        <v>3</v>
      </c>
      <c r="M109" s="12" t="s">
        <v>346</v>
      </c>
      <c r="N109">
        <v>8172.8152620000001</v>
      </c>
      <c r="O109" s="12"/>
      <c r="P109" s="12"/>
      <c r="Q109" s="12"/>
      <c r="R109" s="12"/>
      <c r="S109" s="12"/>
      <c r="T109" s="12"/>
    </row>
    <row r="110" spans="1:20">
      <c r="A110" s="12" t="s">
        <v>233</v>
      </c>
      <c r="B110" s="12" t="s">
        <v>492</v>
      </c>
      <c r="C110" s="12" t="s">
        <v>389</v>
      </c>
      <c r="D110" s="14">
        <v>2300194</v>
      </c>
      <c r="E110" s="14">
        <v>317101488</v>
      </c>
      <c r="F110" s="15">
        <v>112.654</v>
      </c>
      <c r="G110" s="13">
        <v>74</v>
      </c>
      <c r="H110" s="13">
        <v>118060</v>
      </c>
      <c r="I110" s="12">
        <v>398</v>
      </c>
      <c r="J110" s="12">
        <v>398</v>
      </c>
      <c r="K110" s="12" t="b">
        <v>0</v>
      </c>
      <c r="L110">
        <v>1</v>
      </c>
      <c r="M110" s="12" t="s">
        <v>347</v>
      </c>
      <c r="N110">
        <v>5845.2983219999996</v>
      </c>
      <c r="O110" s="12">
        <v>2002</v>
      </c>
      <c r="P110" s="12" t="s">
        <v>0</v>
      </c>
      <c r="Q110" s="12" t="s">
        <v>348</v>
      </c>
      <c r="R110" s="12"/>
      <c r="S110" s="12" t="s">
        <v>34</v>
      </c>
      <c r="T110" s="12" t="s">
        <v>324</v>
      </c>
    </row>
    <row r="111" spans="1:20">
      <c r="A111" s="12" t="s">
        <v>135</v>
      </c>
      <c r="B111" s="12" t="s">
        <v>493</v>
      </c>
      <c r="C111" s="12" t="s">
        <v>389</v>
      </c>
      <c r="D111" s="14">
        <v>2120104</v>
      </c>
      <c r="E111" s="14">
        <v>249405656</v>
      </c>
      <c r="F111" s="15">
        <v>88.604600000000005</v>
      </c>
      <c r="G111" s="13">
        <v>114</v>
      </c>
      <c r="H111" s="13">
        <v>74643</v>
      </c>
      <c r="I111" s="12">
        <v>8</v>
      </c>
      <c r="J111" s="12">
        <v>8</v>
      </c>
      <c r="K111" s="12" t="b">
        <v>1</v>
      </c>
      <c r="L111">
        <v>1</v>
      </c>
      <c r="M111" s="12" t="s">
        <v>138</v>
      </c>
      <c r="N111">
        <v>11266.03564</v>
      </c>
      <c r="O111" s="12">
        <v>2002</v>
      </c>
      <c r="P111" s="12" t="s">
        <v>19</v>
      </c>
      <c r="Q111" s="12" t="s">
        <v>252</v>
      </c>
      <c r="R111" s="12"/>
      <c r="S111" s="12" t="s">
        <v>34</v>
      </c>
      <c r="T111" s="12" t="s">
        <v>120</v>
      </c>
    </row>
    <row r="112" spans="1:20">
      <c r="A112" s="12" t="s">
        <v>234</v>
      </c>
      <c r="B112" s="12" t="s">
        <v>494</v>
      </c>
      <c r="C112" s="12" t="s">
        <v>389</v>
      </c>
      <c r="D112" s="14">
        <v>1623336</v>
      </c>
      <c r="E112" s="14">
        <v>221426448</v>
      </c>
      <c r="F112" s="15">
        <v>78.664599999999993</v>
      </c>
      <c r="G112" s="13">
        <v>139</v>
      </c>
      <c r="H112" s="13">
        <v>56092</v>
      </c>
      <c r="I112" s="12">
        <v>80</v>
      </c>
      <c r="J112" s="12">
        <v>80</v>
      </c>
      <c r="K112" s="12" t="b">
        <v>1</v>
      </c>
      <c r="L112">
        <v>3</v>
      </c>
      <c r="M112" s="12" t="s">
        <v>349</v>
      </c>
      <c r="N112">
        <v>17668.370470000002</v>
      </c>
      <c r="O112" s="12">
        <v>2002</v>
      </c>
      <c r="P112" s="12" t="s">
        <v>0</v>
      </c>
      <c r="Q112" s="12" t="s">
        <v>317</v>
      </c>
      <c r="R112" s="12"/>
      <c r="S112" s="12" t="s">
        <v>34</v>
      </c>
      <c r="T112" s="12" t="s">
        <v>350</v>
      </c>
    </row>
    <row r="113" spans="1:20">
      <c r="A113" s="12" t="s">
        <v>235</v>
      </c>
      <c r="B113" s="12" t="s">
        <v>495</v>
      </c>
      <c r="C113" s="12" t="s">
        <v>389</v>
      </c>
      <c r="D113" s="14">
        <v>429286</v>
      </c>
      <c r="E113" s="14">
        <v>92928505</v>
      </c>
      <c r="F113" s="15">
        <v>33.014099999999999</v>
      </c>
      <c r="G113" s="13">
        <v>720</v>
      </c>
      <c r="H113" s="13">
        <v>6517</v>
      </c>
      <c r="I113" s="12">
        <v>109</v>
      </c>
      <c r="J113" s="12">
        <v>9</v>
      </c>
      <c r="K113" s="12" t="b">
        <v>0</v>
      </c>
      <c r="L113">
        <v>2</v>
      </c>
      <c r="M113" s="12" t="s">
        <v>351</v>
      </c>
      <c r="N113">
        <v>13315.71146</v>
      </c>
      <c r="O113" s="12">
        <v>2002</v>
      </c>
      <c r="P113" s="12" t="s">
        <v>19</v>
      </c>
      <c r="Q113" s="12" t="s">
        <v>251</v>
      </c>
      <c r="R113" s="12"/>
      <c r="S113" s="12" t="s">
        <v>34</v>
      </c>
      <c r="T113" s="12" t="s">
        <v>352</v>
      </c>
    </row>
    <row r="114" spans="1:20">
      <c r="A114" s="12" t="s">
        <v>236</v>
      </c>
      <c r="B114" s="12" t="s">
        <v>496</v>
      </c>
      <c r="C114" s="12" t="s">
        <v>389</v>
      </c>
      <c r="D114" s="14">
        <v>514540</v>
      </c>
      <c r="E114" s="14">
        <v>113989671</v>
      </c>
      <c r="F114" s="15">
        <v>40.496299999999998</v>
      </c>
      <c r="G114" s="13">
        <v>776</v>
      </c>
      <c r="H114" s="13">
        <v>6307</v>
      </c>
      <c r="I114" s="12">
        <v>121</v>
      </c>
      <c r="J114" s="12">
        <v>121</v>
      </c>
      <c r="K114" s="12" t="b">
        <v>0</v>
      </c>
      <c r="L114">
        <v>4</v>
      </c>
      <c r="M114" s="12" t="s">
        <v>353</v>
      </c>
      <c r="N114">
        <v>9829.1766939999998</v>
      </c>
      <c r="O114" s="12">
        <v>2002</v>
      </c>
      <c r="P114" s="12" t="s">
        <v>19</v>
      </c>
      <c r="Q114" s="12" t="s">
        <v>354</v>
      </c>
      <c r="R114" s="12"/>
      <c r="S114" s="12" t="s">
        <v>34</v>
      </c>
      <c r="T114" s="12" t="s">
        <v>355</v>
      </c>
    </row>
    <row r="115" spans="1:20">
      <c r="A115" s="12" t="s">
        <v>161</v>
      </c>
      <c r="B115" s="12" t="s">
        <v>497</v>
      </c>
      <c r="C115" s="12" t="s">
        <v>389</v>
      </c>
      <c r="D115" s="14">
        <v>411306</v>
      </c>
      <c r="E115" s="14">
        <v>93325893</v>
      </c>
      <c r="F115" s="15">
        <v>33.155200000000001</v>
      </c>
      <c r="G115" s="13">
        <v>462</v>
      </c>
      <c r="H115" s="13">
        <v>12682</v>
      </c>
      <c r="I115" s="12">
        <v>25</v>
      </c>
      <c r="J115" s="12">
        <v>25</v>
      </c>
      <c r="K115" s="12" t="b">
        <v>0</v>
      </c>
      <c r="L115">
        <v>1</v>
      </c>
      <c r="M115" s="12" t="s">
        <v>140</v>
      </c>
      <c r="N115">
        <v>3745.4910829999999</v>
      </c>
      <c r="O115" s="12">
        <v>2002</v>
      </c>
      <c r="P115" s="12" t="s">
        <v>19</v>
      </c>
      <c r="Q115" s="12" t="s">
        <v>252</v>
      </c>
      <c r="R115" s="12"/>
      <c r="S115" s="12" t="s">
        <v>34</v>
      </c>
      <c r="T115" s="12" t="s">
        <v>141</v>
      </c>
    </row>
    <row r="116" spans="1:20">
      <c r="A116" s="12" t="s">
        <v>237</v>
      </c>
      <c r="B116" s="12" t="s">
        <v>498</v>
      </c>
      <c r="C116" s="12" t="s">
        <v>389</v>
      </c>
      <c r="D116" s="14">
        <v>427566</v>
      </c>
      <c r="E116" s="14">
        <v>99475889</v>
      </c>
      <c r="F116" s="15">
        <v>35.3401</v>
      </c>
      <c r="G116" s="13">
        <v>227</v>
      </c>
      <c r="H116" s="13">
        <v>29664</v>
      </c>
      <c r="I116" s="12">
        <v>188</v>
      </c>
      <c r="J116" s="12">
        <v>1</v>
      </c>
      <c r="K116" s="12" t="b">
        <v>0</v>
      </c>
      <c r="L116">
        <v>1</v>
      </c>
      <c r="M116" s="12" t="s">
        <v>356</v>
      </c>
      <c r="N116">
        <v>13984.078600000001</v>
      </c>
      <c r="O116" s="12">
        <v>2002</v>
      </c>
      <c r="P116" s="12" t="s">
        <v>0</v>
      </c>
      <c r="Q116" s="12"/>
      <c r="R116" s="12"/>
      <c r="S116" s="12" t="s">
        <v>34</v>
      </c>
      <c r="T116" s="12" t="s">
        <v>327</v>
      </c>
    </row>
    <row r="117" spans="1:20">
      <c r="A117" s="12" t="s">
        <v>238</v>
      </c>
      <c r="B117" s="12" t="s">
        <v>499</v>
      </c>
      <c r="C117" s="12" t="s">
        <v>389</v>
      </c>
      <c r="D117" s="14">
        <v>2196388</v>
      </c>
      <c r="E117" s="14">
        <v>261897409</v>
      </c>
      <c r="F117" s="15">
        <v>93.042500000000004</v>
      </c>
      <c r="G117" s="13">
        <v>393</v>
      </c>
      <c r="H117" s="13">
        <v>67244</v>
      </c>
      <c r="I117" s="12">
        <v>34</v>
      </c>
      <c r="J117" s="12">
        <v>30</v>
      </c>
      <c r="K117" s="12" t="b">
        <v>0</v>
      </c>
      <c r="L117">
        <v>3</v>
      </c>
      <c r="M117" s="12" t="s">
        <v>357</v>
      </c>
      <c r="N117">
        <v>0</v>
      </c>
      <c r="O117" s="12">
        <v>2002</v>
      </c>
      <c r="P117" s="12" t="s">
        <v>0</v>
      </c>
      <c r="Q117" s="12" t="s">
        <v>358</v>
      </c>
      <c r="R117" s="12"/>
      <c r="S117" s="12" t="s">
        <v>34</v>
      </c>
      <c r="T117" s="12" t="s">
        <v>359</v>
      </c>
    </row>
    <row r="118" spans="1:20">
      <c r="A118" s="12" t="s">
        <v>239</v>
      </c>
      <c r="B118" s="12" t="s">
        <v>500</v>
      </c>
      <c r="C118" s="12" t="s">
        <v>389</v>
      </c>
      <c r="D118" s="14">
        <v>582610</v>
      </c>
      <c r="E118" s="14">
        <v>124680617</v>
      </c>
      <c r="F118" s="15">
        <v>44.294400000000003</v>
      </c>
      <c r="G118" s="13">
        <v>817</v>
      </c>
      <c r="H118" s="13">
        <v>5979</v>
      </c>
      <c r="I118" s="12">
        <v>88</v>
      </c>
      <c r="J118" s="12">
        <v>88</v>
      </c>
      <c r="K118" s="12" t="b">
        <v>1</v>
      </c>
      <c r="L118">
        <v>3</v>
      </c>
      <c r="M118" s="12" t="s">
        <v>360</v>
      </c>
      <c r="N118">
        <v>7130.7975290000004</v>
      </c>
      <c r="O118" s="12">
        <v>2002</v>
      </c>
      <c r="P118" s="12"/>
      <c r="Q118" s="12"/>
      <c r="R118" s="12"/>
      <c r="S118" s="12" t="s">
        <v>361</v>
      </c>
      <c r="T118" s="12" t="s">
        <v>355</v>
      </c>
    </row>
    <row r="119" spans="1:20">
      <c r="A119" s="12" t="s">
        <v>139</v>
      </c>
      <c r="B119" s="12" t="s">
        <v>501</v>
      </c>
      <c r="C119" s="12" t="s">
        <v>389</v>
      </c>
      <c r="D119" s="14">
        <v>674036</v>
      </c>
      <c r="E119" s="14">
        <v>148632836</v>
      </c>
      <c r="F119" s="15">
        <v>52.803699999999999</v>
      </c>
      <c r="G119" s="13">
        <v>476</v>
      </c>
      <c r="H119" s="13">
        <v>11476</v>
      </c>
      <c r="I119" s="12">
        <v>121</v>
      </c>
      <c r="J119" s="12">
        <v>121</v>
      </c>
      <c r="K119" s="12" t="b">
        <v>0</v>
      </c>
      <c r="L119">
        <v>4</v>
      </c>
      <c r="M119" s="12" t="s">
        <v>142</v>
      </c>
      <c r="N119">
        <v>17971.952120000002</v>
      </c>
      <c r="O119" s="12">
        <v>2002</v>
      </c>
      <c r="P119" s="12" t="s">
        <v>19</v>
      </c>
      <c r="Q119" s="12" t="s">
        <v>250</v>
      </c>
      <c r="R119" s="12"/>
      <c r="S119" s="12" t="s">
        <v>34</v>
      </c>
      <c r="T119" s="12" t="s">
        <v>137</v>
      </c>
    </row>
    <row r="120" spans="1:20">
      <c r="A120" s="12" t="s">
        <v>162</v>
      </c>
      <c r="B120" s="12" t="s">
        <v>502</v>
      </c>
      <c r="C120" s="12" t="s">
        <v>389</v>
      </c>
      <c r="D120" s="14">
        <v>530738</v>
      </c>
      <c r="E120" s="14">
        <v>110386652</v>
      </c>
      <c r="F120" s="15">
        <v>39.216299999999997</v>
      </c>
      <c r="G120" s="13">
        <v>1162</v>
      </c>
      <c r="H120" s="13">
        <v>3352</v>
      </c>
      <c r="I120" s="12">
        <v>22</v>
      </c>
      <c r="J120" s="12">
        <v>22</v>
      </c>
      <c r="K120" s="12" t="b">
        <v>1</v>
      </c>
      <c r="L120" t="s">
        <v>522</v>
      </c>
      <c r="M120" s="12" t="s">
        <v>164</v>
      </c>
      <c r="N120">
        <v>18169.612529999999</v>
      </c>
      <c r="O120" s="12">
        <v>1999</v>
      </c>
      <c r="P120" s="12" t="s">
        <v>19</v>
      </c>
      <c r="Q120" s="12">
        <v>18</v>
      </c>
      <c r="R120" s="12"/>
      <c r="S120" s="12" t="s">
        <v>165</v>
      </c>
      <c r="T120" s="12" t="s">
        <v>166</v>
      </c>
    </row>
    <row r="121" spans="1:20">
      <c r="A121" s="12" t="s">
        <v>163</v>
      </c>
      <c r="B121" s="12" t="s">
        <v>503</v>
      </c>
      <c r="C121" s="12" t="s">
        <v>389</v>
      </c>
      <c r="D121" s="14">
        <v>591446</v>
      </c>
      <c r="E121" s="14">
        <v>122770514</v>
      </c>
      <c r="F121" s="15">
        <v>43.6158</v>
      </c>
      <c r="G121" s="13">
        <v>1048</v>
      </c>
      <c r="H121" s="13">
        <v>4276</v>
      </c>
      <c r="I121" s="12">
        <v>247</v>
      </c>
      <c r="J121" s="12">
        <v>8</v>
      </c>
      <c r="K121" s="12" t="b">
        <v>1</v>
      </c>
      <c r="L121">
        <v>1</v>
      </c>
      <c r="M121" s="12">
        <v>160013</v>
      </c>
      <c r="N121">
        <v>15672.551160000001</v>
      </c>
      <c r="O121" s="12">
        <v>2002</v>
      </c>
      <c r="P121" s="12" t="s">
        <v>0</v>
      </c>
      <c r="Q121" s="12">
        <v>46</v>
      </c>
      <c r="R121" s="12"/>
      <c r="S121" s="12" t="s">
        <v>53</v>
      </c>
      <c r="T121" s="12" t="s">
        <v>149</v>
      </c>
    </row>
    <row r="122" spans="1:20">
      <c r="A122" s="12" t="s">
        <v>240</v>
      </c>
      <c r="B122" s="12" t="s">
        <v>504</v>
      </c>
      <c r="C122" s="12" t="s">
        <v>389</v>
      </c>
      <c r="D122" s="14">
        <v>500420</v>
      </c>
      <c r="E122" s="14">
        <v>114279893</v>
      </c>
      <c r="F122" s="15">
        <v>40.599400000000003</v>
      </c>
      <c r="G122" s="13">
        <v>513</v>
      </c>
      <c r="H122" s="13">
        <v>13729</v>
      </c>
      <c r="I122" s="12">
        <v>254</v>
      </c>
      <c r="J122" s="12">
        <v>8</v>
      </c>
      <c r="K122" s="12" t="b">
        <v>0</v>
      </c>
      <c r="L122">
        <v>1</v>
      </c>
      <c r="M122" s="12" t="s">
        <v>362</v>
      </c>
      <c r="N122">
        <v>9560.6756839999998</v>
      </c>
      <c r="O122" s="12"/>
      <c r="P122" s="12"/>
      <c r="Q122" s="12"/>
      <c r="R122" s="12"/>
      <c r="S122" s="12" t="s">
        <v>53</v>
      </c>
      <c r="T122" s="12"/>
    </row>
    <row r="123" spans="1:20">
      <c r="A123" s="12" t="s">
        <v>143</v>
      </c>
      <c r="B123" s="12" t="s">
        <v>505</v>
      </c>
      <c r="C123" s="12" t="s">
        <v>389</v>
      </c>
      <c r="D123" s="14">
        <v>545130</v>
      </c>
      <c r="E123" s="14">
        <v>123997268</v>
      </c>
      <c r="F123" s="15">
        <v>44.051600000000001</v>
      </c>
      <c r="G123" s="13">
        <v>164</v>
      </c>
      <c r="H123" s="13">
        <v>40509</v>
      </c>
      <c r="I123" s="12">
        <v>36</v>
      </c>
      <c r="J123" s="12">
        <v>30</v>
      </c>
      <c r="K123" s="12" t="b">
        <v>1</v>
      </c>
      <c r="L123">
        <v>3</v>
      </c>
      <c r="M123" s="12" t="s">
        <v>144</v>
      </c>
      <c r="N123">
        <v>2600.7180859999999</v>
      </c>
      <c r="O123" s="12"/>
      <c r="P123" s="12"/>
      <c r="Q123" s="12"/>
      <c r="R123" s="12" t="s">
        <v>145</v>
      </c>
      <c r="S123" s="12" t="s">
        <v>1</v>
      </c>
      <c r="T123" s="12" t="s">
        <v>91</v>
      </c>
    </row>
    <row r="124" spans="1:20">
      <c r="A124" s="12" t="s">
        <v>146</v>
      </c>
      <c r="B124" s="12" t="s">
        <v>506</v>
      </c>
      <c r="C124" s="12" t="s">
        <v>389</v>
      </c>
      <c r="D124" s="14">
        <v>3034776</v>
      </c>
      <c r="E124" s="14">
        <v>293832635</v>
      </c>
      <c r="F124" s="15">
        <v>104.38800000000001</v>
      </c>
      <c r="G124" s="13">
        <v>88</v>
      </c>
      <c r="H124" s="13">
        <v>89196</v>
      </c>
      <c r="I124" s="12">
        <v>72</v>
      </c>
      <c r="J124" s="12">
        <v>72</v>
      </c>
      <c r="K124" s="12" t="b">
        <v>1</v>
      </c>
      <c r="L124">
        <v>1</v>
      </c>
      <c r="M124" s="12">
        <v>1045</v>
      </c>
      <c r="N124">
        <v>20275.395700000001</v>
      </c>
      <c r="O124" s="12"/>
      <c r="P124" s="12"/>
      <c r="Q124" s="12"/>
      <c r="R124" s="12" t="s">
        <v>168</v>
      </c>
      <c r="S124" s="12" t="s">
        <v>1</v>
      </c>
      <c r="T124" s="12" t="s">
        <v>91</v>
      </c>
    </row>
    <row r="125" spans="1:20">
      <c r="A125" s="12" t="s">
        <v>167</v>
      </c>
      <c r="B125" s="12" t="s">
        <v>507</v>
      </c>
      <c r="C125" s="12" t="s">
        <v>389</v>
      </c>
      <c r="D125" s="14">
        <v>7374422</v>
      </c>
      <c r="E125" s="14">
        <v>697613810</v>
      </c>
      <c r="F125" s="15">
        <v>247.83600000000001</v>
      </c>
      <c r="G125" s="13">
        <v>62</v>
      </c>
      <c r="H125" s="13">
        <v>106614</v>
      </c>
      <c r="I125" s="12">
        <v>5</v>
      </c>
      <c r="J125" s="12">
        <v>5</v>
      </c>
      <c r="K125" s="12" t="b">
        <v>1</v>
      </c>
      <c r="L125">
        <v>2</v>
      </c>
      <c r="M125" s="12" t="s">
        <v>147</v>
      </c>
      <c r="N125">
        <v>14382.518050000001</v>
      </c>
      <c r="O125" s="12">
        <v>2003</v>
      </c>
      <c r="P125" s="12" t="s">
        <v>0</v>
      </c>
      <c r="Q125" s="12">
        <v>78</v>
      </c>
      <c r="R125" s="12" t="s">
        <v>148</v>
      </c>
      <c r="S125" s="12" t="s">
        <v>1</v>
      </c>
      <c r="T125" s="12" t="s">
        <v>8</v>
      </c>
    </row>
    <row r="131" spans="2:8">
      <c r="B131" s="11"/>
      <c r="H131" s="11"/>
    </row>
  </sheetData>
  <sortState ref="A2:T128">
    <sortCondition ref="A2:A1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A93B9-6636-E54F-8909-327976A3AD32}">
  <dimension ref="A3:C125"/>
  <sheetViews>
    <sheetView workbookViewId="0">
      <selection activeCell="A3" sqref="A3:C125"/>
    </sheetView>
  </sheetViews>
  <sheetFormatPr baseColWidth="10" defaultRowHeight="15"/>
  <sheetData>
    <row r="3" spans="1:3">
      <c r="A3" s="9" t="s">
        <v>366</v>
      </c>
      <c r="B3" s="9">
        <v>66</v>
      </c>
      <c r="C3" s="9">
        <v>103013</v>
      </c>
    </row>
    <row r="4" spans="1:3">
      <c r="A4" s="9" t="s">
        <v>385</v>
      </c>
      <c r="B4" s="9">
        <v>786</v>
      </c>
      <c r="C4" s="9">
        <v>6493</v>
      </c>
    </row>
    <row r="5" spans="1:3">
      <c r="A5" s="9" t="s">
        <v>384</v>
      </c>
      <c r="B5" s="9">
        <v>872</v>
      </c>
      <c r="C5" s="9">
        <v>5245</v>
      </c>
    </row>
    <row r="6" spans="1:3">
      <c r="A6" s="9" t="s">
        <v>383</v>
      </c>
      <c r="B6" s="9">
        <v>264</v>
      </c>
      <c r="C6" s="9">
        <v>54067</v>
      </c>
    </row>
    <row r="7" spans="1:3">
      <c r="A7" s="9" t="s">
        <v>382</v>
      </c>
      <c r="B7" s="9">
        <v>391</v>
      </c>
      <c r="C7" s="9">
        <v>23471</v>
      </c>
    </row>
    <row r="8" spans="1:3">
      <c r="A8" s="9" t="s">
        <v>381</v>
      </c>
      <c r="B8" s="9">
        <v>287</v>
      </c>
      <c r="C8" s="9">
        <v>24415</v>
      </c>
    </row>
    <row r="9" spans="1:3">
      <c r="A9" s="9" t="s">
        <v>380</v>
      </c>
      <c r="B9" s="9">
        <v>608</v>
      </c>
      <c r="C9" s="9">
        <v>10052</v>
      </c>
    </row>
    <row r="10" spans="1:3">
      <c r="A10" s="9" t="s">
        <v>379</v>
      </c>
      <c r="B10" s="9">
        <v>689</v>
      </c>
      <c r="C10" s="9">
        <v>7757</v>
      </c>
    </row>
    <row r="11" spans="1:3">
      <c r="A11" s="9" t="s">
        <v>378</v>
      </c>
      <c r="B11" s="9">
        <v>270</v>
      </c>
      <c r="C11" s="9">
        <v>69327</v>
      </c>
    </row>
    <row r="12" spans="1:3">
      <c r="A12" s="9" t="s">
        <v>377</v>
      </c>
      <c r="B12" s="9">
        <v>173</v>
      </c>
      <c r="C12" s="9">
        <v>59824</v>
      </c>
    </row>
    <row r="13" spans="1:3">
      <c r="A13" s="9" t="s">
        <v>386</v>
      </c>
      <c r="B13" s="9">
        <v>285</v>
      </c>
      <c r="C13" s="9">
        <v>20231</v>
      </c>
    </row>
    <row r="14" spans="1:3">
      <c r="A14" s="9" t="s">
        <v>376</v>
      </c>
      <c r="B14" s="9">
        <v>72</v>
      </c>
      <c r="C14" s="9">
        <v>179023</v>
      </c>
    </row>
    <row r="15" spans="1:3">
      <c r="A15" s="9" t="s">
        <v>375</v>
      </c>
      <c r="B15" s="9">
        <v>535</v>
      </c>
      <c r="C15" s="9">
        <v>10068</v>
      </c>
    </row>
    <row r="16" spans="1:3">
      <c r="A16" s="9" t="s">
        <v>374</v>
      </c>
      <c r="B16" s="9">
        <v>604</v>
      </c>
      <c r="C16" s="9">
        <v>10789</v>
      </c>
    </row>
    <row r="17" spans="1:3">
      <c r="A17" s="9" t="s">
        <v>373</v>
      </c>
      <c r="B17" s="9">
        <v>805</v>
      </c>
      <c r="C17" s="9">
        <v>6452</v>
      </c>
    </row>
    <row r="18" spans="1:3">
      <c r="A18" s="9" t="s">
        <v>372</v>
      </c>
      <c r="B18" s="9">
        <v>1184</v>
      </c>
      <c r="C18" s="9">
        <v>5221</v>
      </c>
    </row>
    <row r="19" spans="1:3">
      <c r="A19" s="9" t="s">
        <v>371</v>
      </c>
      <c r="B19" s="9">
        <v>358</v>
      </c>
      <c r="C19" s="9">
        <v>15994</v>
      </c>
    </row>
    <row r="20" spans="1:3">
      <c r="A20" s="9" t="s">
        <v>370</v>
      </c>
      <c r="B20" s="9">
        <v>147</v>
      </c>
      <c r="C20" s="9">
        <v>53225</v>
      </c>
    </row>
    <row r="21" spans="1:3">
      <c r="A21" s="9" t="s">
        <v>369</v>
      </c>
      <c r="B21" s="9">
        <v>312</v>
      </c>
      <c r="C21" s="9">
        <v>62456</v>
      </c>
    </row>
    <row r="22" spans="1:3">
      <c r="A22" s="9" t="s">
        <v>368</v>
      </c>
      <c r="B22" s="9">
        <v>122</v>
      </c>
      <c r="C22" s="9">
        <v>103526</v>
      </c>
    </row>
    <row r="23" spans="1:3">
      <c r="A23" s="9" t="s">
        <v>367</v>
      </c>
      <c r="B23" s="9">
        <v>941</v>
      </c>
      <c r="C23" s="9">
        <v>4813</v>
      </c>
    </row>
    <row r="24" spans="1:3">
      <c r="A24" s="9" t="s">
        <v>60</v>
      </c>
      <c r="B24" s="9">
        <v>263</v>
      </c>
      <c r="C24" s="9">
        <v>86825</v>
      </c>
    </row>
    <row r="25" spans="1:3">
      <c r="A25" s="9" t="s">
        <v>63</v>
      </c>
      <c r="B25" s="9">
        <v>570</v>
      </c>
      <c r="C25" s="9">
        <v>11777</v>
      </c>
    </row>
    <row r="26" spans="1:3">
      <c r="A26" s="9" t="s">
        <v>66</v>
      </c>
      <c r="B26" s="9">
        <v>663</v>
      </c>
      <c r="C26" s="9">
        <v>7654</v>
      </c>
    </row>
    <row r="27" spans="1:3">
      <c r="A27" s="9" t="s">
        <v>177</v>
      </c>
      <c r="B27" s="9">
        <v>343</v>
      </c>
      <c r="C27" s="9">
        <v>16111</v>
      </c>
    </row>
    <row r="28" spans="1:3">
      <c r="A28" s="9" t="s">
        <v>178</v>
      </c>
      <c r="B28" s="9">
        <v>336</v>
      </c>
      <c r="C28" s="9">
        <v>47796</v>
      </c>
    </row>
    <row r="29" spans="1:3">
      <c r="A29" s="9" t="s">
        <v>68</v>
      </c>
      <c r="B29" s="9">
        <v>183</v>
      </c>
      <c r="C29" s="9">
        <v>62450</v>
      </c>
    </row>
    <row r="30" spans="1:3">
      <c r="A30" s="9" t="s">
        <v>154</v>
      </c>
      <c r="B30" s="9">
        <v>676</v>
      </c>
      <c r="C30" s="9">
        <v>14547</v>
      </c>
    </row>
    <row r="31" spans="1:3">
      <c r="A31" s="9" t="s">
        <v>70</v>
      </c>
      <c r="B31" s="9">
        <v>521</v>
      </c>
      <c r="C31" s="9">
        <v>10411</v>
      </c>
    </row>
    <row r="32" spans="1:3">
      <c r="A32" s="9" t="s">
        <v>73</v>
      </c>
      <c r="B32" s="9">
        <v>23</v>
      </c>
      <c r="C32" s="9">
        <v>206809</v>
      </c>
    </row>
    <row r="33" spans="1:3">
      <c r="A33" s="9" t="s">
        <v>179</v>
      </c>
      <c r="B33" s="9">
        <v>160</v>
      </c>
      <c r="C33" s="9">
        <v>38960</v>
      </c>
    </row>
    <row r="34" spans="1:3">
      <c r="A34" s="9" t="s">
        <v>77</v>
      </c>
      <c r="B34" s="9">
        <v>535</v>
      </c>
      <c r="C34" s="9">
        <v>21977</v>
      </c>
    </row>
    <row r="35" spans="1:3">
      <c r="A35" s="9" t="s">
        <v>156</v>
      </c>
      <c r="B35" s="9">
        <v>179</v>
      </c>
      <c r="C35" s="9">
        <v>53641</v>
      </c>
    </row>
    <row r="36" spans="1:3">
      <c r="A36" s="9" t="s">
        <v>180</v>
      </c>
      <c r="B36" s="9">
        <v>72</v>
      </c>
      <c r="C36" s="9">
        <v>118858</v>
      </c>
    </row>
    <row r="37" spans="1:3">
      <c r="A37" s="9" t="s">
        <v>80</v>
      </c>
      <c r="B37" s="9">
        <v>304</v>
      </c>
      <c r="C37" s="9">
        <v>21324</v>
      </c>
    </row>
    <row r="38" spans="1:3">
      <c r="A38" s="9" t="s">
        <v>158</v>
      </c>
      <c r="B38" s="9">
        <v>144</v>
      </c>
      <c r="C38" s="9">
        <v>100273</v>
      </c>
    </row>
    <row r="39" spans="1:3">
      <c r="A39" s="9" t="s">
        <v>181</v>
      </c>
      <c r="B39" s="9">
        <v>247</v>
      </c>
      <c r="C39" s="9">
        <v>29251</v>
      </c>
    </row>
    <row r="40" spans="1:3">
      <c r="A40" s="9" t="s">
        <v>182</v>
      </c>
      <c r="B40" s="9">
        <v>162</v>
      </c>
      <c r="C40" s="9">
        <v>44271</v>
      </c>
    </row>
    <row r="41" spans="1:3">
      <c r="A41" s="9" t="s">
        <v>183</v>
      </c>
      <c r="B41" s="9">
        <v>241</v>
      </c>
      <c r="C41" s="9">
        <v>28385</v>
      </c>
    </row>
    <row r="42" spans="1:3">
      <c r="A42" s="9" t="s">
        <v>184</v>
      </c>
      <c r="B42" s="9">
        <v>162</v>
      </c>
      <c r="C42" s="9">
        <v>46817</v>
      </c>
    </row>
    <row r="43" spans="1:3">
      <c r="A43" s="9" t="s">
        <v>83</v>
      </c>
      <c r="B43" s="9">
        <v>557</v>
      </c>
      <c r="C43" s="9">
        <v>26118</v>
      </c>
    </row>
    <row r="44" spans="1:3">
      <c r="A44" s="9" t="s">
        <v>86</v>
      </c>
      <c r="B44" s="9">
        <v>148</v>
      </c>
      <c r="C44" s="9">
        <v>42414</v>
      </c>
    </row>
    <row r="45" spans="1:3">
      <c r="A45" s="9" t="s">
        <v>185</v>
      </c>
      <c r="B45" s="9">
        <v>173</v>
      </c>
      <c r="C45" s="9">
        <v>83775</v>
      </c>
    </row>
    <row r="46" spans="1:3">
      <c r="A46" s="9" t="s">
        <v>89</v>
      </c>
      <c r="B46" s="9">
        <v>191</v>
      </c>
      <c r="C46" s="9">
        <v>51911</v>
      </c>
    </row>
    <row r="47" spans="1:3">
      <c r="A47" s="9" t="s">
        <v>92</v>
      </c>
      <c r="B47" s="9">
        <v>212</v>
      </c>
      <c r="C47" s="9">
        <v>44047</v>
      </c>
    </row>
    <row r="48" spans="1:3">
      <c r="A48" s="9" t="s">
        <v>186</v>
      </c>
      <c r="B48" s="9">
        <v>227</v>
      </c>
      <c r="C48" s="9">
        <v>25404</v>
      </c>
    </row>
    <row r="49" spans="1:3">
      <c r="A49" s="9" t="s">
        <v>187</v>
      </c>
      <c r="B49" s="9">
        <v>170</v>
      </c>
      <c r="C49" s="9">
        <v>39198</v>
      </c>
    </row>
    <row r="50" spans="1:3">
      <c r="A50" s="9" t="s">
        <v>95</v>
      </c>
      <c r="B50" s="9">
        <v>196</v>
      </c>
      <c r="C50" s="9">
        <v>33667</v>
      </c>
    </row>
    <row r="51" spans="1:3">
      <c r="A51" s="9" t="s">
        <v>188</v>
      </c>
      <c r="B51" s="9">
        <v>598</v>
      </c>
      <c r="C51" s="9">
        <v>9188</v>
      </c>
    </row>
    <row r="52" spans="1:3">
      <c r="A52" s="9" t="s">
        <v>189</v>
      </c>
      <c r="B52" s="9">
        <v>126</v>
      </c>
      <c r="C52" s="9">
        <v>52062</v>
      </c>
    </row>
    <row r="53" spans="1:3">
      <c r="A53" s="9" t="s">
        <v>190</v>
      </c>
      <c r="B53" s="9">
        <v>88</v>
      </c>
      <c r="C53" s="9">
        <v>116200</v>
      </c>
    </row>
    <row r="54" spans="1:3">
      <c r="A54" s="9" t="s">
        <v>191</v>
      </c>
      <c r="B54" s="9">
        <v>675</v>
      </c>
      <c r="C54" s="9">
        <v>8725</v>
      </c>
    </row>
    <row r="55" spans="1:3">
      <c r="A55" s="9" t="s">
        <v>192</v>
      </c>
      <c r="B55" s="9">
        <v>423</v>
      </c>
      <c r="C55" s="9">
        <v>14677</v>
      </c>
    </row>
    <row r="56" spans="1:3">
      <c r="A56" s="9" t="s">
        <v>193</v>
      </c>
      <c r="B56" s="9">
        <v>882</v>
      </c>
      <c r="C56" s="9">
        <v>4897</v>
      </c>
    </row>
    <row r="57" spans="1:3">
      <c r="A57" s="9" t="s">
        <v>98</v>
      </c>
      <c r="B57" s="9">
        <v>229</v>
      </c>
      <c r="C57" s="9">
        <v>26240</v>
      </c>
    </row>
    <row r="58" spans="1:3">
      <c r="A58" s="9" t="s">
        <v>194</v>
      </c>
      <c r="B58" s="9">
        <v>348</v>
      </c>
      <c r="C58" s="9">
        <v>19366</v>
      </c>
    </row>
    <row r="59" spans="1:3">
      <c r="A59" s="9" t="s">
        <v>100</v>
      </c>
      <c r="B59" s="9">
        <v>198</v>
      </c>
      <c r="C59" s="9">
        <v>33591</v>
      </c>
    </row>
    <row r="60" spans="1:3">
      <c r="A60" s="9" t="s">
        <v>103</v>
      </c>
      <c r="B60" s="9">
        <v>329</v>
      </c>
      <c r="C60" s="9">
        <v>18639</v>
      </c>
    </row>
    <row r="61" spans="1:3">
      <c r="A61" s="9" t="s">
        <v>105</v>
      </c>
      <c r="B61" s="9">
        <v>228</v>
      </c>
      <c r="C61" s="9">
        <v>41699</v>
      </c>
    </row>
    <row r="62" spans="1:3">
      <c r="A62" s="9" t="s">
        <v>195</v>
      </c>
      <c r="B62" s="9">
        <v>854</v>
      </c>
      <c r="C62" s="9">
        <v>5532</v>
      </c>
    </row>
    <row r="63" spans="1:3">
      <c r="A63" s="9" t="s">
        <v>196</v>
      </c>
      <c r="B63" s="9">
        <v>1207</v>
      </c>
      <c r="C63" s="9">
        <v>3229</v>
      </c>
    </row>
    <row r="64" spans="1:3">
      <c r="A64" s="9" t="s">
        <v>197</v>
      </c>
      <c r="B64" s="9">
        <v>444</v>
      </c>
      <c r="C64" s="9">
        <v>13085</v>
      </c>
    </row>
    <row r="65" spans="1:3">
      <c r="A65" s="9" t="s">
        <v>198</v>
      </c>
      <c r="B65" s="9">
        <v>404</v>
      </c>
      <c r="C65" s="9">
        <v>13189</v>
      </c>
    </row>
    <row r="66" spans="1:3">
      <c r="A66" s="9" t="s">
        <v>54</v>
      </c>
      <c r="B66" s="9">
        <v>96</v>
      </c>
      <c r="C66" s="9">
        <v>70029</v>
      </c>
    </row>
    <row r="67" spans="1:3">
      <c r="A67" s="9" t="s">
        <v>108</v>
      </c>
      <c r="B67" s="9">
        <v>117</v>
      </c>
      <c r="C67" s="9">
        <v>86292</v>
      </c>
    </row>
    <row r="68" spans="1:3">
      <c r="A68" s="9" t="s">
        <v>199</v>
      </c>
      <c r="B68" s="9">
        <v>255</v>
      </c>
      <c r="C68" s="9">
        <v>26145</v>
      </c>
    </row>
    <row r="69" spans="1:3">
      <c r="A69" s="9" t="s">
        <v>200</v>
      </c>
      <c r="B69" s="9">
        <v>150</v>
      </c>
      <c r="C69" s="9">
        <v>84153</v>
      </c>
    </row>
    <row r="70" spans="1:3">
      <c r="A70" s="9" t="s">
        <v>201</v>
      </c>
      <c r="B70" s="9">
        <v>185</v>
      </c>
      <c r="C70" s="9">
        <v>36375</v>
      </c>
    </row>
    <row r="71" spans="1:3">
      <c r="A71" s="9" t="s">
        <v>202</v>
      </c>
      <c r="B71" s="9">
        <v>529</v>
      </c>
      <c r="C71" s="9">
        <v>10405</v>
      </c>
    </row>
    <row r="72" spans="1:3">
      <c r="A72" s="9" t="s">
        <v>203</v>
      </c>
      <c r="B72" s="9">
        <v>99</v>
      </c>
      <c r="C72" s="9">
        <v>142251</v>
      </c>
    </row>
    <row r="73" spans="1:3">
      <c r="A73" s="9" t="s">
        <v>204</v>
      </c>
      <c r="B73" s="9">
        <v>206</v>
      </c>
      <c r="C73" s="9">
        <v>38927</v>
      </c>
    </row>
    <row r="74" spans="1:3">
      <c r="A74" s="9" t="s">
        <v>110</v>
      </c>
      <c r="B74" s="9">
        <v>625</v>
      </c>
      <c r="C74" s="9">
        <v>8216</v>
      </c>
    </row>
    <row r="75" spans="1:3">
      <c r="A75" s="9" t="s">
        <v>205</v>
      </c>
      <c r="B75" s="9">
        <v>139</v>
      </c>
      <c r="C75" s="9">
        <v>48124</v>
      </c>
    </row>
    <row r="76" spans="1:3">
      <c r="A76" s="9" t="s">
        <v>206</v>
      </c>
      <c r="B76" s="9">
        <v>222</v>
      </c>
      <c r="C76" s="9">
        <v>43065</v>
      </c>
    </row>
    <row r="77" spans="1:3">
      <c r="A77" s="9" t="s">
        <v>207</v>
      </c>
      <c r="B77" s="9">
        <v>123</v>
      </c>
      <c r="C77" s="9">
        <v>65031</v>
      </c>
    </row>
    <row r="78" spans="1:3">
      <c r="A78" s="9" t="s">
        <v>208</v>
      </c>
      <c r="B78" s="9">
        <v>137</v>
      </c>
      <c r="C78" s="9">
        <v>43665</v>
      </c>
    </row>
    <row r="79" spans="1:3">
      <c r="A79" s="9" t="s">
        <v>209</v>
      </c>
      <c r="B79" s="9">
        <v>174</v>
      </c>
      <c r="C79" s="9">
        <v>43862</v>
      </c>
    </row>
    <row r="80" spans="1:3">
      <c r="A80" s="9" t="s">
        <v>210</v>
      </c>
      <c r="B80" s="9">
        <v>242</v>
      </c>
      <c r="C80" s="9">
        <v>22325</v>
      </c>
    </row>
    <row r="81" spans="1:3">
      <c r="A81" s="9" t="s">
        <v>211</v>
      </c>
      <c r="B81" s="9">
        <v>176</v>
      </c>
      <c r="C81" s="9">
        <v>35868</v>
      </c>
    </row>
    <row r="82" spans="1:3">
      <c r="A82" s="9" t="s">
        <v>212</v>
      </c>
      <c r="B82" s="9">
        <v>204</v>
      </c>
      <c r="C82" s="9">
        <v>36358</v>
      </c>
    </row>
    <row r="83" spans="1:3">
      <c r="A83" s="9" t="s">
        <v>213</v>
      </c>
      <c r="B83" s="9">
        <v>350</v>
      </c>
      <c r="C83" s="9">
        <v>20484</v>
      </c>
    </row>
    <row r="84" spans="1:3">
      <c r="A84" s="9" t="s">
        <v>214</v>
      </c>
      <c r="B84" s="9">
        <v>221</v>
      </c>
      <c r="C84" s="9">
        <v>30058</v>
      </c>
    </row>
    <row r="85" spans="1:3">
      <c r="A85" s="9" t="s">
        <v>215</v>
      </c>
      <c r="B85" s="9">
        <v>76</v>
      </c>
      <c r="C85" s="9">
        <v>128476</v>
      </c>
    </row>
    <row r="86" spans="1:3">
      <c r="A86" s="9" t="s">
        <v>216</v>
      </c>
      <c r="B86" s="9">
        <v>294</v>
      </c>
      <c r="C86" s="9">
        <v>24554</v>
      </c>
    </row>
    <row r="87" spans="1:3">
      <c r="A87" s="9" t="s">
        <v>217</v>
      </c>
      <c r="B87" s="9">
        <v>790</v>
      </c>
      <c r="C87" s="9">
        <v>5887</v>
      </c>
    </row>
    <row r="88" spans="1:3">
      <c r="A88" s="9" t="s">
        <v>218</v>
      </c>
      <c r="B88" s="9">
        <v>294</v>
      </c>
      <c r="C88" s="9">
        <v>60643</v>
      </c>
    </row>
    <row r="89" spans="1:3">
      <c r="A89" s="9" t="s">
        <v>219</v>
      </c>
      <c r="B89" s="9">
        <v>449</v>
      </c>
      <c r="C89" s="9">
        <v>11338</v>
      </c>
    </row>
    <row r="90" spans="1:3">
      <c r="A90" s="9" t="s">
        <v>220</v>
      </c>
      <c r="B90" s="9">
        <v>289</v>
      </c>
      <c r="C90" s="9">
        <v>27374</v>
      </c>
    </row>
    <row r="91" spans="1:3">
      <c r="A91" s="9" t="s">
        <v>221</v>
      </c>
      <c r="B91" s="9">
        <v>196</v>
      </c>
      <c r="C91" s="9">
        <v>42168</v>
      </c>
    </row>
    <row r="92" spans="1:3">
      <c r="A92" s="9" t="s">
        <v>222</v>
      </c>
      <c r="B92" s="9">
        <v>455</v>
      </c>
      <c r="C92" s="9">
        <v>25943</v>
      </c>
    </row>
    <row r="93" spans="1:3">
      <c r="A93" s="9" t="s">
        <v>113</v>
      </c>
      <c r="B93" s="9">
        <v>370</v>
      </c>
      <c r="C93" s="9">
        <v>38976</v>
      </c>
    </row>
    <row r="94" spans="1:3">
      <c r="A94" s="9" t="s">
        <v>116</v>
      </c>
      <c r="B94" s="9">
        <v>3140</v>
      </c>
      <c r="C94" s="9">
        <v>2578</v>
      </c>
    </row>
    <row r="95" spans="1:3">
      <c r="A95" s="9" t="s">
        <v>118</v>
      </c>
      <c r="B95" s="9">
        <v>370</v>
      </c>
      <c r="C95" s="9">
        <v>31627</v>
      </c>
    </row>
    <row r="96" spans="1:3">
      <c r="A96" s="9" t="s">
        <v>122</v>
      </c>
      <c r="B96" s="9">
        <v>560</v>
      </c>
      <c r="C96" s="9">
        <v>15294</v>
      </c>
    </row>
    <row r="97" spans="1:3">
      <c r="A97" s="9" t="s">
        <v>124</v>
      </c>
      <c r="B97" s="9">
        <v>423</v>
      </c>
      <c r="C97" s="9">
        <v>20842</v>
      </c>
    </row>
    <row r="98" spans="1:3">
      <c r="A98" s="9" t="s">
        <v>223</v>
      </c>
      <c r="B98" s="9">
        <v>371</v>
      </c>
      <c r="C98" s="9">
        <v>17510</v>
      </c>
    </row>
    <row r="99" spans="1:3">
      <c r="A99" s="9" t="s">
        <v>224</v>
      </c>
      <c r="B99" s="9">
        <v>103</v>
      </c>
      <c r="C99" s="9">
        <v>76574</v>
      </c>
    </row>
    <row r="100" spans="1:3">
      <c r="A100" s="9" t="s">
        <v>225</v>
      </c>
      <c r="B100" s="9">
        <v>364</v>
      </c>
      <c r="C100" s="9">
        <v>38123</v>
      </c>
    </row>
    <row r="101" spans="1:3">
      <c r="A101" s="9" t="s">
        <v>126</v>
      </c>
      <c r="B101" s="9">
        <v>178</v>
      </c>
      <c r="C101" s="9">
        <v>41759</v>
      </c>
    </row>
    <row r="102" spans="1:3">
      <c r="A102" s="9" t="s">
        <v>226</v>
      </c>
      <c r="B102" s="9">
        <v>787</v>
      </c>
      <c r="C102" s="9">
        <v>11490</v>
      </c>
    </row>
    <row r="103" spans="1:3">
      <c r="A103" s="9" t="s">
        <v>227</v>
      </c>
      <c r="B103" s="9">
        <v>256</v>
      </c>
      <c r="C103" s="9">
        <v>31573</v>
      </c>
    </row>
    <row r="104" spans="1:3">
      <c r="A104" s="9" t="s">
        <v>129</v>
      </c>
      <c r="B104" s="9">
        <v>193</v>
      </c>
      <c r="C104" s="9">
        <v>35189</v>
      </c>
    </row>
    <row r="105" spans="1:3">
      <c r="A105" s="9" t="s">
        <v>228</v>
      </c>
      <c r="B105" s="9">
        <v>496</v>
      </c>
      <c r="C105" s="9">
        <v>10151</v>
      </c>
    </row>
    <row r="106" spans="1:3">
      <c r="A106" s="9" t="s">
        <v>229</v>
      </c>
      <c r="B106" s="9">
        <v>615</v>
      </c>
      <c r="C106" s="9">
        <v>8305</v>
      </c>
    </row>
    <row r="107" spans="1:3">
      <c r="A107" s="9" t="s">
        <v>230</v>
      </c>
      <c r="B107" s="9">
        <v>274</v>
      </c>
      <c r="C107" s="9">
        <v>31054</v>
      </c>
    </row>
    <row r="108" spans="1:3">
      <c r="A108" s="9" t="s">
        <v>132</v>
      </c>
      <c r="B108" s="9">
        <v>658</v>
      </c>
      <c r="C108" s="9">
        <v>20174</v>
      </c>
    </row>
    <row r="109" spans="1:3">
      <c r="A109" s="9" t="s">
        <v>232</v>
      </c>
      <c r="B109" s="9">
        <v>388</v>
      </c>
      <c r="C109" s="9">
        <v>15767</v>
      </c>
    </row>
    <row r="110" spans="1:3">
      <c r="A110" s="9" t="s">
        <v>233</v>
      </c>
      <c r="B110" s="9">
        <v>74</v>
      </c>
      <c r="C110" s="9">
        <v>118060</v>
      </c>
    </row>
    <row r="111" spans="1:3">
      <c r="A111" s="9" t="s">
        <v>135</v>
      </c>
      <c r="B111" s="9">
        <v>114</v>
      </c>
      <c r="C111" s="9">
        <v>74643</v>
      </c>
    </row>
    <row r="112" spans="1:3">
      <c r="A112" s="9" t="s">
        <v>234</v>
      </c>
      <c r="B112" s="9">
        <v>139</v>
      </c>
      <c r="C112" s="9">
        <v>56092</v>
      </c>
    </row>
    <row r="113" spans="1:3">
      <c r="A113" s="9" t="s">
        <v>235</v>
      </c>
      <c r="B113" s="9">
        <v>720</v>
      </c>
      <c r="C113" s="9">
        <v>6517</v>
      </c>
    </row>
    <row r="114" spans="1:3">
      <c r="A114" s="9" t="s">
        <v>236</v>
      </c>
      <c r="B114" s="9">
        <v>776</v>
      </c>
      <c r="C114" s="9">
        <v>6307</v>
      </c>
    </row>
    <row r="115" spans="1:3">
      <c r="A115" s="9" t="s">
        <v>161</v>
      </c>
      <c r="B115" s="9">
        <v>462</v>
      </c>
      <c r="C115" s="9">
        <v>12682</v>
      </c>
    </row>
    <row r="116" spans="1:3">
      <c r="A116" s="9" t="s">
        <v>237</v>
      </c>
      <c r="B116" s="9">
        <v>227</v>
      </c>
      <c r="C116" s="9">
        <v>29664</v>
      </c>
    </row>
    <row r="117" spans="1:3">
      <c r="A117" s="9" t="s">
        <v>238</v>
      </c>
      <c r="B117" s="9">
        <v>393</v>
      </c>
      <c r="C117" s="9">
        <v>67244</v>
      </c>
    </row>
    <row r="118" spans="1:3">
      <c r="A118" s="9" t="s">
        <v>239</v>
      </c>
      <c r="B118" s="9">
        <v>817</v>
      </c>
      <c r="C118" s="9">
        <v>5979</v>
      </c>
    </row>
    <row r="119" spans="1:3">
      <c r="A119" s="9" t="s">
        <v>139</v>
      </c>
      <c r="B119" s="9">
        <v>476</v>
      </c>
      <c r="C119" s="9">
        <v>11476</v>
      </c>
    </row>
    <row r="120" spans="1:3">
      <c r="A120" s="9" t="s">
        <v>162</v>
      </c>
      <c r="B120" s="9">
        <v>1162</v>
      </c>
      <c r="C120" s="9">
        <v>3352</v>
      </c>
    </row>
    <row r="121" spans="1:3">
      <c r="A121" s="9" t="s">
        <v>163</v>
      </c>
      <c r="B121" s="9">
        <v>1048</v>
      </c>
      <c r="C121" s="9">
        <v>4276</v>
      </c>
    </row>
    <row r="122" spans="1:3">
      <c r="A122" s="9" t="s">
        <v>240</v>
      </c>
      <c r="B122" s="9">
        <v>513</v>
      </c>
      <c r="C122" s="9">
        <v>13729</v>
      </c>
    </row>
    <row r="123" spans="1:3">
      <c r="A123" s="9" t="s">
        <v>143</v>
      </c>
      <c r="B123" s="9">
        <v>164</v>
      </c>
      <c r="C123" s="9">
        <v>40509</v>
      </c>
    </row>
    <row r="124" spans="1:3">
      <c r="A124" s="9" t="s">
        <v>146</v>
      </c>
      <c r="B124" s="9">
        <v>88</v>
      </c>
      <c r="C124" s="9">
        <v>89196</v>
      </c>
    </row>
    <row r="125" spans="1:3">
      <c r="A125" s="9" t="s">
        <v>167</v>
      </c>
      <c r="B125" s="9">
        <v>62</v>
      </c>
      <c r="C125" s="9">
        <v>106614</v>
      </c>
    </row>
  </sheetData>
  <sortState ref="A3:C125">
    <sortCondition ref="A3:A1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5"/>
  <sheetViews>
    <sheetView workbookViewId="0">
      <selection activeCell="E41" sqref="E41"/>
    </sheetView>
  </sheetViews>
  <sheetFormatPr baseColWidth="10" defaultColWidth="8.83203125" defaultRowHeight="15"/>
  <cols>
    <col min="5" max="5" width="16.1640625" customWidth="1"/>
    <col min="9" max="9" width="12.1640625" customWidth="1"/>
    <col min="11" max="11" width="54.5" customWidth="1"/>
  </cols>
  <sheetData>
    <row r="1" spans="1:11">
      <c r="A1" s="1" t="s">
        <v>169</v>
      </c>
      <c r="B1" s="4" t="s">
        <v>363</v>
      </c>
      <c r="C1" s="4" t="s">
        <v>364</v>
      </c>
      <c r="D1" s="4" t="s">
        <v>365</v>
      </c>
      <c r="E1" s="1" t="s">
        <v>170</v>
      </c>
      <c r="F1" s="1" t="s">
        <v>171</v>
      </c>
      <c r="G1" s="1" t="s">
        <v>172</v>
      </c>
      <c r="H1" s="1" t="s">
        <v>173</v>
      </c>
      <c r="I1" s="1" t="s">
        <v>174</v>
      </c>
      <c r="J1" s="1" t="s">
        <v>175</v>
      </c>
      <c r="K1" s="1" t="s">
        <v>176</v>
      </c>
    </row>
    <row r="2" spans="1:11">
      <c r="A2" s="3" t="s">
        <v>241</v>
      </c>
      <c r="B2">
        <v>5</v>
      </c>
      <c r="C2">
        <v>5</v>
      </c>
      <c r="D2" t="b">
        <v>1</v>
      </c>
      <c r="E2" s="3" t="s">
        <v>245</v>
      </c>
      <c r="F2" s="3">
        <v>1996</v>
      </c>
      <c r="G2" s="3" t="s">
        <v>0</v>
      </c>
      <c r="H2" s="3" t="s">
        <v>249</v>
      </c>
      <c r="I2" s="3"/>
      <c r="J2" s="3" t="s">
        <v>152</v>
      </c>
      <c r="K2" t="s">
        <v>248</v>
      </c>
    </row>
    <row r="3" spans="1:11">
      <c r="A3" s="3" t="s">
        <v>242</v>
      </c>
      <c r="B3">
        <v>5</v>
      </c>
      <c r="C3">
        <v>5</v>
      </c>
      <c r="D3" t="b">
        <v>1</v>
      </c>
      <c r="E3" s="3" t="s">
        <v>246</v>
      </c>
      <c r="F3" s="3">
        <v>1996</v>
      </c>
      <c r="G3" s="3"/>
      <c r="H3" s="3"/>
      <c r="I3" s="3"/>
      <c r="J3" s="3" t="s">
        <v>152</v>
      </c>
      <c r="K3" s="3" t="s">
        <v>253</v>
      </c>
    </row>
    <row r="4" spans="1:11">
      <c r="A4" s="2" t="s">
        <v>11</v>
      </c>
      <c r="B4">
        <v>5</v>
      </c>
      <c r="C4">
        <v>5</v>
      </c>
      <c r="D4" t="b">
        <v>1</v>
      </c>
      <c r="E4" s="2" t="s">
        <v>12</v>
      </c>
      <c r="F4" s="2">
        <v>1997</v>
      </c>
      <c r="G4" s="2" t="s">
        <v>0</v>
      </c>
      <c r="H4" s="2">
        <v>59</v>
      </c>
      <c r="I4" s="2" t="s">
        <v>13</v>
      </c>
      <c r="J4" s="2" t="s">
        <v>1</v>
      </c>
      <c r="K4" s="2" t="s">
        <v>14</v>
      </c>
    </row>
    <row r="5" spans="1:11">
      <c r="A5" s="2" t="s">
        <v>15</v>
      </c>
      <c r="B5">
        <v>8</v>
      </c>
      <c r="C5">
        <v>8</v>
      </c>
      <c r="D5" t="b">
        <v>1</v>
      </c>
      <c r="E5" s="2" t="s">
        <v>16</v>
      </c>
      <c r="F5" s="2">
        <v>1999</v>
      </c>
      <c r="G5" s="2" t="s">
        <v>0</v>
      </c>
      <c r="H5" s="2">
        <v>43</v>
      </c>
      <c r="I5" s="2" t="s">
        <v>17</v>
      </c>
      <c r="J5" s="2" t="s">
        <v>1</v>
      </c>
      <c r="K5" s="2" t="s">
        <v>18</v>
      </c>
    </row>
    <row r="6" spans="1:11">
      <c r="A6" s="2" t="s">
        <v>36</v>
      </c>
      <c r="B6">
        <v>45</v>
      </c>
      <c r="C6">
        <v>45</v>
      </c>
      <c r="D6" t="b">
        <v>0</v>
      </c>
      <c r="E6" s="2" t="s">
        <v>37</v>
      </c>
      <c r="F6" s="2">
        <v>1999</v>
      </c>
      <c r="G6" s="2" t="s">
        <v>19</v>
      </c>
      <c r="H6" s="2"/>
      <c r="I6" s="2" t="s">
        <v>35</v>
      </c>
      <c r="J6" s="2" t="s">
        <v>1</v>
      </c>
      <c r="K6" s="2" t="s">
        <v>24</v>
      </c>
    </row>
    <row r="7" spans="1:11">
      <c r="A7" s="2" t="s">
        <v>22</v>
      </c>
      <c r="B7">
        <v>8</v>
      </c>
      <c r="C7">
        <v>8</v>
      </c>
      <c r="D7" t="b">
        <v>1</v>
      </c>
      <c r="E7" s="2" t="s">
        <v>23</v>
      </c>
      <c r="F7" s="2">
        <v>2000</v>
      </c>
      <c r="G7" s="2" t="s">
        <v>19</v>
      </c>
      <c r="H7" s="2">
        <v>77</v>
      </c>
      <c r="I7" s="2" t="s">
        <v>13</v>
      </c>
      <c r="J7" s="2" t="s">
        <v>1</v>
      </c>
      <c r="K7" s="2" t="s">
        <v>24</v>
      </c>
    </row>
    <row r="8" spans="1:11">
      <c r="A8" s="2" t="s">
        <v>2</v>
      </c>
      <c r="B8">
        <v>36</v>
      </c>
      <c r="C8">
        <v>30</v>
      </c>
      <c r="D8" t="b">
        <v>1</v>
      </c>
      <c r="E8" s="2" t="s">
        <v>3</v>
      </c>
      <c r="F8" s="2">
        <v>2000</v>
      </c>
      <c r="G8" s="2" t="s">
        <v>0</v>
      </c>
      <c r="H8" s="2">
        <v>64</v>
      </c>
      <c r="I8" s="2" t="s">
        <v>4</v>
      </c>
      <c r="J8" s="2" t="s">
        <v>1</v>
      </c>
      <c r="K8" s="2" t="s">
        <v>247</v>
      </c>
    </row>
    <row r="9" spans="1:11">
      <c r="A9" s="2" t="s">
        <v>38</v>
      </c>
      <c r="B9">
        <v>572</v>
      </c>
      <c r="C9">
        <v>8</v>
      </c>
      <c r="D9" t="b">
        <v>1</v>
      </c>
      <c r="E9" s="2" t="s">
        <v>39</v>
      </c>
      <c r="F9" s="2">
        <v>1995</v>
      </c>
      <c r="G9" s="2" t="s">
        <v>19</v>
      </c>
      <c r="H9" s="2">
        <v>2</v>
      </c>
      <c r="I9" s="2"/>
      <c r="J9" s="2" t="s">
        <v>34</v>
      </c>
      <c r="K9" s="2" t="s">
        <v>40</v>
      </c>
    </row>
    <row r="10" spans="1:11">
      <c r="A10" s="2" t="s">
        <v>41</v>
      </c>
      <c r="B10">
        <v>247</v>
      </c>
      <c r="C10">
        <v>8</v>
      </c>
      <c r="D10" t="b">
        <v>1</v>
      </c>
      <c r="E10" s="2" t="s">
        <v>42</v>
      </c>
      <c r="F10" s="2">
        <v>1995</v>
      </c>
      <c r="G10" s="2" t="s">
        <v>19</v>
      </c>
      <c r="H10" s="2">
        <v>2</v>
      </c>
      <c r="I10" s="2"/>
      <c r="J10" s="2" t="s">
        <v>34</v>
      </c>
      <c r="K10" s="2" t="s">
        <v>40</v>
      </c>
    </row>
    <row r="11" spans="1:11">
      <c r="A11" s="2" t="s">
        <v>50</v>
      </c>
      <c r="B11">
        <v>247</v>
      </c>
      <c r="C11">
        <v>8</v>
      </c>
      <c r="D11" t="b">
        <v>1</v>
      </c>
      <c r="E11" s="2" t="s">
        <v>51</v>
      </c>
      <c r="F11" s="2">
        <v>1999</v>
      </c>
      <c r="G11" s="2"/>
      <c r="H11" s="2"/>
      <c r="I11" s="2" t="s">
        <v>52</v>
      </c>
      <c r="J11" s="2" t="s">
        <v>53</v>
      </c>
      <c r="K11" s="2" t="s">
        <v>247</v>
      </c>
    </row>
    <row r="12" spans="1:11">
      <c r="A12" s="2" t="s">
        <v>57</v>
      </c>
      <c r="B12">
        <v>5</v>
      </c>
      <c r="C12">
        <v>5</v>
      </c>
      <c r="D12" t="b">
        <v>1</v>
      </c>
      <c r="E12" s="2" t="s">
        <v>57</v>
      </c>
      <c r="F12" s="2">
        <v>1997</v>
      </c>
      <c r="G12" s="2" t="s">
        <v>0</v>
      </c>
      <c r="H12" s="2">
        <v>45</v>
      </c>
      <c r="I12" s="2"/>
      <c r="J12" s="2" t="s">
        <v>58</v>
      </c>
      <c r="K12" s="2" t="s">
        <v>59</v>
      </c>
    </row>
    <row r="13" spans="1:11">
      <c r="A13" s="2" t="s">
        <v>25</v>
      </c>
      <c r="B13">
        <v>5</v>
      </c>
      <c r="C13">
        <v>5</v>
      </c>
      <c r="D13" t="b">
        <v>1</v>
      </c>
      <c r="E13" s="2" t="s">
        <v>26</v>
      </c>
      <c r="F13" s="2">
        <v>2000</v>
      </c>
      <c r="G13" s="2" t="s">
        <v>19</v>
      </c>
      <c r="H13" s="2">
        <v>27</v>
      </c>
      <c r="I13" s="2" t="s">
        <v>20</v>
      </c>
      <c r="J13" s="2" t="s">
        <v>1</v>
      </c>
      <c r="K13" s="2" t="s">
        <v>27</v>
      </c>
    </row>
    <row r="14" spans="1:11">
      <c r="A14" s="2" t="s">
        <v>28</v>
      </c>
      <c r="B14">
        <v>239</v>
      </c>
      <c r="C14">
        <v>239</v>
      </c>
      <c r="D14" t="b">
        <v>1</v>
      </c>
      <c r="E14" s="2" t="s">
        <v>29</v>
      </c>
      <c r="F14" s="2">
        <v>1998</v>
      </c>
      <c r="G14" s="2" t="s">
        <v>0</v>
      </c>
      <c r="H14" s="2">
        <v>8</v>
      </c>
      <c r="I14" s="2"/>
      <c r="J14" s="2" t="s">
        <v>30</v>
      </c>
      <c r="K14" s="2" t="s">
        <v>31</v>
      </c>
    </row>
    <row r="15" spans="1:11">
      <c r="A15" s="2" t="s">
        <v>56</v>
      </c>
      <c r="B15">
        <v>372</v>
      </c>
      <c r="C15">
        <v>239</v>
      </c>
      <c r="D15" t="b">
        <v>0</v>
      </c>
      <c r="E15" s="2" t="s">
        <v>56</v>
      </c>
      <c r="F15" s="2"/>
      <c r="G15" s="2"/>
      <c r="H15" s="2"/>
      <c r="I15" s="2"/>
      <c r="J15" s="2"/>
      <c r="K15" s="2"/>
    </row>
    <row r="16" spans="1:11">
      <c r="A16" s="2" t="s">
        <v>43</v>
      </c>
      <c r="B16">
        <v>372</v>
      </c>
      <c r="C16">
        <v>239</v>
      </c>
      <c r="D16" t="b">
        <v>1</v>
      </c>
      <c r="E16" s="2" t="s">
        <v>44</v>
      </c>
      <c r="F16" s="2">
        <v>1998</v>
      </c>
      <c r="G16" s="2" t="s">
        <v>19</v>
      </c>
      <c r="H16" s="2">
        <v>50</v>
      </c>
      <c r="I16" s="2"/>
      <c r="J16" s="2" t="s">
        <v>45</v>
      </c>
      <c r="K16" s="2" t="s">
        <v>46</v>
      </c>
    </row>
    <row r="17" spans="1:11">
      <c r="A17" s="2" t="s">
        <v>150</v>
      </c>
      <c r="B17">
        <v>5</v>
      </c>
      <c r="C17">
        <v>5</v>
      </c>
      <c r="D17" t="b">
        <v>1</v>
      </c>
      <c r="E17" s="2" t="s">
        <v>151</v>
      </c>
      <c r="F17" s="2">
        <v>1982</v>
      </c>
      <c r="G17" s="2"/>
      <c r="H17" s="2"/>
      <c r="I17" s="2"/>
      <c r="J17" s="2" t="s">
        <v>152</v>
      </c>
      <c r="K17" s="2" t="s">
        <v>153</v>
      </c>
    </row>
    <row r="18" spans="1:11">
      <c r="A18" s="2" t="s">
        <v>243</v>
      </c>
      <c r="B18">
        <v>36</v>
      </c>
      <c r="C18">
        <v>30</v>
      </c>
      <c r="D18" t="b">
        <v>1</v>
      </c>
      <c r="E18" s="2" t="s">
        <v>254</v>
      </c>
      <c r="F18" s="2">
        <v>1997</v>
      </c>
      <c r="G18" s="2" t="s">
        <v>19</v>
      </c>
      <c r="H18" s="2">
        <v>64</v>
      </c>
      <c r="I18" s="2"/>
      <c r="J18" s="2"/>
      <c r="K18" s="2" t="s">
        <v>256</v>
      </c>
    </row>
    <row r="19" spans="1:11">
      <c r="A19" s="2" t="s">
        <v>244</v>
      </c>
      <c r="B19">
        <v>1</v>
      </c>
      <c r="C19">
        <v>1</v>
      </c>
      <c r="D19" t="b">
        <v>0</v>
      </c>
      <c r="E19" s="2" t="s">
        <v>255</v>
      </c>
      <c r="F19" s="2">
        <v>1998</v>
      </c>
      <c r="G19" s="2" t="s">
        <v>0</v>
      </c>
      <c r="H19" s="2">
        <v>9</v>
      </c>
      <c r="I19" s="2"/>
      <c r="J19" s="2"/>
      <c r="K19" s="2" t="s">
        <v>257</v>
      </c>
    </row>
    <row r="20" spans="1:11">
      <c r="A20" s="2" t="s">
        <v>32</v>
      </c>
      <c r="B20">
        <v>8</v>
      </c>
      <c r="C20">
        <v>8</v>
      </c>
      <c r="D20" t="b">
        <v>1</v>
      </c>
      <c r="E20" s="2" t="s">
        <v>33</v>
      </c>
      <c r="F20" s="2">
        <v>2000</v>
      </c>
      <c r="G20" s="2" t="s">
        <v>0</v>
      </c>
      <c r="H20" s="2"/>
      <c r="I20" s="2" t="s">
        <v>21</v>
      </c>
      <c r="J20" s="2" t="s">
        <v>1</v>
      </c>
      <c r="K20" s="2"/>
    </row>
    <row r="21" spans="1:11">
      <c r="A21" s="2" t="s">
        <v>5</v>
      </c>
      <c r="B21">
        <v>105</v>
      </c>
      <c r="C21">
        <v>5</v>
      </c>
      <c r="D21" t="b">
        <v>1</v>
      </c>
      <c r="E21" s="2" t="s">
        <v>6</v>
      </c>
      <c r="F21" s="2">
        <v>2000</v>
      </c>
      <c r="G21" s="2" t="s">
        <v>0</v>
      </c>
      <c r="H21" s="2">
        <v>30</v>
      </c>
      <c r="I21" s="2" t="s">
        <v>7</v>
      </c>
      <c r="J21" s="2" t="s">
        <v>1</v>
      </c>
      <c r="K21" s="2" t="s">
        <v>8</v>
      </c>
    </row>
    <row r="22" spans="1:11">
      <c r="A22" s="2" t="s">
        <v>47</v>
      </c>
      <c r="B22">
        <v>231</v>
      </c>
      <c r="C22">
        <v>5</v>
      </c>
      <c r="D22" t="b">
        <v>1</v>
      </c>
      <c r="E22" s="2" t="s">
        <v>313</v>
      </c>
      <c r="F22" s="2">
        <v>1999</v>
      </c>
      <c r="G22" s="2" t="s">
        <v>19</v>
      </c>
      <c r="H22" s="2">
        <v>63</v>
      </c>
      <c r="I22" s="2" t="s">
        <v>48</v>
      </c>
      <c r="J22" s="2" t="s">
        <v>1</v>
      </c>
      <c r="K22" s="2" t="s">
        <v>49</v>
      </c>
    </row>
    <row r="23" spans="1:11">
      <c r="A23" s="2" t="s">
        <v>60</v>
      </c>
      <c r="B23">
        <v>250</v>
      </c>
      <c r="C23">
        <v>8</v>
      </c>
      <c r="D23" t="b">
        <v>1</v>
      </c>
      <c r="E23" s="2" t="s">
        <v>61</v>
      </c>
      <c r="F23" s="2">
        <v>1961</v>
      </c>
      <c r="G23" s="2"/>
      <c r="H23" s="2"/>
      <c r="I23" s="2" t="s">
        <v>62</v>
      </c>
      <c r="J23" s="2" t="s">
        <v>53</v>
      </c>
      <c r="K23" s="2"/>
    </row>
    <row r="24" spans="1:11">
      <c r="A24" s="2" t="s">
        <v>63</v>
      </c>
      <c r="B24">
        <v>25</v>
      </c>
      <c r="C24">
        <v>25</v>
      </c>
      <c r="D24" t="b">
        <v>0</v>
      </c>
      <c r="E24" s="2" t="s">
        <v>64</v>
      </c>
      <c r="F24" s="2">
        <v>1979</v>
      </c>
      <c r="G24" s="2"/>
      <c r="H24" s="2"/>
      <c r="I24" s="2" t="s">
        <v>20</v>
      </c>
      <c r="J24" s="2" t="s">
        <v>1</v>
      </c>
      <c r="K24" s="2" t="s">
        <v>65</v>
      </c>
    </row>
    <row r="25" spans="1:11">
      <c r="A25" s="2" t="s">
        <v>66</v>
      </c>
      <c r="B25">
        <v>508</v>
      </c>
      <c r="C25">
        <v>45</v>
      </c>
      <c r="D25" t="b">
        <v>0</v>
      </c>
      <c r="E25" s="2" t="s">
        <v>67</v>
      </c>
      <c r="F25" s="2">
        <v>1979</v>
      </c>
      <c r="G25" s="2"/>
      <c r="H25" s="2"/>
      <c r="I25" s="2"/>
      <c r="J25" s="2" t="s">
        <v>1</v>
      </c>
      <c r="K25" s="2" t="s">
        <v>65</v>
      </c>
    </row>
    <row r="26" spans="1:11">
      <c r="A26" s="2" t="s">
        <v>177</v>
      </c>
      <c r="B26">
        <v>30</v>
      </c>
      <c r="C26">
        <v>30</v>
      </c>
      <c r="D26" t="b">
        <v>0</v>
      </c>
      <c r="E26" s="2" t="s">
        <v>258</v>
      </c>
      <c r="F26" s="2">
        <v>1935</v>
      </c>
      <c r="G26" s="2"/>
      <c r="H26" s="2"/>
      <c r="I26" s="2" t="s">
        <v>35</v>
      </c>
      <c r="J26" s="2" t="s">
        <v>1</v>
      </c>
      <c r="K26" s="2" t="s">
        <v>259</v>
      </c>
    </row>
    <row r="27" spans="1:11">
      <c r="A27" s="2" t="s">
        <v>178</v>
      </c>
      <c r="B27">
        <v>97</v>
      </c>
      <c r="C27">
        <v>97</v>
      </c>
      <c r="D27" t="b">
        <v>0</v>
      </c>
      <c r="E27" s="2" t="s">
        <v>260</v>
      </c>
      <c r="F27" s="2"/>
      <c r="G27" s="2"/>
      <c r="H27" s="2"/>
      <c r="I27" s="2"/>
      <c r="J27" s="2"/>
      <c r="K27" s="2"/>
    </row>
    <row r="28" spans="1:11">
      <c r="A28" s="2" t="s">
        <v>68</v>
      </c>
      <c r="B28">
        <v>8</v>
      </c>
      <c r="C28">
        <v>8</v>
      </c>
      <c r="D28" t="b">
        <v>0</v>
      </c>
      <c r="E28" s="2" t="s">
        <v>69</v>
      </c>
      <c r="F28" s="2"/>
      <c r="G28" s="2"/>
      <c r="H28" s="2"/>
      <c r="I28" s="2"/>
      <c r="J28" s="2"/>
      <c r="K28" s="2"/>
    </row>
    <row r="29" spans="1:11">
      <c r="A29" s="2" t="s">
        <v>154</v>
      </c>
      <c r="B29">
        <v>8</v>
      </c>
      <c r="C29">
        <v>8</v>
      </c>
      <c r="D29" t="b">
        <v>0</v>
      </c>
      <c r="E29" s="2" t="s">
        <v>155</v>
      </c>
      <c r="F29" s="2"/>
      <c r="G29" s="2"/>
      <c r="H29" s="2"/>
      <c r="I29" s="2"/>
      <c r="J29" s="2"/>
      <c r="K29" s="2"/>
    </row>
    <row r="30" spans="1:11">
      <c r="A30" s="2" t="s">
        <v>70</v>
      </c>
      <c r="B30">
        <v>8</v>
      </c>
      <c r="C30">
        <v>8</v>
      </c>
      <c r="D30" t="b">
        <v>1</v>
      </c>
      <c r="E30" s="2" t="s">
        <v>71</v>
      </c>
      <c r="F30" s="2"/>
      <c r="G30" s="2"/>
      <c r="H30" s="2"/>
      <c r="I30" s="2"/>
      <c r="J30" s="2" t="s">
        <v>34</v>
      </c>
      <c r="K30" s="2" t="s">
        <v>72</v>
      </c>
    </row>
    <row r="31" spans="1:11">
      <c r="A31" s="2" t="s">
        <v>73</v>
      </c>
      <c r="B31">
        <v>47</v>
      </c>
      <c r="C31">
        <v>45</v>
      </c>
      <c r="D31" t="b">
        <v>0</v>
      </c>
      <c r="E31" s="2" t="s">
        <v>74</v>
      </c>
      <c r="F31" s="2">
        <v>1962</v>
      </c>
      <c r="G31" s="2"/>
      <c r="H31" s="2"/>
      <c r="I31" s="2" t="s">
        <v>75</v>
      </c>
      <c r="J31" s="2" t="s">
        <v>53</v>
      </c>
      <c r="K31" s="2" t="s">
        <v>76</v>
      </c>
    </row>
    <row r="32" spans="1:11">
      <c r="A32" s="2" t="s">
        <v>179</v>
      </c>
      <c r="B32">
        <v>5</v>
      </c>
      <c r="C32">
        <v>5</v>
      </c>
      <c r="D32" t="b">
        <v>0</v>
      </c>
      <c r="E32" s="2" t="s">
        <v>261</v>
      </c>
      <c r="F32" s="2"/>
      <c r="G32" s="2"/>
      <c r="H32" s="2"/>
      <c r="I32" s="2"/>
      <c r="J32" s="2" t="s">
        <v>1</v>
      </c>
      <c r="K32" s="2" t="s">
        <v>262</v>
      </c>
    </row>
    <row r="33" spans="1:11">
      <c r="A33" s="2" t="s">
        <v>77</v>
      </c>
      <c r="B33">
        <v>395</v>
      </c>
      <c r="C33">
        <v>395</v>
      </c>
      <c r="D33" t="b">
        <v>0</v>
      </c>
      <c r="E33" s="2" t="s">
        <v>78</v>
      </c>
      <c r="F33" s="2"/>
      <c r="G33" s="2"/>
      <c r="H33" s="2"/>
      <c r="I33" s="2"/>
      <c r="J33" s="2" t="s">
        <v>1</v>
      </c>
      <c r="K33" s="2" t="s">
        <v>79</v>
      </c>
    </row>
    <row r="34" spans="1:11">
      <c r="A34" s="2" t="s">
        <v>156</v>
      </c>
      <c r="B34">
        <v>30</v>
      </c>
      <c r="C34">
        <v>30</v>
      </c>
      <c r="D34" t="b">
        <v>0</v>
      </c>
      <c r="E34" s="2" t="s">
        <v>157</v>
      </c>
      <c r="F34" s="2">
        <v>1980</v>
      </c>
      <c r="G34" s="2"/>
      <c r="H34" s="2"/>
      <c r="I34" s="2" t="s">
        <v>9</v>
      </c>
      <c r="J34" s="2" t="s">
        <v>1</v>
      </c>
      <c r="K34" s="2" t="s">
        <v>283</v>
      </c>
    </row>
    <row r="35" spans="1:11">
      <c r="A35" s="2" t="s">
        <v>180</v>
      </c>
      <c r="B35">
        <v>10</v>
      </c>
      <c r="C35">
        <v>10</v>
      </c>
      <c r="D35" t="b">
        <v>0</v>
      </c>
      <c r="E35" s="2" t="s">
        <v>263</v>
      </c>
      <c r="F35" s="2"/>
      <c r="G35" s="2"/>
      <c r="H35" s="2"/>
      <c r="I35" s="2"/>
      <c r="J35" s="2"/>
      <c r="K35" s="2" t="s">
        <v>264</v>
      </c>
    </row>
    <row r="36" spans="1:11">
      <c r="A36" s="2" t="s">
        <v>80</v>
      </c>
      <c r="B36">
        <v>8</v>
      </c>
      <c r="C36">
        <v>8</v>
      </c>
      <c r="D36" t="b">
        <v>0</v>
      </c>
      <c r="E36" s="2" t="s">
        <v>81</v>
      </c>
      <c r="F36" s="2"/>
      <c r="G36" s="2"/>
      <c r="H36" s="2"/>
      <c r="I36" s="2"/>
      <c r="J36" s="2" t="s">
        <v>1</v>
      </c>
      <c r="K36" s="2" t="s">
        <v>82</v>
      </c>
    </row>
    <row r="37" spans="1:11">
      <c r="A37" s="2" t="s">
        <v>158</v>
      </c>
      <c r="B37">
        <v>507</v>
      </c>
      <c r="C37">
        <v>8</v>
      </c>
      <c r="D37" t="b">
        <v>1</v>
      </c>
      <c r="E37" s="2" t="s">
        <v>159</v>
      </c>
      <c r="F37" s="2">
        <v>2001</v>
      </c>
      <c r="G37" s="2" t="s">
        <v>0</v>
      </c>
      <c r="H37" s="2">
        <v>85</v>
      </c>
      <c r="I37" s="2" t="s">
        <v>10</v>
      </c>
      <c r="J37" s="2" t="s">
        <v>1</v>
      </c>
      <c r="K37" s="2" t="s">
        <v>160</v>
      </c>
    </row>
    <row r="38" spans="1:11">
      <c r="A38" s="2" t="s">
        <v>181</v>
      </c>
      <c r="B38">
        <v>8</v>
      </c>
      <c r="C38">
        <v>8</v>
      </c>
      <c r="D38" t="b">
        <v>0</v>
      </c>
      <c r="E38" s="2" t="s">
        <v>265</v>
      </c>
      <c r="F38" s="2"/>
      <c r="G38" s="2"/>
      <c r="H38" s="2"/>
      <c r="I38" s="2" t="s">
        <v>9</v>
      </c>
      <c r="J38" s="2" t="s">
        <v>1</v>
      </c>
      <c r="K38" s="2"/>
    </row>
    <row r="39" spans="1:11">
      <c r="A39" s="2" t="s">
        <v>182</v>
      </c>
      <c r="B39">
        <v>121</v>
      </c>
      <c r="C39">
        <v>707</v>
      </c>
      <c r="D39" t="b">
        <v>0</v>
      </c>
      <c r="E39" s="2" t="s">
        <v>266</v>
      </c>
      <c r="F39" s="2"/>
      <c r="G39" s="2"/>
      <c r="H39" s="2"/>
      <c r="I39" s="2"/>
      <c r="J39" s="2"/>
      <c r="K39" s="2"/>
    </row>
    <row r="40" spans="1:11">
      <c r="A40" s="2" t="s">
        <v>183</v>
      </c>
      <c r="B40">
        <v>5</v>
      </c>
      <c r="C40">
        <v>5</v>
      </c>
      <c r="D40" t="b">
        <v>0</v>
      </c>
      <c r="E40" s="2" t="s">
        <v>267</v>
      </c>
      <c r="F40" s="2"/>
      <c r="G40" s="2"/>
      <c r="H40" s="2"/>
      <c r="I40" s="2"/>
      <c r="J40" s="2"/>
      <c r="K40" s="2" t="s">
        <v>268</v>
      </c>
    </row>
    <row r="41" spans="1:11">
      <c r="A41" s="2" t="s">
        <v>184</v>
      </c>
      <c r="B41">
        <v>8</v>
      </c>
      <c r="C41">
        <v>8</v>
      </c>
      <c r="D41" t="b">
        <v>0</v>
      </c>
      <c r="E41" s="2" t="s">
        <v>269</v>
      </c>
      <c r="F41" s="2"/>
      <c r="G41" s="2"/>
      <c r="H41" s="2"/>
      <c r="I41" s="2"/>
      <c r="J41" s="2"/>
      <c r="K41" s="2"/>
    </row>
    <row r="42" spans="1:11">
      <c r="A42" s="2" t="s">
        <v>83</v>
      </c>
      <c r="B42">
        <v>22</v>
      </c>
      <c r="C42">
        <v>22</v>
      </c>
      <c r="D42" t="b">
        <v>0</v>
      </c>
      <c r="E42" s="2" t="s">
        <v>84</v>
      </c>
      <c r="F42" s="2"/>
      <c r="G42" s="2" t="s">
        <v>19</v>
      </c>
      <c r="H42" s="2">
        <v>14</v>
      </c>
      <c r="I42" s="2"/>
      <c r="J42" s="2" t="s">
        <v>34</v>
      </c>
      <c r="K42" s="2" t="s">
        <v>85</v>
      </c>
    </row>
    <row r="43" spans="1:11">
      <c r="A43" s="2" t="s">
        <v>86</v>
      </c>
      <c r="B43">
        <v>22</v>
      </c>
      <c r="C43">
        <v>22</v>
      </c>
      <c r="D43" t="b">
        <v>0</v>
      </c>
      <c r="E43" s="2" t="s">
        <v>87</v>
      </c>
      <c r="F43" s="2"/>
      <c r="G43" s="2" t="s">
        <v>0</v>
      </c>
      <c r="H43" s="2">
        <v>26</v>
      </c>
      <c r="I43" s="2"/>
      <c r="J43" s="2" t="s">
        <v>34</v>
      </c>
      <c r="K43" s="2" t="s">
        <v>88</v>
      </c>
    </row>
    <row r="44" spans="1:11">
      <c r="A44" s="2" t="s">
        <v>185</v>
      </c>
      <c r="B44">
        <v>30</v>
      </c>
      <c r="C44">
        <v>30</v>
      </c>
      <c r="D44" t="b">
        <v>0</v>
      </c>
      <c r="E44" s="2" t="s">
        <v>270</v>
      </c>
      <c r="F44" s="2">
        <v>2000</v>
      </c>
      <c r="G44" s="2" t="s">
        <v>19</v>
      </c>
      <c r="H44" s="2">
        <v>11</v>
      </c>
      <c r="I44" s="2"/>
      <c r="J44" s="2" t="s">
        <v>34</v>
      </c>
      <c r="K44" s="2" t="s">
        <v>88</v>
      </c>
    </row>
    <row r="45" spans="1:11">
      <c r="A45" s="2" t="s">
        <v>89</v>
      </c>
      <c r="B45">
        <v>15</v>
      </c>
      <c r="C45">
        <v>15</v>
      </c>
      <c r="D45" t="b">
        <v>0</v>
      </c>
      <c r="E45" s="2" t="s">
        <v>90</v>
      </c>
      <c r="F45" s="2"/>
      <c r="G45" s="2"/>
      <c r="H45" s="2"/>
      <c r="I45" s="2"/>
      <c r="J45" s="2" t="s">
        <v>34</v>
      </c>
      <c r="K45" s="2" t="s">
        <v>91</v>
      </c>
    </row>
    <row r="46" spans="1:11">
      <c r="A46" s="2" t="s">
        <v>92</v>
      </c>
      <c r="B46">
        <v>1446</v>
      </c>
      <c r="C46">
        <v>22</v>
      </c>
      <c r="D46" t="b">
        <v>0</v>
      </c>
      <c r="E46" s="2" t="s">
        <v>93</v>
      </c>
      <c r="F46" s="2"/>
      <c r="G46" s="2" t="s">
        <v>19</v>
      </c>
      <c r="H46" s="2"/>
      <c r="I46" s="2"/>
      <c r="J46" s="2" t="s">
        <v>34</v>
      </c>
      <c r="K46" s="2" t="s">
        <v>94</v>
      </c>
    </row>
    <row r="47" spans="1:11">
      <c r="A47" s="2" t="s">
        <v>231</v>
      </c>
      <c r="B47">
        <v>45</v>
      </c>
      <c r="C47">
        <v>45</v>
      </c>
      <c r="D47" t="b">
        <v>0</v>
      </c>
      <c r="E47" t="s">
        <v>271</v>
      </c>
      <c r="F47" s="2">
        <v>1985</v>
      </c>
      <c r="G47" s="2" t="s">
        <v>0</v>
      </c>
      <c r="H47" s="2"/>
      <c r="I47" s="2"/>
      <c r="J47" s="2" t="s">
        <v>34</v>
      </c>
      <c r="K47" s="2" t="s">
        <v>338</v>
      </c>
    </row>
    <row r="48" spans="1:11">
      <c r="A48" s="2" t="s">
        <v>186</v>
      </c>
      <c r="B48">
        <v>45</v>
      </c>
      <c r="C48">
        <v>45</v>
      </c>
      <c r="D48" t="b">
        <v>0</v>
      </c>
      <c r="E48" t="s">
        <v>272</v>
      </c>
      <c r="F48" s="2">
        <v>1992</v>
      </c>
      <c r="G48" s="2"/>
      <c r="H48" s="2"/>
      <c r="I48" s="2"/>
      <c r="J48" s="2" t="s">
        <v>34</v>
      </c>
      <c r="K48" s="2" t="s">
        <v>338</v>
      </c>
    </row>
    <row r="49" spans="1:11">
      <c r="A49" s="2" t="s">
        <v>187</v>
      </c>
      <c r="B49">
        <v>10</v>
      </c>
      <c r="C49">
        <v>10</v>
      </c>
      <c r="D49" t="b">
        <v>0</v>
      </c>
      <c r="E49" t="s">
        <v>273</v>
      </c>
      <c r="F49" s="2">
        <v>2002</v>
      </c>
      <c r="G49" s="2" t="s">
        <v>0</v>
      </c>
      <c r="H49" s="2">
        <v>37</v>
      </c>
      <c r="I49" s="2"/>
      <c r="J49" s="2" t="s">
        <v>34</v>
      </c>
      <c r="K49" s="2" t="s">
        <v>338</v>
      </c>
    </row>
    <row r="50" spans="1:11">
      <c r="A50" s="2" t="s">
        <v>95</v>
      </c>
      <c r="B50">
        <v>8</v>
      </c>
      <c r="C50">
        <v>8</v>
      </c>
      <c r="D50" t="b">
        <v>1</v>
      </c>
      <c r="E50" s="2" t="s">
        <v>96</v>
      </c>
      <c r="F50" s="2">
        <v>1997</v>
      </c>
      <c r="G50" s="2" t="s">
        <v>0</v>
      </c>
      <c r="H50" s="2"/>
      <c r="I50" s="2"/>
      <c r="J50" s="2" t="s">
        <v>34</v>
      </c>
      <c r="K50" s="2" t="s">
        <v>97</v>
      </c>
    </row>
    <row r="51" spans="1:11">
      <c r="A51" s="2" t="s">
        <v>188</v>
      </c>
      <c r="B51">
        <v>30</v>
      </c>
      <c r="C51">
        <v>30</v>
      </c>
      <c r="D51" t="b">
        <v>0</v>
      </c>
      <c r="E51" t="s">
        <v>274</v>
      </c>
      <c r="F51" s="2">
        <v>1990</v>
      </c>
      <c r="G51" s="2" t="s">
        <v>19</v>
      </c>
      <c r="H51" s="2"/>
      <c r="I51" s="2"/>
      <c r="J51" s="2" t="s">
        <v>34</v>
      </c>
      <c r="K51" s="2" t="s">
        <v>275</v>
      </c>
    </row>
    <row r="52" spans="1:11">
      <c r="A52" s="2" t="s">
        <v>189</v>
      </c>
      <c r="B52">
        <v>72</v>
      </c>
      <c r="C52">
        <v>72</v>
      </c>
      <c r="D52" t="b">
        <v>0</v>
      </c>
      <c r="E52" t="s">
        <v>276</v>
      </c>
      <c r="F52" s="2">
        <v>1991</v>
      </c>
      <c r="G52" s="2" t="s">
        <v>19</v>
      </c>
      <c r="H52" s="2">
        <v>15</v>
      </c>
      <c r="I52" s="2"/>
      <c r="J52" s="2" t="s">
        <v>34</v>
      </c>
      <c r="K52" s="2" t="s">
        <v>341</v>
      </c>
    </row>
    <row r="53" spans="1:11">
      <c r="A53" s="2" t="s">
        <v>190</v>
      </c>
      <c r="B53">
        <v>34</v>
      </c>
      <c r="C53">
        <v>30</v>
      </c>
      <c r="D53" t="b">
        <v>0</v>
      </c>
      <c r="E53" t="s">
        <v>277</v>
      </c>
      <c r="F53" s="2">
        <v>1996</v>
      </c>
      <c r="G53" s="2" t="s">
        <v>19</v>
      </c>
      <c r="H53" s="2"/>
      <c r="I53" s="2"/>
      <c r="J53" s="2" t="s">
        <v>34</v>
      </c>
      <c r="K53" s="2" t="s">
        <v>340</v>
      </c>
    </row>
    <row r="54" spans="1:11">
      <c r="A54" s="2" t="s">
        <v>191</v>
      </c>
      <c r="B54">
        <v>49</v>
      </c>
      <c r="C54">
        <v>49</v>
      </c>
      <c r="D54" t="b">
        <v>0</v>
      </c>
      <c r="E54" t="s">
        <v>278</v>
      </c>
      <c r="F54" s="2">
        <v>1991</v>
      </c>
      <c r="G54" s="2" t="s">
        <v>0</v>
      </c>
      <c r="H54" s="2">
        <v>2</v>
      </c>
      <c r="I54" s="2"/>
      <c r="J54" s="2" t="s">
        <v>34</v>
      </c>
      <c r="K54" s="2" t="s">
        <v>279</v>
      </c>
    </row>
    <row r="55" spans="1:11">
      <c r="A55" s="2" t="s">
        <v>192</v>
      </c>
      <c r="B55">
        <v>30</v>
      </c>
      <c r="C55">
        <v>30</v>
      </c>
      <c r="D55" t="b">
        <v>0</v>
      </c>
      <c r="E55" t="s">
        <v>281</v>
      </c>
      <c r="F55" s="2">
        <v>1996</v>
      </c>
      <c r="G55" s="2" t="s">
        <v>19</v>
      </c>
      <c r="H55" s="2">
        <v>4</v>
      </c>
      <c r="I55" s="2"/>
      <c r="J55" s="2" t="s">
        <v>34</v>
      </c>
      <c r="K55" s="2" t="s">
        <v>279</v>
      </c>
    </row>
    <row r="56" spans="1:11">
      <c r="A56" s="2" t="s">
        <v>193</v>
      </c>
      <c r="B56">
        <v>12</v>
      </c>
      <c r="C56">
        <v>12</v>
      </c>
      <c r="D56" t="b">
        <v>0</v>
      </c>
      <c r="E56" t="s">
        <v>282</v>
      </c>
      <c r="F56" s="2">
        <v>1995</v>
      </c>
      <c r="G56" s="2" t="s">
        <v>19</v>
      </c>
      <c r="H56" s="2">
        <v>34</v>
      </c>
      <c r="I56" s="2"/>
      <c r="J56" s="2" t="s">
        <v>34</v>
      </c>
      <c r="K56" s="2" t="s">
        <v>280</v>
      </c>
    </row>
    <row r="57" spans="1:11">
      <c r="A57" s="2" t="s">
        <v>98</v>
      </c>
      <c r="B57">
        <v>15</v>
      </c>
      <c r="C57">
        <v>15</v>
      </c>
      <c r="D57" t="b">
        <v>0</v>
      </c>
      <c r="E57" s="2" t="s">
        <v>99</v>
      </c>
      <c r="F57" s="2">
        <v>1998</v>
      </c>
      <c r="G57" s="2" t="s">
        <v>19</v>
      </c>
      <c r="H57" s="2">
        <v>16</v>
      </c>
      <c r="I57" s="2"/>
      <c r="J57" s="2" t="s">
        <v>34</v>
      </c>
      <c r="K57" s="2" t="s">
        <v>280</v>
      </c>
    </row>
    <row r="58" spans="1:11">
      <c r="A58" s="2" t="s">
        <v>194</v>
      </c>
      <c r="B58">
        <v>121</v>
      </c>
      <c r="C58">
        <v>121</v>
      </c>
      <c r="D58" t="b">
        <v>0</v>
      </c>
      <c r="E58" t="s">
        <v>284</v>
      </c>
      <c r="F58" s="2">
        <v>1989</v>
      </c>
      <c r="G58" s="2"/>
      <c r="H58" s="2">
        <v>8</v>
      </c>
      <c r="I58" s="2"/>
      <c r="J58" s="2" t="s">
        <v>34</v>
      </c>
      <c r="K58" s="2" t="s">
        <v>285</v>
      </c>
    </row>
    <row r="59" spans="1:11">
      <c r="A59" s="2" t="s">
        <v>100</v>
      </c>
      <c r="B59">
        <v>25</v>
      </c>
      <c r="C59">
        <v>25</v>
      </c>
      <c r="D59" t="b">
        <v>0</v>
      </c>
      <c r="E59" s="2" t="s">
        <v>101</v>
      </c>
      <c r="F59" s="2">
        <v>1986</v>
      </c>
      <c r="G59" s="2" t="s">
        <v>19</v>
      </c>
      <c r="H59" s="2"/>
      <c r="I59" s="2"/>
      <c r="J59" s="2" t="s">
        <v>34</v>
      </c>
      <c r="K59" s="2" t="s">
        <v>102</v>
      </c>
    </row>
    <row r="60" spans="1:11">
      <c r="A60" s="2" t="s">
        <v>103</v>
      </c>
      <c r="B60">
        <v>1447</v>
      </c>
      <c r="C60">
        <v>5</v>
      </c>
      <c r="D60" t="b">
        <v>0</v>
      </c>
      <c r="E60" s="2" t="s">
        <v>104</v>
      </c>
      <c r="F60" s="2">
        <v>1995</v>
      </c>
      <c r="G60" s="2" t="s">
        <v>0</v>
      </c>
      <c r="H60" s="2">
        <v>42</v>
      </c>
      <c r="I60" s="2"/>
      <c r="J60" s="2" t="s">
        <v>34</v>
      </c>
      <c r="K60" s="2" t="s">
        <v>102</v>
      </c>
    </row>
    <row r="61" spans="1:11">
      <c r="A61" s="2" t="s">
        <v>105</v>
      </c>
      <c r="B61">
        <v>34</v>
      </c>
      <c r="C61">
        <v>30</v>
      </c>
      <c r="D61" t="b">
        <v>0</v>
      </c>
      <c r="E61" s="2" t="s">
        <v>106</v>
      </c>
      <c r="F61" s="2">
        <v>1991</v>
      </c>
      <c r="G61" s="2" t="s">
        <v>0</v>
      </c>
      <c r="H61" s="2">
        <v>16</v>
      </c>
      <c r="I61" s="2"/>
      <c r="J61" s="2" t="s">
        <v>34</v>
      </c>
      <c r="K61" s="2" t="s">
        <v>107</v>
      </c>
    </row>
    <row r="62" spans="1:11">
      <c r="A62" s="2" t="s">
        <v>195</v>
      </c>
      <c r="B62">
        <v>34</v>
      </c>
      <c r="C62">
        <v>30</v>
      </c>
      <c r="D62" t="b">
        <v>0</v>
      </c>
      <c r="E62" t="s">
        <v>286</v>
      </c>
      <c r="F62" s="2">
        <v>1997</v>
      </c>
      <c r="G62" s="2" t="s">
        <v>19</v>
      </c>
      <c r="H62" s="2">
        <v>45</v>
      </c>
      <c r="I62" s="2"/>
      <c r="J62" s="2" t="s">
        <v>34</v>
      </c>
      <c r="K62" s="2" t="s">
        <v>107</v>
      </c>
    </row>
    <row r="63" spans="1:11">
      <c r="A63" s="2" t="s">
        <v>196</v>
      </c>
      <c r="B63">
        <v>1</v>
      </c>
      <c r="C63">
        <v>1</v>
      </c>
      <c r="D63" t="b">
        <v>1</v>
      </c>
      <c r="E63" t="s">
        <v>287</v>
      </c>
      <c r="F63" s="2">
        <v>1997</v>
      </c>
      <c r="G63" s="2" t="s">
        <v>19</v>
      </c>
      <c r="H63" s="2">
        <v>7</v>
      </c>
      <c r="I63" s="2" t="s">
        <v>9</v>
      </c>
      <c r="J63" s="2" t="s">
        <v>1</v>
      </c>
      <c r="K63" s="2" t="s">
        <v>339</v>
      </c>
    </row>
    <row r="64" spans="1:11">
      <c r="A64" s="2" t="s">
        <v>197</v>
      </c>
      <c r="B64">
        <v>1</v>
      </c>
      <c r="C64">
        <v>1</v>
      </c>
      <c r="D64" t="b">
        <v>1</v>
      </c>
      <c r="E64" t="s">
        <v>288</v>
      </c>
      <c r="F64" s="2">
        <v>1999</v>
      </c>
      <c r="G64" s="2" t="s">
        <v>0</v>
      </c>
      <c r="H64" s="2">
        <v>1</v>
      </c>
      <c r="I64" s="2" t="s">
        <v>289</v>
      </c>
      <c r="J64" s="2" t="s">
        <v>1</v>
      </c>
      <c r="K64" s="2" t="s">
        <v>290</v>
      </c>
    </row>
    <row r="65" spans="1:11">
      <c r="A65" s="2" t="s">
        <v>198</v>
      </c>
      <c r="B65">
        <v>30</v>
      </c>
      <c r="C65">
        <v>30</v>
      </c>
      <c r="D65" t="b">
        <v>0</v>
      </c>
      <c r="E65" s="2" t="s">
        <v>291</v>
      </c>
      <c r="F65" s="2"/>
      <c r="G65" s="2"/>
      <c r="H65" s="2"/>
      <c r="I65" s="2"/>
      <c r="J65" s="2" t="s">
        <v>53</v>
      </c>
      <c r="K65" s="2"/>
    </row>
    <row r="66" spans="1:11">
      <c r="A66" s="2" t="s">
        <v>54</v>
      </c>
      <c r="B66">
        <v>254</v>
      </c>
      <c r="C66">
        <v>8</v>
      </c>
      <c r="D66" t="b">
        <v>0</v>
      </c>
      <c r="E66" s="2" t="s">
        <v>55</v>
      </c>
      <c r="F66" s="2">
        <v>1949</v>
      </c>
      <c r="G66" s="2"/>
      <c r="H66" s="2"/>
      <c r="I66" s="2"/>
      <c r="J66" s="2" t="s">
        <v>53</v>
      </c>
      <c r="K66" s="2"/>
    </row>
    <row r="67" spans="1:11">
      <c r="A67" s="2" t="s">
        <v>108</v>
      </c>
      <c r="B67">
        <v>890</v>
      </c>
      <c r="C67">
        <v>890</v>
      </c>
      <c r="D67" t="b">
        <v>0</v>
      </c>
      <c r="E67" s="2" t="s">
        <v>109</v>
      </c>
      <c r="F67" s="2">
        <v>1947</v>
      </c>
      <c r="G67" s="2"/>
      <c r="H67" s="2"/>
      <c r="I67" s="2"/>
      <c r="J67" s="2" t="s">
        <v>53</v>
      </c>
      <c r="K67" s="2"/>
    </row>
    <row r="68" spans="1:11">
      <c r="A68" s="2" t="s">
        <v>199</v>
      </c>
      <c r="B68">
        <v>254</v>
      </c>
      <c r="C68">
        <v>8</v>
      </c>
      <c r="D68" t="b">
        <v>0</v>
      </c>
      <c r="E68" s="2" t="s">
        <v>292</v>
      </c>
      <c r="F68" s="2"/>
      <c r="G68" s="2"/>
      <c r="H68" s="2"/>
      <c r="I68" s="2"/>
      <c r="J68" s="2" t="s">
        <v>53</v>
      </c>
      <c r="K68" s="2"/>
    </row>
    <row r="69" spans="1:11">
      <c r="A69" s="2" t="s">
        <v>200</v>
      </c>
      <c r="B69">
        <v>254</v>
      </c>
      <c r="C69">
        <v>8</v>
      </c>
      <c r="D69" t="b">
        <v>0</v>
      </c>
      <c r="E69" s="2" t="s">
        <v>293</v>
      </c>
      <c r="F69" s="2"/>
      <c r="G69" s="2"/>
      <c r="H69" s="2"/>
      <c r="I69" s="2"/>
      <c r="J69" s="2"/>
      <c r="K69" s="2"/>
    </row>
    <row r="70" spans="1:11">
      <c r="A70" s="2" t="s">
        <v>201</v>
      </c>
      <c r="B70">
        <v>846</v>
      </c>
      <c r="C70">
        <v>846</v>
      </c>
      <c r="D70" t="b">
        <v>0</v>
      </c>
      <c r="E70" s="2" t="s">
        <v>294</v>
      </c>
      <c r="F70" s="2"/>
      <c r="G70" s="2"/>
      <c r="H70" s="2"/>
      <c r="I70" s="2"/>
      <c r="J70" s="2" t="s">
        <v>53</v>
      </c>
      <c r="K70" s="2"/>
    </row>
    <row r="71" spans="1:11">
      <c r="A71" s="2" t="s">
        <v>202</v>
      </c>
      <c r="B71">
        <v>30</v>
      </c>
      <c r="C71">
        <v>30</v>
      </c>
      <c r="D71" t="b">
        <v>0</v>
      </c>
      <c r="E71" s="2" t="s">
        <v>295</v>
      </c>
      <c r="F71" s="2">
        <v>1940</v>
      </c>
      <c r="G71" s="2"/>
      <c r="H71" s="2"/>
      <c r="I71" s="2"/>
      <c r="J71" s="2" t="s">
        <v>53</v>
      </c>
      <c r="K71" s="2"/>
    </row>
    <row r="72" spans="1:11">
      <c r="A72" s="2" t="s">
        <v>203</v>
      </c>
      <c r="B72">
        <v>707</v>
      </c>
      <c r="C72">
        <v>707</v>
      </c>
      <c r="D72" t="b">
        <v>0</v>
      </c>
      <c r="E72" s="2" t="s">
        <v>296</v>
      </c>
      <c r="F72" s="2"/>
      <c r="G72" s="2"/>
      <c r="H72" s="2"/>
      <c r="I72" s="2"/>
      <c r="J72" s="2" t="s">
        <v>53</v>
      </c>
      <c r="K72" s="2"/>
    </row>
    <row r="73" spans="1:11">
      <c r="A73" s="2" t="s">
        <v>204</v>
      </c>
      <c r="B73">
        <v>30</v>
      </c>
      <c r="C73">
        <v>30</v>
      </c>
      <c r="D73" t="b">
        <v>0</v>
      </c>
      <c r="E73" s="2" t="s">
        <v>297</v>
      </c>
      <c r="F73" s="2"/>
      <c r="G73" s="2"/>
      <c r="H73" s="2"/>
      <c r="I73" s="2"/>
      <c r="J73" s="2" t="s">
        <v>53</v>
      </c>
      <c r="K73" s="2"/>
    </row>
    <row r="74" spans="1:11">
      <c r="A74" s="2" t="s">
        <v>110</v>
      </c>
      <c r="B74">
        <v>247</v>
      </c>
      <c r="C74">
        <v>8</v>
      </c>
      <c r="D74" t="b">
        <v>1</v>
      </c>
      <c r="E74" s="2" t="s">
        <v>111</v>
      </c>
      <c r="F74" s="2">
        <v>1971</v>
      </c>
      <c r="G74" s="2" t="s">
        <v>0</v>
      </c>
      <c r="H74" s="2"/>
      <c r="I74" s="2"/>
      <c r="J74" s="2" t="s">
        <v>53</v>
      </c>
      <c r="K74" s="2" t="s">
        <v>112</v>
      </c>
    </row>
    <row r="75" spans="1:11">
      <c r="A75" s="2" t="s">
        <v>205</v>
      </c>
      <c r="B75">
        <v>30</v>
      </c>
      <c r="C75">
        <v>30</v>
      </c>
      <c r="D75" t="b">
        <v>0</v>
      </c>
      <c r="E75" s="2" t="s">
        <v>298</v>
      </c>
      <c r="F75" s="2"/>
      <c r="G75" s="2"/>
      <c r="H75" s="2"/>
      <c r="I75" s="2"/>
      <c r="J75" s="2" t="s">
        <v>53</v>
      </c>
      <c r="K75" s="2"/>
    </row>
    <row r="76" spans="1:11">
      <c r="A76" s="2" t="s">
        <v>206</v>
      </c>
      <c r="B76">
        <v>8</v>
      </c>
      <c r="C76">
        <v>8</v>
      </c>
      <c r="D76" t="b">
        <v>0</v>
      </c>
      <c r="E76" s="2" t="s">
        <v>299</v>
      </c>
      <c r="F76" s="2"/>
      <c r="G76" s="2"/>
      <c r="H76" s="2"/>
      <c r="I76" s="2"/>
      <c r="J76" s="2" t="s">
        <v>53</v>
      </c>
      <c r="K76" s="2"/>
    </row>
    <row r="77" spans="1:11">
      <c r="A77" s="2" t="s">
        <v>207</v>
      </c>
      <c r="B77">
        <v>30</v>
      </c>
      <c r="C77">
        <v>30</v>
      </c>
      <c r="D77" t="b">
        <v>0</v>
      </c>
      <c r="E77" s="2" t="s">
        <v>300</v>
      </c>
      <c r="F77" s="2">
        <v>1957</v>
      </c>
      <c r="G77" s="2"/>
      <c r="H77" s="2"/>
      <c r="I77" s="2"/>
      <c r="J77" s="2" t="s">
        <v>53</v>
      </c>
      <c r="K77" s="2"/>
    </row>
    <row r="78" spans="1:11">
      <c r="A78" s="2" t="s">
        <v>208</v>
      </c>
      <c r="B78">
        <v>30</v>
      </c>
      <c r="C78">
        <v>30</v>
      </c>
      <c r="D78" t="b">
        <v>0</v>
      </c>
      <c r="E78" s="2" t="s">
        <v>301</v>
      </c>
      <c r="F78" s="2">
        <v>1958</v>
      </c>
      <c r="G78" s="2"/>
      <c r="H78" s="2"/>
      <c r="I78" s="2"/>
      <c r="J78" s="2" t="s">
        <v>53</v>
      </c>
      <c r="K78" s="2"/>
    </row>
    <row r="79" spans="1:11">
      <c r="A79" s="2" t="s">
        <v>209</v>
      </c>
      <c r="B79">
        <v>8</v>
      </c>
      <c r="C79">
        <v>8</v>
      </c>
      <c r="D79" t="b">
        <v>0</v>
      </c>
      <c r="E79" s="2" t="s">
        <v>302</v>
      </c>
      <c r="F79" s="2"/>
      <c r="G79" s="2"/>
      <c r="H79" s="2"/>
      <c r="I79" s="2"/>
      <c r="J79" s="2" t="s">
        <v>53</v>
      </c>
      <c r="K79" s="2"/>
    </row>
    <row r="80" spans="1:11">
      <c r="A80" s="2" t="s">
        <v>210</v>
      </c>
      <c r="B80">
        <v>121</v>
      </c>
      <c r="C80">
        <v>121</v>
      </c>
      <c r="D80" t="b">
        <v>0</v>
      </c>
      <c r="E80" s="2" t="s">
        <v>303</v>
      </c>
      <c r="F80" s="2"/>
      <c r="G80" s="2"/>
      <c r="H80" s="2"/>
      <c r="I80" s="2"/>
      <c r="J80" s="2" t="s">
        <v>53</v>
      </c>
      <c r="K80" s="2" t="s">
        <v>304</v>
      </c>
    </row>
    <row r="81" spans="1:11">
      <c r="A81" s="2" t="s">
        <v>211</v>
      </c>
      <c r="B81">
        <v>30</v>
      </c>
      <c r="C81">
        <v>30</v>
      </c>
      <c r="D81" t="b">
        <v>0</v>
      </c>
      <c r="E81" s="2" t="s">
        <v>306</v>
      </c>
      <c r="F81" s="2"/>
      <c r="G81" s="2"/>
      <c r="H81" s="2"/>
      <c r="I81" s="2"/>
      <c r="J81" s="2" t="s">
        <v>53</v>
      </c>
      <c r="K81" s="2" t="s">
        <v>305</v>
      </c>
    </row>
    <row r="82" spans="1:11">
      <c r="A82" s="2" t="s">
        <v>212</v>
      </c>
      <c r="B82">
        <v>121</v>
      </c>
      <c r="C82">
        <v>121</v>
      </c>
      <c r="D82" t="b">
        <v>0</v>
      </c>
      <c r="E82" s="2" t="s">
        <v>307</v>
      </c>
      <c r="F82" s="2"/>
      <c r="G82" s="2"/>
      <c r="H82" s="2"/>
      <c r="I82" s="2"/>
      <c r="J82" s="2" t="s">
        <v>53</v>
      </c>
      <c r="K82" s="2" t="s">
        <v>308</v>
      </c>
    </row>
    <row r="83" spans="1:11">
      <c r="A83" s="2" t="s">
        <v>213</v>
      </c>
      <c r="B83">
        <v>247</v>
      </c>
      <c r="C83">
        <v>8</v>
      </c>
      <c r="D83" t="b">
        <v>1</v>
      </c>
      <c r="E83" s="2" t="s">
        <v>309</v>
      </c>
      <c r="F83" s="2"/>
      <c r="G83" s="2"/>
      <c r="H83" s="2"/>
      <c r="I83" s="2"/>
      <c r="J83" s="2" t="s">
        <v>53</v>
      </c>
      <c r="K83" s="2"/>
    </row>
    <row r="84" spans="1:11">
      <c r="A84" s="2" t="s">
        <v>214</v>
      </c>
      <c r="B84">
        <v>30</v>
      </c>
      <c r="C84">
        <v>30</v>
      </c>
      <c r="D84" t="b">
        <v>0</v>
      </c>
      <c r="E84" s="2" t="s">
        <v>310</v>
      </c>
      <c r="F84" s="2">
        <v>1974</v>
      </c>
      <c r="G84" s="2"/>
      <c r="H84" s="2"/>
      <c r="I84" s="2"/>
      <c r="J84" s="2" t="s">
        <v>53</v>
      </c>
      <c r="K84" s="2"/>
    </row>
    <row r="85" spans="1:11">
      <c r="A85" s="2" t="s">
        <v>215</v>
      </c>
      <c r="B85">
        <v>97</v>
      </c>
      <c r="C85">
        <v>97</v>
      </c>
      <c r="D85" t="b">
        <v>0</v>
      </c>
      <c r="E85" s="2" t="s">
        <v>311</v>
      </c>
      <c r="F85" s="2"/>
      <c r="G85" s="2"/>
      <c r="H85" s="2"/>
      <c r="I85" s="2"/>
      <c r="J85" s="2" t="s">
        <v>53</v>
      </c>
      <c r="K85" s="2"/>
    </row>
    <row r="86" spans="1:11">
      <c r="A86" s="2" t="s">
        <v>216</v>
      </c>
      <c r="B86">
        <v>30</v>
      </c>
      <c r="C86">
        <v>30</v>
      </c>
      <c r="D86" t="b">
        <v>0</v>
      </c>
      <c r="E86" s="2"/>
      <c r="F86" s="2">
        <v>1978</v>
      </c>
      <c r="G86" s="2"/>
      <c r="H86" s="2"/>
      <c r="I86" s="2"/>
      <c r="J86" s="2" t="s">
        <v>53</v>
      </c>
      <c r="K86" s="2"/>
    </row>
    <row r="87" spans="1:11">
      <c r="A87" s="2" t="s">
        <v>217</v>
      </c>
      <c r="B87">
        <v>30</v>
      </c>
      <c r="C87">
        <v>30</v>
      </c>
      <c r="D87" t="b">
        <v>0</v>
      </c>
      <c r="E87" s="2" t="s">
        <v>312</v>
      </c>
      <c r="F87" s="2"/>
      <c r="G87" s="2"/>
      <c r="H87" s="2"/>
      <c r="I87" s="2"/>
      <c r="J87" s="2" t="s">
        <v>53</v>
      </c>
      <c r="K87" s="2"/>
    </row>
    <row r="88" spans="1:11">
      <c r="A88" s="2" t="s">
        <v>218</v>
      </c>
      <c r="B88">
        <v>97</v>
      </c>
      <c r="C88">
        <v>97</v>
      </c>
      <c r="D88" t="b">
        <v>0</v>
      </c>
      <c r="E88" s="2" t="s">
        <v>314</v>
      </c>
      <c r="F88" s="2"/>
      <c r="G88" s="2"/>
      <c r="H88" s="2"/>
      <c r="I88" s="2"/>
      <c r="J88" s="2" t="s">
        <v>53</v>
      </c>
      <c r="K88" s="2"/>
    </row>
    <row r="89" spans="1:11">
      <c r="A89" s="2" t="s">
        <v>219</v>
      </c>
      <c r="B89">
        <v>121</v>
      </c>
      <c r="C89">
        <v>121</v>
      </c>
      <c r="D89" t="b">
        <v>0</v>
      </c>
      <c r="E89" s="2" t="s">
        <v>315</v>
      </c>
      <c r="F89" s="2"/>
      <c r="G89" s="2"/>
      <c r="H89" s="2"/>
      <c r="I89" s="2"/>
      <c r="J89" s="2" t="s">
        <v>53</v>
      </c>
      <c r="K89" s="2"/>
    </row>
    <row r="90" spans="1:11">
      <c r="A90" s="2" t="s">
        <v>220</v>
      </c>
      <c r="B90">
        <v>1</v>
      </c>
      <c r="C90">
        <v>1</v>
      </c>
      <c r="D90" t="b">
        <v>0</v>
      </c>
      <c r="E90" t="s">
        <v>316</v>
      </c>
      <c r="F90" s="2">
        <v>2002</v>
      </c>
      <c r="G90" s="2" t="s">
        <v>0</v>
      </c>
      <c r="H90" s="2" t="s">
        <v>317</v>
      </c>
      <c r="I90" s="2"/>
      <c r="J90" s="2" t="s">
        <v>34</v>
      </c>
      <c r="K90" s="2" t="s">
        <v>318</v>
      </c>
    </row>
    <row r="91" spans="1:11">
      <c r="A91" s="2" t="s">
        <v>221</v>
      </c>
      <c r="B91">
        <v>25</v>
      </c>
      <c r="C91">
        <v>25</v>
      </c>
      <c r="D91" t="b">
        <v>0</v>
      </c>
      <c r="E91" t="s">
        <v>319</v>
      </c>
      <c r="F91" s="2"/>
      <c r="G91" s="2" t="s">
        <v>0</v>
      </c>
      <c r="H91" s="2" t="s">
        <v>249</v>
      </c>
      <c r="I91" s="2"/>
      <c r="J91" s="2" t="s">
        <v>34</v>
      </c>
      <c r="K91" s="2" t="s">
        <v>320</v>
      </c>
    </row>
    <row r="92" spans="1:11">
      <c r="A92" s="2" t="s">
        <v>222</v>
      </c>
      <c r="B92">
        <v>121</v>
      </c>
      <c r="C92">
        <v>121</v>
      </c>
      <c r="D92" t="b">
        <v>0</v>
      </c>
      <c r="E92" t="s">
        <v>321</v>
      </c>
      <c r="F92" s="2">
        <v>2002</v>
      </c>
      <c r="G92" s="2" t="s">
        <v>0</v>
      </c>
      <c r="H92" s="2" t="s">
        <v>322</v>
      </c>
      <c r="I92" s="2"/>
      <c r="J92" s="2" t="s">
        <v>34</v>
      </c>
      <c r="K92" s="2" t="s">
        <v>323</v>
      </c>
    </row>
    <row r="93" spans="1:11">
      <c r="A93" s="2" t="s">
        <v>113</v>
      </c>
      <c r="B93">
        <v>30</v>
      </c>
      <c r="C93">
        <v>30</v>
      </c>
      <c r="D93" t="b">
        <v>0</v>
      </c>
      <c r="E93" s="2" t="s">
        <v>114</v>
      </c>
      <c r="F93" s="2">
        <v>2002</v>
      </c>
      <c r="G93" s="2" t="s">
        <v>19</v>
      </c>
      <c r="H93" s="2">
        <v>7</v>
      </c>
      <c r="I93" s="2"/>
      <c r="J93" s="2" t="s">
        <v>34</v>
      </c>
      <c r="K93" s="2" t="s">
        <v>115</v>
      </c>
    </row>
    <row r="94" spans="1:11">
      <c r="A94" s="2" t="s">
        <v>116</v>
      </c>
      <c r="B94">
        <v>22</v>
      </c>
      <c r="C94">
        <v>22</v>
      </c>
      <c r="D94" t="b">
        <v>0</v>
      </c>
      <c r="E94" s="2" t="s">
        <v>117</v>
      </c>
      <c r="F94" s="2">
        <v>2002</v>
      </c>
      <c r="G94" s="2" t="s">
        <v>0</v>
      </c>
      <c r="H94" s="2">
        <v>4</v>
      </c>
      <c r="I94" s="2"/>
      <c r="J94" s="2" t="s">
        <v>34</v>
      </c>
      <c r="K94" s="2" t="s">
        <v>85</v>
      </c>
    </row>
    <row r="95" spans="1:11">
      <c r="A95" s="2" t="s">
        <v>118</v>
      </c>
      <c r="B95">
        <v>582</v>
      </c>
      <c r="C95">
        <v>15</v>
      </c>
      <c r="D95" t="b">
        <v>0</v>
      </c>
      <c r="E95" s="2" t="s">
        <v>119</v>
      </c>
      <c r="F95" s="2">
        <v>2002</v>
      </c>
      <c r="G95" s="2" t="s">
        <v>19</v>
      </c>
      <c r="H95" s="2" t="s">
        <v>250</v>
      </c>
      <c r="I95" s="2"/>
      <c r="J95" s="2" t="s">
        <v>34</v>
      </c>
      <c r="K95" s="2" t="s">
        <v>120</v>
      </c>
    </row>
    <row r="96" spans="1:11">
      <c r="A96" s="2" t="s">
        <v>122</v>
      </c>
      <c r="B96">
        <v>22</v>
      </c>
      <c r="C96">
        <v>22</v>
      </c>
      <c r="D96" t="b">
        <v>0</v>
      </c>
      <c r="E96" s="2" t="s">
        <v>123</v>
      </c>
      <c r="F96" s="2">
        <v>2002</v>
      </c>
      <c r="G96" s="2" t="s">
        <v>0</v>
      </c>
      <c r="H96" s="2">
        <v>5</v>
      </c>
      <c r="I96" s="2"/>
      <c r="J96" s="2" t="s">
        <v>34</v>
      </c>
      <c r="K96" s="2" t="s">
        <v>121</v>
      </c>
    </row>
    <row r="97" spans="1:11">
      <c r="A97" s="2" t="s">
        <v>124</v>
      </c>
      <c r="B97">
        <v>45</v>
      </c>
      <c r="C97">
        <v>45</v>
      </c>
      <c r="D97" t="b">
        <v>0</v>
      </c>
      <c r="E97" s="2" t="s">
        <v>125</v>
      </c>
      <c r="F97" s="2">
        <v>2002</v>
      </c>
      <c r="G97" s="2" t="s">
        <v>0</v>
      </c>
      <c r="H97" s="2" t="s">
        <v>250</v>
      </c>
      <c r="I97" s="2"/>
      <c r="J97" s="2" t="s">
        <v>34</v>
      </c>
      <c r="K97" s="2" t="s">
        <v>324</v>
      </c>
    </row>
    <row r="98" spans="1:11">
      <c r="A98" s="2" t="s">
        <v>223</v>
      </c>
      <c r="B98">
        <v>121</v>
      </c>
      <c r="C98">
        <v>121</v>
      </c>
      <c r="D98" t="b">
        <v>0</v>
      </c>
      <c r="E98" t="s">
        <v>325</v>
      </c>
      <c r="F98" s="2"/>
      <c r="G98" s="2" t="s">
        <v>19</v>
      </c>
      <c r="H98" s="2" t="s">
        <v>326</v>
      </c>
      <c r="I98" s="2"/>
      <c r="J98" s="2" t="s">
        <v>34</v>
      </c>
      <c r="K98" s="2" t="s">
        <v>327</v>
      </c>
    </row>
    <row r="99" spans="1:11">
      <c r="A99" s="2" t="s">
        <v>224</v>
      </c>
      <c r="B99">
        <v>121</v>
      </c>
      <c r="C99">
        <v>121</v>
      </c>
      <c r="D99" t="b">
        <v>0</v>
      </c>
      <c r="E99" t="s">
        <v>328</v>
      </c>
      <c r="F99" s="2"/>
      <c r="G99" s="2" t="s">
        <v>0</v>
      </c>
      <c r="H99" s="2" t="s">
        <v>317</v>
      </c>
      <c r="I99" s="2"/>
      <c r="J99" s="2" t="s">
        <v>34</v>
      </c>
      <c r="K99" s="2" t="s">
        <v>141</v>
      </c>
    </row>
    <row r="100" spans="1:11">
      <c r="A100" s="2" t="s">
        <v>225</v>
      </c>
      <c r="B100">
        <v>5</v>
      </c>
      <c r="C100">
        <v>5</v>
      </c>
      <c r="D100" t="b">
        <v>0</v>
      </c>
      <c r="E100" t="s">
        <v>329</v>
      </c>
      <c r="F100" s="2">
        <v>2002</v>
      </c>
      <c r="G100" s="2" t="s">
        <v>0</v>
      </c>
      <c r="H100" s="2" t="s">
        <v>330</v>
      </c>
      <c r="I100" s="2"/>
      <c r="J100" s="2" t="s">
        <v>331</v>
      </c>
      <c r="K100" s="2" t="s">
        <v>332</v>
      </c>
    </row>
    <row r="101" spans="1:11">
      <c r="A101" s="2" t="s">
        <v>126</v>
      </c>
      <c r="B101">
        <v>59</v>
      </c>
      <c r="C101">
        <v>59</v>
      </c>
      <c r="D101" t="b">
        <v>1</v>
      </c>
      <c r="E101" s="2" t="s">
        <v>127</v>
      </c>
      <c r="F101" s="2">
        <v>2002</v>
      </c>
      <c r="G101" s="2" t="s">
        <v>0</v>
      </c>
      <c r="H101" s="2" t="s">
        <v>251</v>
      </c>
      <c r="I101" s="2"/>
      <c r="J101" s="2" t="s">
        <v>34</v>
      </c>
      <c r="K101" s="2" t="s">
        <v>128</v>
      </c>
    </row>
    <row r="102" spans="1:11">
      <c r="A102" s="2" t="s">
        <v>226</v>
      </c>
      <c r="B102">
        <v>121</v>
      </c>
      <c r="C102">
        <v>121</v>
      </c>
      <c r="D102" t="b">
        <v>0</v>
      </c>
      <c r="E102" t="s">
        <v>333</v>
      </c>
      <c r="F102" s="2">
        <v>2002</v>
      </c>
      <c r="G102" s="2" t="s">
        <v>19</v>
      </c>
      <c r="H102" s="2" t="s">
        <v>334</v>
      </c>
      <c r="I102" s="2"/>
      <c r="J102" s="2" t="s">
        <v>34</v>
      </c>
      <c r="K102" s="2" t="s">
        <v>131</v>
      </c>
    </row>
    <row r="103" spans="1:11">
      <c r="A103" s="2" t="s">
        <v>227</v>
      </c>
      <c r="B103">
        <v>59</v>
      </c>
      <c r="C103">
        <v>59</v>
      </c>
      <c r="D103" t="b">
        <v>0</v>
      </c>
      <c r="E103" t="s">
        <v>335</v>
      </c>
      <c r="F103" s="2">
        <v>2002</v>
      </c>
      <c r="G103" s="2" t="s">
        <v>19</v>
      </c>
      <c r="H103" s="2" t="s">
        <v>337</v>
      </c>
      <c r="I103" s="2"/>
      <c r="J103" s="2" t="s">
        <v>34</v>
      </c>
      <c r="K103" s="2" t="s">
        <v>336</v>
      </c>
    </row>
    <row r="104" spans="1:11">
      <c r="A104" s="2" t="s">
        <v>129</v>
      </c>
      <c r="B104">
        <v>59</v>
      </c>
      <c r="C104">
        <v>59</v>
      </c>
      <c r="D104" t="b">
        <v>1</v>
      </c>
      <c r="E104" s="2" t="s">
        <v>130</v>
      </c>
      <c r="F104" s="2">
        <v>2002</v>
      </c>
      <c r="G104" s="2" t="s">
        <v>19</v>
      </c>
      <c r="H104" s="2">
        <v>8</v>
      </c>
      <c r="I104" s="2"/>
      <c r="J104" s="2" t="s">
        <v>34</v>
      </c>
      <c r="K104" s="2" t="s">
        <v>131</v>
      </c>
    </row>
    <row r="105" spans="1:11">
      <c r="A105" s="2" t="s">
        <v>228</v>
      </c>
      <c r="B105">
        <v>30</v>
      </c>
      <c r="C105">
        <v>30</v>
      </c>
      <c r="D105" t="b">
        <v>0</v>
      </c>
      <c r="E105" t="s">
        <v>342</v>
      </c>
      <c r="F105" s="2">
        <v>2002</v>
      </c>
      <c r="G105" s="2" t="s">
        <v>0</v>
      </c>
      <c r="H105" s="2" t="s">
        <v>250</v>
      </c>
      <c r="I105" s="2"/>
      <c r="J105" s="2" t="s">
        <v>34</v>
      </c>
      <c r="K105" s="2" t="s">
        <v>343</v>
      </c>
    </row>
    <row r="106" spans="1:11">
      <c r="A106" s="2" t="s">
        <v>229</v>
      </c>
      <c r="B106">
        <v>34</v>
      </c>
      <c r="C106">
        <v>30</v>
      </c>
      <c r="D106" t="b">
        <v>0</v>
      </c>
      <c r="E106" t="s">
        <v>344</v>
      </c>
      <c r="F106" s="2">
        <v>2002</v>
      </c>
      <c r="G106" s="2" t="s">
        <v>19</v>
      </c>
      <c r="H106" s="2" t="s">
        <v>252</v>
      </c>
      <c r="I106" s="2"/>
      <c r="J106" s="2" t="s">
        <v>34</v>
      </c>
      <c r="K106" s="2" t="s">
        <v>345</v>
      </c>
    </row>
    <row r="107" spans="1:11">
      <c r="A107" s="2" t="s">
        <v>230</v>
      </c>
      <c r="B107">
        <v>1</v>
      </c>
      <c r="C107">
        <v>1</v>
      </c>
      <c r="D107" t="b">
        <v>1</v>
      </c>
      <c r="E107" s="2" t="s">
        <v>133</v>
      </c>
      <c r="F107" s="2">
        <v>2002</v>
      </c>
      <c r="G107" s="2" t="s">
        <v>0</v>
      </c>
      <c r="H107" s="2">
        <v>5</v>
      </c>
      <c r="I107" s="2"/>
      <c r="J107" s="2" t="s">
        <v>34</v>
      </c>
      <c r="K107" s="2" t="s">
        <v>134</v>
      </c>
    </row>
    <row r="108" spans="1:11">
      <c r="A108" s="2" t="s">
        <v>132</v>
      </c>
      <c r="B108">
        <v>247</v>
      </c>
      <c r="C108">
        <v>8</v>
      </c>
      <c r="D108" t="b">
        <v>1</v>
      </c>
      <c r="E108" s="2" t="s">
        <v>136</v>
      </c>
      <c r="F108" s="2">
        <v>2002</v>
      </c>
      <c r="G108" s="2" t="s">
        <v>19</v>
      </c>
      <c r="H108" s="2">
        <v>8</v>
      </c>
      <c r="I108" s="2"/>
      <c r="J108" s="2" t="s">
        <v>34</v>
      </c>
      <c r="K108" s="2" t="s">
        <v>137</v>
      </c>
    </row>
    <row r="109" spans="1:11">
      <c r="A109" s="2" t="s">
        <v>232</v>
      </c>
      <c r="B109">
        <v>30</v>
      </c>
      <c r="C109">
        <v>30</v>
      </c>
      <c r="D109" t="b">
        <v>0</v>
      </c>
      <c r="E109" t="s">
        <v>346</v>
      </c>
      <c r="F109" s="2"/>
      <c r="G109" s="2"/>
      <c r="H109" s="2"/>
      <c r="I109" s="2"/>
      <c r="J109" s="2"/>
      <c r="K109" s="2"/>
    </row>
    <row r="110" spans="1:11">
      <c r="A110" s="2" t="s">
        <v>233</v>
      </c>
      <c r="B110">
        <v>398</v>
      </c>
      <c r="C110">
        <v>398</v>
      </c>
      <c r="D110" t="b">
        <v>0</v>
      </c>
      <c r="E110" t="s">
        <v>347</v>
      </c>
      <c r="F110" s="2">
        <v>2002</v>
      </c>
      <c r="G110" s="2" t="s">
        <v>0</v>
      </c>
      <c r="H110" s="2" t="s">
        <v>348</v>
      </c>
      <c r="I110" s="2"/>
      <c r="J110" s="2" t="s">
        <v>34</v>
      </c>
      <c r="K110" s="2" t="s">
        <v>324</v>
      </c>
    </row>
    <row r="111" spans="1:11">
      <c r="A111" s="2" t="s">
        <v>135</v>
      </c>
      <c r="B111">
        <v>8</v>
      </c>
      <c r="C111">
        <v>8</v>
      </c>
      <c r="D111" t="b">
        <v>1</v>
      </c>
      <c r="E111" s="2" t="s">
        <v>138</v>
      </c>
      <c r="F111" s="2">
        <v>2002</v>
      </c>
      <c r="G111" s="2" t="s">
        <v>19</v>
      </c>
      <c r="H111" s="2" t="s">
        <v>252</v>
      </c>
      <c r="I111" s="2"/>
      <c r="J111" s="2" t="s">
        <v>34</v>
      </c>
      <c r="K111" s="2" t="s">
        <v>120</v>
      </c>
    </row>
    <row r="112" spans="1:11">
      <c r="A112" s="2" t="s">
        <v>234</v>
      </c>
      <c r="B112">
        <v>80</v>
      </c>
      <c r="C112">
        <v>80</v>
      </c>
      <c r="D112" t="b">
        <v>1</v>
      </c>
      <c r="E112" t="s">
        <v>349</v>
      </c>
      <c r="F112" s="2">
        <v>2002</v>
      </c>
      <c r="G112" s="2" t="s">
        <v>0</v>
      </c>
      <c r="H112" s="2" t="s">
        <v>317</v>
      </c>
      <c r="I112" s="2"/>
      <c r="J112" s="2" t="s">
        <v>34</v>
      </c>
      <c r="K112" s="2" t="s">
        <v>350</v>
      </c>
    </row>
    <row r="113" spans="1:11">
      <c r="A113" s="2" t="s">
        <v>235</v>
      </c>
      <c r="B113">
        <v>109</v>
      </c>
      <c r="C113">
        <v>9</v>
      </c>
      <c r="D113" t="b">
        <v>0</v>
      </c>
      <c r="E113" t="s">
        <v>351</v>
      </c>
      <c r="F113" s="2">
        <v>2002</v>
      </c>
      <c r="G113" s="2" t="s">
        <v>19</v>
      </c>
      <c r="H113" s="2" t="s">
        <v>251</v>
      </c>
      <c r="I113" s="2"/>
      <c r="J113" s="2" t="s">
        <v>34</v>
      </c>
      <c r="K113" s="2" t="s">
        <v>352</v>
      </c>
    </row>
    <row r="114" spans="1:11">
      <c r="A114" s="2" t="s">
        <v>236</v>
      </c>
      <c r="B114">
        <v>121</v>
      </c>
      <c r="C114">
        <v>121</v>
      </c>
      <c r="D114" t="b">
        <v>0</v>
      </c>
      <c r="E114" t="s">
        <v>353</v>
      </c>
      <c r="F114" s="2">
        <v>2002</v>
      </c>
      <c r="G114" s="2" t="s">
        <v>19</v>
      </c>
      <c r="H114" s="2" t="s">
        <v>354</v>
      </c>
      <c r="I114" s="2"/>
      <c r="J114" s="2" t="s">
        <v>34</v>
      </c>
      <c r="K114" s="2" t="s">
        <v>355</v>
      </c>
    </row>
    <row r="115" spans="1:11">
      <c r="A115" s="2" t="s">
        <v>161</v>
      </c>
      <c r="B115">
        <v>25</v>
      </c>
      <c r="C115">
        <v>25</v>
      </c>
      <c r="D115" t="b">
        <v>0</v>
      </c>
      <c r="E115" s="2" t="s">
        <v>140</v>
      </c>
      <c r="F115" s="2">
        <v>2002</v>
      </c>
      <c r="G115" s="2" t="s">
        <v>19</v>
      </c>
      <c r="H115" s="2" t="s">
        <v>252</v>
      </c>
      <c r="I115" s="2"/>
      <c r="J115" s="2" t="s">
        <v>34</v>
      </c>
      <c r="K115" s="2" t="s">
        <v>141</v>
      </c>
    </row>
    <row r="116" spans="1:11">
      <c r="A116" s="2" t="s">
        <v>237</v>
      </c>
      <c r="B116">
        <v>188</v>
      </c>
      <c r="C116">
        <v>1</v>
      </c>
      <c r="D116" t="b">
        <v>0</v>
      </c>
      <c r="E116" t="s">
        <v>356</v>
      </c>
      <c r="F116" s="2">
        <v>2002</v>
      </c>
      <c r="G116" s="2" t="s">
        <v>0</v>
      </c>
      <c r="H116" s="2"/>
      <c r="I116" s="2"/>
      <c r="J116" s="2" t="s">
        <v>34</v>
      </c>
      <c r="K116" s="2" t="s">
        <v>327</v>
      </c>
    </row>
    <row r="117" spans="1:11">
      <c r="A117" s="2" t="s">
        <v>238</v>
      </c>
      <c r="B117">
        <v>34</v>
      </c>
      <c r="C117">
        <v>30</v>
      </c>
      <c r="D117" t="b">
        <v>0</v>
      </c>
      <c r="E117" t="s">
        <v>357</v>
      </c>
      <c r="F117" s="2">
        <v>2002</v>
      </c>
      <c r="G117" s="2" t="s">
        <v>0</v>
      </c>
      <c r="H117" s="2" t="s">
        <v>358</v>
      </c>
      <c r="I117" s="2"/>
      <c r="J117" s="2" t="s">
        <v>34</v>
      </c>
      <c r="K117" s="2" t="s">
        <v>359</v>
      </c>
    </row>
    <row r="118" spans="1:11">
      <c r="A118" s="2" t="s">
        <v>239</v>
      </c>
      <c r="B118">
        <v>88</v>
      </c>
      <c r="C118">
        <v>88</v>
      </c>
      <c r="D118" t="b">
        <v>1</v>
      </c>
      <c r="E118" t="s">
        <v>360</v>
      </c>
      <c r="F118" s="2">
        <v>2002</v>
      </c>
      <c r="G118" s="2"/>
      <c r="H118" s="2"/>
      <c r="I118" s="2"/>
      <c r="J118" s="2" t="s">
        <v>361</v>
      </c>
      <c r="K118" s="2" t="s">
        <v>355</v>
      </c>
    </row>
    <row r="119" spans="1:11">
      <c r="A119" s="2" t="s">
        <v>139</v>
      </c>
      <c r="B119">
        <v>121</v>
      </c>
      <c r="C119">
        <v>121</v>
      </c>
      <c r="D119" t="b">
        <v>0</v>
      </c>
      <c r="E119" s="2" t="s">
        <v>142</v>
      </c>
      <c r="F119" s="2">
        <v>2002</v>
      </c>
      <c r="G119" s="2" t="s">
        <v>19</v>
      </c>
      <c r="H119" s="2" t="s">
        <v>250</v>
      </c>
      <c r="I119" s="2"/>
      <c r="J119" s="2" t="s">
        <v>34</v>
      </c>
      <c r="K119" s="2" t="s">
        <v>137</v>
      </c>
    </row>
    <row r="120" spans="1:11">
      <c r="A120" s="2" t="s">
        <v>162</v>
      </c>
      <c r="B120">
        <v>22</v>
      </c>
      <c r="C120">
        <v>22</v>
      </c>
      <c r="D120" t="b">
        <v>1</v>
      </c>
      <c r="E120" s="2" t="s">
        <v>164</v>
      </c>
      <c r="F120" s="2">
        <v>1999</v>
      </c>
      <c r="G120" s="2" t="s">
        <v>19</v>
      </c>
      <c r="H120" s="2">
        <v>18</v>
      </c>
      <c r="I120" s="2"/>
      <c r="J120" s="2" t="s">
        <v>165</v>
      </c>
      <c r="K120" s="2" t="s">
        <v>166</v>
      </c>
    </row>
    <row r="121" spans="1:11">
      <c r="A121" s="2" t="s">
        <v>163</v>
      </c>
      <c r="B121">
        <v>247</v>
      </c>
      <c r="C121">
        <v>8</v>
      </c>
      <c r="D121" t="b">
        <v>1</v>
      </c>
      <c r="E121" s="2">
        <v>160013</v>
      </c>
      <c r="F121" s="2">
        <v>2002</v>
      </c>
      <c r="G121" s="2" t="s">
        <v>0</v>
      </c>
      <c r="H121" s="2">
        <v>46</v>
      </c>
      <c r="I121" s="2"/>
      <c r="J121" s="2" t="s">
        <v>53</v>
      </c>
      <c r="K121" s="2" t="s">
        <v>149</v>
      </c>
    </row>
    <row r="122" spans="1:11">
      <c r="A122" s="2" t="s">
        <v>240</v>
      </c>
      <c r="B122">
        <v>254</v>
      </c>
      <c r="C122">
        <v>8</v>
      </c>
      <c r="D122" t="b">
        <v>0</v>
      </c>
      <c r="E122" s="2" t="s">
        <v>362</v>
      </c>
      <c r="F122" s="2"/>
      <c r="G122" s="2"/>
      <c r="H122" s="2"/>
      <c r="I122" s="2"/>
      <c r="J122" s="2" t="s">
        <v>53</v>
      </c>
      <c r="K122" s="2"/>
    </row>
    <row r="123" spans="1:11">
      <c r="A123" s="2" t="s">
        <v>143</v>
      </c>
      <c r="B123">
        <v>36</v>
      </c>
      <c r="C123">
        <v>30</v>
      </c>
      <c r="D123" t="b">
        <v>1</v>
      </c>
      <c r="E123" s="2" t="s">
        <v>144</v>
      </c>
      <c r="F123" s="2"/>
      <c r="G123" s="2"/>
      <c r="H123" s="2"/>
      <c r="I123" s="2" t="s">
        <v>145</v>
      </c>
      <c r="J123" s="2" t="s">
        <v>1</v>
      </c>
      <c r="K123" s="2" t="s">
        <v>91</v>
      </c>
    </row>
    <row r="124" spans="1:11">
      <c r="A124" s="2" t="s">
        <v>146</v>
      </c>
      <c r="B124">
        <v>72</v>
      </c>
      <c r="C124">
        <v>72</v>
      </c>
      <c r="D124" t="b">
        <v>1</v>
      </c>
      <c r="E124" s="2">
        <v>1045</v>
      </c>
      <c r="F124" s="2"/>
      <c r="G124" s="2"/>
      <c r="H124" s="2"/>
      <c r="I124" s="2" t="s">
        <v>168</v>
      </c>
      <c r="J124" s="2" t="s">
        <v>1</v>
      </c>
      <c r="K124" s="2" t="s">
        <v>91</v>
      </c>
    </row>
    <row r="125" spans="1:11">
      <c r="A125" s="2" t="s">
        <v>167</v>
      </c>
      <c r="B125">
        <v>5</v>
      </c>
      <c r="C125">
        <v>5</v>
      </c>
      <c r="D125" t="b">
        <v>1</v>
      </c>
      <c r="E125" s="2" t="s">
        <v>147</v>
      </c>
      <c r="F125" s="2">
        <v>2003</v>
      </c>
      <c r="G125" s="2" t="s">
        <v>0</v>
      </c>
      <c r="H125" s="2">
        <v>78</v>
      </c>
      <c r="I125" s="2" t="s">
        <v>148</v>
      </c>
      <c r="J125" s="2" t="s">
        <v>1</v>
      </c>
      <c r="K125" s="2" t="s">
        <v>8</v>
      </c>
    </row>
  </sheetData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Updated With SRA Info</vt:lpstr>
      <vt:lpstr>Sheet1</vt:lpstr>
      <vt:lpstr>NARSA1_annotated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Microsoft Office User</cp:lastModifiedBy>
  <dcterms:created xsi:type="dcterms:W3CDTF">2019-12-03T00:41:05Z</dcterms:created>
  <dcterms:modified xsi:type="dcterms:W3CDTF">2019-12-11T22:43:41Z</dcterms:modified>
</cp:coreProperties>
</file>