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filterPrivacy="1"/>
  <xr:revisionPtr revIDLastSave="0" documentId="13_ncr:1_{45F3FC71-81B8-488A-A8B4-1DBD8FFD704A}" xr6:coauthVersionLast="45" xr6:coauthVersionMax="45" xr10:uidLastSave="{00000000-0000-0000-0000-000000000000}"/>
  <bookViews>
    <workbookView xWindow="2250" yWindow="2250" windowWidth="20730" windowHeight="11835" activeTab="8" xr2:uid="{00000000-000D-0000-FFFF-FFFF00000000}"/>
  </bookViews>
  <sheets>
    <sheet name="ST1" sheetId="5" r:id="rId1"/>
    <sheet name="ST2" sheetId="6" r:id="rId2"/>
    <sheet name="ST3" sheetId="1" r:id="rId3"/>
    <sheet name="ST4" sheetId="2" r:id="rId4"/>
    <sheet name="ST5" sheetId="3" r:id="rId5"/>
    <sheet name="ST6" sheetId="4" r:id="rId6"/>
    <sheet name="ST7" sheetId="7" r:id="rId7"/>
    <sheet name="ST8" sheetId="8" r:id="rId8"/>
    <sheet name="ST9" sheetId="9" r:id="rId9"/>
    <sheet name="ST10" sheetId="10" r:id="rId1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0" l="1"/>
  <c r="H8" i="10" s="1"/>
  <c r="D7" i="10"/>
  <c r="F7" i="10" s="1"/>
  <c r="D6" i="10"/>
  <c r="H6" i="10" s="1"/>
  <c r="D5" i="10"/>
  <c r="F5" i="10" s="1"/>
  <c r="D4" i="10"/>
  <c r="F4" i="10" s="1"/>
  <c r="H3" i="10"/>
  <c r="D3" i="10"/>
  <c r="F3" i="10" s="1"/>
  <c r="F8" i="9"/>
  <c r="G8" i="9" s="1"/>
  <c r="F7" i="9"/>
  <c r="H7" i="9" s="1"/>
  <c r="H6" i="9"/>
  <c r="G6" i="9"/>
  <c r="F6" i="9"/>
  <c r="F5" i="9"/>
  <c r="H5" i="9" s="1"/>
  <c r="F4" i="9"/>
  <c r="G4" i="9" s="1"/>
  <c r="G3" i="9"/>
  <c r="F3" i="9"/>
  <c r="H3" i="9" s="1"/>
  <c r="D8" i="8"/>
  <c r="D7" i="8"/>
  <c r="D6" i="8"/>
  <c r="D5" i="8"/>
  <c r="D4" i="8"/>
  <c r="D3" i="8"/>
  <c r="D8" i="7"/>
  <c r="F8" i="7" s="1"/>
  <c r="F7" i="7"/>
  <c r="D7" i="7"/>
  <c r="D6" i="7"/>
  <c r="F6" i="7" s="1"/>
  <c r="D5" i="7"/>
  <c r="F5" i="7" s="1"/>
  <c r="D4" i="7"/>
  <c r="F4" i="7" s="1"/>
  <c r="D3" i="7"/>
  <c r="F3" i="7" s="1"/>
  <c r="H4" i="9" l="1"/>
  <c r="G7" i="9"/>
  <c r="H4" i="10"/>
  <c r="G5" i="9"/>
  <c r="F6" i="10"/>
  <c r="F8" i="10"/>
  <c r="H5" i="10"/>
  <c r="H7" i="10"/>
  <c r="H8" i="9"/>
</calcChain>
</file>

<file path=xl/sharedStrings.xml><?xml version="1.0" encoding="utf-8"?>
<sst xmlns="http://schemas.openxmlformats.org/spreadsheetml/2006/main" count="175" uniqueCount="147">
  <si>
    <t>Sample</t>
  </si>
  <si>
    <t>12.42G</t>
  </si>
  <si>
    <t>10.75G</t>
  </si>
  <si>
    <t>Pb_1</t>
  </si>
  <si>
    <t>11.19G</t>
  </si>
  <si>
    <t>Pb_2</t>
  </si>
  <si>
    <t>10.21G</t>
  </si>
  <si>
    <t>Raw reads</t>
    <phoneticPr fontId="1" type="noConversion"/>
  </si>
  <si>
    <t>Clean reads</t>
    <phoneticPr fontId="1" type="noConversion"/>
  </si>
  <si>
    <t>Clean bases</t>
    <phoneticPr fontId="1" type="noConversion"/>
  </si>
  <si>
    <t>Error (%)</t>
    <phoneticPr fontId="1" type="noConversion"/>
  </si>
  <si>
    <t>Q20 (%)</t>
    <phoneticPr fontId="1" type="noConversion"/>
  </si>
  <si>
    <t>Q30 (%)</t>
    <phoneticPr fontId="1" type="noConversion"/>
  </si>
  <si>
    <t>GC (%)</t>
    <phoneticPr fontId="1" type="noConversion"/>
  </si>
  <si>
    <t>N50</t>
  </si>
  <si>
    <t>N90</t>
  </si>
  <si>
    <t>Total</t>
  </si>
  <si>
    <t>Transcripts</t>
  </si>
  <si>
    <t>Genes</t>
  </si>
  <si>
    <t>Total nucleotides</t>
    <phoneticPr fontId="1" type="noConversion"/>
  </si>
  <si>
    <t>Min length</t>
    <phoneticPr fontId="1" type="noConversion"/>
  </si>
  <si>
    <t>Mean length</t>
    <phoneticPr fontId="1" type="noConversion"/>
  </si>
  <si>
    <t>Median length</t>
    <phoneticPr fontId="1" type="noConversion"/>
  </si>
  <si>
    <t>Max length</t>
    <phoneticPr fontId="1" type="noConversion"/>
  </si>
  <si>
    <t>Number</t>
    <phoneticPr fontId="1" type="noConversion"/>
  </si>
  <si>
    <t>N50 and N90 denoted the transcript length when adding the sequence lengths from longest to shortest, till the sumed length reached no less than 50% or 90%, respectively, of the total nucleotides.</t>
    <phoneticPr fontId="1" type="noConversion"/>
  </si>
  <si>
    <t>Database</t>
    <phoneticPr fontId="3" type="noConversion"/>
  </si>
  <si>
    <t>Number</t>
    <phoneticPr fontId="3" type="noConversion"/>
  </si>
  <si>
    <t>Nr</t>
    <phoneticPr fontId="3" type="noConversion"/>
  </si>
  <si>
    <t>Nt</t>
    <phoneticPr fontId="3" type="noConversion"/>
  </si>
  <si>
    <t>KEGG</t>
    <phoneticPr fontId="3" type="noConversion"/>
  </si>
  <si>
    <t>SP</t>
    <phoneticPr fontId="3" type="noConversion"/>
  </si>
  <si>
    <t>Pfam</t>
    <phoneticPr fontId="3" type="noConversion"/>
  </si>
  <si>
    <t>GO</t>
  </si>
  <si>
    <t>KOG</t>
  </si>
  <si>
    <t>All</t>
    <phoneticPr fontId="3" type="noConversion"/>
  </si>
  <si>
    <t>At lest one</t>
    <phoneticPr fontId="3" type="noConversion"/>
  </si>
  <si>
    <t>Percentage (%)</t>
    <phoneticPr fontId="3" type="noConversion"/>
  </si>
  <si>
    <t>Unigene IDs</t>
    <phoneticPr fontId="1" type="noConversion"/>
  </si>
  <si>
    <t>Arabisopsis ortholog</t>
    <phoneticPr fontId="1" type="noConversion"/>
  </si>
  <si>
    <t>Possible fuction</t>
    <phoneticPr fontId="1" type="noConversion"/>
  </si>
  <si>
    <t>Reference</t>
    <phoneticPr fontId="1" type="noConversion"/>
  </si>
  <si>
    <t>Cluster-5711.10506</t>
  </si>
  <si>
    <t>AT5G18270</t>
    <phoneticPr fontId="1" type="noConversion"/>
  </si>
  <si>
    <t>Programmed cell death</t>
    <phoneticPr fontId="1" type="noConversion"/>
  </si>
  <si>
    <t>ANAC087 and ANAC046 control distinct aspects of programmed cell death in the Arabidopsis columella and lateral root cap</t>
  </si>
  <si>
    <t>Cluster-5711.10507</t>
  </si>
  <si>
    <t>Cluster-5711.10680</t>
  </si>
  <si>
    <t>AT5G07680</t>
  </si>
  <si>
    <t>Cluster-5711.108716</t>
  </si>
  <si>
    <t>AT2G43000</t>
  </si>
  <si>
    <t>Response to ROS</t>
    <phoneticPr fontId="1" type="noConversion"/>
  </si>
  <si>
    <t>JUNGBRUNNEN1, a Reactive Oxygen Species-Responsive NAC Transcription Factor, Regulates Longevity in Arabidopsis</t>
  </si>
  <si>
    <t>Confer drought stress</t>
    <phoneticPr fontId="1" type="noConversion"/>
  </si>
  <si>
    <t>JUNGBRUNNEN1 Confers Drought Tolerance Downstream of the HD-Zip I Transcription Factor AtHB13</t>
  </si>
  <si>
    <t>Cluster-5711.35745</t>
  </si>
  <si>
    <r>
      <t>An Arabidopsis NAC transcription factor NAC4 promotes pathogen</t>
    </r>
    <r>
      <rPr>
        <sz val="11"/>
        <color theme="1"/>
        <rFont val="等线"/>
        <family val="2"/>
      </rPr>
      <t>‐</t>
    </r>
    <r>
      <rPr>
        <sz val="11"/>
        <color theme="1"/>
        <rFont val="Times New Roman"/>
        <family val="1"/>
      </rPr>
      <t>induced cell death under negative regulation by microRNA164</t>
    </r>
  </si>
  <si>
    <t>Databases</t>
    <phoneticPr fontId="1" type="noConversion"/>
  </si>
  <si>
    <t>Nr</t>
    <phoneticPr fontId="1" type="noConversion"/>
  </si>
  <si>
    <t>Nt</t>
    <phoneticPr fontId="1" type="noConversion"/>
  </si>
  <si>
    <t>Pfam</t>
  </si>
  <si>
    <t>Swiss-Prot</t>
  </si>
  <si>
    <t>KEGG</t>
  </si>
  <si>
    <t>Description</t>
    <phoneticPr fontId="1" type="noConversion"/>
  </si>
  <si>
    <t>NCBI non-redundant protein sequences</t>
    <phoneticPr fontId="1" type="noConversion"/>
  </si>
  <si>
    <t>NCBI nucleotide sequences</t>
    <phoneticPr fontId="1" type="noConversion"/>
  </si>
  <si>
    <t>Protein family</t>
  </si>
  <si>
    <t>KOG</t>
    <phoneticPr fontId="1" type="noConversion"/>
  </si>
  <si>
    <t>euKaryotic Ortholog Groups</t>
  </si>
  <si>
    <t>A manually annotated and reviewed protein sequence database</t>
    <phoneticPr fontId="1" type="noConversion"/>
  </si>
  <si>
    <t>Kyoto Encyclopedia of Genes and Genomes</t>
    <phoneticPr fontId="1" type="noConversion"/>
  </si>
  <si>
    <t>Gene Ontology</t>
  </si>
  <si>
    <t>Software and parameters</t>
    <phoneticPr fontId="1" type="noConversion"/>
  </si>
  <si>
    <t>diamond v0.8.22: e-value = 1e-5, --moresensitive</t>
    <phoneticPr fontId="1" type="noConversion"/>
  </si>
  <si>
    <t>NCBI blast 2.2.28+: e-value = 1e-5</t>
    <phoneticPr fontId="1" type="noConversion"/>
  </si>
  <si>
    <t>HMMER 3.0 package, hmmscan: e-value = 0.01</t>
    <phoneticPr fontId="1" type="noConversion"/>
  </si>
  <si>
    <t>diamond v0.8.22: e-value = 1e-3, --moresensitive</t>
    <phoneticPr fontId="1" type="noConversion"/>
  </si>
  <si>
    <t>KAAS, KEGG Automatic Annotation Server: e-value= 1e-10</t>
    <phoneticPr fontId="1" type="noConversion"/>
  </si>
  <si>
    <t>Blast2GO v2.5: e-value = 1e-6</t>
    <phoneticPr fontId="1" type="noConversion"/>
  </si>
  <si>
    <t>Cluster-5711.107017</t>
  </si>
  <si>
    <t>Cluster-5711.107018</t>
  </si>
  <si>
    <t>Cluster-5711.101858</t>
  </si>
  <si>
    <t>Cluster-5711.35745</t>
    <phoneticPr fontId="5" type="noConversion"/>
  </si>
  <si>
    <t>Cluster-5711.64302</t>
    <phoneticPr fontId="5" type="noConversion"/>
  </si>
  <si>
    <t>Unigenes</t>
    <phoneticPr fontId="1" type="noConversion"/>
  </si>
  <si>
    <t>family</t>
    <phoneticPr fontId="1" type="noConversion"/>
  </si>
  <si>
    <t>NAC</t>
    <phoneticPr fontId="1" type="noConversion"/>
  </si>
  <si>
    <t>TCP</t>
    <phoneticPr fontId="1" type="noConversion"/>
  </si>
  <si>
    <t>ERF</t>
    <phoneticPr fontId="1" type="noConversion"/>
  </si>
  <si>
    <t>GAPDH</t>
    <phoneticPr fontId="1" type="noConversion"/>
  </si>
  <si>
    <t>Forward primer</t>
  </si>
  <si>
    <t>Reverse primer</t>
  </si>
  <si>
    <t>ATTTCAGTGCATCCGCTAT</t>
  </si>
  <si>
    <t>TTCTCACCCATCTTGGCT</t>
  </si>
  <si>
    <t>CTTCTGTGGCAACAATCGG</t>
  </si>
  <si>
    <t>CATGGATTGGTTCGACGAG</t>
  </si>
  <si>
    <t>TTTGAGCATTGATGTGAACCC</t>
  </si>
  <si>
    <t>AACGATCAAGATCCTCTAATGG</t>
  </si>
  <si>
    <t>CACTCCCAAATCTACTGCAC</t>
  </si>
  <si>
    <t>GGCATGTTTCGTCTTCCG</t>
  </si>
  <si>
    <t>CCCTGCTTCTCCAATCATAAC</t>
  </si>
  <si>
    <t>CTCGGAACTGGGAATTGTG</t>
  </si>
  <si>
    <t>GAAACAGCAGAGGTTAGTTCAA</t>
  </si>
  <si>
    <t>TTCCGAGCCAAACCCTTA</t>
  </si>
  <si>
    <t>GTAAGGGTTTGGCTGGGA</t>
  </si>
  <si>
    <t>GTTGAGTATCGCCGCTGA</t>
  </si>
  <si>
    <t>ATAAATCTCAAACCGTGTCGT</t>
  </si>
  <si>
    <t>GAAACTCTTGCCTACAACTGC</t>
  </si>
  <si>
    <t>CTTCGCTCTTCCTTATTCGGTA</t>
  </si>
  <si>
    <t>TGACCCATCCCAACCATAAC</t>
  </si>
  <si>
    <t>CK_1</t>
    <phoneticPr fontId="1" type="noConversion"/>
  </si>
  <si>
    <t>CK_2</t>
    <phoneticPr fontId="1" type="noConversion"/>
  </si>
  <si>
    <t>Samples</t>
    <phoneticPr fontId="3" type="noConversion"/>
  </si>
  <si>
    <t>532nm</t>
  </si>
  <si>
    <t>600nm</t>
  </si>
  <si>
    <t>Weight (g)</t>
    <phoneticPr fontId="3" type="noConversion"/>
  </si>
  <si>
    <t>MDA (nmol/g FW)</t>
    <phoneticPr fontId="3" type="noConversion"/>
  </si>
  <si>
    <t>CK</t>
    <phoneticPr fontId="1" type="noConversion"/>
  </si>
  <si>
    <t>Pb</t>
    <phoneticPr fontId="1" type="noConversion"/>
  </si>
  <si>
    <t>Samples</t>
    <phoneticPr fontId="1" type="noConversion"/>
  </si>
  <si>
    <t>A</t>
  </si>
  <si>
    <t>Wright (g)</t>
    <phoneticPr fontId="3" type="noConversion"/>
  </si>
  <si>
    <t>Proline content (μg/g FW)</t>
    <phoneticPr fontId="3" type="noConversion"/>
  </si>
  <si>
    <t>Samples</t>
    <phoneticPr fontId="3" type="noConversion"/>
  </si>
  <si>
    <t>Wright (g)</t>
    <phoneticPr fontId="3" type="noConversion"/>
  </si>
  <si>
    <t>Protein concentration (mg/mL)</t>
    <phoneticPr fontId="3" type="noConversion"/>
  </si>
  <si>
    <t>A1</t>
  </si>
  <si>
    <t>A2</t>
  </si>
  <si>
    <t>∆A</t>
  </si>
  <si>
    <t>POD (U/mg prot)</t>
    <phoneticPr fontId="3" type="noConversion"/>
  </si>
  <si>
    <t>POD (U/g FW)</t>
    <phoneticPr fontId="3" type="noConversion"/>
  </si>
  <si>
    <t>CK</t>
    <phoneticPr fontId="1" type="noConversion"/>
  </si>
  <si>
    <t>Pb</t>
    <phoneticPr fontId="1" type="noConversion"/>
  </si>
  <si>
    <t xml:space="preserve">Protein concentration (mg/mL)  </t>
    <phoneticPr fontId="3" type="noConversion"/>
  </si>
  <si>
    <t>CAT (U/mg prot)</t>
    <phoneticPr fontId="3" type="noConversion"/>
  </si>
  <si>
    <t>CAT (U/g FW)</t>
    <phoneticPr fontId="3" type="noConversion"/>
  </si>
  <si>
    <t>Supplemental Table 1. Brief information regarding how the unigenes were functionally annotated based on seven databases</t>
    <phoneticPr fontId="3" type="noConversion"/>
  </si>
  <si>
    <t>Supplemental Table 2. Primers for the qRT-PCR analysis of randomly selected unigenes</t>
    <phoneticPr fontId="3" type="noConversion"/>
  </si>
  <si>
    <t>Supplemental Table 3. General details regarding the transcriptome sequencing results</t>
    <phoneticPr fontId="1" type="noConversion"/>
  </si>
  <si>
    <t>Supplemental Table 4. Overview of the assembled transcripts and unigenes</t>
    <phoneticPr fontId="1" type="noConversion"/>
  </si>
  <si>
    <t>Supplemental Table 5. Annotation of unigenes based on seven databases</t>
    <phoneticPr fontId="3" type="noConversion"/>
  </si>
  <si>
    <t>Supplemental Table 6. Annotation of the differentially expressed NAC TF genes based on a BLAST search of the Arabidopsis database</t>
    <phoneticPr fontId="3" type="noConversion"/>
  </si>
  <si>
    <r>
      <rPr>
        <sz val="11"/>
        <rFont val="宋体"/>
        <family val="3"/>
        <charset val="134"/>
      </rPr>
      <t>△</t>
    </r>
    <r>
      <rPr>
        <sz val="11"/>
        <rFont val="Times New Roman"/>
        <family val="1"/>
      </rPr>
      <t>A</t>
    </r>
  </si>
  <si>
    <t>Supplemental Table 8. The PRO contents in the control and treated samples</t>
    <phoneticPr fontId="1" type="noConversion"/>
  </si>
  <si>
    <t>Supplemental Table 7. The MDA contents in the control and treated samples</t>
    <phoneticPr fontId="1" type="noConversion"/>
  </si>
  <si>
    <t>Supplemental Table 10. The enzyme activities of CAT in the control and treated samples</t>
    <phoneticPr fontId="1" type="noConversion"/>
  </si>
  <si>
    <t>Supplemental Table 9. The enzyme activities of POD in the control and treated samples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</si>
</sst>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0.0000_ "/>
    <numFmt numFmtId="178" formatCode="0_ "/>
    <numFmt numFmtId="179" formatCode="0.0000_);[Red]\(0.0000\)"/>
    <numFmt numFmtId="180" formatCode="0.000_ "/>
  </numFmts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9"/>
      <name val="等线"/>
      <family val="2"/>
      <charset val="134"/>
      <scheme val="minor"/>
    </font>
    <font>
      <sz val="11"/>
      <color theme="1"/>
      <name val="等线"/>
      <family val="2"/>
    </font>
    <font>
      <sz val="9"/>
      <name val="宋体"/>
      <family val="3"/>
      <charset val="134"/>
    </font>
    <font>
      <sz val="12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2"/>
      <name val="宋体"/>
      <family val="3"/>
      <charset val="134"/>
    </font>
    <font>
      <sz val="11"/>
      <color indexed="8"/>
      <name val="Times New Roman"/>
      <family val="1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indexed="64"/>
      </bottom>
      <diagonal/>
    </border>
  </borders>
  <cellStyleXfs count="6"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/>
    <xf numFmtId="177" fontId="7" fillId="0" borderId="0" xfId="0" applyNumberFormat="1" applyFont="1" applyAlignment="1"/>
    <xf numFmtId="0" fontId="6" fillId="0" borderId="0" xfId="0" applyFont="1" applyAlignment="1"/>
    <xf numFmtId="177" fontId="7" fillId="0" borderId="0" xfId="1" applyNumberFormat="1" applyFont="1" applyBorder="1" applyAlignment="1">
      <alignment horizontal="center" vertical="center"/>
    </xf>
    <xf numFmtId="179" fontId="7" fillId="0" borderId="0" xfId="3" applyNumberFormat="1" applyFont="1" applyBorder="1" applyAlignment="1">
      <alignment horizontal="center"/>
    </xf>
    <xf numFmtId="177" fontId="7" fillId="0" borderId="1" xfId="1" applyNumberFormat="1" applyFont="1" applyBorder="1" applyAlignment="1">
      <alignment horizontal="center" vertical="center"/>
    </xf>
    <xf numFmtId="179" fontId="7" fillId="0" borderId="1" xfId="3" applyNumberFormat="1" applyFont="1" applyBorder="1" applyAlignment="1">
      <alignment horizontal="center"/>
    </xf>
    <xf numFmtId="177" fontId="7" fillId="0" borderId="2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0" fontId="7" fillId="0" borderId="2" xfId="1" applyFont="1" applyBorder="1" applyAlignment="1">
      <alignment horizontal="center" vertical="center"/>
    </xf>
    <xf numFmtId="178" fontId="7" fillId="0" borderId="0" xfId="2" applyNumberFormat="1" applyFont="1" applyBorder="1" applyAlignment="1">
      <alignment horizontal="center" vertical="center"/>
    </xf>
    <xf numFmtId="178" fontId="7" fillId="0" borderId="1" xfId="2" applyNumberFormat="1" applyFont="1" applyBorder="1" applyAlignment="1">
      <alignment horizontal="center" vertical="center"/>
    </xf>
    <xf numFmtId="177" fontId="7" fillId="0" borderId="0" xfId="5" applyNumberFormat="1" applyFont="1" applyBorder="1" applyAlignment="1">
      <alignment horizontal="center" vertical="center"/>
    </xf>
    <xf numFmtId="177" fontId="7" fillId="0" borderId="0" xfId="4" applyNumberFormat="1" applyFont="1" applyBorder="1" applyAlignment="1">
      <alignment horizontal="center" vertical="center"/>
    </xf>
    <xf numFmtId="177" fontId="7" fillId="0" borderId="1" xfId="5" applyNumberFormat="1" applyFont="1" applyBorder="1" applyAlignment="1">
      <alignment horizontal="center" vertical="center"/>
    </xf>
    <xf numFmtId="177" fontId="7" fillId="0" borderId="1" xfId="4" applyNumberFormat="1" applyFont="1" applyBorder="1" applyAlignment="1">
      <alignment horizontal="center" vertical="center"/>
    </xf>
    <xf numFmtId="180" fontId="7" fillId="0" borderId="2" xfId="1" applyNumberFormat="1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80" fontId="7" fillId="0" borderId="2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177" fontId="7" fillId="0" borderId="2" xfId="1" applyNumberFormat="1" applyFont="1" applyBorder="1" applyAlignment="1">
      <alignment horizontal="center"/>
    </xf>
  </cellXfs>
  <cellStyles count="6">
    <cellStyle name="常规" xfId="0" builtinId="0"/>
    <cellStyle name="常规 2 2" xfId="1" xr:uid="{00000000-0005-0000-0000-000001000000}"/>
    <cellStyle name="常规 2 2 2" xfId="5" xr:uid="{00000000-0005-0000-0000-000002000000}"/>
    <cellStyle name="常规 2 3" xfId="4" xr:uid="{00000000-0005-0000-0000-000003000000}"/>
    <cellStyle name="常规 3 2" xfId="2" xr:uid="{00000000-0005-0000-0000-000004000000}"/>
    <cellStyle name="常规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workbookViewId="0"/>
  </sheetViews>
  <sheetFormatPr defaultColWidth="8.875" defaultRowHeight="15" x14ac:dyDescent="0.25"/>
  <cols>
    <col min="1" max="1" width="10.625" style="1" bestFit="1" customWidth="1"/>
    <col min="2" max="2" width="55.625" style="1" bestFit="1" customWidth="1"/>
    <col min="3" max="3" width="54.25" style="1" bestFit="1" customWidth="1"/>
    <col min="4" max="16384" width="8.875" style="1"/>
  </cols>
  <sheetData>
    <row r="1" spans="1:3" ht="15.75" thickBot="1" x14ac:dyDescent="0.3">
      <c r="A1" s="14" t="s">
        <v>136</v>
      </c>
    </row>
    <row r="2" spans="1:3" ht="15.75" thickTop="1" x14ac:dyDescent="0.25">
      <c r="A2" s="3" t="s">
        <v>57</v>
      </c>
      <c r="B2" s="3" t="s">
        <v>63</v>
      </c>
      <c r="C2" s="3" t="s">
        <v>72</v>
      </c>
    </row>
    <row r="3" spans="1:3" x14ac:dyDescent="0.25">
      <c r="A3" s="7" t="s">
        <v>58</v>
      </c>
      <c r="B3" s="7" t="s">
        <v>64</v>
      </c>
      <c r="C3" s="7" t="s">
        <v>73</v>
      </c>
    </row>
    <row r="4" spans="1:3" x14ac:dyDescent="0.25">
      <c r="A4" s="7" t="s">
        <v>59</v>
      </c>
      <c r="B4" s="7" t="s">
        <v>65</v>
      </c>
      <c r="C4" s="7" t="s">
        <v>74</v>
      </c>
    </row>
    <row r="5" spans="1:3" x14ac:dyDescent="0.25">
      <c r="A5" s="7" t="s">
        <v>60</v>
      </c>
      <c r="B5" s="7" t="s">
        <v>66</v>
      </c>
      <c r="C5" s="7" t="s">
        <v>75</v>
      </c>
    </row>
    <row r="6" spans="1:3" x14ac:dyDescent="0.25">
      <c r="A6" s="7" t="s">
        <v>67</v>
      </c>
      <c r="B6" s="7" t="s">
        <v>68</v>
      </c>
      <c r="C6" s="7" t="s">
        <v>76</v>
      </c>
    </row>
    <row r="7" spans="1:3" x14ac:dyDescent="0.25">
      <c r="A7" s="7" t="s">
        <v>61</v>
      </c>
      <c r="B7" s="7" t="s">
        <v>69</v>
      </c>
      <c r="C7" s="7" t="s">
        <v>73</v>
      </c>
    </row>
    <row r="8" spans="1:3" x14ac:dyDescent="0.25">
      <c r="A8" s="7" t="s">
        <v>62</v>
      </c>
      <c r="B8" s="7" t="s">
        <v>70</v>
      </c>
      <c r="C8" s="7" t="s">
        <v>77</v>
      </c>
    </row>
    <row r="9" spans="1:3" ht="15.75" thickBot="1" x14ac:dyDescent="0.3">
      <c r="A9" s="2" t="s">
        <v>33</v>
      </c>
      <c r="B9" s="2" t="s">
        <v>71</v>
      </c>
      <c r="C9" s="2" t="s">
        <v>78</v>
      </c>
    </row>
    <row r="10" spans="1:3" ht="15.75" thickTop="1" x14ac:dyDescent="0.25"/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9"/>
  <sheetViews>
    <sheetView workbookViewId="0"/>
  </sheetViews>
  <sheetFormatPr defaultRowHeight="14.25" x14ac:dyDescent="0.2"/>
  <cols>
    <col min="5" max="5" width="26.75" bestFit="1" customWidth="1"/>
    <col min="6" max="6" width="15" bestFit="1" customWidth="1"/>
    <col min="7" max="7" width="9.375" bestFit="1" customWidth="1"/>
    <col min="8" max="8" width="13.375" bestFit="1" customWidth="1"/>
  </cols>
  <sheetData>
    <row r="1" spans="1:10" ht="15.75" thickBot="1" x14ac:dyDescent="0.25">
      <c r="A1" s="14" t="s">
        <v>145</v>
      </c>
    </row>
    <row r="2" spans="1:10" ht="16.5" thickTop="1" x14ac:dyDescent="0.25">
      <c r="A2" s="29" t="s">
        <v>112</v>
      </c>
      <c r="B2" s="29" t="s">
        <v>126</v>
      </c>
      <c r="C2" s="29" t="s">
        <v>127</v>
      </c>
      <c r="D2" s="29" t="s">
        <v>128</v>
      </c>
      <c r="E2" s="46" t="s">
        <v>133</v>
      </c>
      <c r="F2" s="29" t="s">
        <v>134</v>
      </c>
      <c r="G2" s="46" t="s">
        <v>115</v>
      </c>
      <c r="H2" s="29" t="s">
        <v>135</v>
      </c>
      <c r="I2" s="24"/>
      <c r="J2" s="24"/>
    </row>
    <row r="3" spans="1:10" ht="15.75" x14ac:dyDescent="0.25">
      <c r="A3" s="32" t="s">
        <v>117</v>
      </c>
      <c r="B3" s="25">
        <v>0.57509999999999994</v>
      </c>
      <c r="C3" s="25">
        <v>0.56889999999999996</v>
      </c>
      <c r="D3" s="25">
        <f>B3-C3</f>
        <v>6.1999999999999833E-3</v>
      </c>
      <c r="E3" s="25">
        <v>1.6404093288910042</v>
      </c>
      <c r="F3" s="25">
        <f>918*D3/E3</f>
        <v>3.4696218192368979</v>
      </c>
      <c r="G3" s="26">
        <v>0.10100000000000001</v>
      </c>
      <c r="H3" s="25">
        <f>918*D3/G3</f>
        <v>56.352475247524602</v>
      </c>
      <c r="I3" s="24"/>
      <c r="J3" s="24"/>
    </row>
    <row r="4" spans="1:10" ht="15.75" x14ac:dyDescent="0.25">
      <c r="A4" s="32"/>
      <c r="B4" s="25">
        <v>0.55389999999999995</v>
      </c>
      <c r="C4" s="25">
        <v>0.54690000000000005</v>
      </c>
      <c r="D4" s="25">
        <f t="shared" ref="D4:D5" si="0">B4-C4</f>
        <v>6.9999999999998952E-3</v>
      </c>
      <c r="E4" s="25">
        <v>1.5887672536887196</v>
      </c>
      <c r="F4" s="25">
        <f t="shared" ref="F4:F5" si="1">918*D4/E4</f>
        <v>4.0446452965847213</v>
      </c>
      <c r="G4" s="26">
        <v>0.1012</v>
      </c>
      <c r="H4" s="25">
        <f t="shared" ref="H4:H5" si="2">918*D4/G4</f>
        <v>63.498023715414071</v>
      </c>
      <c r="I4" s="24"/>
      <c r="J4" s="24"/>
    </row>
    <row r="5" spans="1:10" ht="15" x14ac:dyDescent="0.25">
      <c r="A5" s="32"/>
      <c r="B5" s="25">
        <v>0.55230000000000001</v>
      </c>
      <c r="C5" s="25">
        <v>0.54590000000000005</v>
      </c>
      <c r="D5" s="25">
        <f t="shared" si="0"/>
        <v>6.3999999999999613E-3</v>
      </c>
      <c r="E5" s="25">
        <v>1.6813422179914328</v>
      </c>
      <c r="F5" s="25">
        <f t="shared" si="1"/>
        <v>3.4943510828025262</v>
      </c>
      <c r="G5" s="26">
        <v>0.10059999999999999</v>
      </c>
      <c r="H5" s="25">
        <f t="shared" si="2"/>
        <v>58.401590457256106</v>
      </c>
      <c r="I5" s="22"/>
      <c r="J5" s="22"/>
    </row>
    <row r="6" spans="1:10" ht="15" x14ac:dyDescent="0.25">
      <c r="A6" s="32" t="s">
        <v>118</v>
      </c>
      <c r="B6" s="25">
        <v>0.59619999999999995</v>
      </c>
      <c r="C6" s="25">
        <v>0.59199999999999997</v>
      </c>
      <c r="D6" s="25">
        <f>B6-C6</f>
        <v>4.1999999999999815E-3</v>
      </c>
      <c r="E6" s="25">
        <v>1.9126606377915278</v>
      </c>
      <c r="F6" s="25">
        <f>918*D6/E6</f>
        <v>2.0158306830906967</v>
      </c>
      <c r="G6" s="26">
        <v>0.1008</v>
      </c>
      <c r="H6" s="25">
        <f>918*D6/G6</f>
        <v>38.249999999999829</v>
      </c>
      <c r="I6" s="22"/>
      <c r="J6" s="22"/>
    </row>
    <row r="7" spans="1:10" ht="15" x14ac:dyDescent="0.25">
      <c r="A7" s="32"/>
      <c r="B7" s="25">
        <v>0.64480000000000004</v>
      </c>
      <c r="C7" s="25">
        <v>0.64049999999999996</v>
      </c>
      <c r="D7" s="25">
        <f t="shared" ref="D7:D8" si="3">B7-C7</f>
        <v>4.3000000000000815E-3</v>
      </c>
      <c r="E7" s="25">
        <v>2.0264159923845786</v>
      </c>
      <c r="F7" s="25">
        <f t="shared" ref="F7:F8" si="4">918*D7/E7</f>
        <v>1.9479712037581109</v>
      </c>
      <c r="G7" s="26">
        <v>0.10100000000000001</v>
      </c>
      <c r="H7" s="25">
        <f t="shared" ref="H7:H8" si="5">918*D7/G7</f>
        <v>39.08316831683242</v>
      </c>
      <c r="I7" s="22"/>
      <c r="J7" s="22"/>
    </row>
    <row r="8" spans="1:10" ht="15.75" thickBot="1" x14ac:dyDescent="0.3">
      <c r="A8" s="33"/>
      <c r="B8" s="27">
        <v>0.62260000000000004</v>
      </c>
      <c r="C8" s="27">
        <v>0.61890000000000001</v>
      </c>
      <c r="D8" s="27">
        <f t="shared" si="3"/>
        <v>3.7000000000000366E-3</v>
      </c>
      <c r="E8" s="27">
        <v>2.0192765349833413</v>
      </c>
      <c r="F8" s="27">
        <f t="shared" si="4"/>
        <v>1.6820875898644834</v>
      </c>
      <c r="G8" s="28">
        <v>0.1009</v>
      </c>
      <c r="H8" s="27">
        <f t="shared" si="5"/>
        <v>33.663032705649492</v>
      </c>
      <c r="I8" s="22"/>
      <c r="J8" s="22"/>
    </row>
    <row r="9" spans="1:10" ht="15" thickTop="1" x14ac:dyDescent="0.2"/>
  </sheetData>
  <mergeCells count="2">
    <mergeCell ref="A3:A5"/>
    <mergeCell ref="A6:A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workbookViewId="0">
      <selection activeCell="A2" sqref="A2"/>
    </sheetView>
  </sheetViews>
  <sheetFormatPr defaultColWidth="8.875" defaultRowHeight="15" x14ac:dyDescent="0.25"/>
  <cols>
    <col min="1" max="1" width="21.375" style="1" bestFit="1" customWidth="1"/>
    <col min="2" max="2" width="8.5" style="1" bestFit="1" customWidth="1"/>
    <col min="3" max="3" width="33.625" style="1" bestFit="1" customWidth="1"/>
    <col min="4" max="4" width="33.5" style="1" bestFit="1" customWidth="1"/>
    <col min="5" max="16384" width="8.875" style="1"/>
  </cols>
  <sheetData>
    <row r="1" spans="1:4" ht="15.75" thickBot="1" x14ac:dyDescent="0.3">
      <c r="A1" s="14" t="s">
        <v>137</v>
      </c>
    </row>
    <row r="2" spans="1:4" ht="15.75" thickTop="1" x14ac:dyDescent="0.25">
      <c r="A2" s="3" t="s">
        <v>84</v>
      </c>
      <c r="B2" s="3" t="s">
        <v>85</v>
      </c>
      <c r="C2" s="3" t="s">
        <v>90</v>
      </c>
      <c r="D2" s="3" t="s">
        <v>91</v>
      </c>
    </row>
    <row r="3" spans="1:4" x14ac:dyDescent="0.25">
      <c r="A3" s="17" t="s">
        <v>42</v>
      </c>
      <c r="B3" s="7" t="s">
        <v>86</v>
      </c>
      <c r="C3" s="7" t="s">
        <v>92</v>
      </c>
      <c r="D3" s="7" t="s">
        <v>93</v>
      </c>
    </row>
    <row r="4" spans="1:4" x14ac:dyDescent="0.25">
      <c r="A4" s="17" t="s">
        <v>46</v>
      </c>
      <c r="B4" s="7" t="s">
        <v>86</v>
      </c>
      <c r="C4" s="7" t="s">
        <v>94</v>
      </c>
      <c r="D4" s="7" t="s">
        <v>95</v>
      </c>
    </row>
    <row r="5" spans="1:4" x14ac:dyDescent="0.25">
      <c r="A5" s="17" t="s">
        <v>47</v>
      </c>
      <c r="B5" s="7" t="s">
        <v>86</v>
      </c>
      <c r="C5" s="7" t="s">
        <v>96</v>
      </c>
      <c r="D5" s="7" t="s">
        <v>97</v>
      </c>
    </row>
    <row r="6" spans="1:4" x14ac:dyDescent="0.25">
      <c r="A6" s="18" t="s">
        <v>49</v>
      </c>
      <c r="B6" s="7" t="s">
        <v>86</v>
      </c>
      <c r="C6" s="7" t="s">
        <v>98</v>
      </c>
      <c r="D6" s="7" t="s">
        <v>99</v>
      </c>
    </row>
    <row r="7" spans="1:4" x14ac:dyDescent="0.25">
      <c r="A7" s="18" t="s">
        <v>82</v>
      </c>
      <c r="B7" s="7" t="s">
        <v>86</v>
      </c>
      <c r="C7" s="7" t="s">
        <v>100</v>
      </c>
      <c r="D7" s="7" t="s">
        <v>101</v>
      </c>
    </row>
    <row r="8" spans="1:4" x14ac:dyDescent="0.25">
      <c r="A8" s="18" t="s">
        <v>79</v>
      </c>
      <c r="B8" s="7" t="s">
        <v>88</v>
      </c>
      <c r="C8" s="7" t="s">
        <v>102</v>
      </c>
      <c r="D8" s="7" t="s">
        <v>103</v>
      </c>
    </row>
    <row r="9" spans="1:4" x14ac:dyDescent="0.25">
      <c r="A9" s="18" t="s">
        <v>80</v>
      </c>
      <c r="B9" s="7" t="s">
        <v>88</v>
      </c>
      <c r="C9" s="7" t="s">
        <v>104</v>
      </c>
      <c r="D9" s="7" t="s">
        <v>105</v>
      </c>
    </row>
    <row r="10" spans="1:4" ht="15.75" x14ac:dyDescent="0.25">
      <c r="A10" s="19" t="s">
        <v>81</v>
      </c>
      <c r="B10" s="7" t="s">
        <v>87</v>
      </c>
      <c r="C10" s="7" t="s">
        <v>106</v>
      </c>
      <c r="D10" s="7" t="s">
        <v>107</v>
      </c>
    </row>
    <row r="11" spans="1:4" ht="15.75" thickBot="1" x14ac:dyDescent="0.3">
      <c r="A11" s="20" t="s">
        <v>83</v>
      </c>
      <c r="B11" s="2" t="s">
        <v>89</v>
      </c>
      <c r="C11" s="2" t="s">
        <v>108</v>
      </c>
      <c r="D11" s="2" t="s">
        <v>109</v>
      </c>
    </row>
    <row r="12" spans="1:4" ht="15.75" thickTop="1" x14ac:dyDescent="0.25"/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"/>
  <sheetViews>
    <sheetView workbookViewId="0"/>
  </sheetViews>
  <sheetFormatPr defaultColWidth="8.875" defaultRowHeight="15" x14ac:dyDescent="0.25"/>
  <cols>
    <col min="1" max="1" width="7.5" style="1" bestFit="1" customWidth="1"/>
    <col min="2" max="2" width="10" style="1" bestFit="1" customWidth="1"/>
    <col min="3" max="3" width="11" style="1" bestFit="1" customWidth="1"/>
    <col min="4" max="4" width="11.125" style="1" bestFit="1" customWidth="1"/>
    <col min="5" max="5" width="9.375" style="1" bestFit="1" customWidth="1"/>
    <col min="6" max="7" width="8.5" style="1" bestFit="1" customWidth="1"/>
    <col min="8" max="8" width="7.875" style="1" bestFit="1" customWidth="1"/>
    <col min="9" max="16384" width="8.875" style="1"/>
  </cols>
  <sheetData>
    <row r="1" spans="1:8" ht="15.75" thickBot="1" x14ac:dyDescent="0.3">
      <c r="A1" s="1" t="s">
        <v>138</v>
      </c>
    </row>
    <row r="2" spans="1:8" ht="15.75" thickTop="1" x14ac:dyDescent="0.25">
      <c r="A2" s="3" t="s">
        <v>0</v>
      </c>
      <c r="B2" s="4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</row>
    <row r="3" spans="1:8" x14ac:dyDescent="0.25">
      <c r="A3" s="1" t="s">
        <v>110</v>
      </c>
      <c r="B3" s="5">
        <v>85757838</v>
      </c>
      <c r="C3" s="5">
        <v>82831746</v>
      </c>
      <c r="D3" s="5" t="s">
        <v>1</v>
      </c>
      <c r="E3" s="5">
        <v>0.01</v>
      </c>
      <c r="F3" s="5">
        <v>97.97</v>
      </c>
      <c r="G3" s="5">
        <v>94.75</v>
      </c>
      <c r="H3" s="5">
        <v>45.59</v>
      </c>
    </row>
    <row r="4" spans="1:8" x14ac:dyDescent="0.25">
      <c r="A4" s="1" t="s">
        <v>111</v>
      </c>
      <c r="B4" s="5">
        <v>74139794</v>
      </c>
      <c r="C4" s="5">
        <v>71651552</v>
      </c>
      <c r="D4" s="5" t="s">
        <v>2</v>
      </c>
      <c r="E4" s="5">
        <v>0.01</v>
      </c>
      <c r="F4" s="5">
        <v>97.94</v>
      </c>
      <c r="G4" s="5">
        <v>94.66</v>
      </c>
      <c r="H4" s="5">
        <v>45.7</v>
      </c>
    </row>
    <row r="5" spans="1:8" x14ac:dyDescent="0.25">
      <c r="A5" s="1" t="s">
        <v>3</v>
      </c>
      <c r="B5" s="5">
        <v>77173798</v>
      </c>
      <c r="C5" s="5">
        <v>74577722</v>
      </c>
      <c r="D5" s="5" t="s">
        <v>4</v>
      </c>
      <c r="E5" s="5">
        <v>0.01</v>
      </c>
      <c r="F5" s="5">
        <v>97.98</v>
      </c>
      <c r="G5" s="5">
        <v>94.77</v>
      </c>
      <c r="H5" s="5">
        <v>45.35</v>
      </c>
    </row>
    <row r="6" spans="1:8" ht="15.75" thickBot="1" x14ac:dyDescent="0.3">
      <c r="A6" s="2" t="s">
        <v>5</v>
      </c>
      <c r="B6" s="6">
        <v>70427274</v>
      </c>
      <c r="C6" s="6">
        <v>68062442</v>
      </c>
      <c r="D6" s="6" t="s">
        <v>6</v>
      </c>
      <c r="E6" s="6">
        <v>0.01</v>
      </c>
      <c r="F6" s="6">
        <v>98.03</v>
      </c>
      <c r="G6" s="6">
        <v>94.87</v>
      </c>
      <c r="H6" s="6">
        <v>45.31</v>
      </c>
    </row>
    <row r="7" spans="1:8" ht="15.75" thickTop="1" x14ac:dyDescent="0.25"/>
  </sheetData>
  <phoneticPr fontId="1" type="noConversion"/>
  <pageMargins left="0.7" right="0.7" top="0.75" bottom="0.75" header="0.3" footer="0.3"/>
  <pageSetup paperSize="261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"/>
  <sheetViews>
    <sheetView workbookViewId="0"/>
  </sheetViews>
  <sheetFormatPr defaultColWidth="8.875" defaultRowHeight="15" x14ac:dyDescent="0.25"/>
  <cols>
    <col min="1" max="1" width="12.125" style="1" customWidth="1"/>
    <col min="2" max="2" width="8.125" style="1" bestFit="1" customWidth="1"/>
    <col min="3" max="3" width="10.125" style="1" bestFit="1" customWidth="1"/>
    <col min="4" max="4" width="11.5" style="1" bestFit="1" customWidth="1"/>
    <col min="5" max="5" width="13.125" style="1" bestFit="1" customWidth="1"/>
    <col min="6" max="6" width="10.5" style="1" bestFit="1" customWidth="1"/>
    <col min="7" max="8" width="8.875" style="1"/>
    <col min="9" max="9" width="16.5" style="1" bestFit="1" customWidth="1"/>
    <col min="10" max="16384" width="8.875" style="1"/>
  </cols>
  <sheetData>
    <row r="1" spans="1:9" ht="15.75" thickBot="1" x14ac:dyDescent="0.3">
      <c r="A1" s="1" t="s">
        <v>139</v>
      </c>
    </row>
    <row r="2" spans="1:9" ht="15.75" thickTop="1" x14ac:dyDescent="0.25">
      <c r="A2" s="3"/>
      <c r="B2" s="11" t="s">
        <v>24</v>
      </c>
      <c r="C2" s="11" t="s">
        <v>20</v>
      </c>
      <c r="D2" s="11" t="s">
        <v>21</v>
      </c>
      <c r="E2" s="11" t="s">
        <v>22</v>
      </c>
      <c r="F2" s="11" t="s">
        <v>23</v>
      </c>
      <c r="G2" s="11" t="s">
        <v>14</v>
      </c>
      <c r="H2" s="11" t="s">
        <v>15</v>
      </c>
      <c r="I2" s="11" t="s">
        <v>19</v>
      </c>
    </row>
    <row r="3" spans="1:9" x14ac:dyDescent="0.25">
      <c r="A3" s="7" t="s">
        <v>17</v>
      </c>
      <c r="B3" s="12">
        <v>193978</v>
      </c>
      <c r="C3" s="12">
        <v>201</v>
      </c>
      <c r="D3" s="12">
        <v>864</v>
      </c>
      <c r="E3" s="12">
        <v>444</v>
      </c>
      <c r="F3" s="12">
        <v>16966</v>
      </c>
      <c r="G3" s="12">
        <v>1628</v>
      </c>
      <c r="H3" s="12">
        <v>317</v>
      </c>
      <c r="I3" s="12">
        <v>167635845</v>
      </c>
    </row>
    <row r="4" spans="1:9" ht="15.75" thickBot="1" x14ac:dyDescent="0.3">
      <c r="A4" s="2" t="s">
        <v>18</v>
      </c>
      <c r="B4" s="13">
        <v>136854</v>
      </c>
      <c r="C4" s="13">
        <v>201</v>
      </c>
      <c r="D4" s="13">
        <v>1109</v>
      </c>
      <c r="E4" s="13">
        <v>691</v>
      </c>
      <c r="F4" s="13">
        <v>16966</v>
      </c>
      <c r="G4" s="13">
        <v>1809</v>
      </c>
      <c r="H4" s="13">
        <v>473</v>
      </c>
      <c r="I4" s="13">
        <v>151754502</v>
      </c>
    </row>
    <row r="5" spans="1:9" ht="15.75" thickTop="1" x14ac:dyDescent="0.25">
      <c r="A5" s="1" t="s">
        <v>25</v>
      </c>
    </row>
  </sheetData>
  <phoneticPr fontId="1" type="noConversion"/>
  <pageMargins left="0.7" right="0.7" top="0.75" bottom="0.75" header="0.3" footer="0.3"/>
  <pageSetup paperSize="261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"/>
  <sheetViews>
    <sheetView workbookViewId="0"/>
  </sheetViews>
  <sheetFormatPr defaultRowHeight="14.25" x14ac:dyDescent="0.2"/>
  <cols>
    <col min="1" max="1" width="11.125" customWidth="1"/>
    <col min="3" max="3" width="14.25" bestFit="1" customWidth="1"/>
  </cols>
  <sheetData>
    <row r="1" spans="1:3" ht="15.75" thickBot="1" x14ac:dyDescent="0.25">
      <c r="A1" s="14" t="s">
        <v>140</v>
      </c>
      <c r="B1" s="14"/>
      <c r="C1" s="14"/>
    </row>
    <row r="2" spans="1:3" ht="15.75" thickTop="1" x14ac:dyDescent="0.2">
      <c r="A2" s="8" t="s">
        <v>26</v>
      </c>
      <c r="B2" s="11" t="s">
        <v>27</v>
      </c>
      <c r="C2" s="11" t="s">
        <v>37</v>
      </c>
    </row>
    <row r="3" spans="1:3" ht="15" x14ac:dyDescent="0.2">
      <c r="A3" s="9" t="s">
        <v>28</v>
      </c>
      <c r="B3" s="12">
        <v>86376</v>
      </c>
      <c r="C3" s="15">
        <v>63.11</v>
      </c>
    </row>
    <row r="4" spans="1:3" ht="15" x14ac:dyDescent="0.2">
      <c r="A4" s="9" t="s">
        <v>29</v>
      </c>
      <c r="B4" s="12">
        <v>78124</v>
      </c>
      <c r="C4" s="15">
        <v>57.08</v>
      </c>
    </row>
    <row r="5" spans="1:3" ht="15" x14ac:dyDescent="0.2">
      <c r="A5" s="9" t="s">
        <v>30</v>
      </c>
      <c r="B5" s="12">
        <v>32173</v>
      </c>
      <c r="C5" s="15">
        <v>23.5</v>
      </c>
    </row>
    <row r="6" spans="1:3" ht="15" x14ac:dyDescent="0.2">
      <c r="A6" s="9" t="s">
        <v>31</v>
      </c>
      <c r="B6" s="12">
        <v>63368</v>
      </c>
      <c r="C6" s="15">
        <v>46.3</v>
      </c>
    </row>
    <row r="7" spans="1:3" ht="15" x14ac:dyDescent="0.2">
      <c r="A7" s="9" t="s">
        <v>32</v>
      </c>
      <c r="B7" s="12">
        <v>59188</v>
      </c>
      <c r="C7" s="15">
        <v>43.24</v>
      </c>
    </row>
    <row r="8" spans="1:3" ht="15" x14ac:dyDescent="0.2">
      <c r="A8" s="9" t="s">
        <v>33</v>
      </c>
      <c r="B8" s="12">
        <v>59384</v>
      </c>
      <c r="C8" s="15">
        <v>43.39</v>
      </c>
    </row>
    <row r="9" spans="1:3" ht="15" x14ac:dyDescent="0.2">
      <c r="A9" s="9" t="s">
        <v>34</v>
      </c>
      <c r="B9" s="12">
        <v>20553</v>
      </c>
      <c r="C9" s="15">
        <v>15.01</v>
      </c>
    </row>
    <row r="10" spans="1:3" ht="15" x14ac:dyDescent="0.2">
      <c r="A10" s="9" t="s">
        <v>35</v>
      </c>
      <c r="B10" s="12">
        <v>12414</v>
      </c>
      <c r="C10" s="15">
        <v>9.07</v>
      </c>
    </row>
    <row r="11" spans="1:3" ht="15" x14ac:dyDescent="0.2">
      <c r="A11" s="9" t="s">
        <v>36</v>
      </c>
      <c r="B11" s="12">
        <v>94795</v>
      </c>
      <c r="C11" s="15">
        <v>69.260000000000005</v>
      </c>
    </row>
    <row r="12" spans="1:3" ht="15.75" thickBot="1" x14ac:dyDescent="0.25">
      <c r="A12" s="10" t="s">
        <v>16</v>
      </c>
      <c r="B12" s="13">
        <v>136854</v>
      </c>
      <c r="C12" s="16">
        <v>100</v>
      </c>
    </row>
    <row r="13" spans="1:3" ht="15" thickTop="1" x14ac:dyDescent="0.2"/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"/>
  <sheetViews>
    <sheetView workbookViewId="0"/>
  </sheetViews>
  <sheetFormatPr defaultRowHeight="14.25" x14ac:dyDescent="0.2"/>
  <cols>
    <col min="1" max="1" width="19.25" bestFit="1" customWidth="1"/>
    <col min="2" max="2" width="18.5" bestFit="1" customWidth="1"/>
    <col min="3" max="3" width="21" bestFit="1" customWidth="1"/>
    <col min="4" max="4" width="115.5" bestFit="1" customWidth="1"/>
  </cols>
  <sheetData>
    <row r="1" spans="1:4" ht="15.75" thickBot="1" x14ac:dyDescent="0.25">
      <c r="A1" s="14" t="s">
        <v>141</v>
      </c>
    </row>
    <row r="2" spans="1:4" ht="15.75" thickTop="1" x14ac:dyDescent="0.25">
      <c r="A2" s="3" t="s">
        <v>38</v>
      </c>
      <c r="B2" s="3" t="s">
        <v>39</v>
      </c>
      <c r="C2" s="3" t="s">
        <v>40</v>
      </c>
      <c r="D2" s="3" t="s">
        <v>41</v>
      </c>
    </row>
    <row r="3" spans="1:4" ht="15" x14ac:dyDescent="0.25">
      <c r="A3" s="7" t="s">
        <v>42</v>
      </c>
      <c r="B3" s="7" t="s">
        <v>43</v>
      </c>
      <c r="C3" s="7" t="s">
        <v>44</v>
      </c>
      <c r="D3" s="7" t="s">
        <v>45</v>
      </c>
    </row>
    <row r="4" spans="1:4" ht="15" x14ac:dyDescent="0.25">
      <c r="A4" s="7" t="s">
        <v>46</v>
      </c>
      <c r="B4" s="7" t="s">
        <v>43</v>
      </c>
      <c r="C4" s="7" t="s">
        <v>44</v>
      </c>
      <c r="D4" s="7" t="s">
        <v>45</v>
      </c>
    </row>
    <row r="5" spans="1:4" ht="15" x14ac:dyDescent="0.25">
      <c r="A5" s="7" t="s">
        <v>47</v>
      </c>
      <c r="B5" s="7" t="s">
        <v>48</v>
      </c>
      <c r="C5" s="7" t="s">
        <v>44</v>
      </c>
      <c r="D5" s="7" t="s">
        <v>56</v>
      </c>
    </row>
    <row r="6" spans="1:4" ht="15" x14ac:dyDescent="0.25">
      <c r="A6" s="7" t="s">
        <v>49</v>
      </c>
      <c r="B6" s="7" t="s">
        <v>50</v>
      </c>
      <c r="C6" s="7" t="s">
        <v>51</v>
      </c>
      <c r="D6" s="7" t="s">
        <v>52</v>
      </c>
    </row>
    <row r="7" spans="1:4" ht="15" x14ac:dyDescent="0.25">
      <c r="A7" s="7"/>
      <c r="B7" s="7" t="s">
        <v>50</v>
      </c>
      <c r="C7" s="7" t="s">
        <v>53</v>
      </c>
      <c r="D7" s="7" t="s">
        <v>54</v>
      </c>
    </row>
    <row r="8" spans="1:4" ht="15.75" thickBot="1" x14ac:dyDescent="0.3">
      <c r="A8" s="2" t="s">
        <v>55</v>
      </c>
      <c r="B8" s="2" t="s">
        <v>48</v>
      </c>
      <c r="C8" s="2" t="s">
        <v>44</v>
      </c>
      <c r="D8" s="2" t="s">
        <v>56</v>
      </c>
    </row>
    <row r="9" spans="1:4" ht="15" thickTop="1" x14ac:dyDescent="0.2"/>
  </sheetData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9"/>
  <sheetViews>
    <sheetView workbookViewId="0"/>
  </sheetViews>
  <sheetFormatPr defaultRowHeight="14.25" x14ac:dyDescent="0.2"/>
  <cols>
    <col min="1" max="1" width="9.375" style="21" bestFit="1" customWidth="1"/>
    <col min="2" max="4" width="7.625" style="21" bestFit="1" customWidth="1"/>
    <col min="5" max="5" width="13.125" style="21" bestFit="1" customWidth="1"/>
    <col min="6" max="6" width="18.625" style="21" bestFit="1" customWidth="1"/>
    <col min="7" max="8" width="12.75" style="21" bestFit="1" customWidth="1"/>
    <col min="9" max="16384" width="9" style="21"/>
  </cols>
  <sheetData>
    <row r="1" spans="1:8" ht="15.75" thickBot="1" x14ac:dyDescent="0.25">
      <c r="A1" s="14" t="s">
        <v>144</v>
      </c>
    </row>
    <row r="2" spans="1:8" ht="15.75" thickTop="1" x14ac:dyDescent="0.25">
      <c r="A2" s="29" t="s">
        <v>112</v>
      </c>
      <c r="B2" s="30" t="s">
        <v>113</v>
      </c>
      <c r="C2" s="30" t="s">
        <v>114</v>
      </c>
      <c r="D2" s="31" t="s">
        <v>142</v>
      </c>
      <c r="E2" s="30" t="s">
        <v>115</v>
      </c>
      <c r="F2" s="30" t="s">
        <v>116</v>
      </c>
      <c r="G2" s="22"/>
      <c r="H2" s="22"/>
    </row>
    <row r="3" spans="1:8" ht="15" x14ac:dyDescent="0.25">
      <c r="A3" s="32" t="s">
        <v>117</v>
      </c>
      <c r="B3" s="25">
        <v>9.5799999999999996E-2</v>
      </c>
      <c r="C3" s="25">
        <v>6.8599999999999994E-2</v>
      </c>
      <c r="D3" s="25">
        <f>B3-C3</f>
        <v>2.7200000000000002E-2</v>
      </c>
      <c r="E3" s="26">
        <v>0.10100000000000001</v>
      </c>
      <c r="F3" s="25">
        <f>51.6*D3/E3</f>
        <v>13.896237623762376</v>
      </c>
      <c r="G3" s="22"/>
      <c r="H3" s="22"/>
    </row>
    <row r="4" spans="1:8" ht="15" x14ac:dyDescent="0.25">
      <c r="A4" s="32"/>
      <c r="B4" s="25">
        <v>7.3800000000000004E-2</v>
      </c>
      <c r="C4" s="25">
        <v>4.7100000000000003E-2</v>
      </c>
      <c r="D4" s="25">
        <f t="shared" ref="D4:D5" si="0">B4-C4</f>
        <v>2.6700000000000002E-2</v>
      </c>
      <c r="E4" s="26">
        <v>0.1012</v>
      </c>
      <c r="F4" s="25">
        <f t="shared" ref="F4:F5" si="1">51.6*D4/E4</f>
        <v>13.613833992094863</v>
      </c>
      <c r="G4" s="22"/>
      <c r="H4" s="22"/>
    </row>
    <row r="5" spans="1:8" ht="15" x14ac:dyDescent="0.25">
      <c r="A5" s="32"/>
      <c r="B5" s="25">
        <v>6.9699999999999998E-2</v>
      </c>
      <c r="C5" s="25">
        <v>4.4499999999999998E-2</v>
      </c>
      <c r="D5" s="25">
        <f t="shared" si="0"/>
        <v>2.52E-2</v>
      </c>
      <c r="E5" s="26">
        <v>0.10059999999999999</v>
      </c>
      <c r="F5" s="25">
        <f t="shared" si="1"/>
        <v>12.925646123260439</v>
      </c>
      <c r="G5" s="23"/>
      <c r="H5" s="22"/>
    </row>
    <row r="6" spans="1:8" ht="15" x14ac:dyDescent="0.25">
      <c r="A6" s="32" t="s">
        <v>118</v>
      </c>
      <c r="B6" s="25">
        <v>8.9499999999999996E-2</v>
      </c>
      <c r="C6" s="25">
        <v>5.7000000000000002E-2</v>
      </c>
      <c r="D6" s="25">
        <f>B6-C6</f>
        <v>3.2499999999999994E-2</v>
      </c>
      <c r="E6" s="26">
        <v>0.1008</v>
      </c>
      <c r="F6" s="25">
        <f>51.6*D6/E6</f>
        <v>16.636904761904759</v>
      </c>
      <c r="G6" s="22"/>
      <c r="H6" s="22"/>
    </row>
    <row r="7" spans="1:8" ht="15" x14ac:dyDescent="0.25">
      <c r="A7" s="32"/>
      <c r="B7" s="25">
        <v>8.0500000000000002E-2</v>
      </c>
      <c r="C7" s="25">
        <v>4.7699999999999999E-2</v>
      </c>
      <c r="D7" s="25">
        <f t="shared" ref="D7:D8" si="2">B7-C7</f>
        <v>3.2800000000000003E-2</v>
      </c>
      <c r="E7" s="26">
        <v>0.10100000000000001</v>
      </c>
      <c r="F7" s="25">
        <f t="shared" ref="F7:F8" si="3">51.6*D7/E7</f>
        <v>16.757227722772278</v>
      </c>
      <c r="G7" s="22"/>
      <c r="H7" s="22"/>
    </row>
    <row r="8" spans="1:8" ht="15.75" thickBot="1" x14ac:dyDescent="0.3">
      <c r="A8" s="33"/>
      <c r="B8" s="27">
        <v>7.9500000000000001E-2</v>
      </c>
      <c r="C8" s="27">
        <v>4.9000000000000002E-2</v>
      </c>
      <c r="D8" s="27">
        <f t="shared" si="2"/>
        <v>3.0499999999999999E-2</v>
      </c>
      <c r="E8" s="28">
        <v>0.1009</v>
      </c>
      <c r="F8" s="27">
        <f t="shared" si="3"/>
        <v>15.597621407333994</v>
      </c>
      <c r="G8" s="22"/>
      <c r="H8" s="22"/>
    </row>
    <row r="9" spans="1:8" ht="15" thickTop="1" x14ac:dyDescent="0.2"/>
  </sheetData>
  <mergeCells count="2">
    <mergeCell ref="A3:A5"/>
    <mergeCell ref="A6:A8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workbookViewId="0"/>
  </sheetViews>
  <sheetFormatPr defaultRowHeight="14.25" x14ac:dyDescent="0.2"/>
  <cols>
    <col min="1" max="1" width="9" style="21"/>
    <col min="2" max="2" width="7.625" style="21" bestFit="1" customWidth="1"/>
    <col min="3" max="3" width="10.5" style="21" bestFit="1" customWidth="1"/>
    <col min="4" max="4" width="25.25" style="21" bestFit="1" customWidth="1"/>
    <col min="5" max="16384" width="9" style="21"/>
  </cols>
  <sheetData>
    <row r="1" spans="1:6" ht="15.75" thickBot="1" x14ac:dyDescent="0.25">
      <c r="A1" s="14" t="s">
        <v>143</v>
      </c>
    </row>
    <row r="2" spans="1:6" ht="15.75" thickTop="1" x14ac:dyDescent="0.2">
      <c r="A2" s="38" t="s">
        <v>119</v>
      </c>
      <c r="B2" s="39" t="s">
        <v>120</v>
      </c>
      <c r="C2" s="39" t="s">
        <v>121</v>
      </c>
      <c r="D2" s="39" t="s">
        <v>122</v>
      </c>
      <c r="E2" s="14"/>
      <c r="F2" s="14"/>
    </row>
    <row r="3" spans="1:6" ht="15" x14ac:dyDescent="0.2">
      <c r="A3" s="32" t="s">
        <v>117</v>
      </c>
      <c r="B3" s="34">
        <v>0.1028</v>
      </c>
      <c r="C3" s="35">
        <v>0.10009999999999999</v>
      </c>
      <c r="D3" s="35">
        <f t="shared" ref="D3:D8" si="0">38.4*(B3+0.0021)/C3</f>
        <v>40.241358641358644</v>
      </c>
      <c r="E3" s="14"/>
      <c r="F3" s="14"/>
    </row>
    <row r="4" spans="1:6" ht="15" x14ac:dyDescent="0.2">
      <c r="A4" s="32"/>
      <c r="B4" s="34">
        <v>0.10009999999999999</v>
      </c>
      <c r="C4" s="35">
        <v>0.1013</v>
      </c>
      <c r="D4" s="35">
        <f t="shared" si="0"/>
        <v>38.741164856860806</v>
      </c>
      <c r="E4" s="14"/>
      <c r="F4" s="14"/>
    </row>
    <row r="5" spans="1:6" ht="15" x14ac:dyDescent="0.2">
      <c r="A5" s="32"/>
      <c r="B5" s="34">
        <v>0.10100000000000001</v>
      </c>
      <c r="C5" s="35">
        <v>0.1011</v>
      </c>
      <c r="D5" s="35">
        <f t="shared" si="0"/>
        <v>39.15964391691395</v>
      </c>
      <c r="E5" s="14"/>
      <c r="F5" s="14"/>
    </row>
    <row r="6" spans="1:6" ht="15" x14ac:dyDescent="0.2">
      <c r="A6" s="32" t="s">
        <v>118</v>
      </c>
      <c r="B6" s="34">
        <v>0.15110000000000001</v>
      </c>
      <c r="C6" s="35">
        <v>0.1008</v>
      </c>
      <c r="D6" s="35">
        <f t="shared" si="0"/>
        <v>58.361904761904761</v>
      </c>
      <c r="E6" s="14"/>
      <c r="F6" s="14"/>
    </row>
    <row r="7" spans="1:6" ht="15" x14ac:dyDescent="0.2">
      <c r="A7" s="32"/>
      <c r="B7" s="34">
        <v>0.1474</v>
      </c>
      <c r="C7" s="35">
        <v>0.1011</v>
      </c>
      <c r="D7" s="35">
        <f t="shared" si="0"/>
        <v>56.7833827893175</v>
      </c>
      <c r="E7" s="14"/>
      <c r="F7" s="14"/>
    </row>
    <row r="8" spans="1:6" ht="15.75" thickBot="1" x14ac:dyDescent="0.25">
      <c r="A8" s="33"/>
      <c r="B8" s="36">
        <v>0.15129999999999999</v>
      </c>
      <c r="C8" s="37">
        <v>0.10150000000000001</v>
      </c>
      <c r="D8" s="37">
        <f t="shared" si="0"/>
        <v>58.035073891625601</v>
      </c>
      <c r="E8" s="14"/>
      <c r="F8" s="14"/>
    </row>
    <row r="9" spans="1:6" ht="15" thickTop="1" x14ac:dyDescent="0.2"/>
  </sheetData>
  <mergeCells count="2">
    <mergeCell ref="A3:A5"/>
    <mergeCell ref="A6:A8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9"/>
  <sheetViews>
    <sheetView tabSelected="1" workbookViewId="0"/>
  </sheetViews>
  <sheetFormatPr defaultRowHeight="14.25" x14ac:dyDescent="0.2"/>
  <cols>
    <col min="2" max="2" width="9.125" bestFit="1" customWidth="1"/>
    <col min="3" max="3" width="25.625" bestFit="1" customWidth="1"/>
    <col min="7" max="7" width="15.125" bestFit="1" customWidth="1"/>
    <col min="8" max="8" width="13.5" bestFit="1" customWidth="1"/>
  </cols>
  <sheetData>
    <row r="1" spans="1:10" ht="15.75" thickBot="1" x14ac:dyDescent="0.25">
      <c r="A1" s="14" t="s">
        <v>146</v>
      </c>
    </row>
    <row r="2" spans="1:10" ht="15.75" thickTop="1" x14ac:dyDescent="0.2">
      <c r="A2" s="44" t="s">
        <v>123</v>
      </c>
      <c r="B2" s="45" t="s">
        <v>124</v>
      </c>
      <c r="C2" s="45" t="s">
        <v>125</v>
      </c>
      <c r="D2" s="45" t="s">
        <v>126</v>
      </c>
      <c r="E2" s="45" t="s">
        <v>127</v>
      </c>
      <c r="F2" s="45" t="s">
        <v>128</v>
      </c>
      <c r="G2" s="45" t="s">
        <v>129</v>
      </c>
      <c r="H2" s="45" t="s">
        <v>130</v>
      </c>
      <c r="I2" s="14"/>
      <c r="J2" s="14"/>
    </row>
    <row r="3" spans="1:10" ht="15" x14ac:dyDescent="0.25">
      <c r="A3" s="32" t="s">
        <v>131</v>
      </c>
      <c r="B3" s="26">
        <v>0.10100000000000001</v>
      </c>
      <c r="C3" s="40">
        <v>1.6404093288910042</v>
      </c>
      <c r="D3" s="41">
        <v>0.311</v>
      </c>
      <c r="E3" s="41">
        <v>0.40620000000000001</v>
      </c>
      <c r="F3" s="41">
        <f>E3-D3</f>
        <v>9.5200000000000007E-2</v>
      </c>
      <c r="G3" s="41">
        <f>40*F3/C3</f>
        <v>2.3213718264906431</v>
      </c>
      <c r="H3" s="41">
        <f>40*F3/B3</f>
        <v>37.702970297029701</v>
      </c>
      <c r="I3" s="14"/>
      <c r="J3" s="14"/>
    </row>
    <row r="4" spans="1:10" ht="15" x14ac:dyDescent="0.25">
      <c r="A4" s="32"/>
      <c r="B4" s="26">
        <v>0.1012</v>
      </c>
      <c r="C4" s="40">
        <v>1.5887672536887196</v>
      </c>
      <c r="D4" s="41">
        <v>0.27410000000000001</v>
      </c>
      <c r="E4" s="41">
        <v>0.36559999999999998</v>
      </c>
      <c r="F4" s="41">
        <f>E4-D4</f>
        <v>9.149999999999997E-2</v>
      </c>
      <c r="G4" s="41">
        <f t="shared" ref="G4:G5" si="0">40*F4/C4</f>
        <v>2.3036728579988011</v>
      </c>
      <c r="H4" s="41">
        <f t="shared" ref="H4:H5" si="1">40*F4/B4</f>
        <v>36.166007905138329</v>
      </c>
      <c r="I4" s="14"/>
      <c r="J4" s="14"/>
    </row>
    <row r="5" spans="1:10" ht="15" x14ac:dyDescent="0.25">
      <c r="A5" s="32"/>
      <c r="B5" s="26">
        <v>0.10059999999999999</v>
      </c>
      <c r="C5" s="40">
        <v>1.6813422179914328</v>
      </c>
      <c r="D5" s="41">
        <v>0.32369999999999999</v>
      </c>
      <c r="E5" s="41">
        <v>0.4234</v>
      </c>
      <c r="F5" s="41">
        <f>E5-D5</f>
        <v>9.9700000000000011E-2</v>
      </c>
      <c r="G5" s="41">
        <f t="shared" si="0"/>
        <v>2.3719145081387119</v>
      </c>
      <c r="H5" s="41">
        <f t="shared" si="1"/>
        <v>39.642147117296226</v>
      </c>
      <c r="I5" s="14"/>
      <c r="J5" s="14"/>
    </row>
    <row r="6" spans="1:10" ht="15" x14ac:dyDescent="0.25">
      <c r="A6" s="32" t="s">
        <v>132</v>
      </c>
      <c r="B6" s="26">
        <v>0.1008</v>
      </c>
      <c r="C6" s="40">
        <v>1.9126606377915278</v>
      </c>
      <c r="D6" s="41">
        <v>0.25740000000000002</v>
      </c>
      <c r="E6" s="41">
        <v>0.33879999999999999</v>
      </c>
      <c r="F6" s="41">
        <f>E6-D6</f>
        <v>8.1399999999999972E-2</v>
      </c>
      <c r="G6" s="41">
        <f>40*F6/C6</f>
        <v>1.7023406743809875</v>
      </c>
      <c r="H6" s="41">
        <f>40*F6/B6</f>
        <v>32.30158730158729</v>
      </c>
      <c r="I6" s="14"/>
      <c r="J6" s="14"/>
    </row>
    <row r="7" spans="1:10" ht="15" x14ac:dyDescent="0.25">
      <c r="A7" s="32"/>
      <c r="B7" s="26">
        <v>0.10100000000000001</v>
      </c>
      <c r="C7" s="40">
        <v>2.0264159923845786</v>
      </c>
      <c r="D7" s="41">
        <v>0.22500000000000001</v>
      </c>
      <c r="E7" s="41">
        <v>0.30859999999999999</v>
      </c>
      <c r="F7" s="41">
        <f t="shared" ref="F7:F8" si="2">E7-D7</f>
        <v>8.359999999999998E-2</v>
      </c>
      <c r="G7" s="41">
        <f t="shared" ref="G7:G8" si="3">40*F7/C7</f>
        <v>1.6502041103934233</v>
      </c>
      <c r="H7" s="41">
        <f t="shared" ref="H7:H8" si="4">40*F7/B7</f>
        <v>33.108910891089103</v>
      </c>
      <c r="I7" s="14"/>
      <c r="J7" s="14"/>
    </row>
    <row r="8" spans="1:10" ht="15.75" thickBot="1" x14ac:dyDescent="0.3">
      <c r="A8" s="33"/>
      <c r="B8" s="28">
        <v>0.1009</v>
      </c>
      <c r="C8" s="42">
        <v>2.0192765349833413</v>
      </c>
      <c r="D8" s="43">
        <v>0.34639999999999999</v>
      </c>
      <c r="E8" s="43">
        <v>0.42870000000000003</v>
      </c>
      <c r="F8" s="43">
        <f t="shared" si="2"/>
        <v>8.230000000000004E-2</v>
      </c>
      <c r="G8" s="43">
        <f t="shared" si="3"/>
        <v>1.63028685916323</v>
      </c>
      <c r="H8" s="43">
        <f t="shared" si="4"/>
        <v>32.626362735381583</v>
      </c>
      <c r="I8" s="14"/>
      <c r="J8" s="14"/>
    </row>
    <row r="9" spans="1:10" ht="15" thickTop="1" x14ac:dyDescent="0.2"/>
  </sheetData>
  <mergeCells count="2">
    <mergeCell ref="A3:A5"/>
    <mergeCell ref="A6:A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ST1</vt:lpstr>
      <vt:lpstr>ST2</vt:lpstr>
      <vt:lpstr>ST3</vt:lpstr>
      <vt:lpstr>ST4</vt:lpstr>
      <vt:lpstr>ST5</vt:lpstr>
      <vt:lpstr>ST6</vt:lpstr>
      <vt:lpstr>ST7</vt:lpstr>
      <vt:lpstr>ST8</vt:lpstr>
      <vt:lpstr>ST9</vt:lpstr>
      <vt:lpstr>ST10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2020-02-04T05:21:33Z</dcterms:modified>
</cp:coreProperties>
</file>