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ntaminated cottonseed_compressed edit -PeerJ\"/>
    </mc:Choice>
  </mc:AlternateContent>
  <bookViews>
    <workbookView xWindow="0" yWindow="0" windowWidth="20490" windowHeight="7560" tabRatio="672"/>
  </bookViews>
  <sheets>
    <sheet name="feed&amp;milk" sheetId="1" r:id="rId1"/>
    <sheet name="VFA" sheetId="3" r:id="rId2"/>
    <sheet name="NH3-N" sheetId="4" r:id="rId3"/>
    <sheet name="biochemical" sheetId="5" r:id="rId4"/>
    <sheet name="immune&amp;antioxidant" sheetId="7" r:id="rId5"/>
    <sheet name="Metabolites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B25" i="7"/>
  <c r="O362" i="1" l="1"/>
  <c r="M362" i="1"/>
  <c r="J362" i="1"/>
  <c r="G362" i="1"/>
  <c r="N362" i="1" s="1"/>
  <c r="O361" i="1"/>
  <c r="M361" i="1"/>
  <c r="J361" i="1"/>
  <c r="G361" i="1"/>
  <c r="O360" i="1"/>
  <c r="M360" i="1"/>
  <c r="J360" i="1"/>
  <c r="G360" i="1"/>
  <c r="O359" i="1"/>
  <c r="M359" i="1"/>
  <c r="J359" i="1"/>
  <c r="G359" i="1"/>
  <c r="O358" i="1"/>
  <c r="M358" i="1"/>
  <c r="J358" i="1"/>
  <c r="G358" i="1"/>
  <c r="O357" i="1"/>
  <c r="M357" i="1"/>
  <c r="J357" i="1"/>
  <c r="G357" i="1"/>
  <c r="O356" i="1"/>
  <c r="M356" i="1"/>
  <c r="J356" i="1"/>
  <c r="G356" i="1"/>
  <c r="O355" i="1"/>
  <c r="M355" i="1"/>
  <c r="J355" i="1"/>
  <c r="G355" i="1"/>
  <c r="O354" i="1"/>
  <c r="M354" i="1"/>
  <c r="J354" i="1"/>
  <c r="G354" i="1"/>
  <c r="O353" i="1"/>
  <c r="M353" i="1"/>
  <c r="J353" i="1"/>
  <c r="G353" i="1"/>
  <c r="O352" i="1"/>
  <c r="M352" i="1"/>
  <c r="J352" i="1"/>
  <c r="G352" i="1"/>
  <c r="O351" i="1"/>
  <c r="M351" i="1"/>
  <c r="J351" i="1"/>
  <c r="G351" i="1"/>
  <c r="O350" i="1"/>
  <c r="M350" i="1"/>
  <c r="J350" i="1"/>
  <c r="G350" i="1"/>
  <c r="O349" i="1"/>
  <c r="M349" i="1"/>
  <c r="J349" i="1"/>
  <c r="G349" i="1"/>
  <c r="N349" i="1" s="1"/>
  <c r="O348" i="1"/>
  <c r="M348" i="1"/>
  <c r="J348" i="1"/>
  <c r="G348" i="1"/>
  <c r="O347" i="1"/>
  <c r="M347" i="1"/>
  <c r="J347" i="1"/>
  <c r="G347" i="1"/>
  <c r="O346" i="1"/>
  <c r="M346" i="1"/>
  <c r="J346" i="1"/>
  <c r="G346" i="1"/>
  <c r="O345" i="1"/>
  <c r="M345" i="1"/>
  <c r="J345" i="1"/>
  <c r="G345" i="1"/>
  <c r="O344" i="1"/>
  <c r="M344" i="1"/>
  <c r="J344" i="1"/>
  <c r="G344" i="1"/>
  <c r="O343" i="1"/>
  <c r="M343" i="1"/>
  <c r="J343" i="1"/>
  <c r="G343" i="1"/>
  <c r="O342" i="1"/>
  <c r="M342" i="1"/>
  <c r="J342" i="1"/>
  <c r="G342" i="1"/>
  <c r="O341" i="1"/>
  <c r="M341" i="1"/>
  <c r="J341" i="1"/>
  <c r="G341" i="1"/>
  <c r="O340" i="1"/>
  <c r="M340" i="1"/>
  <c r="J340" i="1"/>
  <c r="G340" i="1"/>
  <c r="O339" i="1"/>
  <c r="M339" i="1"/>
  <c r="J339" i="1"/>
  <c r="G339" i="1"/>
  <c r="O338" i="1"/>
  <c r="M338" i="1"/>
  <c r="J338" i="1"/>
  <c r="G338" i="1"/>
  <c r="O337" i="1"/>
  <c r="M337" i="1"/>
  <c r="N337" i="1" s="1"/>
  <c r="J337" i="1"/>
  <c r="G337" i="1"/>
  <c r="O336" i="1"/>
  <c r="M336" i="1"/>
  <c r="J336" i="1"/>
  <c r="G336" i="1"/>
  <c r="O335" i="1"/>
  <c r="M335" i="1"/>
  <c r="J335" i="1"/>
  <c r="G335" i="1"/>
  <c r="O334" i="1"/>
  <c r="M334" i="1"/>
  <c r="J334" i="1"/>
  <c r="G334" i="1"/>
  <c r="O333" i="1"/>
  <c r="M333" i="1"/>
  <c r="J333" i="1"/>
  <c r="G333" i="1"/>
  <c r="O332" i="1"/>
  <c r="M332" i="1"/>
  <c r="J332" i="1"/>
  <c r="G332" i="1"/>
  <c r="O331" i="1"/>
  <c r="M331" i="1"/>
  <c r="J331" i="1"/>
  <c r="G331" i="1"/>
  <c r="O330" i="1"/>
  <c r="M330" i="1"/>
  <c r="J330" i="1"/>
  <c r="G330" i="1"/>
  <c r="O329" i="1"/>
  <c r="M329" i="1"/>
  <c r="J329" i="1"/>
  <c r="G329" i="1"/>
  <c r="O328" i="1"/>
  <c r="M328" i="1"/>
  <c r="J328" i="1"/>
  <c r="G328" i="1"/>
  <c r="O327" i="1"/>
  <c r="M327" i="1"/>
  <c r="J327" i="1"/>
  <c r="G327" i="1"/>
  <c r="O326" i="1"/>
  <c r="M326" i="1"/>
  <c r="J326" i="1"/>
  <c r="G326" i="1"/>
  <c r="O325" i="1"/>
  <c r="M325" i="1"/>
  <c r="J325" i="1"/>
  <c r="G325" i="1"/>
  <c r="O324" i="1"/>
  <c r="M324" i="1"/>
  <c r="J324" i="1"/>
  <c r="G324" i="1"/>
  <c r="O323" i="1"/>
  <c r="M323" i="1"/>
  <c r="J323" i="1"/>
  <c r="G323" i="1"/>
  <c r="O322" i="1"/>
  <c r="M322" i="1"/>
  <c r="J322" i="1"/>
  <c r="G322" i="1"/>
  <c r="O321" i="1"/>
  <c r="N321" i="1"/>
  <c r="M321" i="1"/>
  <c r="J321" i="1"/>
  <c r="G321" i="1"/>
  <c r="O320" i="1"/>
  <c r="M320" i="1"/>
  <c r="J320" i="1"/>
  <c r="G320" i="1"/>
  <c r="O319" i="1"/>
  <c r="M319" i="1"/>
  <c r="J319" i="1"/>
  <c r="G319" i="1"/>
  <c r="O318" i="1"/>
  <c r="M318" i="1"/>
  <c r="J318" i="1"/>
  <c r="G318" i="1"/>
  <c r="O317" i="1"/>
  <c r="M317" i="1"/>
  <c r="J317" i="1"/>
  <c r="G317" i="1"/>
  <c r="N317" i="1" s="1"/>
  <c r="O316" i="1"/>
  <c r="M316" i="1"/>
  <c r="J316" i="1"/>
  <c r="G316" i="1"/>
  <c r="N316" i="1" s="1"/>
  <c r="O315" i="1"/>
  <c r="M315" i="1"/>
  <c r="J315" i="1"/>
  <c r="G315" i="1"/>
  <c r="N315" i="1" s="1"/>
  <c r="O314" i="1"/>
  <c r="M314" i="1"/>
  <c r="J314" i="1"/>
  <c r="G314" i="1"/>
  <c r="N314" i="1" s="1"/>
  <c r="O313" i="1"/>
  <c r="M313" i="1"/>
  <c r="J313" i="1"/>
  <c r="G313" i="1"/>
  <c r="N313" i="1" s="1"/>
  <c r="O312" i="1"/>
  <c r="M312" i="1"/>
  <c r="J312" i="1"/>
  <c r="G312" i="1"/>
  <c r="N312" i="1" s="1"/>
  <c r="O311" i="1"/>
  <c r="M311" i="1"/>
  <c r="J311" i="1"/>
  <c r="G311" i="1"/>
  <c r="O310" i="1"/>
  <c r="M310" i="1"/>
  <c r="J310" i="1"/>
  <c r="G310" i="1"/>
  <c r="O309" i="1"/>
  <c r="M309" i="1"/>
  <c r="J309" i="1"/>
  <c r="G309" i="1"/>
  <c r="O308" i="1"/>
  <c r="M308" i="1"/>
  <c r="J308" i="1"/>
  <c r="G308" i="1"/>
  <c r="O307" i="1"/>
  <c r="M307" i="1"/>
  <c r="J307" i="1"/>
  <c r="G307" i="1"/>
  <c r="O306" i="1"/>
  <c r="M306" i="1"/>
  <c r="J306" i="1"/>
  <c r="G306" i="1"/>
  <c r="O305" i="1"/>
  <c r="M305" i="1"/>
  <c r="J305" i="1"/>
  <c r="G305" i="1"/>
  <c r="N305" i="1" s="1"/>
  <c r="O304" i="1"/>
  <c r="M304" i="1"/>
  <c r="J304" i="1"/>
  <c r="G304" i="1"/>
  <c r="O303" i="1"/>
  <c r="M303" i="1"/>
  <c r="J303" i="1"/>
  <c r="G303" i="1"/>
  <c r="O302" i="1"/>
  <c r="M302" i="1"/>
  <c r="J302" i="1"/>
  <c r="G302" i="1"/>
  <c r="O301" i="1"/>
  <c r="M301" i="1"/>
  <c r="J301" i="1"/>
  <c r="G301" i="1"/>
  <c r="O300" i="1"/>
  <c r="M300" i="1"/>
  <c r="J300" i="1"/>
  <c r="G300" i="1"/>
  <c r="O299" i="1"/>
  <c r="M299" i="1"/>
  <c r="J299" i="1"/>
  <c r="G299" i="1"/>
  <c r="O298" i="1"/>
  <c r="M298" i="1"/>
  <c r="J298" i="1"/>
  <c r="G298" i="1"/>
  <c r="O297" i="1"/>
  <c r="M297" i="1"/>
  <c r="J297" i="1"/>
  <c r="G297" i="1"/>
  <c r="O296" i="1"/>
  <c r="M296" i="1"/>
  <c r="J296" i="1"/>
  <c r="G296" i="1"/>
  <c r="O295" i="1"/>
  <c r="M295" i="1"/>
  <c r="J295" i="1"/>
  <c r="G295" i="1"/>
  <c r="O294" i="1"/>
  <c r="M294" i="1"/>
  <c r="J294" i="1"/>
  <c r="G294" i="1"/>
  <c r="O293" i="1"/>
  <c r="M293" i="1"/>
  <c r="J293" i="1"/>
  <c r="G293" i="1"/>
  <c r="O292" i="1"/>
  <c r="M292" i="1"/>
  <c r="J292" i="1"/>
  <c r="G292" i="1"/>
  <c r="O291" i="1"/>
  <c r="M291" i="1"/>
  <c r="J291" i="1"/>
  <c r="G291" i="1"/>
  <c r="O290" i="1"/>
  <c r="M290" i="1"/>
  <c r="J290" i="1"/>
  <c r="G290" i="1"/>
  <c r="O289" i="1"/>
  <c r="M289" i="1"/>
  <c r="J289" i="1"/>
  <c r="G289" i="1"/>
  <c r="N289" i="1" s="1"/>
  <c r="O288" i="1"/>
  <c r="M288" i="1"/>
  <c r="J288" i="1"/>
  <c r="G288" i="1"/>
  <c r="O287" i="1"/>
  <c r="M287" i="1"/>
  <c r="J287" i="1"/>
  <c r="G287" i="1"/>
  <c r="O286" i="1"/>
  <c r="M286" i="1"/>
  <c r="J286" i="1"/>
  <c r="G286" i="1"/>
  <c r="O285" i="1"/>
  <c r="M285" i="1"/>
  <c r="J285" i="1"/>
  <c r="G285" i="1"/>
  <c r="O284" i="1"/>
  <c r="M284" i="1"/>
  <c r="J284" i="1"/>
  <c r="G284" i="1"/>
  <c r="O283" i="1"/>
  <c r="M283" i="1"/>
  <c r="J283" i="1"/>
  <c r="G283" i="1"/>
  <c r="O282" i="1"/>
  <c r="M282" i="1"/>
  <c r="J282" i="1"/>
  <c r="G282" i="1"/>
  <c r="O281" i="1"/>
  <c r="M281" i="1"/>
  <c r="J281" i="1"/>
  <c r="G281" i="1"/>
  <c r="O280" i="1"/>
  <c r="M280" i="1"/>
  <c r="J280" i="1"/>
  <c r="G280" i="1"/>
  <c r="O279" i="1"/>
  <c r="M279" i="1"/>
  <c r="J279" i="1"/>
  <c r="G279" i="1"/>
  <c r="O278" i="1"/>
  <c r="M278" i="1"/>
  <c r="J278" i="1"/>
  <c r="G278" i="1"/>
  <c r="O277" i="1"/>
  <c r="M277" i="1"/>
  <c r="N277" i="1" s="1"/>
  <c r="J277" i="1"/>
  <c r="G277" i="1"/>
  <c r="O276" i="1"/>
  <c r="M276" i="1"/>
  <c r="J276" i="1"/>
  <c r="G276" i="1"/>
  <c r="O275" i="1"/>
  <c r="M275" i="1"/>
  <c r="J275" i="1"/>
  <c r="G275" i="1"/>
  <c r="O274" i="1"/>
  <c r="M274" i="1"/>
  <c r="J274" i="1"/>
  <c r="G274" i="1"/>
  <c r="O273" i="1"/>
  <c r="M273" i="1"/>
  <c r="J273" i="1"/>
  <c r="G273" i="1"/>
  <c r="O272" i="1"/>
  <c r="M272" i="1"/>
  <c r="J272" i="1"/>
  <c r="G272" i="1"/>
  <c r="O271" i="1"/>
  <c r="M271" i="1"/>
  <c r="J271" i="1"/>
  <c r="G271" i="1"/>
  <c r="O270" i="1"/>
  <c r="M270" i="1"/>
  <c r="J270" i="1"/>
  <c r="G270" i="1"/>
  <c r="O269" i="1"/>
  <c r="M269" i="1"/>
  <c r="J269" i="1"/>
  <c r="G269" i="1"/>
  <c r="O268" i="1"/>
  <c r="M268" i="1"/>
  <c r="J268" i="1"/>
  <c r="G268" i="1"/>
  <c r="O267" i="1"/>
  <c r="M267" i="1"/>
  <c r="J267" i="1"/>
  <c r="G267" i="1"/>
  <c r="O266" i="1"/>
  <c r="M266" i="1"/>
  <c r="J266" i="1"/>
  <c r="G266" i="1"/>
  <c r="O265" i="1"/>
  <c r="M265" i="1"/>
  <c r="J265" i="1"/>
  <c r="G265" i="1"/>
  <c r="O264" i="1"/>
  <c r="M264" i="1"/>
  <c r="J264" i="1"/>
  <c r="G264" i="1"/>
  <c r="O263" i="1"/>
  <c r="M263" i="1"/>
  <c r="J263" i="1"/>
  <c r="G263" i="1"/>
  <c r="O262" i="1"/>
  <c r="M262" i="1"/>
  <c r="J262" i="1"/>
  <c r="G262" i="1"/>
  <c r="O261" i="1"/>
  <c r="M261" i="1"/>
  <c r="J261" i="1"/>
  <c r="G261" i="1"/>
  <c r="O260" i="1"/>
  <c r="M260" i="1"/>
  <c r="J260" i="1"/>
  <c r="G260" i="1"/>
  <c r="O259" i="1"/>
  <c r="M259" i="1"/>
  <c r="J259" i="1"/>
  <c r="G259" i="1"/>
  <c r="O258" i="1"/>
  <c r="M258" i="1"/>
  <c r="J258" i="1"/>
  <c r="G258" i="1"/>
  <c r="O257" i="1"/>
  <c r="N257" i="1"/>
  <c r="M257" i="1"/>
  <c r="J257" i="1"/>
  <c r="G257" i="1"/>
  <c r="O256" i="1"/>
  <c r="M256" i="1"/>
  <c r="J256" i="1"/>
  <c r="G256" i="1"/>
  <c r="N256" i="1" s="1"/>
  <c r="O255" i="1"/>
  <c r="M255" i="1"/>
  <c r="J255" i="1"/>
  <c r="G255" i="1"/>
  <c r="O254" i="1"/>
  <c r="M254" i="1"/>
  <c r="J254" i="1"/>
  <c r="G254" i="1"/>
  <c r="N254" i="1" s="1"/>
  <c r="O253" i="1"/>
  <c r="M253" i="1"/>
  <c r="J253" i="1"/>
  <c r="G253" i="1"/>
  <c r="N253" i="1" s="1"/>
  <c r="O252" i="1"/>
  <c r="M252" i="1"/>
  <c r="J252" i="1"/>
  <c r="G252" i="1"/>
  <c r="N252" i="1" s="1"/>
  <c r="O251" i="1"/>
  <c r="M251" i="1"/>
  <c r="J251" i="1"/>
  <c r="G251" i="1"/>
  <c r="N251" i="1" s="1"/>
  <c r="O250" i="1"/>
  <c r="M250" i="1"/>
  <c r="J250" i="1"/>
  <c r="G250" i="1"/>
  <c r="N250" i="1" s="1"/>
  <c r="O249" i="1"/>
  <c r="M249" i="1"/>
  <c r="J249" i="1"/>
  <c r="G249" i="1"/>
  <c r="N249" i="1" s="1"/>
  <c r="O248" i="1"/>
  <c r="M248" i="1"/>
  <c r="J248" i="1"/>
  <c r="G248" i="1"/>
  <c r="O247" i="1"/>
  <c r="M247" i="1"/>
  <c r="J247" i="1"/>
  <c r="G247" i="1"/>
  <c r="O246" i="1"/>
  <c r="M246" i="1"/>
  <c r="J246" i="1"/>
  <c r="G246" i="1"/>
  <c r="O245" i="1"/>
  <c r="M245" i="1"/>
  <c r="J245" i="1"/>
  <c r="G245" i="1"/>
  <c r="N245" i="1" s="1"/>
  <c r="O244" i="1"/>
  <c r="M244" i="1"/>
  <c r="J244" i="1"/>
  <c r="G244" i="1"/>
  <c r="O243" i="1"/>
  <c r="M243" i="1"/>
  <c r="J243" i="1"/>
  <c r="G243" i="1"/>
  <c r="O242" i="1"/>
  <c r="M242" i="1"/>
  <c r="J242" i="1"/>
  <c r="G242" i="1"/>
  <c r="O241" i="1"/>
  <c r="M241" i="1"/>
  <c r="J241" i="1"/>
  <c r="G241" i="1"/>
  <c r="N241" i="1" s="1"/>
  <c r="O240" i="1"/>
  <c r="M240" i="1"/>
  <c r="J240" i="1"/>
  <c r="G240" i="1"/>
  <c r="N240" i="1" s="1"/>
  <c r="O239" i="1"/>
  <c r="M239" i="1"/>
  <c r="J239" i="1"/>
  <c r="G239" i="1"/>
  <c r="O238" i="1"/>
  <c r="M238" i="1"/>
  <c r="J238" i="1"/>
  <c r="G238" i="1"/>
  <c r="N238" i="1" s="1"/>
  <c r="O237" i="1"/>
  <c r="M237" i="1"/>
  <c r="J237" i="1"/>
  <c r="G237" i="1"/>
  <c r="O236" i="1"/>
  <c r="M236" i="1"/>
  <c r="J236" i="1"/>
  <c r="G236" i="1"/>
  <c r="N236" i="1" s="1"/>
  <c r="O235" i="1"/>
  <c r="M235" i="1"/>
  <c r="J235" i="1"/>
  <c r="G235" i="1"/>
  <c r="N235" i="1" s="1"/>
  <c r="O234" i="1"/>
  <c r="M234" i="1"/>
  <c r="J234" i="1"/>
  <c r="G234" i="1"/>
  <c r="N234" i="1" s="1"/>
  <c r="O233" i="1"/>
  <c r="M233" i="1"/>
  <c r="J233" i="1"/>
  <c r="G233" i="1"/>
  <c r="N233" i="1" s="1"/>
  <c r="O232" i="1"/>
  <c r="M232" i="1"/>
  <c r="J232" i="1"/>
  <c r="G232" i="1"/>
  <c r="O231" i="1"/>
  <c r="M231" i="1"/>
  <c r="J231" i="1"/>
  <c r="G231" i="1"/>
  <c r="O230" i="1"/>
  <c r="M230" i="1"/>
  <c r="J230" i="1"/>
  <c r="G230" i="1"/>
  <c r="O229" i="1"/>
  <c r="M229" i="1"/>
  <c r="J229" i="1"/>
  <c r="G229" i="1"/>
  <c r="O228" i="1"/>
  <c r="M228" i="1"/>
  <c r="J228" i="1"/>
  <c r="G228" i="1"/>
  <c r="O227" i="1"/>
  <c r="M227" i="1"/>
  <c r="J227" i="1"/>
  <c r="G227" i="1"/>
  <c r="O226" i="1"/>
  <c r="M226" i="1"/>
  <c r="J226" i="1"/>
  <c r="G226" i="1"/>
  <c r="O225" i="1"/>
  <c r="M225" i="1"/>
  <c r="J225" i="1"/>
  <c r="G225" i="1"/>
  <c r="N225" i="1" s="1"/>
  <c r="O224" i="1"/>
  <c r="M224" i="1"/>
  <c r="J224" i="1"/>
  <c r="G224" i="1"/>
  <c r="O223" i="1"/>
  <c r="M223" i="1"/>
  <c r="J223" i="1"/>
  <c r="G223" i="1"/>
  <c r="O222" i="1"/>
  <c r="M222" i="1"/>
  <c r="J222" i="1"/>
  <c r="G222" i="1"/>
  <c r="O221" i="1"/>
  <c r="M221" i="1"/>
  <c r="J221" i="1"/>
  <c r="G221" i="1"/>
  <c r="O220" i="1"/>
  <c r="M220" i="1"/>
  <c r="J220" i="1"/>
  <c r="G220" i="1"/>
  <c r="O219" i="1"/>
  <c r="M219" i="1"/>
  <c r="J219" i="1"/>
  <c r="G219" i="1"/>
  <c r="O218" i="1"/>
  <c r="M218" i="1"/>
  <c r="J218" i="1"/>
  <c r="G218" i="1"/>
  <c r="O217" i="1"/>
  <c r="M217" i="1"/>
  <c r="J217" i="1"/>
  <c r="G217" i="1"/>
  <c r="O216" i="1"/>
  <c r="M216" i="1"/>
  <c r="J216" i="1"/>
  <c r="G216" i="1"/>
  <c r="O215" i="1"/>
  <c r="M215" i="1"/>
  <c r="J215" i="1"/>
  <c r="G215" i="1"/>
  <c r="O214" i="1"/>
  <c r="M214" i="1"/>
  <c r="J214" i="1"/>
  <c r="G214" i="1"/>
  <c r="O213" i="1"/>
  <c r="M213" i="1"/>
  <c r="N213" i="1" s="1"/>
  <c r="J213" i="1"/>
  <c r="G213" i="1"/>
  <c r="O212" i="1"/>
  <c r="M212" i="1"/>
  <c r="J212" i="1"/>
  <c r="G212" i="1"/>
  <c r="O211" i="1"/>
  <c r="M211" i="1"/>
  <c r="J211" i="1"/>
  <c r="G211" i="1"/>
  <c r="O210" i="1"/>
  <c r="M210" i="1"/>
  <c r="J210" i="1"/>
  <c r="G210" i="1"/>
  <c r="O209" i="1"/>
  <c r="M209" i="1"/>
  <c r="J209" i="1"/>
  <c r="G209" i="1"/>
  <c r="O208" i="1"/>
  <c r="M208" i="1"/>
  <c r="J208" i="1"/>
  <c r="G208" i="1"/>
  <c r="O207" i="1"/>
  <c r="M207" i="1"/>
  <c r="J207" i="1"/>
  <c r="G207" i="1"/>
  <c r="O206" i="1"/>
  <c r="M206" i="1"/>
  <c r="J206" i="1"/>
  <c r="G206" i="1"/>
  <c r="O205" i="1"/>
  <c r="M205" i="1"/>
  <c r="J205" i="1"/>
  <c r="G205" i="1"/>
  <c r="O204" i="1"/>
  <c r="M204" i="1"/>
  <c r="J204" i="1"/>
  <c r="G204" i="1"/>
  <c r="O203" i="1"/>
  <c r="M203" i="1"/>
  <c r="J203" i="1"/>
  <c r="G203" i="1"/>
  <c r="O202" i="1"/>
  <c r="M202" i="1"/>
  <c r="J202" i="1"/>
  <c r="G202" i="1"/>
  <c r="O201" i="1"/>
  <c r="M201" i="1"/>
  <c r="J201" i="1"/>
  <c r="G201" i="1"/>
  <c r="O200" i="1"/>
  <c r="M200" i="1"/>
  <c r="J200" i="1"/>
  <c r="G200" i="1"/>
  <c r="O199" i="1"/>
  <c r="M199" i="1"/>
  <c r="J199" i="1"/>
  <c r="G199" i="1"/>
  <c r="O198" i="1"/>
  <c r="M198" i="1"/>
  <c r="J198" i="1"/>
  <c r="G198" i="1"/>
  <c r="O197" i="1"/>
  <c r="M197" i="1"/>
  <c r="J197" i="1"/>
  <c r="G197" i="1"/>
  <c r="O196" i="1"/>
  <c r="M196" i="1"/>
  <c r="J196" i="1"/>
  <c r="G196" i="1"/>
  <c r="O195" i="1"/>
  <c r="M195" i="1"/>
  <c r="J195" i="1"/>
  <c r="G195" i="1"/>
  <c r="O194" i="1"/>
  <c r="J194" i="1"/>
  <c r="G194" i="1"/>
  <c r="O193" i="1"/>
  <c r="J193" i="1"/>
  <c r="G193" i="1"/>
  <c r="N193" i="1" s="1"/>
  <c r="O192" i="1"/>
  <c r="J192" i="1"/>
  <c r="G192" i="1"/>
  <c r="O191" i="1"/>
  <c r="J191" i="1"/>
  <c r="G191" i="1"/>
  <c r="O190" i="1"/>
  <c r="J190" i="1"/>
  <c r="G190" i="1"/>
  <c r="O189" i="1"/>
  <c r="J189" i="1"/>
  <c r="G189" i="1"/>
  <c r="N189" i="1" s="1"/>
  <c r="O188" i="1"/>
  <c r="J188" i="1"/>
  <c r="G188" i="1"/>
  <c r="O187" i="1"/>
  <c r="J187" i="1"/>
  <c r="G187" i="1"/>
  <c r="O186" i="1"/>
  <c r="J186" i="1"/>
  <c r="G186" i="1"/>
  <c r="O185" i="1"/>
  <c r="J185" i="1"/>
  <c r="G185" i="1"/>
  <c r="N185" i="1" s="1"/>
  <c r="O184" i="1"/>
  <c r="J184" i="1"/>
  <c r="G184" i="1"/>
  <c r="O183" i="1"/>
  <c r="J183" i="1"/>
  <c r="G183" i="1"/>
  <c r="O182" i="1"/>
  <c r="J182" i="1"/>
  <c r="G182" i="1"/>
  <c r="O181" i="1"/>
  <c r="J181" i="1"/>
  <c r="G181" i="1"/>
  <c r="N181" i="1" s="1"/>
  <c r="O180" i="1"/>
  <c r="J180" i="1"/>
  <c r="G180" i="1"/>
  <c r="O179" i="1"/>
  <c r="J179" i="1"/>
  <c r="G179" i="1"/>
  <c r="O178" i="1"/>
  <c r="J178" i="1"/>
  <c r="G178" i="1"/>
  <c r="O177" i="1"/>
  <c r="J177" i="1"/>
  <c r="G177" i="1"/>
  <c r="N177" i="1" s="1"/>
  <c r="O176" i="1"/>
  <c r="J176" i="1"/>
  <c r="G176" i="1"/>
  <c r="O175" i="1"/>
  <c r="J175" i="1"/>
  <c r="G175" i="1"/>
  <c r="O174" i="1"/>
  <c r="J174" i="1"/>
  <c r="G174" i="1"/>
  <c r="O173" i="1"/>
  <c r="J173" i="1"/>
  <c r="G173" i="1"/>
  <c r="N173" i="1" s="1"/>
  <c r="O172" i="1"/>
  <c r="J172" i="1"/>
  <c r="G172" i="1"/>
  <c r="O171" i="1"/>
  <c r="J171" i="1"/>
  <c r="G171" i="1"/>
  <c r="O170" i="1"/>
  <c r="M170" i="1"/>
  <c r="J170" i="1"/>
  <c r="G170" i="1"/>
  <c r="O169" i="1"/>
  <c r="M169" i="1"/>
  <c r="J169" i="1"/>
  <c r="G169" i="1"/>
  <c r="O168" i="1"/>
  <c r="M168" i="1"/>
  <c r="J168" i="1"/>
  <c r="G168" i="1"/>
  <c r="O167" i="1"/>
  <c r="M167" i="1"/>
  <c r="J167" i="1"/>
  <c r="G167" i="1"/>
  <c r="O166" i="1"/>
  <c r="M166" i="1"/>
  <c r="J166" i="1"/>
  <c r="G166" i="1"/>
  <c r="O165" i="1"/>
  <c r="N165" i="1"/>
  <c r="M165" i="1"/>
  <c r="J165" i="1"/>
  <c r="G165" i="1"/>
  <c r="O164" i="1"/>
  <c r="M164" i="1"/>
  <c r="J164" i="1"/>
  <c r="G164" i="1"/>
  <c r="N164" i="1" s="1"/>
  <c r="O163" i="1"/>
  <c r="M163" i="1"/>
  <c r="J163" i="1"/>
  <c r="G163" i="1"/>
  <c r="O162" i="1"/>
  <c r="M162" i="1"/>
  <c r="J162" i="1"/>
  <c r="G162" i="1"/>
  <c r="N162" i="1" s="1"/>
  <c r="O161" i="1"/>
  <c r="M161" i="1"/>
  <c r="J161" i="1"/>
  <c r="G161" i="1"/>
  <c r="N161" i="1" s="1"/>
  <c r="O160" i="1"/>
  <c r="M160" i="1"/>
  <c r="J160" i="1"/>
  <c r="G160" i="1"/>
  <c r="N160" i="1" s="1"/>
  <c r="O159" i="1"/>
  <c r="M159" i="1"/>
  <c r="J159" i="1"/>
  <c r="G159" i="1"/>
  <c r="O158" i="1"/>
  <c r="M158" i="1"/>
  <c r="J158" i="1"/>
  <c r="G158" i="1"/>
  <c r="O157" i="1"/>
  <c r="M157" i="1"/>
  <c r="J157" i="1"/>
  <c r="G157" i="1"/>
  <c r="O156" i="1"/>
  <c r="M156" i="1"/>
  <c r="J156" i="1"/>
  <c r="G156" i="1"/>
  <c r="O155" i="1"/>
  <c r="M155" i="1"/>
  <c r="J155" i="1"/>
  <c r="G155" i="1"/>
  <c r="O154" i="1"/>
  <c r="M154" i="1"/>
  <c r="J154" i="1"/>
  <c r="G154" i="1"/>
  <c r="O153" i="1"/>
  <c r="M153" i="1"/>
  <c r="J153" i="1"/>
  <c r="G153" i="1"/>
  <c r="O152" i="1"/>
  <c r="M152" i="1"/>
  <c r="J152" i="1"/>
  <c r="G152" i="1"/>
  <c r="O151" i="1"/>
  <c r="M151" i="1"/>
  <c r="J151" i="1"/>
  <c r="G151" i="1"/>
  <c r="O150" i="1"/>
  <c r="M150" i="1"/>
  <c r="J150" i="1"/>
  <c r="G150" i="1"/>
  <c r="O149" i="1"/>
  <c r="M149" i="1"/>
  <c r="J149" i="1"/>
  <c r="G149" i="1"/>
  <c r="O148" i="1"/>
  <c r="M148" i="1"/>
  <c r="J148" i="1"/>
  <c r="G148" i="1"/>
  <c r="O147" i="1"/>
  <c r="M147" i="1"/>
  <c r="J147" i="1"/>
  <c r="G147" i="1"/>
  <c r="O146" i="1"/>
  <c r="M146" i="1"/>
  <c r="J146" i="1"/>
  <c r="G146" i="1"/>
  <c r="O145" i="1"/>
  <c r="M145" i="1"/>
  <c r="J145" i="1"/>
  <c r="G145" i="1"/>
  <c r="O144" i="1"/>
  <c r="M144" i="1"/>
  <c r="J144" i="1"/>
  <c r="G144" i="1"/>
  <c r="O143" i="1"/>
  <c r="M143" i="1"/>
  <c r="J143" i="1"/>
  <c r="G143" i="1"/>
  <c r="N143" i="1" s="1"/>
  <c r="O142" i="1"/>
  <c r="M142" i="1"/>
  <c r="J142" i="1"/>
  <c r="G142" i="1"/>
  <c r="O141" i="1"/>
  <c r="M141" i="1"/>
  <c r="J141" i="1"/>
  <c r="G141" i="1"/>
  <c r="O140" i="1"/>
  <c r="M140" i="1"/>
  <c r="J140" i="1"/>
  <c r="G140" i="1"/>
  <c r="O139" i="1"/>
  <c r="M139" i="1"/>
  <c r="J139" i="1"/>
  <c r="G139" i="1"/>
  <c r="O138" i="1"/>
  <c r="M138" i="1"/>
  <c r="J138" i="1"/>
  <c r="G138" i="1"/>
  <c r="O137" i="1"/>
  <c r="M137" i="1"/>
  <c r="J137" i="1"/>
  <c r="G137" i="1"/>
  <c r="N137" i="1" s="1"/>
  <c r="O136" i="1"/>
  <c r="M136" i="1"/>
  <c r="J136" i="1"/>
  <c r="G136" i="1"/>
  <c r="O135" i="1"/>
  <c r="M135" i="1"/>
  <c r="J135" i="1"/>
  <c r="N135" i="1" s="1"/>
  <c r="G135" i="1"/>
  <c r="O134" i="1"/>
  <c r="M134" i="1"/>
  <c r="J134" i="1"/>
  <c r="G134" i="1"/>
  <c r="O133" i="1"/>
  <c r="M133" i="1"/>
  <c r="J133" i="1"/>
  <c r="N133" i="1" s="1"/>
  <c r="G133" i="1"/>
  <c r="O132" i="1"/>
  <c r="M132" i="1"/>
  <c r="J132" i="1"/>
  <c r="G132" i="1"/>
  <c r="O131" i="1"/>
  <c r="M131" i="1"/>
  <c r="J131" i="1"/>
  <c r="G131" i="1"/>
  <c r="O130" i="1"/>
  <c r="M130" i="1"/>
  <c r="J130" i="1"/>
  <c r="G130" i="1"/>
  <c r="O129" i="1"/>
  <c r="M129" i="1"/>
  <c r="J129" i="1"/>
  <c r="G129" i="1"/>
  <c r="O128" i="1"/>
  <c r="M128" i="1"/>
  <c r="J128" i="1"/>
  <c r="G128" i="1"/>
  <c r="O127" i="1"/>
  <c r="M127" i="1"/>
  <c r="J127" i="1"/>
  <c r="N127" i="1" s="1"/>
  <c r="G127" i="1"/>
  <c r="O126" i="1"/>
  <c r="M126" i="1"/>
  <c r="J126" i="1"/>
  <c r="G126" i="1"/>
  <c r="O125" i="1"/>
  <c r="M125" i="1"/>
  <c r="J125" i="1"/>
  <c r="N125" i="1" s="1"/>
  <c r="G125" i="1"/>
  <c r="O124" i="1"/>
  <c r="M124" i="1"/>
  <c r="J124" i="1"/>
  <c r="G124" i="1"/>
  <c r="O123" i="1"/>
  <c r="M123" i="1"/>
  <c r="J123" i="1"/>
  <c r="G123" i="1"/>
  <c r="O122" i="1"/>
  <c r="M122" i="1"/>
  <c r="J122" i="1"/>
  <c r="G122" i="1"/>
  <c r="O121" i="1"/>
  <c r="M121" i="1"/>
  <c r="J121" i="1"/>
  <c r="G121" i="1"/>
  <c r="O120" i="1"/>
  <c r="M120" i="1"/>
  <c r="J120" i="1"/>
  <c r="G120" i="1"/>
  <c r="O119" i="1"/>
  <c r="M119" i="1"/>
  <c r="J119" i="1"/>
  <c r="G119" i="1"/>
  <c r="O118" i="1"/>
  <c r="M118" i="1"/>
  <c r="J118" i="1"/>
  <c r="G118" i="1"/>
  <c r="O117" i="1"/>
  <c r="M117" i="1"/>
  <c r="J117" i="1"/>
  <c r="G117" i="1"/>
  <c r="O116" i="1"/>
  <c r="M116" i="1"/>
  <c r="N116" i="1" s="1"/>
  <c r="J116" i="1"/>
  <c r="G116" i="1"/>
  <c r="O115" i="1"/>
  <c r="M115" i="1"/>
  <c r="J115" i="1"/>
  <c r="G115" i="1"/>
  <c r="O114" i="1"/>
  <c r="M114" i="1"/>
  <c r="J114" i="1"/>
  <c r="G114" i="1"/>
  <c r="O113" i="1"/>
  <c r="M113" i="1"/>
  <c r="J113" i="1"/>
  <c r="G113" i="1"/>
  <c r="O112" i="1"/>
  <c r="M112" i="1"/>
  <c r="J112" i="1"/>
  <c r="G112" i="1"/>
  <c r="O111" i="1"/>
  <c r="M111" i="1"/>
  <c r="J111" i="1"/>
  <c r="G111" i="1"/>
  <c r="O110" i="1"/>
  <c r="M110" i="1"/>
  <c r="J110" i="1"/>
  <c r="G110" i="1"/>
  <c r="O109" i="1"/>
  <c r="M109" i="1"/>
  <c r="J109" i="1"/>
  <c r="G109" i="1"/>
  <c r="O108" i="1"/>
  <c r="M108" i="1"/>
  <c r="J108" i="1"/>
  <c r="G108" i="1"/>
  <c r="O107" i="1"/>
  <c r="M107" i="1"/>
  <c r="J107" i="1"/>
  <c r="G107" i="1"/>
  <c r="O106" i="1"/>
  <c r="M106" i="1"/>
  <c r="J106" i="1"/>
  <c r="G106" i="1"/>
  <c r="O105" i="1"/>
  <c r="M105" i="1"/>
  <c r="J105" i="1"/>
  <c r="G105" i="1"/>
  <c r="O104" i="1"/>
  <c r="M104" i="1"/>
  <c r="J104" i="1"/>
  <c r="G104" i="1"/>
  <c r="O103" i="1"/>
  <c r="M103" i="1"/>
  <c r="J103" i="1"/>
  <c r="G103" i="1"/>
  <c r="O102" i="1"/>
  <c r="M102" i="1"/>
  <c r="J102" i="1"/>
  <c r="G102" i="1"/>
  <c r="O101" i="1"/>
  <c r="M101" i="1"/>
  <c r="J101" i="1"/>
  <c r="G101" i="1"/>
  <c r="O100" i="1"/>
  <c r="M100" i="1"/>
  <c r="J100" i="1"/>
  <c r="G100" i="1"/>
  <c r="O99" i="1"/>
  <c r="M99" i="1"/>
  <c r="J99" i="1"/>
  <c r="G99" i="1"/>
  <c r="O98" i="1"/>
  <c r="M98" i="1"/>
  <c r="J98" i="1"/>
  <c r="G98" i="1"/>
  <c r="O97" i="1"/>
  <c r="M97" i="1"/>
  <c r="J97" i="1"/>
  <c r="G97" i="1"/>
  <c r="O96" i="1"/>
  <c r="M96" i="1"/>
  <c r="J96" i="1"/>
  <c r="G96" i="1"/>
  <c r="O95" i="1"/>
  <c r="N95" i="1"/>
  <c r="M95" i="1"/>
  <c r="J95" i="1"/>
  <c r="G95" i="1"/>
  <c r="O94" i="1"/>
  <c r="M94" i="1"/>
  <c r="J94" i="1"/>
  <c r="G94" i="1"/>
  <c r="N94" i="1" s="1"/>
  <c r="O93" i="1"/>
  <c r="M93" i="1"/>
  <c r="J93" i="1"/>
  <c r="G93" i="1"/>
  <c r="O92" i="1"/>
  <c r="M92" i="1"/>
  <c r="J92" i="1"/>
  <c r="G92" i="1"/>
  <c r="N92" i="1" s="1"/>
  <c r="O91" i="1"/>
  <c r="M91" i="1"/>
  <c r="J91" i="1"/>
  <c r="G91" i="1"/>
  <c r="N91" i="1" s="1"/>
  <c r="O90" i="1"/>
  <c r="M90" i="1"/>
  <c r="J90" i="1"/>
  <c r="G90" i="1"/>
  <c r="N90" i="1" s="1"/>
  <c r="O89" i="1"/>
  <c r="M89" i="1"/>
  <c r="J89" i="1"/>
  <c r="G89" i="1"/>
  <c r="O88" i="1"/>
  <c r="M88" i="1"/>
  <c r="J88" i="1"/>
  <c r="G88" i="1"/>
  <c r="N88" i="1" s="1"/>
  <c r="O87" i="1"/>
  <c r="M87" i="1"/>
  <c r="J87" i="1"/>
  <c r="G87" i="1"/>
  <c r="O86" i="1"/>
  <c r="M86" i="1"/>
  <c r="J86" i="1"/>
  <c r="G86" i="1"/>
  <c r="O85" i="1"/>
  <c r="M85" i="1"/>
  <c r="J85" i="1"/>
  <c r="G85" i="1"/>
  <c r="O84" i="1"/>
  <c r="M84" i="1"/>
  <c r="J84" i="1"/>
  <c r="G84" i="1"/>
  <c r="O83" i="1"/>
  <c r="M83" i="1"/>
  <c r="J83" i="1"/>
  <c r="G83" i="1"/>
  <c r="O82" i="1"/>
  <c r="M82" i="1"/>
  <c r="J82" i="1"/>
  <c r="G82" i="1"/>
  <c r="O81" i="1"/>
  <c r="M81" i="1"/>
  <c r="J81" i="1"/>
  <c r="G81" i="1"/>
  <c r="O80" i="1"/>
  <c r="M80" i="1"/>
  <c r="J80" i="1"/>
  <c r="G80" i="1"/>
  <c r="O79" i="1"/>
  <c r="M79" i="1"/>
  <c r="J79" i="1"/>
  <c r="G79" i="1"/>
  <c r="N79" i="1" s="1"/>
  <c r="O78" i="1"/>
  <c r="M78" i="1"/>
  <c r="J78" i="1"/>
  <c r="G78" i="1"/>
  <c r="N78" i="1" s="1"/>
  <c r="O77" i="1"/>
  <c r="M77" i="1"/>
  <c r="J77" i="1"/>
  <c r="G77" i="1"/>
  <c r="O76" i="1"/>
  <c r="M76" i="1"/>
  <c r="J76" i="1"/>
  <c r="G76" i="1"/>
  <c r="N76" i="1" s="1"/>
  <c r="O75" i="1"/>
  <c r="M75" i="1"/>
  <c r="J75" i="1"/>
  <c r="G75" i="1"/>
  <c r="O74" i="1"/>
  <c r="M74" i="1"/>
  <c r="J74" i="1"/>
  <c r="G74" i="1"/>
  <c r="O73" i="1"/>
  <c r="M73" i="1"/>
  <c r="J73" i="1"/>
  <c r="G73" i="1"/>
  <c r="O72" i="1"/>
  <c r="M72" i="1"/>
  <c r="J72" i="1"/>
  <c r="G72" i="1"/>
  <c r="O71" i="1"/>
  <c r="M71" i="1"/>
  <c r="J71" i="1"/>
  <c r="G71" i="1"/>
  <c r="N71" i="1" s="1"/>
  <c r="O70" i="1"/>
  <c r="M70" i="1"/>
  <c r="J70" i="1"/>
  <c r="G70" i="1"/>
  <c r="O69" i="1"/>
  <c r="M69" i="1"/>
  <c r="J69" i="1"/>
  <c r="N69" i="1" s="1"/>
  <c r="G69" i="1"/>
  <c r="O68" i="1"/>
  <c r="M68" i="1"/>
  <c r="J68" i="1"/>
  <c r="G68" i="1"/>
  <c r="O67" i="1"/>
  <c r="M67" i="1"/>
  <c r="J67" i="1"/>
  <c r="G67" i="1"/>
  <c r="O66" i="1"/>
  <c r="M66" i="1"/>
  <c r="J66" i="1"/>
  <c r="G66" i="1"/>
  <c r="O65" i="1"/>
  <c r="M65" i="1"/>
  <c r="J65" i="1"/>
  <c r="G65" i="1"/>
  <c r="O64" i="1"/>
  <c r="M64" i="1"/>
  <c r="J64" i="1"/>
  <c r="G64" i="1"/>
  <c r="O63" i="1"/>
  <c r="M63" i="1"/>
  <c r="J63" i="1"/>
  <c r="N63" i="1" s="1"/>
  <c r="G63" i="1"/>
  <c r="O62" i="1"/>
  <c r="M62" i="1"/>
  <c r="J62" i="1"/>
  <c r="G62" i="1"/>
  <c r="O61" i="1"/>
  <c r="M61" i="1"/>
  <c r="J61" i="1"/>
  <c r="N61" i="1" s="1"/>
  <c r="G61" i="1"/>
  <c r="O60" i="1"/>
  <c r="M60" i="1"/>
  <c r="J60" i="1"/>
  <c r="G60" i="1"/>
  <c r="O59" i="1"/>
  <c r="M59" i="1"/>
  <c r="J59" i="1"/>
  <c r="G59" i="1"/>
  <c r="O58" i="1"/>
  <c r="M58" i="1"/>
  <c r="J58" i="1"/>
  <c r="G58" i="1"/>
  <c r="O57" i="1"/>
  <c r="M57" i="1"/>
  <c r="J57" i="1"/>
  <c r="N57" i="1" s="1"/>
  <c r="G57" i="1"/>
  <c r="O56" i="1"/>
  <c r="M56" i="1"/>
  <c r="J56" i="1"/>
  <c r="G56" i="1"/>
  <c r="O55" i="1"/>
  <c r="M55" i="1"/>
  <c r="J55" i="1"/>
  <c r="G55" i="1"/>
  <c r="O54" i="1"/>
  <c r="M54" i="1"/>
  <c r="J54" i="1"/>
  <c r="G54" i="1"/>
  <c r="O53" i="1"/>
  <c r="M53" i="1"/>
  <c r="J53" i="1"/>
  <c r="G53" i="1"/>
  <c r="O52" i="1"/>
  <c r="M52" i="1"/>
  <c r="J52" i="1"/>
  <c r="G52" i="1"/>
  <c r="O51" i="1"/>
  <c r="M51" i="1"/>
  <c r="N51" i="1" s="1"/>
  <c r="J51" i="1"/>
  <c r="G51" i="1"/>
  <c r="O50" i="1"/>
  <c r="M50" i="1"/>
  <c r="J50" i="1"/>
  <c r="G50" i="1"/>
  <c r="O49" i="1"/>
  <c r="M49" i="1"/>
  <c r="J49" i="1"/>
  <c r="G49" i="1"/>
  <c r="O48" i="1"/>
  <c r="M48" i="1"/>
  <c r="J48" i="1"/>
  <c r="G48" i="1"/>
  <c r="O47" i="1"/>
  <c r="M47" i="1"/>
  <c r="J47" i="1"/>
  <c r="G47" i="1"/>
  <c r="O46" i="1"/>
  <c r="M46" i="1"/>
  <c r="J46" i="1"/>
  <c r="G46" i="1"/>
  <c r="O45" i="1"/>
  <c r="M45" i="1"/>
  <c r="J45" i="1"/>
  <c r="G45" i="1"/>
  <c r="O44" i="1"/>
  <c r="M44" i="1"/>
  <c r="J44" i="1"/>
  <c r="G44" i="1"/>
  <c r="O43" i="1"/>
  <c r="M43" i="1"/>
  <c r="J43" i="1"/>
  <c r="G43" i="1"/>
  <c r="O42" i="1"/>
  <c r="M42" i="1"/>
  <c r="J42" i="1"/>
  <c r="G42" i="1"/>
  <c r="O41" i="1"/>
  <c r="M41" i="1"/>
  <c r="J41" i="1"/>
  <c r="G41" i="1"/>
  <c r="O40" i="1"/>
  <c r="M40" i="1"/>
  <c r="J40" i="1"/>
  <c r="G40" i="1"/>
  <c r="O39" i="1"/>
  <c r="M39" i="1"/>
  <c r="J39" i="1"/>
  <c r="G39" i="1"/>
  <c r="O38" i="1"/>
  <c r="M38" i="1"/>
  <c r="J38" i="1"/>
  <c r="G38" i="1"/>
  <c r="O37" i="1"/>
  <c r="M37" i="1"/>
  <c r="J37" i="1"/>
  <c r="G37" i="1"/>
  <c r="O36" i="1"/>
  <c r="M36" i="1"/>
  <c r="J36" i="1"/>
  <c r="G36" i="1"/>
  <c r="O35" i="1"/>
  <c r="M35" i="1"/>
  <c r="J35" i="1"/>
  <c r="G35" i="1"/>
  <c r="O34" i="1"/>
  <c r="M34" i="1"/>
  <c r="J34" i="1"/>
  <c r="G34" i="1"/>
  <c r="O33" i="1"/>
  <c r="M33" i="1"/>
  <c r="J33" i="1"/>
  <c r="G33" i="1"/>
  <c r="O32" i="1"/>
  <c r="M32" i="1"/>
  <c r="J32" i="1"/>
  <c r="G32" i="1"/>
  <c r="O31" i="1"/>
  <c r="N31" i="1"/>
  <c r="M31" i="1"/>
  <c r="J31" i="1"/>
  <c r="G31" i="1"/>
  <c r="O30" i="1"/>
  <c r="M30" i="1"/>
  <c r="J30" i="1"/>
  <c r="G30" i="1"/>
  <c r="N30" i="1" s="1"/>
  <c r="O29" i="1"/>
  <c r="M29" i="1"/>
  <c r="J29" i="1"/>
  <c r="G29" i="1"/>
  <c r="O28" i="1"/>
  <c r="M28" i="1"/>
  <c r="J28" i="1"/>
  <c r="G28" i="1"/>
  <c r="N28" i="1" s="1"/>
  <c r="O27" i="1"/>
  <c r="M27" i="1"/>
  <c r="J27" i="1"/>
  <c r="G27" i="1"/>
  <c r="N27" i="1" s="1"/>
  <c r="O26" i="1"/>
  <c r="M26" i="1"/>
  <c r="J26" i="1"/>
  <c r="G26" i="1"/>
  <c r="N26" i="1" s="1"/>
  <c r="O25" i="1"/>
  <c r="M25" i="1"/>
  <c r="J25" i="1"/>
  <c r="G25" i="1"/>
  <c r="O24" i="1"/>
  <c r="M24" i="1"/>
  <c r="J24" i="1"/>
  <c r="G24" i="1"/>
  <c r="N24" i="1" s="1"/>
  <c r="O23" i="1"/>
  <c r="M23" i="1"/>
  <c r="J23" i="1"/>
  <c r="G23" i="1"/>
  <c r="O22" i="1"/>
  <c r="M22" i="1"/>
  <c r="J22" i="1"/>
  <c r="G22" i="1"/>
  <c r="O21" i="1"/>
  <c r="M21" i="1"/>
  <c r="J21" i="1"/>
  <c r="G21" i="1"/>
  <c r="O20" i="1"/>
  <c r="M20" i="1"/>
  <c r="J20" i="1"/>
  <c r="G20" i="1"/>
  <c r="O19" i="1"/>
  <c r="M19" i="1"/>
  <c r="J19" i="1"/>
  <c r="G19" i="1"/>
  <c r="O18" i="1"/>
  <c r="M18" i="1"/>
  <c r="J18" i="1"/>
  <c r="G18" i="1"/>
  <c r="O17" i="1"/>
  <c r="M17" i="1"/>
  <c r="J17" i="1"/>
  <c r="G17" i="1"/>
  <c r="O16" i="1"/>
  <c r="M16" i="1"/>
  <c r="J16" i="1"/>
  <c r="G16" i="1"/>
  <c r="O15" i="1"/>
  <c r="M15" i="1"/>
  <c r="J15" i="1"/>
  <c r="G15" i="1"/>
  <c r="N15" i="1" s="1"/>
  <c r="O14" i="1"/>
  <c r="M14" i="1"/>
  <c r="J14" i="1"/>
  <c r="G14" i="1"/>
  <c r="N14" i="1" s="1"/>
  <c r="O13" i="1"/>
  <c r="M13" i="1"/>
  <c r="J13" i="1"/>
  <c r="G13" i="1"/>
  <c r="O12" i="1"/>
  <c r="M12" i="1"/>
  <c r="J12" i="1"/>
  <c r="G12" i="1"/>
  <c r="N12" i="1" s="1"/>
  <c r="O11" i="1"/>
  <c r="M11" i="1"/>
  <c r="J11" i="1"/>
  <c r="G11" i="1"/>
  <c r="O10" i="1"/>
  <c r="M10" i="1"/>
  <c r="J10" i="1"/>
  <c r="G10" i="1"/>
  <c r="O9" i="1"/>
  <c r="M9" i="1"/>
  <c r="J9" i="1"/>
  <c r="G9" i="1"/>
  <c r="O8" i="1"/>
  <c r="M8" i="1"/>
  <c r="J8" i="1"/>
  <c r="G8" i="1"/>
  <c r="O7" i="1"/>
  <c r="M7" i="1"/>
  <c r="J7" i="1"/>
  <c r="G7" i="1"/>
  <c r="N7" i="1" s="1"/>
  <c r="O6" i="1"/>
  <c r="M6" i="1"/>
  <c r="J6" i="1"/>
  <c r="G6" i="1"/>
  <c r="O5" i="1"/>
  <c r="M5" i="1"/>
  <c r="J5" i="1"/>
  <c r="N5" i="1" s="1"/>
  <c r="G5" i="1"/>
  <c r="O4" i="1"/>
  <c r="M4" i="1"/>
  <c r="J4" i="1"/>
  <c r="G4" i="1"/>
  <c r="O3" i="1"/>
  <c r="M3" i="1"/>
  <c r="J3" i="1"/>
  <c r="G3" i="1"/>
  <c r="N21" i="1" l="1"/>
  <c r="N23" i="1"/>
  <c r="N40" i="1"/>
  <c r="N42" i="1"/>
  <c r="N43" i="1"/>
  <c r="N44" i="1"/>
  <c r="N46" i="1"/>
  <c r="N47" i="1"/>
  <c r="N48" i="1"/>
  <c r="N50" i="1"/>
  <c r="N85" i="1"/>
  <c r="N87" i="1"/>
  <c r="N107" i="1"/>
  <c r="N108" i="1"/>
  <c r="N111" i="1"/>
  <c r="N112" i="1"/>
  <c r="N114" i="1"/>
  <c r="N115" i="1"/>
  <c r="N151" i="1"/>
  <c r="N153" i="1"/>
  <c r="N155" i="1"/>
  <c r="N157" i="1"/>
  <c r="N201" i="1"/>
  <c r="N202" i="1"/>
  <c r="N203" i="1"/>
  <c r="N204" i="1"/>
  <c r="N205" i="1"/>
  <c r="N206" i="1"/>
  <c r="N208" i="1"/>
  <c r="N209" i="1"/>
  <c r="N270" i="1"/>
  <c r="N272" i="1"/>
  <c r="N273" i="1"/>
  <c r="N330" i="1"/>
  <c r="N331" i="1"/>
  <c r="N332" i="1"/>
  <c r="N333" i="1"/>
  <c r="N3" i="1"/>
  <c r="N37" i="1"/>
  <c r="N39" i="1"/>
  <c r="N64" i="1"/>
  <c r="N66" i="1"/>
  <c r="N67" i="1"/>
  <c r="N101" i="1"/>
  <c r="N103" i="1"/>
  <c r="N105" i="1"/>
  <c r="N128" i="1"/>
  <c r="N130" i="1"/>
  <c r="N131" i="1"/>
  <c r="N132" i="1"/>
  <c r="N218" i="1"/>
  <c r="N219" i="1"/>
  <c r="N220" i="1"/>
  <c r="N221" i="1"/>
  <c r="N222" i="1"/>
  <c r="N224" i="1"/>
  <c r="N281" i="1"/>
  <c r="N282" i="1"/>
  <c r="N283" i="1"/>
  <c r="N284" i="1"/>
  <c r="N285" i="1"/>
  <c r="N286" i="1"/>
  <c r="N288" i="1"/>
  <c r="N341" i="1"/>
  <c r="N344" i="1"/>
  <c r="N345" i="1"/>
  <c r="N346" i="1"/>
  <c r="N347" i="1"/>
  <c r="N348" i="1"/>
  <c r="N35" i="1"/>
  <c r="N41" i="1"/>
  <c r="N45" i="1"/>
  <c r="N55" i="1"/>
  <c r="N100" i="1"/>
  <c r="N109" i="1"/>
  <c r="N121" i="1"/>
  <c r="N169" i="1"/>
  <c r="N8" i="1"/>
  <c r="N10" i="1"/>
  <c r="N11" i="1"/>
  <c r="N19" i="1"/>
  <c r="N25" i="1"/>
  <c r="N29" i="1"/>
  <c r="N32" i="1"/>
  <c r="N34" i="1"/>
  <c r="N72" i="1"/>
  <c r="N74" i="1"/>
  <c r="N75" i="1"/>
  <c r="N83" i="1"/>
  <c r="N89" i="1"/>
  <c r="N93" i="1"/>
  <c r="N96" i="1"/>
  <c r="N98" i="1"/>
  <c r="N99" i="1"/>
  <c r="N139" i="1"/>
  <c r="N140" i="1"/>
  <c r="N149" i="1"/>
  <c r="N159" i="1"/>
  <c r="N163" i="1"/>
  <c r="N166" i="1"/>
  <c r="N168" i="1"/>
  <c r="N197" i="1"/>
  <c r="N217" i="1"/>
  <c r="N229" i="1"/>
  <c r="N261" i="1"/>
  <c r="N293" i="1"/>
  <c r="N9" i="1"/>
  <c r="N13" i="1"/>
  <c r="N16" i="1"/>
  <c r="N18" i="1"/>
  <c r="N53" i="1"/>
  <c r="N56" i="1"/>
  <c r="N58" i="1"/>
  <c r="N59" i="1"/>
  <c r="N60" i="1"/>
  <c r="N62" i="1"/>
  <c r="N73" i="1"/>
  <c r="N77" i="1"/>
  <c r="N80" i="1"/>
  <c r="N82" i="1"/>
  <c r="N117" i="1"/>
  <c r="N119" i="1"/>
  <c r="N123" i="1"/>
  <c r="N124" i="1"/>
  <c r="N141" i="1"/>
  <c r="N144" i="1"/>
  <c r="N146" i="1"/>
  <c r="N237" i="1"/>
  <c r="N265" i="1"/>
  <c r="N266" i="1"/>
  <c r="N267" i="1"/>
  <c r="N268" i="1"/>
  <c r="N269" i="1"/>
  <c r="N301" i="1"/>
  <c r="N353" i="1"/>
  <c r="N4" i="1"/>
  <c r="N6" i="1"/>
  <c r="N17" i="1"/>
  <c r="N20" i="1"/>
  <c r="N22" i="1"/>
  <c r="N33" i="1"/>
  <c r="N36" i="1"/>
  <c r="N38" i="1"/>
  <c r="N49" i="1"/>
  <c r="N52" i="1"/>
  <c r="N54" i="1"/>
  <c r="N65" i="1"/>
  <c r="N68" i="1"/>
  <c r="N70" i="1"/>
  <c r="N81" i="1"/>
  <c r="N84" i="1"/>
  <c r="N86" i="1"/>
  <c r="N97" i="1"/>
  <c r="N104" i="1"/>
  <c r="N113" i="1"/>
  <c r="N120" i="1"/>
  <c r="N129" i="1"/>
  <c r="N136" i="1"/>
  <c r="N145" i="1"/>
  <c r="N147" i="1"/>
  <c r="N152" i="1"/>
  <c r="N154" i="1"/>
  <c r="N156" i="1"/>
  <c r="N167" i="1"/>
  <c r="N171" i="1"/>
  <c r="N175" i="1"/>
  <c r="N179" i="1"/>
  <c r="N183" i="1"/>
  <c r="N187" i="1"/>
  <c r="N191" i="1"/>
  <c r="N195" i="1"/>
  <c r="N196" i="1"/>
  <c r="N211" i="1"/>
  <c r="N212" i="1"/>
  <c r="N227" i="1"/>
  <c r="N228" i="1"/>
  <c r="N243" i="1"/>
  <c r="N244" i="1"/>
  <c r="N259" i="1"/>
  <c r="N260" i="1"/>
  <c r="N275" i="1"/>
  <c r="N276" i="1"/>
  <c r="N309" i="1"/>
  <c r="N198" i="1"/>
  <c r="N200" i="1"/>
  <c r="N214" i="1"/>
  <c r="N216" i="1"/>
  <c r="N230" i="1"/>
  <c r="N232" i="1"/>
  <c r="N246" i="1"/>
  <c r="N248" i="1"/>
  <c r="N264" i="1"/>
  <c r="N280" i="1"/>
  <c r="N296" i="1"/>
  <c r="N297" i="1"/>
  <c r="N298" i="1"/>
  <c r="N299" i="1"/>
  <c r="N300" i="1"/>
  <c r="N325" i="1"/>
  <c r="N328" i="1"/>
  <c r="N329" i="1"/>
  <c r="N357" i="1"/>
  <c r="N360" i="1"/>
  <c r="N361" i="1"/>
  <c r="N302" i="1"/>
  <c r="N304" i="1"/>
  <c r="N318" i="1"/>
  <c r="N320" i="1"/>
  <c r="N334" i="1"/>
  <c r="N336" i="1"/>
  <c r="N350" i="1"/>
  <c r="N352" i="1"/>
  <c r="N291" i="1"/>
  <c r="N292" i="1"/>
  <c r="N307" i="1"/>
  <c r="N308" i="1"/>
  <c r="N323" i="1"/>
  <c r="N324" i="1"/>
  <c r="N339" i="1"/>
  <c r="N340" i="1"/>
  <c r="N355" i="1"/>
  <c r="N356" i="1"/>
  <c r="N110" i="1"/>
  <c r="N126" i="1"/>
  <c r="N142" i="1"/>
  <c r="N148" i="1"/>
  <c r="N172" i="1"/>
  <c r="N176" i="1"/>
  <c r="N180" i="1"/>
  <c r="N184" i="1"/>
  <c r="N188" i="1"/>
  <c r="N192" i="1"/>
  <c r="N207" i="1"/>
  <c r="N223" i="1"/>
  <c r="N239" i="1"/>
  <c r="N255" i="1"/>
  <c r="N271" i="1"/>
  <c r="N287" i="1"/>
  <c r="N303" i="1"/>
  <c r="N319" i="1"/>
  <c r="N335" i="1"/>
  <c r="N351" i="1"/>
  <c r="N106" i="1"/>
  <c r="N122" i="1"/>
  <c r="N138" i="1"/>
  <c r="N150" i="1"/>
  <c r="N158" i="1"/>
  <c r="N170" i="1"/>
  <c r="N210" i="1"/>
  <c r="N226" i="1"/>
  <c r="N242" i="1"/>
  <c r="N258" i="1"/>
  <c r="N274" i="1"/>
  <c r="N290" i="1"/>
  <c r="N306" i="1"/>
  <c r="N322" i="1"/>
  <c r="N338" i="1"/>
  <c r="N354" i="1"/>
  <c r="N102" i="1"/>
  <c r="N118" i="1"/>
  <c r="N134" i="1"/>
  <c r="N174" i="1"/>
  <c r="N178" i="1"/>
  <c r="N182" i="1"/>
  <c r="N186" i="1"/>
  <c r="N190" i="1"/>
  <c r="N194" i="1"/>
  <c r="N199" i="1"/>
  <c r="N215" i="1"/>
  <c r="N231" i="1"/>
  <c r="N247" i="1"/>
  <c r="N262" i="1"/>
  <c r="N263" i="1"/>
  <c r="N278" i="1"/>
  <c r="N279" i="1"/>
  <c r="N294" i="1"/>
  <c r="N295" i="1"/>
  <c r="N310" i="1"/>
  <c r="N311" i="1"/>
  <c r="N326" i="1"/>
  <c r="N327" i="1"/>
  <c r="N342" i="1"/>
  <c r="N343" i="1"/>
  <c r="N358" i="1"/>
  <c r="N359" i="1"/>
</calcChain>
</file>

<file path=xl/sharedStrings.xml><?xml version="1.0" encoding="utf-8"?>
<sst xmlns="http://schemas.openxmlformats.org/spreadsheetml/2006/main" count="729" uniqueCount="532">
  <si>
    <t>GSH-PX</t>
  </si>
  <si>
    <t>MDA</t>
  </si>
  <si>
    <t>T-AOC</t>
  </si>
  <si>
    <t>SOD</t>
  </si>
  <si>
    <t>SOD/ MDA</t>
  </si>
  <si>
    <t xml:space="preserve">  708.00</t>
  </si>
  <si>
    <t xml:space="preserve">    5.17</t>
  </si>
  <si>
    <t xml:space="preserve">  582.00</t>
  </si>
  <si>
    <t xml:space="preserve">  111.20</t>
  </si>
  <si>
    <t xml:space="preserve">    6.89</t>
  </si>
  <si>
    <t xml:space="preserve">  678.00</t>
  </si>
  <si>
    <t xml:space="preserve">  113.84</t>
  </si>
  <si>
    <t xml:space="preserve">  109.44</t>
  </si>
  <si>
    <t xml:space="preserve">   10.00</t>
  </si>
  <si>
    <t xml:space="preserve">    2.84</t>
  </si>
  <si>
    <t xml:space="preserve">   10.61</t>
  </si>
  <si>
    <t xml:space="preserve">    2.10</t>
  </si>
  <si>
    <t xml:space="preserve">    1.73</t>
  </si>
  <si>
    <t xml:space="preserve">  738.00</t>
  </si>
  <si>
    <t xml:space="preserve">  107.97</t>
  </si>
  <si>
    <t xml:space="preserve">  570.00</t>
  </si>
  <si>
    <t xml:space="preserve">  666.00</t>
  </si>
  <si>
    <t xml:space="preserve">  672.00</t>
  </si>
  <si>
    <t xml:space="preserve">  714.00</t>
  </si>
  <si>
    <t xml:space="preserve">    5.50</t>
  </si>
  <si>
    <t xml:space="preserve">  720.00</t>
  </si>
  <si>
    <t xml:space="preserve">  108.56</t>
  </si>
  <si>
    <t xml:space="preserve">  606.00</t>
  </si>
  <si>
    <t>IgA</t>
  </si>
  <si>
    <t>IgM</t>
  </si>
  <si>
    <t>IgG</t>
  </si>
  <si>
    <t>Group</t>
    <phoneticPr fontId="1" type="noConversion"/>
  </si>
  <si>
    <t>ALT</t>
  </si>
  <si>
    <t>AST</t>
  </si>
  <si>
    <t>TBil</t>
  </si>
  <si>
    <t>DBil</t>
  </si>
  <si>
    <t>I-BiL</t>
  </si>
  <si>
    <t>TP</t>
  </si>
  <si>
    <t>ALB</t>
  </si>
  <si>
    <t>GLOB</t>
  </si>
  <si>
    <t>A/G</t>
  </si>
  <si>
    <t>UREA</t>
  </si>
  <si>
    <t>CR</t>
  </si>
  <si>
    <t>UA</t>
  </si>
  <si>
    <t>TG</t>
  </si>
  <si>
    <t>TC</t>
  </si>
  <si>
    <t>GGT</t>
  </si>
  <si>
    <t>ALP</t>
  </si>
  <si>
    <t xml:space="preserve">      19</t>
  </si>
  <si>
    <t xml:space="preserve">      81</t>
  </si>
  <si>
    <t xml:space="preserve">   14.68</t>
  </si>
  <si>
    <t xml:space="preserve">    2.60</t>
  </si>
  <si>
    <t xml:space="preserve">   12.08</t>
  </si>
  <si>
    <t xml:space="preserve">   79.00</t>
  </si>
  <si>
    <t xml:space="preserve">    36.2</t>
  </si>
  <si>
    <t xml:space="preserve">    42.8</t>
  </si>
  <si>
    <t xml:space="preserve">    0.85</t>
  </si>
  <si>
    <t xml:space="preserve">    3.89</t>
  </si>
  <si>
    <t xml:space="preserve">    69.0</t>
  </si>
  <si>
    <t xml:space="preserve">     9.5</t>
  </si>
  <si>
    <t xml:space="preserve">    0.06</t>
  </si>
  <si>
    <t xml:space="preserve">    6.35</t>
  </si>
  <si>
    <t xml:space="preserve">   74.60</t>
  </si>
  <si>
    <t xml:space="preserve">    89.2</t>
  </si>
  <si>
    <t>H2</t>
    <phoneticPr fontId="1" type="noConversion"/>
  </si>
  <si>
    <t xml:space="preserve">      28</t>
  </si>
  <si>
    <t xml:space="preserve">      50</t>
  </si>
  <si>
    <t xml:space="preserve">   10.51</t>
  </si>
  <si>
    <t xml:space="preserve">    8.41</t>
  </si>
  <si>
    <t xml:space="preserve">   73.40</t>
  </si>
  <si>
    <t xml:space="preserve">    37.2</t>
  </si>
  <si>
    <t xml:space="preserve">    1.03</t>
  </si>
  <si>
    <t xml:space="preserve">    3.58</t>
  </si>
  <si>
    <t xml:space="preserve">    77.0</t>
  </si>
  <si>
    <t xml:space="preserve">    22.8</t>
  </si>
  <si>
    <t xml:space="preserve">    4.16</t>
  </si>
  <si>
    <t xml:space="preserve">   44.50</t>
  </si>
  <si>
    <t xml:space="preserve">    26.6</t>
  </si>
  <si>
    <t xml:space="preserve">      26</t>
  </si>
  <si>
    <t xml:space="preserve">      66</t>
  </si>
  <si>
    <t xml:space="preserve">    6.64</t>
  </si>
  <si>
    <t xml:space="preserve">    4.91</t>
  </si>
  <si>
    <t xml:space="preserve">   66.20</t>
  </si>
  <si>
    <t xml:space="preserve">    30.5</t>
  </si>
  <si>
    <t xml:space="preserve">    35.7</t>
  </si>
  <si>
    <t xml:space="preserve">    2.49</t>
  </si>
  <si>
    <t xml:space="preserve">    61.0</t>
  </si>
  <si>
    <t xml:space="preserve">    22.1</t>
  </si>
  <si>
    <t xml:space="preserve">    0.10</t>
  </si>
  <si>
    <t xml:space="preserve">    4.51</t>
  </si>
  <si>
    <t xml:space="preserve">   28.50</t>
  </si>
  <si>
    <t xml:space="preserve">   343.0</t>
  </si>
  <si>
    <t xml:space="preserve">      41</t>
  </si>
  <si>
    <t xml:space="preserve">     116</t>
  </si>
  <si>
    <t xml:space="preserve">    9.72</t>
  </si>
  <si>
    <t xml:space="preserve">    2.31</t>
  </si>
  <si>
    <t xml:space="preserve">    7.41</t>
  </si>
  <si>
    <t xml:space="preserve">   77.10</t>
  </si>
  <si>
    <t xml:space="preserve">    37.7</t>
  </si>
  <si>
    <t xml:space="preserve">    39.4</t>
  </si>
  <si>
    <t xml:space="preserve">    0.96</t>
  </si>
  <si>
    <t xml:space="preserve">    3.12</t>
  </si>
  <si>
    <t xml:space="preserve">    60.0</t>
  </si>
  <si>
    <t xml:space="preserve">    5.44</t>
  </si>
  <si>
    <t xml:space="preserve">   44.30</t>
  </si>
  <si>
    <t xml:space="preserve">    55.9</t>
  </si>
  <si>
    <t xml:space="preserve">      32</t>
  </si>
  <si>
    <t xml:space="preserve">      67</t>
  </si>
  <si>
    <t xml:space="preserve">   11.71</t>
  </si>
  <si>
    <t xml:space="preserve">    2.55</t>
  </si>
  <si>
    <t xml:space="preserve">    9.16</t>
  </si>
  <si>
    <t xml:space="preserve">   75.00</t>
  </si>
  <si>
    <t xml:space="preserve">    36.3</t>
  </si>
  <si>
    <t xml:space="preserve">    38.7</t>
  </si>
  <si>
    <t xml:space="preserve">    0.94</t>
  </si>
  <si>
    <t xml:space="preserve">    2.97</t>
  </si>
  <si>
    <t xml:space="preserve">    70.0</t>
  </si>
  <si>
    <t xml:space="preserve">    20.0</t>
  </si>
  <si>
    <t xml:space="preserve">    0.05</t>
  </si>
  <si>
    <t xml:space="preserve">    5.96</t>
  </si>
  <si>
    <t xml:space="preserve">   38.60</t>
  </si>
  <si>
    <t xml:space="preserve">    51.2</t>
  </si>
  <si>
    <t xml:space="preserve">      71</t>
  </si>
  <si>
    <t xml:space="preserve">   13.15</t>
  </si>
  <si>
    <t xml:space="preserve">    2.64</t>
  </si>
  <si>
    <t xml:space="preserve">   76.00</t>
  </si>
  <si>
    <t xml:space="preserve">    38.4</t>
  </si>
  <si>
    <t xml:space="preserve">    37.6</t>
  </si>
  <si>
    <t xml:space="preserve">    1.02</t>
  </si>
  <si>
    <t xml:space="preserve">    76.0</t>
  </si>
  <si>
    <t xml:space="preserve">    28.4</t>
  </si>
  <si>
    <t xml:space="preserve">    0.03</t>
  </si>
  <si>
    <t xml:space="preserve">    7.84</t>
  </si>
  <si>
    <t xml:space="preserve">   32.70</t>
  </si>
  <si>
    <t xml:space="preserve">    52.8</t>
  </si>
  <si>
    <t xml:space="preserve">      37</t>
  </si>
  <si>
    <t xml:space="preserve">      70</t>
  </si>
  <si>
    <t xml:space="preserve">   14.00</t>
  </si>
  <si>
    <t xml:space="preserve">    2.27</t>
  </si>
  <si>
    <t xml:space="preserve">   11.73</t>
  </si>
  <si>
    <t xml:space="preserve">   71.40</t>
  </si>
  <si>
    <t xml:space="preserve">    35.5</t>
  </si>
  <si>
    <t xml:space="preserve">    35.9</t>
  </si>
  <si>
    <t xml:space="preserve">    0.99</t>
  </si>
  <si>
    <t xml:space="preserve">    3.31</t>
  </si>
  <si>
    <t xml:space="preserve">    80.0</t>
  </si>
  <si>
    <t xml:space="preserve">    42.4</t>
  </si>
  <si>
    <t xml:space="preserve">    0.02</t>
  </si>
  <si>
    <t xml:space="preserve">    6.56</t>
  </si>
  <si>
    <t xml:space="preserve">   41.80</t>
  </si>
  <si>
    <t xml:space="preserve">    40.8</t>
  </si>
  <si>
    <t xml:space="preserve">      29</t>
  </si>
  <si>
    <t xml:space="preserve">      61</t>
  </si>
  <si>
    <t xml:space="preserve">    8.02</t>
  </si>
  <si>
    <t xml:space="preserve">    2.02</t>
  </si>
  <si>
    <t xml:space="preserve">    6.00</t>
  </si>
  <si>
    <t xml:space="preserve">   73.60</t>
  </si>
  <si>
    <t xml:space="preserve">    39.7</t>
  </si>
  <si>
    <t xml:space="preserve">    33.9</t>
  </si>
  <si>
    <t xml:space="preserve">    1.17</t>
  </si>
  <si>
    <t xml:space="preserve">    2.78</t>
  </si>
  <si>
    <t xml:space="preserve">    39.5</t>
  </si>
  <si>
    <t xml:space="preserve">    0.04</t>
  </si>
  <si>
    <t xml:space="preserve">    7.43</t>
  </si>
  <si>
    <t xml:space="preserve">   39.70</t>
  </si>
  <si>
    <t xml:space="preserve">    63.0</t>
  </si>
  <si>
    <t xml:space="preserve">      25</t>
  </si>
  <si>
    <t xml:space="preserve">    0.09</t>
  </si>
  <si>
    <t xml:space="preserve">      77</t>
  </si>
  <si>
    <t xml:space="preserve">    3.01</t>
  </si>
  <si>
    <t xml:space="preserve">      68</t>
  </si>
  <si>
    <t xml:space="preserve">      33</t>
  </si>
  <si>
    <t xml:space="preserve">    9.07</t>
  </si>
  <si>
    <t xml:space="preserve">    3.04</t>
  </si>
  <si>
    <t xml:space="preserve">   11.45</t>
  </si>
  <si>
    <t xml:space="preserve">    0.07</t>
  </si>
  <si>
    <t xml:space="preserve">    75.0</t>
  </si>
  <si>
    <t xml:space="preserve">      69</t>
  </si>
  <si>
    <t xml:space="preserve">    2.96</t>
  </si>
  <si>
    <t xml:space="preserve">    37.1</t>
  </si>
  <si>
    <t xml:space="preserve">    35.4</t>
  </si>
  <si>
    <t xml:space="preserve">    0.89</t>
  </si>
  <si>
    <t xml:space="preserve">    36.1</t>
  </si>
  <si>
    <t xml:space="preserve">    1.13</t>
  </si>
  <si>
    <t xml:space="preserve">    33.6</t>
  </si>
  <si>
    <t xml:space="preserve">    59.0</t>
  </si>
  <si>
    <t xml:space="preserve">    8.65</t>
  </si>
  <si>
    <t xml:space="preserve">    0.58</t>
  </si>
  <si>
    <t>H1</t>
  </si>
  <si>
    <t>H2</t>
  </si>
  <si>
    <t>H3</t>
  </si>
  <si>
    <t>H4</t>
  </si>
  <si>
    <t>H5</t>
  </si>
  <si>
    <t>H6</t>
  </si>
  <si>
    <t>H7</t>
  </si>
  <si>
    <t>H8</t>
  </si>
  <si>
    <t>I1</t>
  </si>
  <si>
    <t>I2</t>
  </si>
  <si>
    <t>I3</t>
  </si>
  <si>
    <t>I4</t>
  </si>
  <si>
    <t>I5</t>
  </si>
  <si>
    <t>I6</t>
  </si>
  <si>
    <t>I7</t>
  </si>
  <si>
    <t>I8</t>
  </si>
  <si>
    <t>J1</t>
  </si>
  <si>
    <t>J2</t>
  </si>
  <si>
    <t>J3</t>
  </si>
  <si>
    <t>J4</t>
  </si>
  <si>
    <t>J5</t>
  </si>
  <si>
    <t>J6</t>
  </si>
  <si>
    <t>J7</t>
  </si>
  <si>
    <t>J8</t>
  </si>
  <si>
    <t>H1</t>
    <phoneticPr fontId="3" type="noConversion"/>
  </si>
  <si>
    <t>I1</t>
    <phoneticPr fontId="3" type="noConversion"/>
  </si>
  <si>
    <t>J1</t>
    <phoneticPr fontId="3" type="noConversion"/>
  </si>
  <si>
    <t>NH3-N</t>
  </si>
  <si>
    <t xml:space="preserve">    8.93</t>
  </si>
  <si>
    <t xml:space="preserve">    2.04</t>
  </si>
  <si>
    <t xml:space="preserve">   76.20</t>
  </si>
  <si>
    <t xml:space="preserve">    40.3</t>
  </si>
  <si>
    <t xml:space="preserve">    4.10</t>
  </si>
  <si>
    <t xml:space="preserve">    18.7</t>
  </si>
  <si>
    <t xml:space="preserve">    5.28</t>
  </si>
  <si>
    <t xml:space="preserve">   29.30</t>
  </si>
  <si>
    <t xml:space="preserve">    97.5</t>
  </si>
  <si>
    <t xml:space="preserve">   10.25</t>
  </si>
  <si>
    <t xml:space="preserve">    2.00</t>
  </si>
  <si>
    <t xml:space="preserve">    8.25</t>
  </si>
  <si>
    <t xml:space="preserve">   75.90</t>
  </si>
  <si>
    <t xml:space="preserve">    37.0</t>
  </si>
  <si>
    <t xml:space="preserve">    38.9</t>
  </si>
  <si>
    <t xml:space="preserve">    0.95</t>
  </si>
  <si>
    <t xml:space="preserve">    73.0</t>
  </si>
  <si>
    <t xml:space="preserve">    10.4</t>
  </si>
  <si>
    <t xml:space="preserve">    5.99</t>
  </si>
  <si>
    <t xml:space="preserve">   23.40</t>
  </si>
  <si>
    <t xml:space="preserve">    71.5</t>
  </si>
  <si>
    <t xml:space="preserve">      30</t>
  </si>
  <si>
    <t xml:space="preserve">      44</t>
  </si>
  <si>
    <t xml:space="preserve">   11.59</t>
  </si>
  <si>
    <t xml:space="preserve">    2.21</t>
  </si>
  <si>
    <t xml:space="preserve">    9.38</t>
  </si>
  <si>
    <t xml:space="preserve">    36.4</t>
  </si>
  <si>
    <t xml:space="preserve">    29.8</t>
  </si>
  <si>
    <t xml:space="preserve">    1.22</t>
  </si>
  <si>
    <t xml:space="preserve">    3.77</t>
  </si>
  <si>
    <t xml:space="preserve">    91.0</t>
  </si>
  <si>
    <t xml:space="preserve">    26.0</t>
  </si>
  <si>
    <t xml:space="preserve">    5.11</t>
  </si>
  <si>
    <t xml:space="preserve">   38.90</t>
  </si>
  <si>
    <t xml:space="preserve">    57.8</t>
  </si>
  <si>
    <t xml:space="preserve">    7.90</t>
  </si>
  <si>
    <t xml:space="preserve">    35.2</t>
  </si>
  <si>
    <t xml:space="preserve">    39.8</t>
  </si>
  <si>
    <t xml:space="preserve">    0.88</t>
  </si>
  <si>
    <t xml:space="preserve">    4.65</t>
  </si>
  <si>
    <t xml:space="preserve">    44.8</t>
  </si>
  <si>
    <t xml:space="preserve">    5.35</t>
  </si>
  <si>
    <t xml:space="preserve">   25.50</t>
  </si>
  <si>
    <t xml:space="preserve">    47.5</t>
  </si>
  <si>
    <t xml:space="preserve">      38</t>
  </si>
  <si>
    <t xml:space="preserve">      72</t>
  </si>
  <si>
    <t xml:space="preserve">   10.17</t>
  </si>
  <si>
    <t xml:space="preserve">    2.16</t>
  </si>
  <si>
    <t xml:space="preserve">    8.01</t>
  </si>
  <si>
    <t xml:space="preserve">   69.50</t>
  </si>
  <si>
    <t xml:space="preserve">    34.0</t>
  </si>
  <si>
    <t xml:space="preserve">    3.02</t>
  </si>
  <si>
    <t xml:space="preserve">    74.0</t>
  </si>
  <si>
    <t xml:space="preserve">    24.2</t>
  </si>
  <si>
    <t xml:space="preserve">    7.30</t>
  </si>
  <si>
    <t xml:space="preserve">   34.90</t>
  </si>
  <si>
    <t xml:space="preserve">    59.5</t>
  </si>
  <si>
    <t xml:space="preserve">      35</t>
  </si>
  <si>
    <t xml:space="preserve">      96</t>
  </si>
  <si>
    <t xml:space="preserve">    7.69</t>
  </si>
  <si>
    <t xml:space="preserve">    1.82</t>
  </si>
  <si>
    <t xml:space="preserve">    5.87</t>
  </si>
  <si>
    <t xml:space="preserve">   77.40</t>
  </si>
  <si>
    <t xml:space="preserve">    34.7</t>
  </si>
  <si>
    <t xml:space="preserve">    42.7</t>
  </si>
  <si>
    <t xml:space="preserve">    0.81</t>
  </si>
  <si>
    <t xml:space="preserve">    54.0</t>
  </si>
  <si>
    <t xml:space="preserve">    32.5</t>
  </si>
  <si>
    <t xml:space="preserve">    5.46</t>
  </si>
  <si>
    <t xml:space="preserve">   27.40</t>
  </si>
  <si>
    <t xml:space="preserve">    80.9</t>
  </si>
  <si>
    <t xml:space="preserve">   13.25</t>
  </si>
  <si>
    <t xml:space="preserve">   75.10</t>
  </si>
  <si>
    <t xml:space="preserve">    3.27</t>
  </si>
  <si>
    <t xml:space="preserve">    46.0</t>
  </si>
  <si>
    <t xml:space="preserve">    41.5</t>
  </si>
  <si>
    <t xml:space="preserve">    7.96</t>
  </si>
  <si>
    <t xml:space="preserve">   36.90</t>
  </si>
  <si>
    <t xml:space="preserve">    1.24</t>
  </si>
  <si>
    <t xml:space="preserve">    5.40</t>
  </si>
  <si>
    <t xml:space="preserve">   72.90</t>
  </si>
  <si>
    <t xml:space="preserve">    35.3</t>
  </si>
  <si>
    <t xml:space="preserve">    2.91</t>
  </si>
  <si>
    <t xml:space="preserve">    30.4</t>
  </si>
  <si>
    <t xml:space="preserve">    5.16</t>
  </si>
  <si>
    <t xml:space="preserve">   18.10</t>
  </si>
  <si>
    <t xml:space="preserve">    67.2</t>
  </si>
  <si>
    <t xml:space="preserve">      22</t>
  </si>
  <si>
    <t xml:space="preserve">   11.16</t>
  </si>
  <si>
    <t xml:space="preserve">    2.14</t>
  </si>
  <si>
    <t xml:space="preserve">    9.02</t>
  </si>
  <si>
    <t xml:space="preserve">   76.70</t>
  </si>
  <si>
    <t xml:space="preserve">    36.0</t>
  </si>
  <si>
    <t xml:space="preserve">    40.7</t>
  </si>
  <si>
    <t xml:space="preserve">    3.73</t>
  </si>
  <si>
    <t xml:space="preserve">    31.4</t>
  </si>
  <si>
    <t xml:space="preserve">    5.19</t>
  </si>
  <si>
    <t xml:space="preserve">   32.30</t>
  </si>
  <si>
    <t xml:space="preserve">    49.7</t>
  </si>
  <si>
    <t xml:space="preserve">      34</t>
  </si>
  <si>
    <t xml:space="preserve">      89</t>
  </si>
  <si>
    <t xml:space="preserve">    2.80</t>
  </si>
  <si>
    <t xml:space="preserve">   74.20</t>
  </si>
  <si>
    <t xml:space="preserve">    35.0</t>
  </si>
  <si>
    <t xml:space="preserve">    39.2</t>
  </si>
  <si>
    <t xml:space="preserve">    3.38</t>
  </si>
  <si>
    <t xml:space="preserve">    72.0</t>
  </si>
  <si>
    <t xml:space="preserve">    23.0</t>
  </si>
  <si>
    <t xml:space="preserve">    7.23</t>
  </si>
  <si>
    <t xml:space="preserve">   31.50</t>
  </si>
  <si>
    <t xml:space="preserve">    65.5</t>
  </si>
  <si>
    <t xml:space="preserve">   11.18</t>
  </si>
  <si>
    <t xml:space="preserve">    2.11</t>
  </si>
  <si>
    <t xml:space="preserve">   87.20</t>
  </si>
  <si>
    <t xml:space="preserve">    31.9</t>
  </si>
  <si>
    <t xml:space="preserve">    55.3</t>
  </si>
  <si>
    <t xml:space="preserve">    2.82</t>
  </si>
  <si>
    <t xml:space="preserve">    26.7</t>
  </si>
  <si>
    <t xml:space="preserve">    5.93</t>
  </si>
  <si>
    <t xml:space="preserve">   36.40</t>
  </si>
  <si>
    <t xml:space="preserve">    44.4</t>
  </si>
  <si>
    <t xml:space="preserve">   17.22</t>
  </si>
  <si>
    <t xml:space="preserve">    3.23</t>
  </si>
  <si>
    <t xml:space="preserve">   13.99</t>
  </si>
  <si>
    <t xml:space="preserve">   72.60</t>
  </si>
  <si>
    <t xml:space="preserve">    2.92</t>
  </si>
  <si>
    <t xml:space="preserve">    31.0</t>
  </si>
  <si>
    <t xml:space="preserve">   33.90</t>
  </si>
  <si>
    <t xml:space="preserve">    78.1</t>
  </si>
  <si>
    <t xml:space="preserve">      31</t>
  </si>
  <si>
    <t xml:space="preserve">    9.28</t>
  </si>
  <si>
    <t xml:space="preserve">    2.09</t>
  </si>
  <si>
    <t xml:space="preserve">    7.19</t>
  </si>
  <si>
    <t xml:space="preserve">   70.60</t>
  </si>
  <si>
    <t xml:space="preserve">    37.4</t>
  </si>
  <si>
    <t xml:space="preserve">    33.2</t>
  </si>
  <si>
    <t xml:space="preserve">    4.12</t>
  </si>
  <si>
    <t xml:space="preserve">    7.37</t>
  </si>
  <si>
    <t xml:space="preserve">   35.40</t>
  </si>
  <si>
    <t xml:space="preserve">   117.7</t>
  </si>
  <si>
    <t xml:space="preserve">      80</t>
  </si>
  <si>
    <t xml:space="preserve">    9.15</t>
  </si>
  <si>
    <t xml:space="preserve">    7.11</t>
  </si>
  <si>
    <t xml:space="preserve">   73.70</t>
  </si>
  <si>
    <t xml:space="preserve">    41.2</t>
  </si>
  <si>
    <t xml:space="preserve">    1.27</t>
  </si>
  <si>
    <t xml:space="preserve">    3.57</t>
  </si>
  <si>
    <t xml:space="preserve">    38.8</t>
  </si>
  <si>
    <t xml:space="preserve">    4.89</t>
  </si>
  <si>
    <t xml:space="preserve">   29.50</t>
  </si>
  <si>
    <t xml:space="preserve">    49.0</t>
  </si>
  <si>
    <t xml:space="preserve">      78</t>
  </si>
  <si>
    <t xml:space="preserve">    8.55</t>
  </si>
  <si>
    <t xml:space="preserve">    1.83</t>
  </si>
  <si>
    <t xml:space="preserve">    6.72</t>
  </si>
  <si>
    <t xml:space="preserve">   68.10</t>
  </si>
  <si>
    <t xml:space="preserve">    32.1</t>
  </si>
  <si>
    <t xml:space="preserve">    1.12</t>
  </si>
  <si>
    <t xml:space="preserve">    2.87</t>
  </si>
  <si>
    <t xml:space="preserve">    88.0</t>
  </si>
  <si>
    <t xml:space="preserve">    5.89</t>
  </si>
  <si>
    <t xml:space="preserve">   36.00</t>
  </si>
  <si>
    <t xml:space="preserve">    62.9</t>
  </si>
  <si>
    <t xml:space="preserve">   13.24</t>
  </si>
  <si>
    <t xml:space="preserve">   10.28</t>
  </si>
  <si>
    <t xml:space="preserve">   65.10</t>
  </si>
  <si>
    <t xml:space="preserve">    29.0</t>
  </si>
  <si>
    <t xml:space="preserve">    21.8</t>
  </si>
  <si>
    <t xml:space="preserve">    9.33</t>
  </si>
  <si>
    <t xml:space="preserve">   40.60</t>
  </si>
  <si>
    <t xml:space="preserve">   102.2</t>
  </si>
  <si>
    <t>H1</t>
    <phoneticPr fontId="1" type="noConversion"/>
  </si>
  <si>
    <t>H3</t>
    <phoneticPr fontId="1" type="noConversion"/>
  </si>
  <si>
    <t>H4</t>
    <phoneticPr fontId="1" type="noConversion"/>
  </si>
  <si>
    <t>H5</t>
    <phoneticPr fontId="1" type="noConversion"/>
  </si>
  <si>
    <t>H6</t>
    <phoneticPr fontId="1" type="noConversion"/>
  </si>
  <si>
    <t>H7</t>
    <phoneticPr fontId="1" type="noConversion"/>
  </si>
  <si>
    <t>H8</t>
    <phoneticPr fontId="1" type="noConversion"/>
  </si>
  <si>
    <t>I1</t>
    <phoneticPr fontId="1" type="noConversion"/>
  </si>
  <si>
    <t>I2</t>
    <phoneticPr fontId="1" type="noConversion"/>
  </si>
  <si>
    <t>I3</t>
    <phoneticPr fontId="1" type="noConversion"/>
  </si>
  <si>
    <t>I4</t>
    <phoneticPr fontId="1" type="noConversion"/>
  </si>
  <si>
    <t>I5</t>
    <phoneticPr fontId="1" type="noConversion"/>
  </si>
  <si>
    <t>I6</t>
    <phoneticPr fontId="1" type="noConversion"/>
  </si>
  <si>
    <t>I7</t>
    <phoneticPr fontId="1" type="noConversion"/>
  </si>
  <si>
    <t>I8</t>
    <phoneticPr fontId="1" type="noConversion"/>
  </si>
  <si>
    <t>J1</t>
    <phoneticPr fontId="1" type="noConversion"/>
  </si>
  <si>
    <t>J2</t>
    <phoneticPr fontId="1" type="noConversion"/>
  </si>
  <si>
    <t>J3</t>
    <phoneticPr fontId="1" type="noConversion"/>
  </si>
  <si>
    <t>J4</t>
    <phoneticPr fontId="1" type="noConversion"/>
  </si>
  <si>
    <t>J5</t>
    <phoneticPr fontId="1" type="noConversion"/>
  </si>
  <si>
    <t>J6</t>
    <phoneticPr fontId="1" type="noConversion"/>
  </si>
  <si>
    <t>J7</t>
    <phoneticPr fontId="1" type="noConversion"/>
  </si>
  <si>
    <t>J8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</si>
  <si>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</si>
  <si>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</si>
  <si>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</si>
  <si>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order</t>
    <phoneticPr fontId="3" type="noConversion"/>
  </si>
  <si>
    <t>date</t>
    <phoneticPr fontId="3" type="noConversion"/>
  </si>
  <si>
    <t>period</t>
    <phoneticPr fontId="3" type="noConversion"/>
  </si>
  <si>
    <t>feed intake (kg)</t>
    <phoneticPr fontId="3" type="noConversion"/>
  </si>
  <si>
    <t>milk yield (kg)</t>
    <phoneticPr fontId="3" type="noConversion"/>
  </si>
  <si>
    <t>group</t>
    <phoneticPr fontId="3" type="noConversion"/>
  </si>
  <si>
    <r>
      <rPr>
        <b/>
        <sz val="10"/>
        <rFont val="宋体"/>
        <family val="3"/>
        <charset val="134"/>
      </rPr>
      <t>中</t>
    </r>
    <phoneticPr fontId="3" type="noConversion"/>
  </si>
  <si>
    <r>
      <rPr>
        <b/>
        <sz val="10"/>
        <rFont val="宋体"/>
        <family val="3"/>
        <charset val="134"/>
      </rPr>
      <t>晚</t>
    </r>
    <phoneticPr fontId="3" type="noConversion"/>
  </si>
  <si>
    <r>
      <rPr>
        <b/>
        <sz val="10"/>
        <rFont val="宋体"/>
        <family val="3"/>
        <charset val="134"/>
      </rPr>
      <t>早</t>
    </r>
    <phoneticPr fontId="3" type="noConversion"/>
  </si>
  <si>
    <r>
      <rPr>
        <b/>
        <sz val="10"/>
        <rFont val="宋体"/>
        <family val="3"/>
        <charset val="134"/>
      </rPr>
      <t>全天</t>
    </r>
    <phoneticPr fontId="3" type="noConversion"/>
  </si>
  <si>
    <r>
      <rPr>
        <b/>
        <sz val="10"/>
        <rFont val="宋体"/>
        <family val="3"/>
        <charset val="134"/>
      </rPr>
      <t>投料量</t>
    </r>
    <r>
      <rPr>
        <b/>
        <sz val="10"/>
        <rFont val="Times New Roman"/>
        <family val="1"/>
      </rPr>
      <t>kg</t>
    </r>
    <phoneticPr fontId="3" type="noConversion"/>
  </si>
  <si>
    <r>
      <rPr>
        <b/>
        <sz val="10"/>
        <rFont val="宋体"/>
        <family val="3"/>
        <charset val="134"/>
      </rPr>
      <t>剩料量</t>
    </r>
    <r>
      <rPr>
        <b/>
        <sz val="10"/>
        <rFont val="Times New Roman"/>
        <family val="1"/>
      </rPr>
      <t>kg</t>
    </r>
    <phoneticPr fontId="3" type="noConversion"/>
  </si>
  <si>
    <r>
      <rPr>
        <b/>
        <sz val="10"/>
        <rFont val="宋体"/>
        <family val="3"/>
        <charset val="134"/>
      </rPr>
      <t>采食量</t>
    </r>
    <r>
      <rPr>
        <b/>
        <sz val="10"/>
        <rFont val="Times New Roman"/>
        <family val="1"/>
      </rPr>
      <t>kg</t>
    </r>
    <phoneticPr fontId="3" type="noConversion"/>
  </si>
  <si>
    <r>
      <rPr>
        <b/>
        <sz val="10"/>
        <rFont val="宋体"/>
        <family val="3"/>
        <charset val="134"/>
      </rPr>
      <t>剩料量</t>
    </r>
    <r>
      <rPr>
        <b/>
        <sz val="10"/>
        <rFont val="Times New Roman"/>
        <family val="1"/>
      </rPr>
      <t>kg</t>
    </r>
    <phoneticPr fontId="3" type="noConversion"/>
  </si>
  <si>
    <r>
      <rPr>
        <b/>
        <sz val="10"/>
        <rFont val="宋体"/>
        <family val="3"/>
        <charset val="134"/>
      </rPr>
      <t>采食量</t>
    </r>
    <r>
      <rPr>
        <b/>
        <sz val="10"/>
        <rFont val="Times New Roman"/>
        <family val="1"/>
      </rPr>
      <t>kg</t>
    </r>
    <phoneticPr fontId="3" type="noConversion"/>
  </si>
  <si>
    <t>Group</t>
    <phoneticPr fontId="3" type="noConversion"/>
  </si>
  <si>
    <t>Valerate</t>
    <phoneticPr fontId="3" type="noConversion"/>
  </si>
  <si>
    <r>
      <rPr>
        <b/>
        <sz val="10"/>
        <color indexed="8"/>
        <rFont val="Times New Roman"/>
        <family val="1"/>
      </rPr>
      <t>A</t>
    </r>
    <r>
      <rPr>
        <b/>
        <sz val="10"/>
        <color theme="1"/>
        <rFont val="Times New Roman"/>
        <family val="1"/>
      </rPr>
      <t>cet</t>
    </r>
    <r>
      <rPr>
        <b/>
        <sz val="10"/>
        <color indexed="8"/>
        <rFont val="Times New Roman"/>
        <family val="1"/>
      </rPr>
      <t>ate</t>
    </r>
    <phoneticPr fontId="3" type="noConversion"/>
  </si>
  <si>
    <r>
      <t>P</t>
    </r>
    <r>
      <rPr>
        <b/>
        <sz val="10"/>
        <color indexed="8"/>
        <rFont val="Times New Roman"/>
        <family val="1"/>
      </rPr>
      <t>ropionate</t>
    </r>
    <phoneticPr fontId="3" type="noConversion"/>
  </si>
  <si>
    <r>
      <rPr>
        <b/>
        <sz val="10"/>
        <color indexed="8"/>
        <rFont val="Times New Roman"/>
        <family val="1"/>
      </rPr>
      <t>A</t>
    </r>
    <r>
      <rPr>
        <b/>
        <sz val="10"/>
        <color theme="1"/>
        <rFont val="Times New Roman"/>
        <family val="1"/>
      </rPr>
      <t>cet</t>
    </r>
    <r>
      <rPr>
        <b/>
        <sz val="10"/>
        <color indexed="8"/>
        <rFont val="Times New Roman"/>
        <family val="1"/>
      </rPr>
      <t>ate/Propionate</t>
    </r>
    <phoneticPr fontId="3" type="noConversion"/>
  </si>
  <si>
    <t>Metabolites</t>
  </si>
  <si>
    <r>
      <t>Ala(</t>
    </r>
    <r>
      <rPr>
        <sz val="10.5"/>
        <color theme="1"/>
        <rFont val="TimesNewRomanPSMT"/>
        <family val="1"/>
      </rPr>
      <t>Alanine): 1.48(d)</t>
    </r>
  </si>
  <si>
    <t>-</t>
  </si>
  <si>
    <r>
      <t xml:space="preserve">Lys(Lysine): </t>
    </r>
    <r>
      <rPr>
        <sz val="10.5"/>
        <color theme="1"/>
        <rFont val="TimesNewRomanPSMT"/>
        <family val="1"/>
      </rPr>
      <t>1.49(m), 1.74(m), 1.91(m)</t>
    </r>
  </si>
  <si>
    <t>Gln(Glutamine): 2.12(m), 2.42(m)</t>
  </si>
  <si>
    <r>
      <t>OAG(</t>
    </r>
    <r>
      <rPr>
        <sz val="10.5"/>
        <color theme="1"/>
        <rFont val="TimesNewRomanPSMT"/>
        <family val="1"/>
      </rPr>
      <t>O-acetyl-glycoprotein</t>
    </r>
    <r>
      <rPr>
        <sz val="10.5"/>
        <color theme="1"/>
        <rFont val="Times New Roman"/>
        <family val="1"/>
      </rPr>
      <t>): 2.13(s)</t>
    </r>
  </si>
  <si>
    <t>Cit(Citrate): 2.54(d), 2.68(d)</t>
  </si>
  <si>
    <r>
      <t>Cr(</t>
    </r>
    <r>
      <rPr>
        <sz val="10.5"/>
        <color theme="1"/>
        <rFont val="TimesNewRomanPSMT"/>
        <family val="1"/>
      </rPr>
      <t>Creatine): 3.03(s),3.93(s)</t>
    </r>
  </si>
  <si>
    <t>Gly(Glycine): 3.56(s)</t>
  </si>
  <si>
    <t>Glucose: 3.42(t), 3.54(dd), 3.71(t), 3.73(m), 3.84(m), 3.25(dd), 3.41(t), 3.46(m), 3.49(t), 3.90(dd), 4.65(d), 5.23(d)</t>
  </si>
  <si>
    <r>
      <t>r</t>
    </r>
    <r>
      <rPr>
        <b/>
        <vertAlign val="superscript"/>
        <sz val="10.5"/>
        <color theme="1"/>
        <rFont val="Times New Roman"/>
        <family val="1"/>
      </rPr>
      <t>a</t>
    </r>
  </si>
  <si>
    <r>
      <t>A</t>
    </r>
    <r>
      <rPr>
        <b/>
        <i/>
        <sz val="10.5"/>
        <color theme="1"/>
        <rFont val="Times New Roman"/>
        <family val="1"/>
      </rPr>
      <t xml:space="preserve"> vs. </t>
    </r>
    <r>
      <rPr>
        <b/>
        <sz val="10.5"/>
        <color theme="1"/>
        <rFont val="Times New Roman"/>
        <family val="1"/>
      </rPr>
      <t>B</t>
    </r>
  </si>
  <si>
    <r>
      <t>A</t>
    </r>
    <r>
      <rPr>
        <b/>
        <i/>
        <sz val="10.5"/>
        <color theme="1"/>
        <rFont val="Times New Roman"/>
        <family val="1"/>
      </rPr>
      <t xml:space="preserve"> vs. </t>
    </r>
    <r>
      <rPr>
        <b/>
        <sz val="10.5"/>
        <color theme="1"/>
        <rFont val="Times New Roman"/>
        <family val="1"/>
      </rPr>
      <t>C</t>
    </r>
  </si>
  <si>
    <r>
      <t>B</t>
    </r>
    <r>
      <rPr>
        <b/>
        <i/>
        <sz val="10.5"/>
        <color theme="1"/>
        <rFont val="Times New Roman"/>
        <family val="1"/>
      </rPr>
      <t xml:space="preserve"> vs. </t>
    </r>
    <r>
      <rPr>
        <b/>
        <sz val="10.5"/>
        <color theme="1"/>
        <rFont val="Times New Roman"/>
        <family val="1"/>
      </rPr>
      <t>C</t>
    </r>
  </si>
  <si>
    <r>
      <t>(</t>
    </r>
    <r>
      <rPr>
        <b/>
        <i/>
        <sz val="10.5"/>
        <color rgb="FF000000"/>
        <rFont val="Times New Roman"/>
        <family val="1"/>
      </rPr>
      <t>df</t>
    </r>
    <r>
      <rPr>
        <b/>
        <sz val="10.5"/>
        <color rgb="FF000000"/>
        <rFont val="Times New Roman"/>
        <family val="1"/>
      </rPr>
      <t xml:space="preserve"> =7</t>
    </r>
    <r>
      <rPr>
        <b/>
        <sz val="10.5"/>
        <color theme="1"/>
        <rFont val="Times New Roman"/>
        <family val="1"/>
      </rPr>
      <t>)</t>
    </r>
  </si>
  <si>
    <t>Isobutyrate</t>
    <phoneticPr fontId="3" type="noConversion"/>
  </si>
  <si>
    <r>
      <t>B</t>
    </r>
    <r>
      <rPr>
        <b/>
        <sz val="10"/>
        <color indexed="8"/>
        <rFont val="Times New Roman"/>
        <family val="1"/>
      </rPr>
      <t>utyrate</t>
    </r>
    <phoneticPr fontId="3" type="noConversion"/>
  </si>
  <si>
    <t>Isovalerate</t>
    <phoneticPr fontId="3" type="noConversion"/>
  </si>
  <si>
    <t>Group number</t>
    <phoneticPr fontId="1" type="noConversion"/>
  </si>
  <si>
    <t xml:space="preserve">    8.48</t>
  </si>
  <si>
    <t xml:space="preserve">   12.84</t>
  </si>
  <si>
    <t xml:space="preserve">   15.37</t>
  </si>
  <si>
    <t xml:space="preserve">    8.05</t>
  </si>
  <si>
    <t xml:space="preserve">    9.05</t>
  </si>
  <si>
    <t xml:space="preserve">   16.72</t>
  </si>
  <si>
    <t xml:space="preserve">   16.37</t>
  </si>
  <si>
    <t xml:space="preserve">   22.45</t>
  </si>
  <si>
    <t xml:space="preserve">   13.46</t>
  </si>
  <si>
    <t xml:space="preserve">    9.52</t>
  </si>
  <si>
    <t xml:space="preserve">   13.43</t>
  </si>
  <si>
    <t xml:space="preserve">    7.76</t>
  </si>
  <si>
    <t xml:space="preserve">    9.17</t>
  </si>
  <si>
    <t xml:space="preserve">   15.31</t>
  </si>
  <si>
    <t xml:space="preserve">   21.01</t>
  </si>
  <si>
    <t xml:space="preserve">   60.37</t>
  </si>
  <si>
    <t xml:space="preserve">    9.49</t>
  </si>
  <si>
    <t xml:space="preserve">   16.19</t>
  </si>
  <si>
    <t xml:space="preserve">   15.43</t>
  </si>
  <si>
    <t xml:space="preserve">   19.66</t>
  </si>
  <si>
    <t xml:space="preserve">   10.49</t>
  </si>
  <si>
    <t xml:space="preserve">   12.55</t>
  </si>
  <si>
    <t xml:space="preserve">   12.18</t>
  </si>
  <si>
    <t xml:space="preserve">  558.00</t>
  </si>
  <si>
    <t xml:space="preserve">   17.67</t>
  </si>
  <si>
    <t>1.97</t>
  </si>
  <si>
    <t xml:space="preserve">  100.34</t>
  </si>
  <si>
    <t>2.95</t>
  </si>
  <si>
    <t xml:space="preserve">  106.50</t>
  </si>
  <si>
    <t>2.54</t>
  </si>
  <si>
    <t xml:space="preserve">  114.72</t>
  </si>
  <si>
    <t xml:space="preserve">   11.67</t>
  </si>
  <si>
    <t>2.47</t>
  </si>
  <si>
    <t xml:space="preserve">  107.09</t>
  </si>
  <si>
    <t xml:space="preserve">   15.83</t>
  </si>
  <si>
    <t>2.34</t>
  </si>
  <si>
    <t xml:space="preserve">  107.68</t>
  </si>
  <si>
    <t xml:space="preserve">   18.17</t>
  </si>
  <si>
    <t>2.19</t>
  </si>
  <si>
    <t xml:space="preserve">  104.74</t>
  </si>
  <si>
    <t xml:space="preserve">  750.00</t>
  </si>
  <si>
    <t xml:space="preserve">    7.67</t>
  </si>
  <si>
    <t>2.30</t>
  </si>
  <si>
    <t xml:space="preserve">  102.98</t>
  </si>
  <si>
    <t xml:space="preserve">  726.00</t>
  </si>
  <si>
    <t xml:space="preserve">    7.33</t>
  </si>
  <si>
    <t>2.71</t>
  </si>
  <si>
    <t xml:space="preserve">   15.67</t>
  </si>
  <si>
    <t xml:space="preserve">    4.83</t>
  </si>
  <si>
    <t>2.59</t>
  </si>
  <si>
    <t xml:space="preserve">   13.17</t>
  </si>
  <si>
    <t>3.70</t>
  </si>
  <si>
    <t xml:space="preserve">   20.00</t>
  </si>
  <si>
    <t xml:space="preserve">  109.73</t>
  </si>
  <si>
    <t xml:space="preserve">  702.00</t>
  </si>
  <si>
    <t xml:space="preserve">    9.67</t>
  </si>
  <si>
    <t xml:space="preserve">  624.00</t>
  </si>
  <si>
    <t xml:space="preserve">   26.33</t>
  </si>
  <si>
    <t xml:space="preserve">  104.45</t>
  </si>
  <si>
    <t>1.23</t>
  </si>
  <si>
    <t xml:space="preserve">   13.50</t>
  </si>
  <si>
    <t>4.81</t>
  </si>
  <si>
    <t xml:space="preserve">  107.38</t>
  </si>
  <si>
    <t xml:space="preserve">    5.33</t>
  </si>
  <si>
    <t xml:space="preserve">    4.50</t>
  </si>
  <si>
    <t>4.32</t>
  </si>
  <si>
    <t>2.84</t>
  </si>
  <si>
    <t xml:space="preserve">   97.70</t>
  </si>
  <si>
    <t xml:space="preserve">  756.00</t>
  </si>
  <si>
    <t xml:space="preserve">    5.67</t>
  </si>
  <si>
    <t xml:space="preserve">  110.32</t>
  </si>
  <si>
    <t xml:space="preserve">   12.67</t>
  </si>
  <si>
    <t>3.82</t>
  </si>
  <si>
    <t xml:space="preserve">  110.61</t>
  </si>
  <si>
    <t xml:space="preserve">    6.67</t>
  </si>
  <si>
    <t>2.23</t>
  </si>
  <si>
    <t xml:space="preserve">  113.25</t>
  </si>
  <si>
    <t xml:space="preserve">  588.00</t>
  </si>
  <si>
    <t xml:space="preserve">   10.33</t>
  </si>
  <si>
    <t xml:space="preserve">  105.04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</si>
</sst>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NewRomanPSMT"/>
      <family val="1"/>
    </font>
    <font>
      <b/>
      <sz val="10.5"/>
      <color theme="1"/>
      <name val="Times New Roman"/>
      <family val="1"/>
    </font>
    <font>
      <b/>
      <vertAlign val="superscript"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i/>
      <sz val="10.5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/>
    </xf>
    <xf numFmtId="0" fontId="8" fillId="0" borderId="0" xfId="0" applyFont="1">
      <alignment vertic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2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12" fillId="0" borderId="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6" fontId="8" fillId="0" borderId="0" xfId="0" applyNumberFormat="1" applyFo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8" fillId="0" borderId="0" xfId="0" applyNumberFormat="1" applyFont="1" applyAlignment="1">
      <alignment vertical="center" wrapText="1"/>
    </xf>
    <xf numFmtId="176" fontId="8" fillId="0" borderId="2" xfId="0" applyNumberFormat="1" applyFont="1" applyBorder="1" applyAlignment="1">
      <alignment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workbookViewId="0">
      <selection activeCell="Q13" sqref="Q13"/>
    </sheetView>
  </sheetViews>
  <sheetFormatPr defaultRowHeight="15"/>
  <cols>
    <col min="1" max="1" width="9" style="3"/>
    <col min="2" max="2" width="8.75" style="8" customWidth="1"/>
    <col min="3" max="4" width="9" style="8" customWidth="1"/>
    <col min="5" max="14" width="9" style="8" hidden="1" customWidth="1"/>
    <col min="15" max="15" width="18.375" style="8" customWidth="1"/>
    <col min="16" max="16" width="21.875" style="8" customWidth="1"/>
    <col min="17" max="16384" width="9" style="3"/>
  </cols>
  <sheetData>
    <row r="1" spans="1:16">
      <c r="A1" s="26" t="s">
        <v>418</v>
      </c>
      <c r="B1" s="24" t="s">
        <v>413</v>
      </c>
      <c r="C1" s="24" t="s">
        <v>414</v>
      </c>
      <c r="D1" s="24" t="s">
        <v>415</v>
      </c>
      <c r="E1" s="29" t="s">
        <v>419</v>
      </c>
      <c r="F1" s="29"/>
      <c r="G1" s="29"/>
      <c r="H1" s="29" t="s">
        <v>420</v>
      </c>
      <c r="I1" s="29"/>
      <c r="J1" s="29"/>
      <c r="K1" s="29" t="s">
        <v>421</v>
      </c>
      <c r="L1" s="29"/>
      <c r="M1" s="29"/>
      <c r="N1" s="2" t="s">
        <v>422</v>
      </c>
      <c r="O1" s="24" t="s">
        <v>416</v>
      </c>
      <c r="P1" s="26" t="s">
        <v>417</v>
      </c>
    </row>
    <row r="2" spans="1:16">
      <c r="A2" s="27"/>
      <c r="B2" s="28"/>
      <c r="C2" s="28"/>
      <c r="D2" s="28"/>
      <c r="E2" s="2" t="s">
        <v>423</v>
      </c>
      <c r="F2" s="2" t="s">
        <v>424</v>
      </c>
      <c r="G2" s="2" t="s">
        <v>425</v>
      </c>
      <c r="H2" s="2" t="s">
        <v>423</v>
      </c>
      <c r="I2" s="2" t="s">
        <v>426</v>
      </c>
      <c r="J2" s="2" t="s">
        <v>427</v>
      </c>
      <c r="K2" s="2" t="s">
        <v>423</v>
      </c>
      <c r="L2" s="2" t="s">
        <v>426</v>
      </c>
      <c r="M2" s="2" t="s">
        <v>427</v>
      </c>
      <c r="N2" s="2" t="s">
        <v>425</v>
      </c>
      <c r="O2" s="25"/>
      <c r="P2" s="27"/>
    </row>
    <row r="3" spans="1:16">
      <c r="A3" s="3" t="s">
        <v>410</v>
      </c>
      <c r="B3" s="4">
        <v>1</v>
      </c>
      <c r="C3" s="4">
        <v>1216</v>
      </c>
      <c r="D3" s="4">
        <v>-1</v>
      </c>
      <c r="E3" s="4">
        <v>16</v>
      </c>
      <c r="F3" s="4">
        <v>2.68</v>
      </c>
      <c r="G3" s="4">
        <f t="shared" ref="G3:G66" si="0">E3-F3</f>
        <v>13.32</v>
      </c>
      <c r="H3" s="4">
        <v>15</v>
      </c>
      <c r="I3" s="4">
        <v>4.3</v>
      </c>
      <c r="J3" s="4">
        <f t="shared" ref="J3:J66" si="1">H3-I3</f>
        <v>10.7</v>
      </c>
      <c r="K3" s="4">
        <v>15</v>
      </c>
      <c r="L3" s="4">
        <v>0.76</v>
      </c>
      <c r="M3" s="4">
        <f t="shared" ref="M3:M66" si="2">K3-L3</f>
        <v>14.24</v>
      </c>
      <c r="N3" s="4">
        <f t="shared" ref="N3:N66" si="3">G3+J3+M3</f>
        <v>38.26</v>
      </c>
      <c r="O3" s="5">
        <f>(E3+H3+K3)*54.41*96.45/10000-(F3+I3+L3)*52.66*96.86/10000</f>
        <v>20.192183457599999</v>
      </c>
      <c r="P3" s="6">
        <v>7</v>
      </c>
    </row>
    <row r="4" spans="1:16">
      <c r="B4" s="4">
        <v>2</v>
      </c>
      <c r="C4" s="4">
        <v>1216</v>
      </c>
      <c r="D4" s="4">
        <v>-1</v>
      </c>
      <c r="E4" s="4">
        <v>16</v>
      </c>
      <c r="F4" s="4">
        <v>1.1599999999999999</v>
      </c>
      <c r="G4" s="4">
        <f t="shared" si="0"/>
        <v>14.84</v>
      </c>
      <c r="H4" s="4">
        <v>15</v>
      </c>
      <c r="I4" s="4">
        <v>4.5599999999999996</v>
      </c>
      <c r="J4" s="4">
        <f t="shared" si="1"/>
        <v>10.440000000000001</v>
      </c>
      <c r="K4" s="4">
        <v>15</v>
      </c>
      <c r="L4" s="4">
        <v>3.22</v>
      </c>
      <c r="M4" s="4">
        <f t="shared" si="2"/>
        <v>11.78</v>
      </c>
      <c r="N4" s="4">
        <f t="shared" si="3"/>
        <v>37.06</v>
      </c>
      <c r="O4" s="5">
        <f t="shared" ref="O4:O10" si="4">(E4+H4+K4)*54.41*96.45/10000-(F4+I4+L4)*52.66*96.86/10000</f>
        <v>19.580105745600001</v>
      </c>
      <c r="P4" s="6">
        <v>13.8</v>
      </c>
    </row>
    <row r="5" spans="1:16">
      <c r="B5" s="4">
        <v>3</v>
      </c>
      <c r="C5" s="4">
        <v>1216</v>
      </c>
      <c r="D5" s="4">
        <v>-1</v>
      </c>
      <c r="E5" s="4">
        <v>16</v>
      </c>
      <c r="F5" s="4">
        <v>1.7</v>
      </c>
      <c r="G5" s="4">
        <f t="shared" si="0"/>
        <v>14.3</v>
      </c>
      <c r="H5" s="4">
        <v>15</v>
      </c>
      <c r="I5" s="4">
        <v>2.58</v>
      </c>
      <c r="J5" s="4">
        <f t="shared" si="1"/>
        <v>12.42</v>
      </c>
      <c r="K5" s="4">
        <v>15</v>
      </c>
      <c r="L5" s="4">
        <v>0.2</v>
      </c>
      <c r="M5" s="4">
        <f t="shared" si="2"/>
        <v>14.8</v>
      </c>
      <c r="N5" s="4">
        <f t="shared" si="3"/>
        <v>41.519999999999996</v>
      </c>
      <c r="O5" s="5">
        <f t="shared" si="4"/>
        <v>21.854994575199999</v>
      </c>
      <c r="P5" s="6">
        <v>9.3999999999999986</v>
      </c>
    </row>
    <row r="6" spans="1:16">
      <c r="B6" s="4">
        <v>4</v>
      </c>
      <c r="C6" s="4">
        <v>1216</v>
      </c>
      <c r="D6" s="4">
        <v>-1</v>
      </c>
      <c r="E6" s="4">
        <v>16</v>
      </c>
      <c r="F6" s="4">
        <v>0.16</v>
      </c>
      <c r="G6" s="4">
        <f t="shared" si="0"/>
        <v>15.84</v>
      </c>
      <c r="H6" s="4">
        <v>15</v>
      </c>
      <c r="I6" s="4">
        <v>1.32</v>
      </c>
      <c r="J6" s="4">
        <f t="shared" si="1"/>
        <v>13.68</v>
      </c>
      <c r="K6" s="4">
        <v>15</v>
      </c>
      <c r="L6" s="4">
        <v>0.24</v>
      </c>
      <c r="M6" s="4">
        <f t="shared" si="2"/>
        <v>14.76</v>
      </c>
      <c r="N6" s="4">
        <f t="shared" si="3"/>
        <v>44.28</v>
      </c>
      <c r="O6" s="5">
        <f t="shared" si="4"/>
        <v>23.2627733128</v>
      </c>
      <c r="P6" s="6">
        <v>13.899999999999999</v>
      </c>
    </row>
    <row r="7" spans="1:16">
      <c r="B7" s="4">
        <v>5</v>
      </c>
      <c r="C7" s="4">
        <v>1216</v>
      </c>
      <c r="D7" s="4">
        <v>-1</v>
      </c>
      <c r="E7" s="4">
        <v>16</v>
      </c>
      <c r="F7" s="4">
        <v>0.57999999999999996</v>
      </c>
      <c r="G7" s="4">
        <f t="shared" si="0"/>
        <v>15.42</v>
      </c>
      <c r="H7" s="4">
        <v>15</v>
      </c>
      <c r="I7" s="4">
        <v>3.26</v>
      </c>
      <c r="J7" s="4">
        <f t="shared" si="1"/>
        <v>11.74</v>
      </c>
      <c r="K7" s="4">
        <v>15</v>
      </c>
      <c r="L7" s="4">
        <v>0.8</v>
      </c>
      <c r="M7" s="4">
        <f t="shared" si="2"/>
        <v>14.2</v>
      </c>
      <c r="N7" s="4">
        <f t="shared" si="3"/>
        <v>41.36</v>
      </c>
      <c r="O7" s="5">
        <f t="shared" si="4"/>
        <v>21.7733842136</v>
      </c>
      <c r="P7" s="6">
        <v>18.2</v>
      </c>
    </row>
    <row r="8" spans="1:16">
      <c r="B8" s="4">
        <v>6</v>
      </c>
      <c r="C8" s="4">
        <v>1216</v>
      </c>
      <c r="D8" s="4">
        <v>-1</v>
      </c>
      <c r="E8" s="4">
        <v>16</v>
      </c>
      <c r="F8" s="4">
        <v>0.68</v>
      </c>
      <c r="G8" s="4">
        <f t="shared" si="0"/>
        <v>15.32</v>
      </c>
      <c r="H8" s="4">
        <v>15</v>
      </c>
      <c r="I8" s="4">
        <v>2.2999999999999998</v>
      </c>
      <c r="J8" s="4">
        <f t="shared" si="1"/>
        <v>12.7</v>
      </c>
      <c r="K8" s="4">
        <v>15</v>
      </c>
      <c r="L8" s="4">
        <v>2.2999999999999998</v>
      </c>
      <c r="M8" s="4">
        <f t="shared" si="2"/>
        <v>12.7</v>
      </c>
      <c r="N8" s="4">
        <f t="shared" si="3"/>
        <v>40.72</v>
      </c>
      <c r="O8" s="5">
        <f t="shared" si="4"/>
        <v>21.446942767199999</v>
      </c>
      <c r="P8" s="6">
        <v>17</v>
      </c>
    </row>
    <row r="9" spans="1:16">
      <c r="B9" s="4">
        <v>7</v>
      </c>
      <c r="C9" s="4">
        <v>1216</v>
      </c>
      <c r="D9" s="4">
        <v>-1</v>
      </c>
      <c r="E9" s="4">
        <v>16</v>
      </c>
      <c r="F9" s="4">
        <v>0.08</v>
      </c>
      <c r="G9" s="4">
        <f t="shared" si="0"/>
        <v>15.92</v>
      </c>
      <c r="H9" s="4">
        <v>15</v>
      </c>
      <c r="I9" s="4">
        <v>0.76</v>
      </c>
      <c r="J9" s="4">
        <f t="shared" si="1"/>
        <v>14.24</v>
      </c>
      <c r="K9" s="4">
        <v>15</v>
      </c>
      <c r="L9" s="4">
        <v>0</v>
      </c>
      <c r="M9" s="4">
        <f t="shared" si="2"/>
        <v>15</v>
      </c>
      <c r="N9" s="4">
        <f t="shared" si="3"/>
        <v>45.16</v>
      </c>
      <c r="O9" s="5">
        <f t="shared" si="4"/>
        <v>23.7116303016</v>
      </c>
      <c r="P9" s="6">
        <v>21.6</v>
      </c>
    </row>
    <row r="10" spans="1:16">
      <c r="B10" s="4">
        <v>8</v>
      </c>
      <c r="C10" s="4">
        <v>1216</v>
      </c>
      <c r="D10" s="4">
        <v>-1</v>
      </c>
      <c r="E10" s="4">
        <v>16</v>
      </c>
      <c r="F10" s="4">
        <v>0.56000000000000005</v>
      </c>
      <c r="G10" s="4">
        <f t="shared" si="0"/>
        <v>15.44</v>
      </c>
      <c r="H10" s="4">
        <v>15</v>
      </c>
      <c r="I10" s="4">
        <v>0.22</v>
      </c>
      <c r="J10" s="4">
        <f t="shared" si="1"/>
        <v>14.78</v>
      </c>
      <c r="K10" s="4">
        <v>15</v>
      </c>
      <c r="L10" s="4">
        <v>0</v>
      </c>
      <c r="M10" s="4">
        <f t="shared" si="2"/>
        <v>15</v>
      </c>
      <c r="N10" s="4">
        <f t="shared" si="3"/>
        <v>45.22</v>
      </c>
      <c r="O10" s="5">
        <f t="shared" si="4"/>
        <v>23.742234187199998</v>
      </c>
      <c r="P10" s="6">
        <v>24</v>
      </c>
    </row>
    <row r="11" spans="1:16">
      <c r="A11" s="3" t="s">
        <v>411</v>
      </c>
      <c r="B11" s="4">
        <v>1</v>
      </c>
      <c r="C11" s="4">
        <v>1216</v>
      </c>
      <c r="D11" s="4">
        <v>-1</v>
      </c>
      <c r="E11" s="4">
        <v>16</v>
      </c>
      <c r="F11" s="4">
        <v>0.02</v>
      </c>
      <c r="G11" s="4">
        <f t="shared" si="0"/>
        <v>15.98</v>
      </c>
      <c r="H11" s="4">
        <v>15</v>
      </c>
      <c r="I11" s="4">
        <v>1.18</v>
      </c>
      <c r="J11" s="4">
        <f t="shared" si="1"/>
        <v>13.82</v>
      </c>
      <c r="K11" s="4">
        <v>15</v>
      </c>
      <c r="L11" s="4">
        <v>0.2</v>
      </c>
      <c r="M11" s="4">
        <f t="shared" si="2"/>
        <v>14.8</v>
      </c>
      <c r="N11" s="4">
        <f t="shared" si="3"/>
        <v>44.6</v>
      </c>
      <c r="O11" s="5">
        <f>(E11+H11+K11)*55*97.1/10000-(F11+I11+L11)*52.31*96.05/10000</f>
        <v>23.862887429999997</v>
      </c>
      <c r="P11" s="6">
        <v>11.600000000000001</v>
      </c>
    </row>
    <row r="12" spans="1:16">
      <c r="B12" s="4">
        <v>2</v>
      </c>
      <c r="C12" s="4">
        <v>1216</v>
      </c>
      <c r="D12" s="4">
        <v>-1</v>
      </c>
      <c r="E12" s="4">
        <v>16</v>
      </c>
      <c r="F12" s="4">
        <v>0.18</v>
      </c>
      <c r="G12" s="4">
        <f t="shared" si="0"/>
        <v>15.82</v>
      </c>
      <c r="H12" s="4">
        <v>15</v>
      </c>
      <c r="I12" s="4">
        <v>3.26</v>
      </c>
      <c r="J12" s="4">
        <f t="shared" si="1"/>
        <v>11.74</v>
      </c>
      <c r="K12" s="4">
        <v>15</v>
      </c>
      <c r="L12" s="4">
        <v>0.2</v>
      </c>
      <c r="M12" s="4">
        <f t="shared" si="2"/>
        <v>14.8</v>
      </c>
      <c r="N12" s="4">
        <f t="shared" si="3"/>
        <v>42.36</v>
      </c>
      <c r="O12" s="5">
        <f t="shared" ref="O12:O18" si="5">(E12+H12+K12)*55*97.1/10000-(F12+I12+L12)*52.31*96.05/10000</f>
        <v>22.737427317999998</v>
      </c>
      <c r="P12" s="6">
        <v>14.4</v>
      </c>
    </row>
    <row r="13" spans="1:16">
      <c r="B13" s="4">
        <v>3</v>
      </c>
      <c r="C13" s="4">
        <v>1216</v>
      </c>
      <c r="D13" s="4">
        <v>-1</v>
      </c>
      <c r="E13" s="4">
        <v>16</v>
      </c>
      <c r="F13" s="4">
        <v>0.64</v>
      </c>
      <c r="G13" s="4">
        <f t="shared" si="0"/>
        <v>15.36</v>
      </c>
      <c r="H13" s="4">
        <v>15</v>
      </c>
      <c r="I13" s="4">
        <v>3.54</v>
      </c>
      <c r="J13" s="4">
        <f t="shared" si="1"/>
        <v>11.46</v>
      </c>
      <c r="K13" s="4">
        <v>15</v>
      </c>
      <c r="L13" s="4">
        <v>1</v>
      </c>
      <c r="M13" s="4">
        <f t="shared" si="2"/>
        <v>14</v>
      </c>
      <c r="N13" s="4">
        <f t="shared" si="3"/>
        <v>40.82</v>
      </c>
      <c r="O13" s="5">
        <f t="shared" si="5"/>
        <v>21.963673490999998</v>
      </c>
      <c r="P13" s="6">
        <v>14.6</v>
      </c>
    </row>
    <row r="14" spans="1:16">
      <c r="B14" s="4">
        <v>4</v>
      </c>
      <c r="C14" s="4">
        <v>1216</v>
      </c>
      <c r="D14" s="4">
        <v>-1</v>
      </c>
      <c r="E14" s="4">
        <v>16</v>
      </c>
      <c r="F14" s="4">
        <v>1.96</v>
      </c>
      <c r="G14" s="4">
        <f t="shared" si="0"/>
        <v>14.04</v>
      </c>
      <c r="H14" s="4">
        <v>15</v>
      </c>
      <c r="I14" s="4">
        <v>4.54</v>
      </c>
      <c r="J14" s="4">
        <f t="shared" si="1"/>
        <v>10.46</v>
      </c>
      <c r="K14" s="4">
        <v>15</v>
      </c>
      <c r="L14" s="4">
        <v>6.4</v>
      </c>
      <c r="M14" s="4">
        <f t="shared" si="2"/>
        <v>8.6</v>
      </c>
      <c r="N14" s="4">
        <f t="shared" si="3"/>
        <v>33.1</v>
      </c>
      <c r="O14" s="5">
        <f t="shared" si="5"/>
        <v>18.084855604999998</v>
      </c>
      <c r="P14" s="6">
        <v>12.7</v>
      </c>
    </row>
    <row r="15" spans="1:16">
      <c r="B15" s="4">
        <v>5</v>
      </c>
      <c r="C15" s="4">
        <v>1216</v>
      </c>
      <c r="D15" s="4">
        <v>-1</v>
      </c>
      <c r="E15" s="4">
        <v>16</v>
      </c>
      <c r="F15" s="4">
        <v>1.66</v>
      </c>
      <c r="G15" s="4">
        <f t="shared" si="0"/>
        <v>14.34</v>
      </c>
      <c r="H15" s="4">
        <v>15</v>
      </c>
      <c r="I15" s="4">
        <v>3.2</v>
      </c>
      <c r="J15" s="4">
        <f t="shared" si="1"/>
        <v>11.8</v>
      </c>
      <c r="K15" s="4">
        <v>15</v>
      </c>
      <c r="L15" s="4">
        <v>0.57999999999999996</v>
      </c>
      <c r="M15" s="4">
        <f t="shared" si="2"/>
        <v>14.42</v>
      </c>
      <c r="N15" s="4">
        <f t="shared" si="3"/>
        <v>40.56</v>
      </c>
      <c r="O15" s="5">
        <f t="shared" si="5"/>
        <v>21.833039727999999</v>
      </c>
      <c r="P15" s="6">
        <v>19.600000000000001</v>
      </c>
    </row>
    <row r="16" spans="1:16">
      <c r="B16" s="4">
        <v>6</v>
      </c>
      <c r="C16" s="4">
        <v>1216</v>
      </c>
      <c r="D16" s="4">
        <v>-1</v>
      </c>
      <c r="E16" s="4">
        <v>16</v>
      </c>
      <c r="F16" s="4">
        <v>0.34</v>
      </c>
      <c r="G16" s="4">
        <f t="shared" si="0"/>
        <v>15.66</v>
      </c>
      <c r="H16" s="4">
        <v>15</v>
      </c>
      <c r="I16" s="4">
        <v>4.4400000000000004</v>
      </c>
      <c r="J16" s="4">
        <f t="shared" si="1"/>
        <v>10.559999999999999</v>
      </c>
      <c r="K16" s="4">
        <v>15</v>
      </c>
      <c r="L16" s="4">
        <v>0.76</v>
      </c>
      <c r="M16" s="4">
        <f t="shared" si="2"/>
        <v>14.24</v>
      </c>
      <c r="N16" s="4">
        <f t="shared" si="3"/>
        <v>40.46</v>
      </c>
      <c r="O16" s="5">
        <f t="shared" si="5"/>
        <v>21.782795972999999</v>
      </c>
      <c r="P16" s="6">
        <v>17.399999999999999</v>
      </c>
    </row>
    <row r="17" spans="1:16">
      <c r="B17" s="4">
        <v>7</v>
      </c>
      <c r="C17" s="4">
        <v>1216</v>
      </c>
      <c r="D17" s="4">
        <v>-1</v>
      </c>
      <c r="E17" s="4">
        <v>16</v>
      </c>
      <c r="F17" s="4">
        <v>0.08</v>
      </c>
      <c r="G17" s="4">
        <f t="shared" si="0"/>
        <v>15.92</v>
      </c>
      <c r="H17" s="4">
        <v>15</v>
      </c>
      <c r="I17" s="4">
        <v>2.4</v>
      </c>
      <c r="J17" s="4">
        <f t="shared" si="1"/>
        <v>12.6</v>
      </c>
      <c r="K17" s="4">
        <v>15</v>
      </c>
      <c r="L17" s="4">
        <v>0.52</v>
      </c>
      <c r="M17" s="4">
        <f t="shared" si="2"/>
        <v>14.48</v>
      </c>
      <c r="N17" s="4">
        <f t="shared" si="3"/>
        <v>43</v>
      </c>
      <c r="O17" s="5">
        <f t="shared" si="5"/>
        <v>23.058987349999999</v>
      </c>
      <c r="P17" s="6">
        <v>23.5</v>
      </c>
    </row>
    <row r="18" spans="1:16">
      <c r="B18" s="4">
        <v>8</v>
      </c>
      <c r="C18" s="4">
        <v>1216</v>
      </c>
      <c r="D18" s="4">
        <v>-1</v>
      </c>
      <c r="E18" s="4">
        <v>16</v>
      </c>
      <c r="F18" s="4">
        <v>0.46</v>
      </c>
      <c r="G18" s="4">
        <f t="shared" si="0"/>
        <v>15.54</v>
      </c>
      <c r="H18" s="4">
        <v>15</v>
      </c>
      <c r="I18" s="4">
        <v>0.68</v>
      </c>
      <c r="J18" s="4">
        <f t="shared" si="1"/>
        <v>14.32</v>
      </c>
      <c r="K18" s="4">
        <v>15</v>
      </c>
      <c r="L18" s="4">
        <v>0.76</v>
      </c>
      <c r="M18" s="4">
        <f t="shared" si="2"/>
        <v>14.24</v>
      </c>
      <c r="N18" s="4">
        <f t="shared" si="3"/>
        <v>44.1</v>
      </c>
      <c r="O18" s="5">
        <f t="shared" si="5"/>
        <v>23.611668654999999</v>
      </c>
      <c r="P18" s="6">
        <v>24</v>
      </c>
    </row>
    <row r="19" spans="1:16">
      <c r="A19" s="3" t="s">
        <v>412</v>
      </c>
      <c r="B19" s="4">
        <v>1</v>
      </c>
      <c r="C19" s="4">
        <v>1216</v>
      </c>
      <c r="D19" s="4">
        <v>-1</v>
      </c>
      <c r="E19" s="4">
        <v>16</v>
      </c>
      <c r="F19" s="4">
        <v>0.24</v>
      </c>
      <c r="G19" s="4">
        <f t="shared" si="0"/>
        <v>15.76</v>
      </c>
      <c r="H19" s="4">
        <v>15</v>
      </c>
      <c r="I19" s="4">
        <v>5.78</v>
      </c>
      <c r="J19" s="4">
        <f t="shared" si="1"/>
        <v>9.2199999999999989</v>
      </c>
      <c r="K19" s="4">
        <v>15</v>
      </c>
      <c r="L19" s="4">
        <v>1.1000000000000001</v>
      </c>
      <c r="M19" s="4">
        <f t="shared" si="2"/>
        <v>13.9</v>
      </c>
      <c r="N19" s="4">
        <f t="shared" si="3"/>
        <v>38.879999999999995</v>
      </c>
      <c r="O19" s="5">
        <f>(E19+H19+K19)*54.91*95.98/10000-(F19+I19+L19)*52.4*96.27/10000</f>
        <v>20.651486103999996</v>
      </c>
      <c r="P19" s="6">
        <v>7.5</v>
      </c>
    </row>
    <row r="20" spans="1:16">
      <c r="B20" s="4">
        <v>2</v>
      </c>
      <c r="C20" s="4">
        <v>1216</v>
      </c>
      <c r="D20" s="4">
        <v>-1</v>
      </c>
      <c r="E20" s="4">
        <v>16</v>
      </c>
      <c r="F20" s="4">
        <v>3.84</v>
      </c>
      <c r="G20" s="4">
        <f t="shared" si="0"/>
        <v>12.16</v>
      </c>
      <c r="H20" s="4">
        <v>15</v>
      </c>
      <c r="I20" s="4">
        <v>2.9</v>
      </c>
      <c r="J20" s="4">
        <f t="shared" si="1"/>
        <v>12.1</v>
      </c>
      <c r="K20" s="4">
        <v>15</v>
      </c>
      <c r="L20" s="4">
        <v>1.64</v>
      </c>
      <c r="M20" s="4">
        <f t="shared" si="2"/>
        <v>13.36</v>
      </c>
      <c r="N20" s="4">
        <f t="shared" si="3"/>
        <v>37.619999999999997</v>
      </c>
      <c r="O20" s="5">
        <f t="shared" ref="O20:O26" si="6">(E20+H20+K20)*54.91*95.98/10000-(F20+I20+L20)*52.4*96.27/10000</f>
        <v>20.015873055999997</v>
      </c>
      <c r="P20" s="6">
        <v>8.1</v>
      </c>
    </row>
    <row r="21" spans="1:16">
      <c r="B21" s="4">
        <v>3</v>
      </c>
      <c r="C21" s="4">
        <v>1216</v>
      </c>
      <c r="D21" s="4">
        <v>-1</v>
      </c>
      <c r="E21" s="4">
        <v>16</v>
      </c>
      <c r="F21" s="4">
        <v>0.5</v>
      </c>
      <c r="G21" s="4">
        <f t="shared" si="0"/>
        <v>15.5</v>
      </c>
      <c r="H21" s="4">
        <v>15</v>
      </c>
      <c r="I21" s="4">
        <v>0.8</v>
      </c>
      <c r="J21" s="4">
        <f t="shared" si="1"/>
        <v>14.2</v>
      </c>
      <c r="K21" s="4">
        <v>15</v>
      </c>
      <c r="L21" s="4">
        <v>0.44</v>
      </c>
      <c r="M21" s="4">
        <f t="shared" si="2"/>
        <v>14.56</v>
      </c>
      <c r="N21" s="4">
        <f t="shared" si="3"/>
        <v>44.26</v>
      </c>
      <c r="O21" s="5">
        <f t="shared" si="6"/>
        <v>23.365452927999996</v>
      </c>
      <c r="P21" s="6">
        <v>14.1</v>
      </c>
    </row>
    <row r="22" spans="1:16">
      <c r="B22" s="4">
        <v>4</v>
      </c>
      <c r="C22" s="4">
        <v>1216</v>
      </c>
      <c r="D22" s="4">
        <v>-1</v>
      </c>
      <c r="E22" s="4">
        <v>16</v>
      </c>
      <c r="F22" s="4">
        <v>1.46</v>
      </c>
      <c r="G22" s="4">
        <f t="shared" si="0"/>
        <v>14.54</v>
      </c>
      <c r="H22" s="4">
        <v>15</v>
      </c>
      <c r="I22" s="4">
        <v>5</v>
      </c>
      <c r="J22" s="4">
        <f t="shared" si="1"/>
        <v>10</v>
      </c>
      <c r="K22" s="4">
        <v>15</v>
      </c>
      <c r="L22" s="4">
        <v>0.4</v>
      </c>
      <c r="M22" s="4">
        <f t="shared" si="2"/>
        <v>14.6</v>
      </c>
      <c r="N22" s="4">
        <f t="shared" si="3"/>
        <v>39.14</v>
      </c>
      <c r="O22" s="5">
        <f t="shared" si="6"/>
        <v>20.782644351999998</v>
      </c>
      <c r="P22" s="6">
        <v>14.700000000000001</v>
      </c>
    </row>
    <row r="23" spans="1:16">
      <c r="B23" s="4">
        <v>5</v>
      </c>
      <c r="C23" s="4">
        <v>1216</v>
      </c>
      <c r="D23" s="4">
        <v>-1</v>
      </c>
      <c r="E23" s="4">
        <v>16</v>
      </c>
      <c r="F23" s="4">
        <v>0.48</v>
      </c>
      <c r="G23" s="4">
        <f t="shared" si="0"/>
        <v>15.52</v>
      </c>
      <c r="H23" s="4">
        <v>15</v>
      </c>
      <c r="I23" s="4">
        <v>5</v>
      </c>
      <c r="J23" s="4">
        <f t="shared" si="1"/>
        <v>10</v>
      </c>
      <c r="K23" s="4">
        <v>15</v>
      </c>
      <c r="L23" s="4">
        <v>0.7</v>
      </c>
      <c r="M23" s="4">
        <f t="shared" si="2"/>
        <v>14.3</v>
      </c>
      <c r="N23" s="4">
        <f t="shared" si="3"/>
        <v>39.82</v>
      </c>
      <c r="O23" s="5">
        <f t="shared" si="6"/>
        <v>21.125673615999997</v>
      </c>
      <c r="P23" s="6">
        <v>21.2</v>
      </c>
    </row>
    <row r="24" spans="1:16">
      <c r="B24" s="4">
        <v>6</v>
      </c>
      <c r="C24" s="4">
        <v>1216</v>
      </c>
      <c r="D24" s="4">
        <v>-1</v>
      </c>
      <c r="E24" s="4">
        <v>16</v>
      </c>
      <c r="F24" s="4">
        <v>1.28</v>
      </c>
      <c r="G24" s="4">
        <f t="shared" si="0"/>
        <v>14.72</v>
      </c>
      <c r="H24" s="4">
        <v>15</v>
      </c>
      <c r="I24" s="4">
        <v>0.24</v>
      </c>
      <c r="J24" s="4">
        <f t="shared" si="1"/>
        <v>14.76</v>
      </c>
      <c r="K24" s="4">
        <v>15</v>
      </c>
      <c r="L24" s="4">
        <v>4.8600000000000003</v>
      </c>
      <c r="M24" s="4">
        <f t="shared" si="2"/>
        <v>10.14</v>
      </c>
      <c r="N24" s="4">
        <f t="shared" si="3"/>
        <v>39.620000000000005</v>
      </c>
      <c r="O24" s="5">
        <f t="shared" si="6"/>
        <v>21.024782655999996</v>
      </c>
      <c r="P24" s="6">
        <v>20.149999999999999</v>
      </c>
    </row>
    <row r="25" spans="1:16">
      <c r="B25" s="4">
        <v>7</v>
      </c>
      <c r="C25" s="4">
        <v>1216</v>
      </c>
      <c r="D25" s="4">
        <v>-1</v>
      </c>
      <c r="E25" s="4">
        <v>16</v>
      </c>
      <c r="F25" s="4">
        <v>0.56000000000000005</v>
      </c>
      <c r="G25" s="4">
        <f t="shared" si="0"/>
        <v>15.44</v>
      </c>
      <c r="H25" s="4">
        <v>15</v>
      </c>
      <c r="I25" s="4">
        <v>1.1599999999999999</v>
      </c>
      <c r="J25" s="4">
        <f t="shared" si="1"/>
        <v>13.84</v>
      </c>
      <c r="K25" s="4">
        <v>15</v>
      </c>
      <c r="L25" s="4">
        <v>1.72</v>
      </c>
      <c r="M25" s="4">
        <f t="shared" si="2"/>
        <v>13.28</v>
      </c>
      <c r="N25" s="4">
        <f t="shared" si="3"/>
        <v>42.56</v>
      </c>
      <c r="O25" s="5">
        <f t="shared" si="6"/>
        <v>22.507879767999995</v>
      </c>
      <c r="P25" s="6">
        <v>22.6</v>
      </c>
    </row>
    <row r="26" spans="1:16">
      <c r="B26" s="4">
        <v>8</v>
      </c>
      <c r="C26" s="4">
        <v>1216</v>
      </c>
      <c r="D26" s="4">
        <v>-1</v>
      </c>
      <c r="E26" s="4">
        <v>16</v>
      </c>
      <c r="F26" s="4">
        <v>0</v>
      </c>
      <c r="G26" s="4">
        <f t="shared" si="0"/>
        <v>16</v>
      </c>
      <c r="H26" s="4">
        <v>15</v>
      </c>
      <c r="I26" s="4">
        <v>0.94</v>
      </c>
      <c r="J26" s="4">
        <f t="shared" si="1"/>
        <v>14.06</v>
      </c>
      <c r="K26" s="4">
        <v>15</v>
      </c>
      <c r="L26" s="4">
        <v>0.14000000000000001</v>
      </c>
      <c r="M26" s="4">
        <f t="shared" si="2"/>
        <v>14.86</v>
      </c>
      <c r="N26" s="4">
        <f t="shared" si="3"/>
        <v>44.92</v>
      </c>
      <c r="O26" s="5">
        <f t="shared" si="6"/>
        <v>23.698393095999997</v>
      </c>
      <c r="P26" s="6">
        <v>21.699999999999996</v>
      </c>
    </row>
    <row r="27" spans="1:16">
      <c r="A27" s="3" t="s">
        <v>410</v>
      </c>
      <c r="B27" s="4">
        <v>1</v>
      </c>
      <c r="C27" s="4">
        <v>1217</v>
      </c>
      <c r="D27" s="4">
        <v>1</v>
      </c>
      <c r="E27" s="4">
        <v>15</v>
      </c>
      <c r="F27" s="4">
        <v>3.4</v>
      </c>
      <c r="G27" s="4">
        <f t="shared" si="0"/>
        <v>11.6</v>
      </c>
      <c r="H27" s="4">
        <v>14</v>
      </c>
      <c r="I27" s="4">
        <v>3.36</v>
      </c>
      <c r="J27" s="4">
        <f t="shared" si="1"/>
        <v>10.64</v>
      </c>
      <c r="K27" s="4">
        <v>15</v>
      </c>
      <c r="L27" s="4">
        <v>0.1</v>
      </c>
      <c r="M27" s="4">
        <f t="shared" si="2"/>
        <v>14.9</v>
      </c>
      <c r="N27" s="4">
        <f t="shared" si="3"/>
        <v>37.14</v>
      </c>
      <c r="O27" s="5">
        <f t="shared" ref="O27:O34" si="7">(E27+H27+K27)*54.41*96.45/10000-(F27+I27+L27)*52.66*96.86/10000</f>
        <v>19.591471546399998</v>
      </c>
      <c r="P27" s="6">
        <v>6.6</v>
      </c>
    </row>
    <row r="28" spans="1:16">
      <c r="B28" s="4">
        <v>2</v>
      </c>
      <c r="C28" s="4">
        <v>1217</v>
      </c>
      <c r="D28" s="4">
        <v>1</v>
      </c>
      <c r="E28" s="4">
        <v>15</v>
      </c>
      <c r="F28" s="4">
        <v>0.56000000000000005</v>
      </c>
      <c r="G28" s="4">
        <f t="shared" si="0"/>
        <v>14.44</v>
      </c>
      <c r="H28" s="4">
        <v>14</v>
      </c>
      <c r="I28" s="4">
        <v>3.6</v>
      </c>
      <c r="J28" s="4">
        <f t="shared" si="1"/>
        <v>10.4</v>
      </c>
      <c r="K28" s="4">
        <v>15</v>
      </c>
      <c r="L28" s="4">
        <v>5.0599999999999996</v>
      </c>
      <c r="M28" s="4">
        <f t="shared" si="2"/>
        <v>9.9400000000000013</v>
      </c>
      <c r="N28" s="4">
        <f t="shared" si="3"/>
        <v>34.78</v>
      </c>
      <c r="O28" s="5">
        <f t="shared" si="7"/>
        <v>18.387718712800002</v>
      </c>
      <c r="P28" s="6">
        <v>13.7</v>
      </c>
    </row>
    <row r="29" spans="1:16">
      <c r="B29" s="4">
        <v>3</v>
      </c>
      <c r="C29" s="4">
        <v>1217</v>
      </c>
      <c r="D29" s="4">
        <v>1</v>
      </c>
      <c r="E29" s="4">
        <v>15</v>
      </c>
      <c r="F29" s="4">
        <v>0.14000000000000001</v>
      </c>
      <c r="G29" s="4">
        <f t="shared" si="0"/>
        <v>14.86</v>
      </c>
      <c r="H29" s="4">
        <v>14</v>
      </c>
      <c r="I29" s="4">
        <v>3.72</v>
      </c>
      <c r="J29" s="4">
        <f t="shared" si="1"/>
        <v>10.28</v>
      </c>
      <c r="K29" s="4">
        <v>15</v>
      </c>
      <c r="L29" s="4">
        <v>2.1</v>
      </c>
      <c r="M29" s="4">
        <f t="shared" si="2"/>
        <v>12.9</v>
      </c>
      <c r="N29" s="4">
        <f t="shared" si="3"/>
        <v>38.04</v>
      </c>
      <c r="O29" s="5">
        <f t="shared" si="7"/>
        <v>20.050529830399999</v>
      </c>
      <c r="P29" s="6">
        <v>9.5</v>
      </c>
    </row>
    <row r="30" spans="1:16">
      <c r="B30" s="4">
        <v>4</v>
      </c>
      <c r="C30" s="4">
        <v>1217</v>
      </c>
      <c r="D30" s="4">
        <v>1</v>
      </c>
      <c r="E30" s="4">
        <v>15</v>
      </c>
      <c r="F30" s="4">
        <v>0.3</v>
      </c>
      <c r="G30" s="4">
        <f t="shared" si="0"/>
        <v>14.7</v>
      </c>
      <c r="H30" s="4">
        <v>14</v>
      </c>
      <c r="I30" s="4">
        <v>2.54</v>
      </c>
      <c r="J30" s="4">
        <f t="shared" si="1"/>
        <v>11.46</v>
      </c>
      <c r="K30" s="4">
        <v>15</v>
      </c>
      <c r="L30" s="4">
        <v>2.9</v>
      </c>
      <c r="M30" s="4">
        <f t="shared" si="2"/>
        <v>12.1</v>
      </c>
      <c r="N30" s="4">
        <f t="shared" si="3"/>
        <v>38.26</v>
      </c>
      <c r="O30" s="5">
        <f t="shared" si="7"/>
        <v>20.162744077599999</v>
      </c>
      <c r="P30" s="6">
        <v>13.7</v>
      </c>
    </row>
    <row r="31" spans="1:16">
      <c r="B31" s="4">
        <v>5</v>
      </c>
      <c r="C31" s="4">
        <v>1217</v>
      </c>
      <c r="D31" s="4">
        <v>1</v>
      </c>
      <c r="E31" s="4">
        <v>15</v>
      </c>
      <c r="F31" s="4">
        <v>0.8</v>
      </c>
      <c r="G31" s="4">
        <f t="shared" si="0"/>
        <v>14.2</v>
      </c>
      <c r="H31" s="4">
        <v>14</v>
      </c>
      <c r="I31" s="4">
        <v>3.7</v>
      </c>
      <c r="J31" s="4">
        <f t="shared" si="1"/>
        <v>10.3</v>
      </c>
      <c r="K31" s="4">
        <v>15</v>
      </c>
      <c r="L31" s="4">
        <v>1.94</v>
      </c>
      <c r="M31" s="4">
        <f t="shared" si="2"/>
        <v>13.06</v>
      </c>
      <c r="N31" s="4">
        <f t="shared" si="3"/>
        <v>37.56</v>
      </c>
      <c r="O31" s="5">
        <f t="shared" si="7"/>
        <v>19.805698745599997</v>
      </c>
      <c r="P31" s="6">
        <v>18.400000000000002</v>
      </c>
    </row>
    <row r="32" spans="1:16">
      <c r="B32" s="4">
        <v>6</v>
      </c>
      <c r="C32" s="4">
        <v>1217</v>
      </c>
      <c r="D32" s="4">
        <v>1</v>
      </c>
      <c r="E32" s="4">
        <v>15</v>
      </c>
      <c r="F32" s="4">
        <v>0.52</v>
      </c>
      <c r="G32" s="4">
        <f t="shared" si="0"/>
        <v>14.48</v>
      </c>
      <c r="H32" s="4">
        <v>14</v>
      </c>
      <c r="I32" s="4">
        <v>2.02</v>
      </c>
      <c r="J32" s="4">
        <f t="shared" si="1"/>
        <v>11.98</v>
      </c>
      <c r="K32" s="4">
        <v>15</v>
      </c>
      <c r="L32" s="4">
        <v>3.3</v>
      </c>
      <c r="M32" s="4">
        <f t="shared" si="2"/>
        <v>11.7</v>
      </c>
      <c r="N32" s="4">
        <f t="shared" si="3"/>
        <v>38.159999999999997</v>
      </c>
      <c r="O32" s="5">
        <f t="shared" si="7"/>
        <v>20.111737601599998</v>
      </c>
      <c r="P32" s="6">
        <v>16.600000000000001</v>
      </c>
    </row>
    <row r="33" spans="1:16">
      <c r="B33" s="4">
        <v>7</v>
      </c>
      <c r="C33" s="4">
        <v>1217</v>
      </c>
      <c r="D33" s="4">
        <v>1</v>
      </c>
      <c r="E33" s="4">
        <v>15</v>
      </c>
      <c r="F33" s="4">
        <v>0</v>
      </c>
      <c r="G33" s="4">
        <f t="shared" si="0"/>
        <v>15</v>
      </c>
      <c r="H33" s="4">
        <v>14</v>
      </c>
      <c r="I33" s="4">
        <v>0.54</v>
      </c>
      <c r="J33" s="4">
        <f t="shared" si="1"/>
        <v>13.46</v>
      </c>
      <c r="K33" s="4">
        <v>15</v>
      </c>
      <c r="L33" s="4">
        <v>0</v>
      </c>
      <c r="M33" s="4">
        <f t="shared" si="2"/>
        <v>15</v>
      </c>
      <c r="N33" s="4">
        <f t="shared" si="3"/>
        <v>43.46</v>
      </c>
      <c r="O33" s="5">
        <f t="shared" si="7"/>
        <v>22.815080829599999</v>
      </c>
      <c r="P33" s="6">
        <v>21.200000000000003</v>
      </c>
    </row>
    <row r="34" spans="1:16">
      <c r="B34" s="4">
        <v>8</v>
      </c>
      <c r="C34" s="4">
        <v>1217</v>
      </c>
      <c r="D34" s="4">
        <v>1</v>
      </c>
      <c r="E34" s="4">
        <v>15</v>
      </c>
      <c r="F34" s="4">
        <v>0.06</v>
      </c>
      <c r="G34" s="4">
        <f t="shared" si="0"/>
        <v>14.94</v>
      </c>
      <c r="H34" s="4">
        <v>14</v>
      </c>
      <c r="I34" s="4">
        <v>0.6</v>
      </c>
      <c r="J34" s="4">
        <f t="shared" si="1"/>
        <v>13.4</v>
      </c>
      <c r="K34" s="4">
        <v>15</v>
      </c>
      <c r="L34" s="4">
        <v>4.4000000000000004</v>
      </c>
      <c r="M34" s="4">
        <f t="shared" si="2"/>
        <v>10.6</v>
      </c>
      <c r="N34" s="4">
        <f t="shared" si="3"/>
        <v>38.94</v>
      </c>
      <c r="O34" s="5">
        <f t="shared" si="7"/>
        <v>20.5095881144</v>
      </c>
      <c r="P34" s="6">
        <v>23.900000000000002</v>
      </c>
    </row>
    <row r="35" spans="1:16">
      <c r="A35" s="3" t="s">
        <v>411</v>
      </c>
      <c r="B35" s="4">
        <v>1</v>
      </c>
      <c r="C35" s="4">
        <v>1217</v>
      </c>
      <c r="D35" s="4">
        <v>1</v>
      </c>
      <c r="E35" s="4">
        <v>15</v>
      </c>
      <c r="F35" s="4">
        <v>0.04</v>
      </c>
      <c r="G35" s="4">
        <f t="shared" si="0"/>
        <v>14.96</v>
      </c>
      <c r="H35" s="4">
        <v>14</v>
      </c>
      <c r="I35" s="4">
        <v>0.42</v>
      </c>
      <c r="J35" s="4">
        <f t="shared" si="1"/>
        <v>13.58</v>
      </c>
      <c r="K35" s="4">
        <v>15</v>
      </c>
      <c r="L35" s="4">
        <v>0.98</v>
      </c>
      <c r="M35" s="4">
        <f t="shared" si="2"/>
        <v>14.02</v>
      </c>
      <c r="N35" s="4">
        <f t="shared" si="3"/>
        <v>42.56</v>
      </c>
      <c r="O35" s="5">
        <f t="shared" ref="O35:O42" si="8">(E35+H35+K35)*55*97.1/10000-(F35+I35+L35)*52.31*96.05/10000</f>
        <v>22.774689928000001</v>
      </c>
      <c r="P35" s="6">
        <v>11.1</v>
      </c>
    </row>
    <row r="36" spans="1:16">
      <c r="B36" s="4">
        <v>2</v>
      </c>
      <c r="C36" s="4">
        <v>1217</v>
      </c>
      <c r="D36" s="4">
        <v>1</v>
      </c>
      <c r="E36" s="4">
        <v>15</v>
      </c>
      <c r="F36" s="4">
        <v>3.14</v>
      </c>
      <c r="G36" s="4">
        <f t="shared" si="0"/>
        <v>11.86</v>
      </c>
      <c r="H36" s="4">
        <v>14</v>
      </c>
      <c r="I36" s="4">
        <v>4.2</v>
      </c>
      <c r="J36" s="4">
        <f t="shared" si="1"/>
        <v>9.8000000000000007</v>
      </c>
      <c r="K36" s="4">
        <v>15</v>
      </c>
      <c r="L36" s="4">
        <v>1.1200000000000001</v>
      </c>
      <c r="M36" s="4">
        <f t="shared" si="2"/>
        <v>13.879999999999999</v>
      </c>
      <c r="N36" s="4">
        <f t="shared" si="3"/>
        <v>35.54</v>
      </c>
      <c r="O36" s="5">
        <f t="shared" si="8"/>
        <v>19.247578326999999</v>
      </c>
      <c r="P36" s="6">
        <v>13.9</v>
      </c>
    </row>
    <row r="37" spans="1:16">
      <c r="B37" s="4">
        <v>3</v>
      </c>
      <c r="C37" s="4">
        <v>1217</v>
      </c>
      <c r="D37" s="4">
        <v>1</v>
      </c>
      <c r="E37" s="4">
        <v>15</v>
      </c>
      <c r="F37" s="4">
        <v>2.7</v>
      </c>
      <c r="G37" s="4">
        <f t="shared" si="0"/>
        <v>12.3</v>
      </c>
      <c r="H37" s="4">
        <v>14</v>
      </c>
      <c r="I37" s="4">
        <v>2.52</v>
      </c>
      <c r="J37" s="4">
        <f t="shared" si="1"/>
        <v>11.48</v>
      </c>
      <c r="K37" s="4">
        <v>15</v>
      </c>
      <c r="L37" s="4">
        <v>2.64</v>
      </c>
      <c r="M37" s="4">
        <f t="shared" si="2"/>
        <v>12.36</v>
      </c>
      <c r="N37" s="4">
        <f t="shared" si="3"/>
        <v>36.14</v>
      </c>
      <c r="O37" s="5">
        <f t="shared" si="8"/>
        <v>19.549040857000001</v>
      </c>
      <c r="P37" s="6">
        <v>14.2</v>
      </c>
    </row>
    <row r="38" spans="1:16">
      <c r="B38" s="4">
        <v>4</v>
      </c>
      <c r="C38" s="4">
        <v>1217</v>
      </c>
      <c r="D38" s="4">
        <v>1</v>
      </c>
      <c r="E38" s="4">
        <v>15</v>
      </c>
      <c r="F38" s="4">
        <v>2.52</v>
      </c>
      <c r="G38" s="4">
        <f t="shared" si="0"/>
        <v>12.48</v>
      </c>
      <c r="H38" s="4">
        <v>14</v>
      </c>
      <c r="I38" s="4">
        <v>4.0599999999999996</v>
      </c>
      <c r="J38" s="4">
        <f t="shared" si="1"/>
        <v>9.9400000000000013</v>
      </c>
      <c r="K38" s="4">
        <v>15</v>
      </c>
      <c r="L38" s="4">
        <v>4.5599999999999996</v>
      </c>
      <c r="M38" s="4">
        <f t="shared" si="2"/>
        <v>10.440000000000001</v>
      </c>
      <c r="N38" s="4">
        <f t="shared" si="3"/>
        <v>32.86</v>
      </c>
      <c r="O38" s="5">
        <f t="shared" si="8"/>
        <v>17.901045693</v>
      </c>
      <c r="P38" s="6">
        <v>12.600000000000001</v>
      </c>
    </row>
    <row r="39" spans="1:16">
      <c r="B39" s="4">
        <v>5</v>
      </c>
      <c r="C39" s="4">
        <v>1217</v>
      </c>
      <c r="D39" s="4">
        <v>1</v>
      </c>
      <c r="E39" s="4">
        <v>15</v>
      </c>
      <c r="F39" s="4">
        <v>0.3</v>
      </c>
      <c r="G39" s="4">
        <f t="shared" si="0"/>
        <v>14.7</v>
      </c>
      <c r="H39" s="4">
        <v>14</v>
      </c>
      <c r="I39" s="4">
        <v>1.22</v>
      </c>
      <c r="J39" s="4">
        <f t="shared" si="1"/>
        <v>12.78</v>
      </c>
      <c r="K39" s="4">
        <v>15</v>
      </c>
      <c r="L39" s="4">
        <v>2.2400000000000002</v>
      </c>
      <c r="M39" s="4">
        <f t="shared" si="2"/>
        <v>12.76</v>
      </c>
      <c r="N39" s="4">
        <f t="shared" si="3"/>
        <v>40.239999999999995</v>
      </c>
      <c r="O39" s="5">
        <f t="shared" si="8"/>
        <v>21.609034812000001</v>
      </c>
      <c r="P39" s="6">
        <v>18.599999999999998</v>
      </c>
    </row>
    <row r="40" spans="1:16">
      <c r="B40" s="4">
        <v>6</v>
      </c>
      <c r="C40" s="4">
        <v>1217</v>
      </c>
      <c r="D40" s="4">
        <v>1</v>
      </c>
      <c r="E40" s="4">
        <v>15</v>
      </c>
      <c r="F40" s="4">
        <v>0</v>
      </c>
      <c r="G40" s="4">
        <f t="shared" si="0"/>
        <v>15</v>
      </c>
      <c r="H40" s="4">
        <v>14</v>
      </c>
      <c r="I40" s="4">
        <v>1.64</v>
      </c>
      <c r="J40" s="4">
        <f t="shared" si="1"/>
        <v>12.36</v>
      </c>
      <c r="K40" s="4">
        <v>15</v>
      </c>
      <c r="L40" s="4">
        <v>2.3199999999999998</v>
      </c>
      <c r="M40" s="4">
        <f t="shared" si="2"/>
        <v>12.68</v>
      </c>
      <c r="N40" s="4">
        <f t="shared" si="3"/>
        <v>40.04</v>
      </c>
      <c r="O40" s="5">
        <f t="shared" si="8"/>
        <v>21.508547302</v>
      </c>
      <c r="P40" s="6">
        <v>17</v>
      </c>
    </row>
    <row r="41" spans="1:16">
      <c r="B41" s="4">
        <v>7</v>
      </c>
      <c r="C41" s="4">
        <v>1217</v>
      </c>
      <c r="D41" s="4">
        <v>1</v>
      </c>
      <c r="E41" s="4">
        <v>15</v>
      </c>
      <c r="F41" s="4">
        <v>0.44</v>
      </c>
      <c r="G41" s="4">
        <f t="shared" si="0"/>
        <v>14.56</v>
      </c>
      <c r="H41" s="4">
        <v>14</v>
      </c>
      <c r="I41" s="4">
        <v>4.22</v>
      </c>
      <c r="J41" s="4">
        <f t="shared" si="1"/>
        <v>9.7800000000000011</v>
      </c>
      <c r="K41" s="4">
        <v>15</v>
      </c>
      <c r="L41" s="4">
        <v>1.28</v>
      </c>
      <c r="M41" s="4">
        <f t="shared" si="2"/>
        <v>13.72</v>
      </c>
      <c r="N41" s="4">
        <f t="shared" si="3"/>
        <v>38.06</v>
      </c>
      <c r="O41" s="5">
        <f t="shared" si="8"/>
        <v>20.513720953</v>
      </c>
      <c r="P41" s="6">
        <v>24.1</v>
      </c>
    </row>
    <row r="42" spans="1:16">
      <c r="B42" s="4">
        <v>8</v>
      </c>
      <c r="C42" s="4">
        <v>1217</v>
      </c>
      <c r="D42" s="4">
        <v>1</v>
      </c>
      <c r="E42" s="4">
        <v>15</v>
      </c>
      <c r="F42" s="4">
        <v>0.2</v>
      </c>
      <c r="G42" s="4">
        <f t="shared" si="0"/>
        <v>14.8</v>
      </c>
      <c r="H42" s="4">
        <v>14</v>
      </c>
      <c r="I42" s="4">
        <v>1.4</v>
      </c>
      <c r="J42" s="4">
        <f t="shared" si="1"/>
        <v>12.6</v>
      </c>
      <c r="K42" s="4">
        <v>15</v>
      </c>
      <c r="L42" s="4">
        <v>0.52</v>
      </c>
      <c r="M42" s="4">
        <f t="shared" si="2"/>
        <v>14.48</v>
      </c>
      <c r="N42" s="4">
        <f t="shared" si="3"/>
        <v>41.879999999999995</v>
      </c>
      <c r="O42" s="5">
        <f t="shared" si="8"/>
        <v>22.433032394000001</v>
      </c>
      <c r="P42" s="6">
        <v>24</v>
      </c>
    </row>
    <row r="43" spans="1:16">
      <c r="A43" s="3" t="s">
        <v>412</v>
      </c>
      <c r="B43" s="4">
        <v>1</v>
      </c>
      <c r="C43" s="4">
        <v>1217</v>
      </c>
      <c r="D43" s="4">
        <v>1</v>
      </c>
      <c r="E43" s="4">
        <v>15</v>
      </c>
      <c r="F43" s="4">
        <v>1.6</v>
      </c>
      <c r="G43" s="4">
        <f t="shared" si="0"/>
        <v>13.4</v>
      </c>
      <c r="H43" s="4">
        <v>14</v>
      </c>
      <c r="I43" s="4">
        <v>5.46</v>
      </c>
      <c r="J43" s="4">
        <f t="shared" si="1"/>
        <v>8.5399999999999991</v>
      </c>
      <c r="K43" s="4">
        <v>15</v>
      </c>
      <c r="L43" s="4">
        <v>4.42</v>
      </c>
      <c r="M43" s="4">
        <f t="shared" si="2"/>
        <v>10.58</v>
      </c>
      <c r="N43" s="4">
        <f t="shared" si="3"/>
        <v>32.519999999999996</v>
      </c>
      <c r="O43" s="5">
        <f t="shared" ref="O43:O50" si="9">(E43+H43+K43)*54.91*95.98/10000-(F43+I43+L43)*52.4*96.27/10000</f>
        <v>17.398010815999999</v>
      </c>
      <c r="P43" s="6">
        <v>6.7</v>
      </c>
    </row>
    <row r="44" spans="1:16">
      <c r="B44" s="4">
        <v>2</v>
      </c>
      <c r="C44" s="4">
        <v>1217</v>
      </c>
      <c r="D44" s="4">
        <v>1</v>
      </c>
      <c r="E44" s="4">
        <v>15</v>
      </c>
      <c r="F44" s="4">
        <v>1.04</v>
      </c>
      <c r="G44" s="4">
        <f t="shared" si="0"/>
        <v>13.96</v>
      </c>
      <c r="H44" s="4">
        <v>14</v>
      </c>
      <c r="I44" s="4">
        <v>2.54</v>
      </c>
      <c r="J44" s="4">
        <f t="shared" si="1"/>
        <v>11.46</v>
      </c>
      <c r="K44" s="4">
        <v>15</v>
      </c>
      <c r="L44" s="4">
        <v>0.8</v>
      </c>
      <c r="M44" s="4">
        <f t="shared" si="2"/>
        <v>14.2</v>
      </c>
      <c r="N44" s="4">
        <f t="shared" si="3"/>
        <v>39.620000000000005</v>
      </c>
      <c r="O44" s="5">
        <f t="shared" si="9"/>
        <v>20.979639896000002</v>
      </c>
      <c r="P44" s="6">
        <v>8.7000000000000011</v>
      </c>
    </row>
    <row r="45" spans="1:16">
      <c r="B45" s="4">
        <v>3</v>
      </c>
      <c r="C45" s="4">
        <v>1217</v>
      </c>
      <c r="D45" s="4">
        <v>1</v>
      </c>
      <c r="E45" s="4">
        <v>15</v>
      </c>
      <c r="F45" s="4">
        <v>1.38</v>
      </c>
      <c r="G45" s="4">
        <f t="shared" si="0"/>
        <v>13.620000000000001</v>
      </c>
      <c r="H45" s="4">
        <v>14</v>
      </c>
      <c r="I45" s="4">
        <v>4</v>
      </c>
      <c r="J45" s="4">
        <f t="shared" si="1"/>
        <v>10</v>
      </c>
      <c r="K45" s="4">
        <v>15</v>
      </c>
      <c r="L45" s="4">
        <v>0.38</v>
      </c>
      <c r="M45" s="4">
        <f t="shared" si="2"/>
        <v>14.62</v>
      </c>
      <c r="N45" s="4">
        <f t="shared" si="3"/>
        <v>38.24</v>
      </c>
      <c r="O45" s="5">
        <f t="shared" si="9"/>
        <v>20.283492272</v>
      </c>
      <c r="P45" s="6">
        <v>14.1</v>
      </c>
    </row>
    <row r="46" spans="1:16">
      <c r="B46" s="4">
        <v>4</v>
      </c>
      <c r="C46" s="4">
        <v>1217</v>
      </c>
      <c r="D46" s="4">
        <v>1</v>
      </c>
      <c r="E46" s="4">
        <v>15</v>
      </c>
      <c r="F46" s="4">
        <v>2.64</v>
      </c>
      <c r="G46" s="4">
        <f t="shared" si="0"/>
        <v>12.36</v>
      </c>
      <c r="H46" s="4">
        <v>14</v>
      </c>
      <c r="I46" s="4">
        <v>5.42</v>
      </c>
      <c r="J46" s="4">
        <f t="shared" si="1"/>
        <v>8.58</v>
      </c>
      <c r="K46" s="4">
        <v>15</v>
      </c>
      <c r="L46" s="4">
        <v>4.3</v>
      </c>
      <c r="M46" s="4">
        <f t="shared" si="2"/>
        <v>10.7</v>
      </c>
      <c r="N46" s="4">
        <f t="shared" si="3"/>
        <v>31.639999999999997</v>
      </c>
      <c r="O46" s="5">
        <f t="shared" si="9"/>
        <v>16.954090592</v>
      </c>
      <c r="P46" s="6">
        <v>15.1</v>
      </c>
    </row>
    <row r="47" spans="1:16">
      <c r="B47" s="4">
        <v>5</v>
      </c>
      <c r="C47" s="4">
        <v>1217</v>
      </c>
      <c r="D47" s="4">
        <v>1</v>
      </c>
      <c r="E47" s="4">
        <v>15</v>
      </c>
      <c r="F47" s="4">
        <v>0.94</v>
      </c>
      <c r="G47" s="4">
        <f t="shared" si="0"/>
        <v>14.06</v>
      </c>
      <c r="H47" s="4">
        <v>14</v>
      </c>
      <c r="I47" s="4">
        <v>0.96</v>
      </c>
      <c r="J47" s="4">
        <f t="shared" si="1"/>
        <v>13.04</v>
      </c>
      <c r="K47" s="4">
        <v>15</v>
      </c>
      <c r="L47" s="4">
        <v>2.98</v>
      </c>
      <c r="M47" s="4">
        <f t="shared" si="2"/>
        <v>12.02</v>
      </c>
      <c r="N47" s="4">
        <f t="shared" si="3"/>
        <v>39.120000000000005</v>
      </c>
      <c r="O47" s="5">
        <f t="shared" si="9"/>
        <v>20.727412495999999</v>
      </c>
      <c r="P47" s="6">
        <v>21.2</v>
      </c>
    </row>
    <row r="48" spans="1:16">
      <c r="B48" s="4">
        <v>6</v>
      </c>
      <c r="C48" s="4">
        <v>1217</v>
      </c>
      <c r="D48" s="4">
        <v>1</v>
      </c>
      <c r="E48" s="4">
        <v>15</v>
      </c>
      <c r="F48" s="4">
        <v>0.86</v>
      </c>
      <c r="G48" s="4">
        <f t="shared" si="0"/>
        <v>14.14</v>
      </c>
      <c r="H48" s="4">
        <v>14</v>
      </c>
      <c r="I48" s="4">
        <v>3.28</v>
      </c>
      <c r="J48" s="4">
        <f t="shared" si="1"/>
        <v>10.72</v>
      </c>
      <c r="K48" s="4">
        <v>15</v>
      </c>
      <c r="L48" s="4">
        <v>1.24</v>
      </c>
      <c r="M48" s="4">
        <f t="shared" si="2"/>
        <v>13.76</v>
      </c>
      <c r="N48" s="4">
        <f t="shared" si="3"/>
        <v>38.619999999999997</v>
      </c>
      <c r="O48" s="5">
        <f t="shared" si="9"/>
        <v>20.475185096000001</v>
      </c>
      <c r="P48" s="6">
        <v>20.149999999999999</v>
      </c>
    </row>
    <row r="49" spans="1:16">
      <c r="B49" s="4">
        <v>7</v>
      </c>
      <c r="C49" s="4">
        <v>1217</v>
      </c>
      <c r="D49" s="4">
        <v>1</v>
      </c>
      <c r="E49" s="4">
        <v>15</v>
      </c>
      <c r="F49" s="4">
        <v>1.4</v>
      </c>
      <c r="G49" s="4">
        <f t="shared" si="0"/>
        <v>13.6</v>
      </c>
      <c r="H49" s="4">
        <v>14</v>
      </c>
      <c r="I49" s="4">
        <v>1.6</v>
      </c>
      <c r="J49" s="4">
        <f t="shared" si="1"/>
        <v>12.4</v>
      </c>
      <c r="K49" s="4">
        <v>15</v>
      </c>
      <c r="L49" s="4">
        <v>1.28</v>
      </c>
      <c r="M49" s="4">
        <f t="shared" si="2"/>
        <v>13.72</v>
      </c>
      <c r="N49" s="4">
        <f t="shared" si="3"/>
        <v>39.72</v>
      </c>
      <c r="O49" s="5">
        <f t="shared" si="9"/>
        <v>21.030085376000002</v>
      </c>
      <c r="P49" s="6">
        <v>22.6</v>
      </c>
    </row>
    <row r="50" spans="1:16">
      <c r="B50" s="4">
        <v>8</v>
      </c>
      <c r="C50" s="4">
        <v>1217</v>
      </c>
      <c r="D50" s="4">
        <v>1</v>
      </c>
      <c r="E50" s="4">
        <v>15</v>
      </c>
      <c r="F50" s="4">
        <v>0.24</v>
      </c>
      <c r="G50" s="4">
        <f t="shared" si="0"/>
        <v>14.76</v>
      </c>
      <c r="H50" s="4">
        <v>14</v>
      </c>
      <c r="I50" s="4">
        <v>0.56000000000000005</v>
      </c>
      <c r="J50" s="4">
        <f t="shared" si="1"/>
        <v>13.44</v>
      </c>
      <c r="K50" s="4">
        <v>15</v>
      </c>
      <c r="L50" s="4">
        <v>0.42</v>
      </c>
      <c r="M50" s="4">
        <f t="shared" si="2"/>
        <v>14.58</v>
      </c>
      <c r="N50" s="4">
        <f t="shared" si="3"/>
        <v>42.78</v>
      </c>
      <c r="O50" s="5">
        <f t="shared" si="9"/>
        <v>22.573717064</v>
      </c>
      <c r="P50" s="6">
        <v>21.699999999999996</v>
      </c>
    </row>
    <row r="51" spans="1:16">
      <c r="A51" s="3" t="s">
        <v>410</v>
      </c>
      <c r="B51" s="4">
        <v>1</v>
      </c>
      <c r="C51" s="4">
        <v>1218</v>
      </c>
      <c r="D51" s="4">
        <v>2</v>
      </c>
      <c r="E51" s="4">
        <v>16</v>
      </c>
      <c r="F51" s="4">
        <v>0.9</v>
      </c>
      <c r="G51" s="4">
        <f t="shared" si="0"/>
        <v>15.1</v>
      </c>
      <c r="H51" s="4">
        <v>15</v>
      </c>
      <c r="I51" s="4">
        <v>4.84</v>
      </c>
      <c r="J51" s="4">
        <f t="shared" si="1"/>
        <v>10.16</v>
      </c>
      <c r="K51" s="4">
        <v>14</v>
      </c>
      <c r="L51" s="4">
        <v>5.04</v>
      </c>
      <c r="M51" s="4">
        <f t="shared" si="2"/>
        <v>8.9600000000000009</v>
      </c>
      <c r="N51" s="4">
        <f t="shared" si="3"/>
        <v>34.22</v>
      </c>
      <c r="O51" s="5">
        <f t="shared" ref="O51:O58" si="10">(E51+H51+K51)*54.41*96.45/10000-(F51+I51+L51)*52.66*96.86/10000</f>
        <v>18.116802137200001</v>
      </c>
      <c r="P51" s="6">
        <v>6.6999999999999993</v>
      </c>
    </row>
    <row r="52" spans="1:16">
      <c r="B52" s="4">
        <v>2</v>
      </c>
      <c r="C52" s="4">
        <v>1218</v>
      </c>
      <c r="D52" s="4">
        <v>2</v>
      </c>
      <c r="E52" s="4">
        <v>16</v>
      </c>
      <c r="F52" s="4">
        <v>0.54</v>
      </c>
      <c r="G52" s="4">
        <f t="shared" si="0"/>
        <v>15.46</v>
      </c>
      <c r="H52" s="4">
        <v>15</v>
      </c>
      <c r="I52" s="4">
        <v>2.82</v>
      </c>
      <c r="J52" s="4">
        <f t="shared" si="1"/>
        <v>12.18</v>
      </c>
      <c r="K52" s="4">
        <v>14</v>
      </c>
      <c r="L52" s="4">
        <v>5.82</v>
      </c>
      <c r="M52" s="4">
        <f t="shared" si="2"/>
        <v>8.18</v>
      </c>
      <c r="N52" s="4">
        <f t="shared" si="3"/>
        <v>35.82</v>
      </c>
      <c r="O52" s="5">
        <f t="shared" si="10"/>
        <v>18.9329057532</v>
      </c>
      <c r="P52" s="6">
        <v>13.7</v>
      </c>
    </row>
    <row r="53" spans="1:16">
      <c r="B53" s="4">
        <v>3</v>
      </c>
      <c r="C53" s="4">
        <v>1218</v>
      </c>
      <c r="D53" s="4">
        <v>2</v>
      </c>
      <c r="E53" s="4">
        <v>16</v>
      </c>
      <c r="F53" s="4">
        <v>0.5</v>
      </c>
      <c r="G53" s="4">
        <f t="shared" si="0"/>
        <v>15.5</v>
      </c>
      <c r="H53" s="4">
        <v>15</v>
      </c>
      <c r="I53" s="4">
        <v>0.24</v>
      </c>
      <c r="J53" s="4">
        <f t="shared" si="1"/>
        <v>14.76</v>
      </c>
      <c r="K53" s="4">
        <v>14</v>
      </c>
      <c r="L53" s="4">
        <v>0.82</v>
      </c>
      <c r="M53" s="4">
        <f t="shared" si="2"/>
        <v>13.18</v>
      </c>
      <c r="N53" s="4">
        <f t="shared" si="3"/>
        <v>43.44</v>
      </c>
      <c r="O53" s="5">
        <f t="shared" si="10"/>
        <v>22.819599224400001</v>
      </c>
      <c r="P53" s="6">
        <v>9.6</v>
      </c>
    </row>
    <row r="54" spans="1:16">
      <c r="B54" s="4">
        <v>4</v>
      </c>
      <c r="C54" s="4">
        <v>1218</v>
      </c>
      <c r="D54" s="4">
        <v>2</v>
      </c>
      <c r="E54" s="4">
        <v>16</v>
      </c>
      <c r="F54" s="4">
        <v>0.44</v>
      </c>
      <c r="G54" s="4">
        <f t="shared" si="0"/>
        <v>15.56</v>
      </c>
      <c r="H54" s="4">
        <v>15</v>
      </c>
      <c r="I54" s="4">
        <v>1.44</v>
      </c>
      <c r="J54" s="4">
        <f t="shared" si="1"/>
        <v>13.56</v>
      </c>
      <c r="K54" s="4">
        <v>14</v>
      </c>
      <c r="L54" s="4">
        <v>1.66</v>
      </c>
      <c r="M54" s="4">
        <f t="shared" si="2"/>
        <v>12.34</v>
      </c>
      <c r="N54" s="4">
        <f t="shared" si="3"/>
        <v>41.46</v>
      </c>
      <c r="O54" s="5">
        <f t="shared" si="10"/>
        <v>21.809670999600002</v>
      </c>
      <c r="P54" s="6">
        <v>14.2</v>
      </c>
    </row>
    <row r="55" spans="1:16">
      <c r="B55" s="4">
        <v>5</v>
      </c>
      <c r="C55" s="4">
        <v>1218</v>
      </c>
      <c r="D55" s="4">
        <v>2</v>
      </c>
      <c r="E55" s="4">
        <v>16</v>
      </c>
      <c r="F55" s="4">
        <v>0.62</v>
      </c>
      <c r="G55" s="4">
        <f t="shared" si="0"/>
        <v>15.38</v>
      </c>
      <c r="H55" s="4">
        <v>15</v>
      </c>
      <c r="I55" s="4">
        <v>3.74</v>
      </c>
      <c r="J55" s="4">
        <f t="shared" si="1"/>
        <v>11.26</v>
      </c>
      <c r="K55" s="4">
        <v>14</v>
      </c>
      <c r="L55" s="4">
        <v>1.18</v>
      </c>
      <c r="M55" s="4">
        <f t="shared" si="2"/>
        <v>12.82</v>
      </c>
      <c r="N55" s="4">
        <f t="shared" si="3"/>
        <v>39.46</v>
      </c>
      <c r="O55" s="5">
        <f t="shared" si="10"/>
        <v>20.7895414796</v>
      </c>
      <c r="P55" s="6">
        <v>18.799999999999997</v>
      </c>
    </row>
    <row r="56" spans="1:16">
      <c r="B56" s="4">
        <v>6</v>
      </c>
      <c r="C56" s="4">
        <v>1218</v>
      </c>
      <c r="D56" s="4">
        <v>2</v>
      </c>
      <c r="E56" s="4">
        <v>16</v>
      </c>
      <c r="F56" s="4">
        <v>2.86</v>
      </c>
      <c r="G56" s="4">
        <f t="shared" si="0"/>
        <v>13.14</v>
      </c>
      <c r="H56" s="4">
        <v>15</v>
      </c>
      <c r="I56" s="4">
        <v>4.38</v>
      </c>
      <c r="J56" s="4">
        <f t="shared" si="1"/>
        <v>10.620000000000001</v>
      </c>
      <c r="K56" s="4">
        <v>14</v>
      </c>
      <c r="L56" s="4">
        <v>2.88</v>
      </c>
      <c r="M56" s="4">
        <f t="shared" si="2"/>
        <v>11.120000000000001</v>
      </c>
      <c r="N56" s="4">
        <f t="shared" si="3"/>
        <v>34.880000000000003</v>
      </c>
      <c r="O56" s="5">
        <f t="shared" si="10"/>
        <v>18.453444878799999</v>
      </c>
      <c r="P56" s="6">
        <v>17.100000000000001</v>
      </c>
    </row>
    <row r="57" spans="1:16">
      <c r="B57" s="4">
        <v>7</v>
      </c>
      <c r="C57" s="4">
        <v>1218</v>
      </c>
      <c r="D57" s="4">
        <v>2</v>
      </c>
      <c r="E57" s="4">
        <v>16</v>
      </c>
      <c r="F57" s="4">
        <v>0.72</v>
      </c>
      <c r="G57" s="4">
        <f t="shared" si="0"/>
        <v>15.28</v>
      </c>
      <c r="H57" s="4">
        <v>15</v>
      </c>
      <c r="I57" s="4">
        <v>0.9</v>
      </c>
      <c r="J57" s="4">
        <f t="shared" si="1"/>
        <v>14.1</v>
      </c>
      <c r="K57" s="4">
        <v>14</v>
      </c>
      <c r="L57" s="4">
        <v>0.18</v>
      </c>
      <c r="M57" s="4">
        <f t="shared" si="2"/>
        <v>13.82</v>
      </c>
      <c r="N57" s="4">
        <f t="shared" si="3"/>
        <v>43.2</v>
      </c>
      <c r="O57" s="5">
        <f t="shared" si="10"/>
        <v>22.697183682000002</v>
      </c>
      <c r="P57" s="6">
        <v>21.5</v>
      </c>
    </row>
    <row r="58" spans="1:16">
      <c r="B58" s="4">
        <v>8</v>
      </c>
      <c r="C58" s="4">
        <v>1218</v>
      </c>
      <c r="D58" s="4">
        <v>2</v>
      </c>
      <c r="E58" s="4">
        <v>16</v>
      </c>
      <c r="F58" s="4">
        <v>0.18</v>
      </c>
      <c r="G58" s="4">
        <f t="shared" si="0"/>
        <v>15.82</v>
      </c>
      <c r="H58" s="4">
        <v>15</v>
      </c>
      <c r="I58" s="4">
        <v>0.2</v>
      </c>
      <c r="J58" s="4">
        <f t="shared" si="1"/>
        <v>14.8</v>
      </c>
      <c r="K58" s="4">
        <v>14</v>
      </c>
      <c r="L58" s="4">
        <v>0.88</v>
      </c>
      <c r="M58" s="4">
        <f t="shared" si="2"/>
        <v>13.12</v>
      </c>
      <c r="N58" s="4">
        <f t="shared" si="3"/>
        <v>43.74</v>
      </c>
      <c r="O58" s="5">
        <f t="shared" si="10"/>
        <v>22.972618652400001</v>
      </c>
      <c r="P58" s="6">
        <v>24.1</v>
      </c>
    </row>
    <row r="59" spans="1:16">
      <c r="A59" s="3" t="s">
        <v>411</v>
      </c>
      <c r="B59" s="4">
        <v>1</v>
      </c>
      <c r="C59" s="4">
        <v>1218</v>
      </c>
      <c r="D59" s="4">
        <v>2</v>
      </c>
      <c r="E59" s="4">
        <v>16</v>
      </c>
      <c r="F59" s="4">
        <v>0.08</v>
      </c>
      <c r="G59" s="4">
        <f t="shared" si="0"/>
        <v>15.92</v>
      </c>
      <c r="H59" s="4">
        <v>15</v>
      </c>
      <c r="I59" s="4">
        <v>1.3</v>
      </c>
      <c r="J59" s="4">
        <f t="shared" si="1"/>
        <v>13.7</v>
      </c>
      <c r="K59" s="4">
        <v>14</v>
      </c>
      <c r="L59" s="4">
        <v>0.72</v>
      </c>
      <c r="M59" s="4">
        <f t="shared" si="2"/>
        <v>13.28</v>
      </c>
      <c r="N59" s="4">
        <f t="shared" si="3"/>
        <v>42.9</v>
      </c>
      <c r="O59" s="5">
        <f t="shared" ref="O59:O66" si="11">(E59+H59+K59)*55*97.1/10000-(F59+I59+L59)*52.31*96.05/10000</f>
        <v>22.977131145000001</v>
      </c>
      <c r="P59" s="6">
        <v>11.4</v>
      </c>
    </row>
    <row r="60" spans="1:16">
      <c r="B60" s="4">
        <v>2</v>
      </c>
      <c r="C60" s="4">
        <v>1218</v>
      </c>
      <c r="D60" s="4">
        <v>2</v>
      </c>
      <c r="E60" s="4">
        <v>16</v>
      </c>
      <c r="F60" s="4">
        <v>0.22</v>
      </c>
      <c r="G60" s="4">
        <f t="shared" si="0"/>
        <v>15.78</v>
      </c>
      <c r="H60" s="4">
        <v>15</v>
      </c>
      <c r="I60" s="4">
        <v>2.56</v>
      </c>
      <c r="J60" s="4">
        <f t="shared" si="1"/>
        <v>12.44</v>
      </c>
      <c r="K60" s="4">
        <v>14</v>
      </c>
      <c r="L60" s="4">
        <v>6.06</v>
      </c>
      <c r="M60" s="4">
        <f t="shared" si="2"/>
        <v>7.94</v>
      </c>
      <c r="N60" s="4">
        <f t="shared" si="3"/>
        <v>36.159999999999997</v>
      </c>
      <c r="O60" s="5">
        <f t="shared" si="11"/>
        <v>19.590702058000002</v>
      </c>
      <c r="P60" s="6">
        <v>14.7</v>
      </c>
    </row>
    <row r="61" spans="1:16">
      <c r="B61" s="4">
        <v>3</v>
      </c>
      <c r="C61" s="4">
        <v>1218</v>
      </c>
      <c r="D61" s="4">
        <v>2</v>
      </c>
      <c r="E61" s="4">
        <v>16</v>
      </c>
      <c r="F61" s="4">
        <v>1.46</v>
      </c>
      <c r="G61" s="4">
        <f t="shared" si="0"/>
        <v>14.54</v>
      </c>
      <c r="H61" s="4">
        <v>15</v>
      </c>
      <c r="I61" s="4">
        <v>1.98</v>
      </c>
      <c r="J61" s="4">
        <f t="shared" si="1"/>
        <v>13.02</v>
      </c>
      <c r="K61" s="4">
        <v>14</v>
      </c>
      <c r="L61" s="4">
        <v>2.76</v>
      </c>
      <c r="M61" s="4">
        <f t="shared" si="2"/>
        <v>11.24</v>
      </c>
      <c r="N61" s="4">
        <f t="shared" si="3"/>
        <v>38.799999999999997</v>
      </c>
      <c r="O61" s="5">
        <f t="shared" si="11"/>
        <v>20.917137190000002</v>
      </c>
      <c r="P61" s="6">
        <v>14.4</v>
      </c>
    </row>
    <row r="62" spans="1:16">
      <c r="B62" s="4">
        <v>4</v>
      </c>
      <c r="C62" s="4">
        <v>1218</v>
      </c>
      <c r="D62" s="4">
        <v>2</v>
      </c>
      <c r="E62" s="4">
        <v>16</v>
      </c>
      <c r="F62" s="4">
        <v>0.24</v>
      </c>
      <c r="G62" s="4">
        <f t="shared" si="0"/>
        <v>15.76</v>
      </c>
      <c r="H62" s="4">
        <v>15</v>
      </c>
      <c r="I62" s="4">
        <v>4.66</v>
      </c>
      <c r="J62" s="4">
        <f t="shared" si="1"/>
        <v>10.34</v>
      </c>
      <c r="K62" s="4">
        <v>14</v>
      </c>
      <c r="L62" s="4">
        <v>2.2599999999999998</v>
      </c>
      <c r="M62" s="4">
        <f t="shared" si="2"/>
        <v>11.74</v>
      </c>
      <c r="N62" s="4">
        <f t="shared" si="3"/>
        <v>37.840000000000003</v>
      </c>
      <c r="O62" s="5">
        <f t="shared" si="11"/>
        <v>20.434797142000001</v>
      </c>
      <c r="P62" s="6">
        <v>12.2</v>
      </c>
    </row>
    <row r="63" spans="1:16">
      <c r="B63" s="4">
        <v>5</v>
      </c>
      <c r="C63" s="4">
        <v>1218</v>
      </c>
      <c r="D63" s="4">
        <v>2</v>
      </c>
      <c r="E63" s="4">
        <v>16</v>
      </c>
      <c r="F63" s="4">
        <v>0.08</v>
      </c>
      <c r="G63" s="4">
        <f t="shared" si="0"/>
        <v>15.92</v>
      </c>
      <c r="H63" s="4">
        <v>15</v>
      </c>
      <c r="I63" s="4">
        <v>1.18</v>
      </c>
      <c r="J63" s="4">
        <f t="shared" si="1"/>
        <v>13.82</v>
      </c>
      <c r="K63" s="4">
        <v>14</v>
      </c>
      <c r="L63" s="4">
        <v>0.5</v>
      </c>
      <c r="M63" s="4">
        <f t="shared" si="2"/>
        <v>13.5</v>
      </c>
      <c r="N63" s="4">
        <f t="shared" si="3"/>
        <v>43.24</v>
      </c>
      <c r="O63" s="5">
        <f t="shared" si="11"/>
        <v>23.147959912000001</v>
      </c>
      <c r="P63" s="6">
        <v>19.2</v>
      </c>
    </row>
    <row r="64" spans="1:16">
      <c r="B64" s="4">
        <v>6</v>
      </c>
      <c r="C64" s="4">
        <v>1218</v>
      </c>
      <c r="D64" s="4">
        <v>2</v>
      </c>
      <c r="E64" s="4">
        <v>16</v>
      </c>
      <c r="F64" s="4">
        <v>0</v>
      </c>
      <c r="G64" s="4">
        <f t="shared" si="0"/>
        <v>16</v>
      </c>
      <c r="H64" s="4">
        <v>15</v>
      </c>
      <c r="I64" s="4">
        <v>1.02</v>
      </c>
      <c r="J64" s="4">
        <f t="shared" si="1"/>
        <v>13.98</v>
      </c>
      <c r="K64" s="4">
        <v>14</v>
      </c>
      <c r="L64" s="4">
        <v>3.8</v>
      </c>
      <c r="M64" s="4">
        <f t="shared" si="2"/>
        <v>10.199999999999999</v>
      </c>
      <c r="N64" s="4">
        <f t="shared" si="3"/>
        <v>40.18</v>
      </c>
      <c r="O64" s="5">
        <f t="shared" si="11"/>
        <v>21.610501009</v>
      </c>
      <c r="P64" s="6">
        <v>17.399999999999999</v>
      </c>
    </row>
    <row r="65" spans="1:16">
      <c r="B65" s="4">
        <v>7</v>
      </c>
      <c r="C65" s="4">
        <v>1218</v>
      </c>
      <c r="D65" s="4">
        <v>2</v>
      </c>
      <c r="E65" s="4">
        <v>16</v>
      </c>
      <c r="F65" s="4">
        <v>0.02</v>
      </c>
      <c r="G65" s="4">
        <f t="shared" si="0"/>
        <v>15.98</v>
      </c>
      <c r="H65" s="4">
        <v>15</v>
      </c>
      <c r="I65" s="4">
        <v>2.66</v>
      </c>
      <c r="J65" s="4">
        <f t="shared" si="1"/>
        <v>12.34</v>
      </c>
      <c r="K65" s="4">
        <v>14</v>
      </c>
      <c r="L65" s="4">
        <v>0.32</v>
      </c>
      <c r="M65" s="4">
        <f t="shared" si="2"/>
        <v>13.68</v>
      </c>
      <c r="N65" s="4">
        <f t="shared" si="3"/>
        <v>42</v>
      </c>
      <c r="O65" s="5">
        <f t="shared" si="11"/>
        <v>22.524937350000002</v>
      </c>
      <c r="P65" s="6">
        <v>25.1</v>
      </c>
    </row>
    <row r="66" spans="1:16">
      <c r="B66" s="4">
        <v>8</v>
      </c>
      <c r="C66" s="4">
        <v>1218</v>
      </c>
      <c r="D66" s="4">
        <v>2</v>
      </c>
      <c r="E66" s="4">
        <v>16</v>
      </c>
      <c r="F66" s="4">
        <v>0.14000000000000001</v>
      </c>
      <c r="G66" s="4">
        <f t="shared" si="0"/>
        <v>15.86</v>
      </c>
      <c r="H66" s="4">
        <v>15</v>
      </c>
      <c r="I66" s="4">
        <v>2.62</v>
      </c>
      <c r="J66" s="4">
        <f t="shared" si="1"/>
        <v>12.379999999999999</v>
      </c>
      <c r="K66" s="4">
        <v>14</v>
      </c>
      <c r="L66" s="4">
        <v>2.1</v>
      </c>
      <c r="M66" s="4">
        <f t="shared" si="2"/>
        <v>11.9</v>
      </c>
      <c r="N66" s="4">
        <f t="shared" si="3"/>
        <v>40.14</v>
      </c>
      <c r="O66" s="5">
        <f t="shared" si="11"/>
        <v>21.590403507000001</v>
      </c>
      <c r="P66" s="6">
        <v>25.6</v>
      </c>
    </row>
    <row r="67" spans="1:16">
      <c r="A67" s="3" t="s">
        <v>412</v>
      </c>
      <c r="B67" s="4">
        <v>1</v>
      </c>
      <c r="C67" s="4">
        <v>1218</v>
      </c>
      <c r="D67" s="4">
        <v>2</v>
      </c>
      <c r="E67" s="4">
        <v>16</v>
      </c>
      <c r="F67" s="4">
        <v>1.3</v>
      </c>
      <c r="G67" s="4">
        <f t="shared" ref="G67:G130" si="12">E67-F67</f>
        <v>14.7</v>
      </c>
      <c r="H67" s="4">
        <v>15</v>
      </c>
      <c r="I67" s="4">
        <v>4.5199999999999996</v>
      </c>
      <c r="J67" s="4">
        <f t="shared" ref="J67:J130" si="13">H67-I67</f>
        <v>10.48</v>
      </c>
      <c r="K67" s="4">
        <v>14</v>
      </c>
      <c r="L67" s="4">
        <v>2.5</v>
      </c>
      <c r="M67" s="4">
        <f t="shared" ref="M67:M130" si="14">K67-L67</f>
        <v>11.5</v>
      </c>
      <c r="N67" s="4">
        <f t="shared" ref="N67:N130" si="15">G67+J67+M67</f>
        <v>36.68</v>
      </c>
      <c r="O67" s="5">
        <f t="shared" ref="O67:O74" si="16">(E67+H67+K67)*54.91*95.98/10000-(F67+I67+L67)*52.4*96.27/10000</f>
        <v>19.519114164000001</v>
      </c>
      <c r="P67" s="6">
        <v>6.8</v>
      </c>
    </row>
    <row r="68" spans="1:16">
      <c r="B68" s="4">
        <v>2</v>
      </c>
      <c r="C68" s="4">
        <v>1218</v>
      </c>
      <c r="D68" s="4">
        <v>2</v>
      </c>
      <c r="E68" s="4">
        <v>16</v>
      </c>
      <c r="F68" s="4">
        <v>1.44</v>
      </c>
      <c r="G68" s="4">
        <f t="shared" si="12"/>
        <v>14.56</v>
      </c>
      <c r="H68" s="4">
        <v>15</v>
      </c>
      <c r="I68" s="4">
        <v>2.2200000000000002</v>
      </c>
      <c r="J68" s="4">
        <f t="shared" si="13"/>
        <v>12.78</v>
      </c>
      <c r="K68" s="4">
        <v>14</v>
      </c>
      <c r="L68" s="4">
        <v>1.44</v>
      </c>
      <c r="M68" s="4">
        <f t="shared" si="14"/>
        <v>12.56</v>
      </c>
      <c r="N68" s="4">
        <f t="shared" si="15"/>
        <v>39.9</v>
      </c>
      <c r="O68" s="5">
        <f t="shared" si="16"/>
        <v>21.143458620000001</v>
      </c>
      <c r="P68" s="6">
        <v>9.1</v>
      </c>
    </row>
    <row r="69" spans="1:16">
      <c r="B69" s="4">
        <v>3</v>
      </c>
      <c r="C69" s="4">
        <v>1218</v>
      </c>
      <c r="D69" s="4">
        <v>2</v>
      </c>
      <c r="E69" s="4">
        <v>16</v>
      </c>
      <c r="F69" s="4">
        <v>0.56000000000000005</v>
      </c>
      <c r="G69" s="4">
        <f t="shared" si="12"/>
        <v>15.44</v>
      </c>
      <c r="H69" s="4">
        <v>15</v>
      </c>
      <c r="I69" s="4">
        <v>1.94</v>
      </c>
      <c r="J69" s="4">
        <f t="shared" si="13"/>
        <v>13.06</v>
      </c>
      <c r="K69" s="4">
        <v>14</v>
      </c>
      <c r="L69" s="4">
        <v>1.86</v>
      </c>
      <c r="M69" s="4">
        <f t="shared" si="14"/>
        <v>12.14</v>
      </c>
      <c r="N69" s="4">
        <f t="shared" si="15"/>
        <v>40.64</v>
      </c>
      <c r="O69" s="5">
        <f t="shared" si="16"/>
        <v>21.516755172</v>
      </c>
      <c r="P69" s="6">
        <v>14.1</v>
      </c>
    </row>
    <row r="70" spans="1:16">
      <c r="B70" s="4">
        <v>4</v>
      </c>
      <c r="C70" s="4">
        <v>1218</v>
      </c>
      <c r="D70" s="4">
        <v>2</v>
      </c>
      <c r="E70" s="4">
        <v>16</v>
      </c>
      <c r="F70" s="4">
        <v>1.48</v>
      </c>
      <c r="G70" s="4">
        <f t="shared" si="12"/>
        <v>14.52</v>
      </c>
      <c r="H70" s="4">
        <v>15</v>
      </c>
      <c r="I70" s="4">
        <v>3.28</v>
      </c>
      <c r="J70" s="4">
        <f t="shared" si="13"/>
        <v>11.72</v>
      </c>
      <c r="K70" s="4">
        <v>14</v>
      </c>
      <c r="L70" s="4">
        <v>1.44</v>
      </c>
      <c r="M70" s="4">
        <f t="shared" si="14"/>
        <v>12.56</v>
      </c>
      <c r="N70" s="4">
        <f t="shared" si="15"/>
        <v>38.800000000000004</v>
      </c>
      <c r="O70" s="5">
        <f t="shared" si="16"/>
        <v>20.588558340000002</v>
      </c>
      <c r="P70" s="6">
        <v>15.299999999999999</v>
      </c>
    </row>
    <row r="71" spans="1:16">
      <c r="B71" s="4">
        <v>5</v>
      </c>
      <c r="C71" s="4">
        <v>1218</v>
      </c>
      <c r="D71" s="4">
        <v>2</v>
      </c>
      <c r="E71" s="4">
        <v>16</v>
      </c>
      <c r="F71" s="4">
        <v>0.2</v>
      </c>
      <c r="G71" s="4">
        <f t="shared" si="12"/>
        <v>15.8</v>
      </c>
      <c r="H71" s="4">
        <v>15</v>
      </c>
      <c r="I71" s="4">
        <v>3.18</v>
      </c>
      <c r="J71" s="4">
        <f t="shared" si="13"/>
        <v>11.82</v>
      </c>
      <c r="K71" s="4">
        <v>14</v>
      </c>
      <c r="L71" s="4">
        <v>2.4</v>
      </c>
      <c r="M71" s="4">
        <f t="shared" si="14"/>
        <v>11.6</v>
      </c>
      <c r="N71" s="4">
        <f t="shared" si="15"/>
        <v>39.22</v>
      </c>
      <c r="O71" s="5">
        <f t="shared" si="16"/>
        <v>20.800429356000002</v>
      </c>
      <c r="P71" s="6">
        <v>21.799999999999997</v>
      </c>
    </row>
    <row r="72" spans="1:16">
      <c r="B72" s="4">
        <v>6</v>
      </c>
      <c r="C72" s="4">
        <v>1218</v>
      </c>
      <c r="D72" s="4">
        <v>2</v>
      </c>
      <c r="E72" s="4">
        <v>16</v>
      </c>
      <c r="F72" s="4">
        <v>1.08</v>
      </c>
      <c r="G72" s="4">
        <f t="shared" si="12"/>
        <v>14.92</v>
      </c>
      <c r="H72" s="4">
        <v>15</v>
      </c>
      <c r="I72" s="4">
        <v>1.74</v>
      </c>
      <c r="J72" s="4">
        <f t="shared" si="13"/>
        <v>13.26</v>
      </c>
      <c r="K72" s="4">
        <v>14</v>
      </c>
      <c r="L72" s="4">
        <v>2.62</v>
      </c>
      <c r="M72" s="4">
        <f t="shared" si="14"/>
        <v>11.379999999999999</v>
      </c>
      <c r="N72" s="4">
        <f t="shared" si="15"/>
        <v>39.56</v>
      </c>
      <c r="O72" s="5">
        <f t="shared" si="16"/>
        <v>20.971943988</v>
      </c>
      <c r="P72" s="6">
        <v>20.149999999999999</v>
      </c>
    </row>
    <row r="73" spans="1:16">
      <c r="B73" s="4">
        <v>7</v>
      </c>
      <c r="C73" s="4">
        <v>1218</v>
      </c>
      <c r="D73" s="4">
        <v>2</v>
      </c>
      <c r="E73" s="4">
        <v>16</v>
      </c>
      <c r="F73" s="4">
        <v>0.06</v>
      </c>
      <c r="G73" s="4">
        <f t="shared" si="12"/>
        <v>15.94</v>
      </c>
      <c r="H73" s="4">
        <v>15</v>
      </c>
      <c r="I73" s="4">
        <v>0.78</v>
      </c>
      <c r="J73" s="4">
        <f t="shared" si="13"/>
        <v>14.22</v>
      </c>
      <c r="K73" s="4">
        <v>14</v>
      </c>
      <c r="L73" s="4">
        <v>3.76</v>
      </c>
      <c r="M73" s="4">
        <f t="shared" si="14"/>
        <v>10.24</v>
      </c>
      <c r="N73" s="4">
        <f t="shared" si="15"/>
        <v>40.4</v>
      </c>
      <c r="O73" s="5">
        <f t="shared" si="16"/>
        <v>21.395686019999999</v>
      </c>
      <c r="P73" s="6">
        <v>23.65</v>
      </c>
    </row>
    <row r="74" spans="1:16">
      <c r="B74" s="4">
        <v>8</v>
      </c>
      <c r="C74" s="4">
        <v>1218</v>
      </c>
      <c r="D74" s="4">
        <v>2</v>
      </c>
      <c r="E74" s="4">
        <v>16</v>
      </c>
      <c r="F74" s="4">
        <v>0</v>
      </c>
      <c r="G74" s="4">
        <f t="shared" si="12"/>
        <v>16</v>
      </c>
      <c r="H74" s="4">
        <v>15</v>
      </c>
      <c r="I74" s="4">
        <v>0.2</v>
      </c>
      <c r="J74" s="4">
        <f t="shared" si="13"/>
        <v>14.8</v>
      </c>
      <c r="K74" s="4">
        <v>14</v>
      </c>
      <c r="L74" s="4">
        <v>0.44</v>
      </c>
      <c r="M74" s="4">
        <f t="shared" si="14"/>
        <v>13.56</v>
      </c>
      <c r="N74" s="4">
        <f t="shared" si="15"/>
        <v>44.36</v>
      </c>
      <c r="O74" s="5">
        <f t="shared" si="16"/>
        <v>23.393327028000002</v>
      </c>
      <c r="P74" s="6">
        <v>22</v>
      </c>
    </row>
    <row r="75" spans="1:16">
      <c r="A75" s="3" t="s">
        <v>410</v>
      </c>
      <c r="B75" s="4">
        <v>1</v>
      </c>
      <c r="C75" s="4">
        <v>1219</v>
      </c>
      <c r="D75" s="4">
        <v>3</v>
      </c>
      <c r="E75" s="4">
        <v>16</v>
      </c>
      <c r="F75" s="4">
        <v>1.58</v>
      </c>
      <c r="G75" s="4">
        <f t="shared" si="12"/>
        <v>14.42</v>
      </c>
      <c r="H75" s="4">
        <v>15</v>
      </c>
      <c r="I75" s="4">
        <v>4.96</v>
      </c>
      <c r="J75" s="4">
        <f t="shared" si="13"/>
        <v>10.039999999999999</v>
      </c>
      <c r="K75" s="4">
        <v>14</v>
      </c>
      <c r="L75" s="4">
        <v>0.64</v>
      </c>
      <c r="M75" s="4">
        <f t="shared" si="14"/>
        <v>13.36</v>
      </c>
      <c r="N75" s="4">
        <f t="shared" si="15"/>
        <v>37.82</v>
      </c>
      <c r="O75" s="5">
        <f t="shared" ref="O75:O82" si="17">(E75+H75+K75)*54.41*96.45/10000-(F75+I75+L75)*52.66*96.86/10000</f>
        <v>19.953035273200001</v>
      </c>
      <c r="P75" s="6">
        <v>7</v>
      </c>
    </row>
    <row r="76" spans="1:16">
      <c r="B76" s="4">
        <v>2</v>
      </c>
      <c r="C76" s="4">
        <v>1219</v>
      </c>
      <c r="D76" s="4">
        <v>3</v>
      </c>
      <c r="E76" s="4">
        <v>16</v>
      </c>
      <c r="F76" s="4">
        <v>0.16</v>
      </c>
      <c r="G76" s="4">
        <f t="shared" si="12"/>
        <v>15.84</v>
      </c>
      <c r="H76" s="4">
        <v>15</v>
      </c>
      <c r="I76" s="4">
        <v>4.22</v>
      </c>
      <c r="J76" s="4">
        <f t="shared" si="13"/>
        <v>10.780000000000001</v>
      </c>
      <c r="K76" s="4">
        <v>14</v>
      </c>
      <c r="L76" s="4">
        <v>0.3</v>
      </c>
      <c r="M76" s="4">
        <f t="shared" si="14"/>
        <v>13.7</v>
      </c>
      <c r="N76" s="4">
        <f t="shared" si="15"/>
        <v>40.32</v>
      </c>
      <c r="O76" s="5">
        <f t="shared" si="17"/>
        <v>21.228197173200002</v>
      </c>
      <c r="P76" s="6">
        <v>14.2</v>
      </c>
    </row>
    <row r="77" spans="1:16">
      <c r="B77" s="4">
        <v>3</v>
      </c>
      <c r="C77" s="4">
        <v>1219</v>
      </c>
      <c r="D77" s="4">
        <v>3</v>
      </c>
      <c r="E77" s="4">
        <v>16</v>
      </c>
      <c r="F77" s="4">
        <v>0.26</v>
      </c>
      <c r="G77" s="4">
        <f t="shared" si="12"/>
        <v>15.74</v>
      </c>
      <c r="H77" s="4">
        <v>15</v>
      </c>
      <c r="I77" s="4">
        <v>1.72</v>
      </c>
      <c r="J77" s="4">
        <f t="shared" si="13"/>
        <v>13.28</v>
      </c>
      <c r="K77" s="4">
        <v>14</v>
      </c>
      <c r="L77" s="4">
        <v>0</v>
      </c>
      <c r="M77" s="4">
        <f t="shared" si="14"/>
        <v>14</v>
      </c>
      <c r="N77" s="4">
        <f t="shared" si="15"/>
        <v>43.019999999999996</v>
      </c>
      <c r="O77" s="5">
        <f t="shared" si="17"/>
        <v>22.605372025200001</v>
      </c>
      <c r="P77" s="6">
        <v>10.7</v>
      </c>
    </row>
    <row r="78" spans="1:16">
      <c r="B78" s="4">
        <v>4</v>
      </c>
      <c r="C78" s="4">
        <v>1219</v>
      </c>
      <c r="D78" s="4">
        <v>3</v>
      </c>
      <c r="E78" s="4">
        <v>16</v>
      </c>
      <c r="F78" s="4">
        <v>0.57999999999999996</v>
      </c>
      <c r="G78" s="4">
        <f t="shared" si="12"/>
        <v>15.42</v>
      </c>
      <c r="H78" s="4">
        <v>15</v>
      </c>
      <c r="I78" s="4">
        <v>2.9</v>
      </c>
      <c r="J78" s="4">
        <f t="shared" si="13"/>
        <v>12.1</v>
      </c>
      <c r="K78" s="4">
        <v>14</v>
      </c>
      <c r="L78" s="4">
        <v>0.02</v>
      </c>
      <c r="M78" s="4">
        <f t="shared" si="14"/>
        <v>13.98</v>
      </c>
      <c r="N78" s="4">
        <f t="shared" si="15"/>
        <v>41.5</v>
      </c>
      <c r="O78" s="5">
        <f t="shared" si="17"/>
        <v>21.830073590000001</v>
      </c>
      <c r="P78" s="6">
        <v>14.8</v>
      </c>
    </row>
    <row r="79" spans="1:16">
      <c r="B79" s="4">
        <v>5</v>
      </c>
      <c r="C79" s="4">
        <v>1219</v>
      </c>
      <c r="D79" s="4">
        <v>3</v>
      </c>
      <c r="E79" s="4">
        <v>16</v>
      </c>
      <c r="F79" s="4">
        <v>2.08</v>
      </c>
      <c r="G79" s="4">
        <f t="shared" si="12"/>
        <v>13.92</v>
      </c>
      <c r="H79" s="4">
        <v>15</v>
      </c>
      <c r="I79" s="4">
        <v>4.26</v>
      </c>
      <c r="J79" s="4">
        <f t="shared" si="13"/>
        <v>10.74</v>
      </c>
      <c r="K79" s="4">
        <v>14</v>
      </c>
      <c r="L79" s="4">
        <v>0.36</v>
      </c>
      <c r="M79" s="4">
        <f t="shared" si="14"/>
        <v>13.64</v>
      </c>
      <c r="N79" s="4">
        <f t="shared" si="15"/>
        <v>38.299999999999997</v>
      </c>
      <c r="O79" s="5">
        <f t="shared" si="17"/>
        <v>20.197866357999999</v>
      </c>
      <c r="P79" s="6">
        <v>19.5</v>
      </c>
    </row>
    <row r="80" spans="1:16">
      <c r="B80" s="4">
        <v>6</v>
      </c>
      <c r="C80" s="4">
        <v>1219</v>
      </c>
      <c r="D80" s="4">
        <v>3</v>
      </c>
      <c r="E80" s="4">
        <v>16</v>
      </c>
      <c r="F80" s="4">
        <v>1.1200000000000001</v>
      </c>
      <c r="G80" s="4">
        <f t="shared" si="12"/>
        <v>14.879999999999999</v>
      </c>
      <c r="H80" s="4">
        <v>15</v>
      </c>
      <c r="I80" s="4">
        <v>3.16</v>
      </c>
      <c r="J80" s="4">
        <f t="shared" si="13"/>
        <v>11.84</v>
      </c>
      <c r="K80" s="4">
        <v>14</v>
      </c>
      <c r="L80" s="4">
        <v>0</v>
      </c>
      <c r="M80" s="4">
        <f t="shared" si="14"/>
        <v>14</v>
      </c>
      <c r="N80" s="4">
        <f t="shared" si="15"/>
        <v>40.72</v>
      </c>
      <c r="O80" s="5">
        <f t="shared" si="17"/>
        <v>21.4322230772</v>
      </c>
      <c r="P80" s="6">
        <v>18.2</v>
      </c>
    </row>
    <row r="81" spans="1:16">
      <c r="B81" s="4">
        <v>7</v>
      </c>
      <c r="C81" s="4">
        <v>1219</v>
      </c>
      <c r="D81" s="4">
        <v>3</v>
      </c>
      <c r="E81" s="4">
        <v>16</v>
      </c>
      <c r="F81" s="4">
        <v>0</v>
      </c>
      <c r="G81" s="4">
        <f t="shared" si="12"/>
        <v>16</v>
      </c>
      <c r="H81" s="4">
        <v>15</v>
      </c>
      <c r="I81" s="4">
        <v>2.04</v>
      </c>
      <c r="J81" s="4">
        <f t="shared" si="13"/>
        <v>12.96</v>
      </c>
      <c r="K81" s="4">
        <v>14</v>
      </c>
      <c r="L81" s="4">
        <v>0</v>
      </c>
      <c r="M81" s="4">
        <f t="shared" si="14"/>
        <v>14</v>
      </c>
      <c r="N81" s="4">
        <f t="shared" si="15"/>
        <v>42.96</v>
      </c>
      <c r="O81" s="5">
        <f t="shared" si="17"/>
        <v>22.5747681396</v>
      </c>
      <c r="P81" s="6">
        <v>22.4</v>
      </c>
    </row>
    <row r="82" spans="1:16">
      <c r="B82" s="4">
        <v>8</v>
      </c>
      <c r="C82" s="4">
        <v>1219</v>
      </c>
      <c r="D82" s="4">
        <v>3</v>
      </c>
      <c r="E82" s="4">
        <v>16</v>
      </c>
      <c r="F82" s="4">
        <v>0</v>
      </c>
      <c r="G82" s="4">
        <f t="shared" si="12"/>
        <v>16</v>
      </c>
      <c r="H82" s="4">
        <v>15</v>
      </c>
      <c r="I82" s="4">
        <v>1.7</v>
      </c>
      <c r="J82" s="4">
        <f t="shared" si="13"/>
        <v>13.3</v>
      </c>
      <c r="K82" s="4">
        <v>14</v>
      </c>
      <c r="L82" s="4">
        <v>0.08</v>
      </c>
      <c r="M82" s="4">
        <f t="shared" si="14"/>
        <v>13.92</v>
      </c>
      <c r="N82" s="4">
        <f t="shared" si="15"/>
        <v>43.22</v>
      </c>
      <c r="O82" s="5">
        <f t="shared" si="17"/>
        <v>22.7073849772</v>
      </c>
      <c r="P82" s="6">
        <v>25.2</v>
      </c>
    </row>
    <row r="83" spans="1:16">
      <c r="A83" s="3" t="s">
        <v>411</v>
      </c>
      <c r="B83" s="4">
        <v>1</v>
      </c>
      <c r="C83" s="4">
        <v>1219</v>
      </c>
      <c r="D83" s="4">
        <v>3</v>
      </c>
      <c r="E83" s="4">
        <v>16</v>
      </c>
      <c r="F83" s="4">
        <v>0</v>
      </c>
      <c r="G83" s="4">
        <f t="shared" si="12"/>
        <v>16</v>
      </c>
      <c r="H83" s="4">
        <v>15</v>
      </c>
      <c r="I83" s="4">
        <v>2.38</v>
      </c>
      <c r="J83" s="4">
        <f t="shared" si="13"/>
        <v>12.620000000000001</v>
      </c>
      <c r="K83" s="4">
        <v>14</v>
      </c>
      <c r="L83" s="4">
        <v>0.1</v>
      </c>
      <c r="M83" s="4">
        <f t="shared" si="14"/>
        <v>13.9</v>
      </c>
      <c r="N83" s="4">
        <f t="shared" si="15"/>
        <v>42.52</v>
      </c>
      <c r="O83" s="5">
        <f t="shared" ref="O83:O90" si="18">(E83+H83+K83)*55*97.1/10000-(F83+I83+L83)*52.31*96.05/10000</f>
        <v>22.786204875999999</v>
      </c>
      <c r="P83" s="6">
        <v>12.4</v>
      </c>
    </row>
    <row r="84" spans="1:16">
      <c r="B84" s="4">
        <v>2</v>
      </c>
      <c r="C84" s="4">
        <v>1219</v>
      </c>
      <c r="D84" s="4">
        <v>3</v>
      </c>
      <c r="E84" s="4">
        <v>16</v>
      </c>
      <c r="F84" s="4">
        <v>2.76</v>
      </c>
      <c r="G84" s="4">
        <f t="shared" si="12"/>
        <v>13.24</v>
      </c>
      <c r="H84" s="4">
        <v>15</v>
      </c>
      <c r="I84" s="4">
        <v>4.0199999999999996</v>
      </c>
      <c r="J84" s="4">
        <f t="shared" si="13"/>
        <v>10.98</v>
      </c>
      <c r="K84" s="4">
        <v>14</v>
      </c>
      <c r="L84" s="4">
        <v>0.72</v>
      </c>
      <c r="M84" s="4">
        <f t="shared" si="14"/>
        <v>13.28</v>
      </c>
      <c r="N84" s="4">
        <f t="shared" si="15"/>
        <v>37.5</v>
      </c>
      <c r="O84" s="5">
        <f t="shared" si="18"/>
        <v>20.263968375000001</v>
      </c>
      <c r="P84" s="6">
        <v>15.5</v>
      </c>
    </row>
    <row r="85" spans="1:16">
      <c r="B85" s="4">
        <v>3</v>
      </c>
      <c r="C85" s="4">
        <v>1219</v>
      </c>
      <c r="D85" s="4">
        <v>3</v>
      </c>
      <c r="E85" s="4">
        <v>16</v>
      </c>
      <c r="F85" s="4">
        <v>1.96</v>
      </c>
      <c r="G85" s="4">
        <f t="shared" si="12"/>
        <v>14.04</v>
      </c>
      <c r="H85" s="4">
        <v>15</v>
      </c>
      <c r="I85" s="4">
        <v>4.6399999999999997</v>
      </c>
      <c r="J85" s="4">
        <f t="shared" si="13"/>
        <v>10.36</v>
      </c>
      <c r="K85" s="4">
        <v>14</v>
      </c>
      <c r="L85" s="4">
        <v>2.34</v>
      </c>
      <c r="M85" s="4">
        <f t="shared" si="14"/>
        <v>11.66</v>
      </c>
      <c r="N85" s="4">
        <f t="shared" si="15"/>
        <v>36.06</v>
      </c>
      <c r="O85" s="5">
        <f t="shared" si="18"/>
        <v>19.540458303000001</v>
      </c>
      <c r="P85" s="6">
        <v>14.5</v>
      </c>
    </row>
    <row r="86" spans="1:16">
      <c r="B86" s="4">
        <v>4</v>
      </c>
      <c r="C86" s="4">
        <v>1219</v>
      </c>
      <c r="D86" s="4">
        <v>3</v>
      </c>
      <c r="E86" s="4">
        <v>16</v>
      </c>
      <c r="F86" s="4">
        <v>2.4</v>
      </c>
      <c r="G86" s="4">
        <f t="shared" si="12"/>
        <v>13.6</v>
      </c>
      <c r="H86" s="4">
        <v>15</v>
      </c>
      <c r="I86" s="4">
        <v>5.8</v>
      </c>
      <c r="J86" s="4">
        <f t="shared" si="13"/>
        <v>9.1999999999999993</v>
      </c>
      <c r="K86" s="4">
        <v>14</v>
      </c>
      <c r="L86" s="4">
        <v>10</v>
      </c>
      <c r="M86" s="4">
        <f t="shared" si="14"/>
        <v>4</v>
      </c>
      <c r="N86" s="4">
        <f t="shared" si="15"/>
        <v>26.799999999999997</v>
      </c>
      <c r="O86" s="5">
        <f t="shared" si="18"/>
        <v>14.887886590000001</v>
      </c>
      <c r="P86" s="6">
        <v>13.2</v>
      </c>
    </row>
    <row r="87" spans="1:16">
      <c r="B87" s="4">
        <v>5</v>
      </c>
      <c r="C87" s="4">
        <v>1219</v>
      </c>
      <c r="D87" s="4">
        <v>3</v>
      </c>
      <c r="E87" s="4">
        <v>16</v>
      </c>
      <c r="F87" s="4">
        <v>2.2599999999999998</v>
      </c>
      <c r="G87" s="4">
        <f t="shared" si="12"/>
        <v>13.74</v>
      </c>
      <c r="H87" s="4">
        <v>15</v>
      </c>
      <c r="I87" s="4">
        <v>5.0999999999999996</v>
      </c>
      <c r="J87" s="4">
        <f t="shared" si="13"/>
        <v>9.9</v>
      </c>
      <c r="K87" s="4">
        <v>14</v>
      </c>
      <c r="L87" s="4">
        <v>0</v>
      </c>
      <c r="M87" s="4">
        <f t="shared" si="14"/>
        <v>14</v>
      </c>
      <c r="N87" s="4">
        <f t="shared" si="15"/>
        <v>37.64</v>
      </c>
      <c r="O87" s="5">
        <f t="shared" si="18"/>
        <v>20.334309632</v>
      </c>
      <c r="P87" s="6">
        <v>20.200000000000003</v>
      </c>
    </row>
    <row r="88" spans="1:16">
      <c r="B88" s="4">
        <v>6</v>
      </c>
      <c r="C88" s="4">
        <v>1219</v>
      </c>
      <c r="D88" s="4">
        <v>3</v>
      </c>
      <c r="E88" s="4">
        <v>16</v>
      </c>
      <c r="F88" s="4">
        <v>0.32</v>
      </c>
      <c r="G88" s="4">
        <f t="shared" si="12"/>
        <v>15.68</v>
      </c>
      <c r="H88" s="4">
        <v>15</v>
      </c>
      <c r="I88" s="4">
        <v>3.12</v>
      </c>
      <c r="J88" s="4">
        <f t="shared" si="13"/>
        <v>11.879999999999999</v>
      </c>
      <c r="K88" s="4">
        <v>14</v>
      </c>
      <c r="L88" s="4">
        <v>0.34</v>
      </c>
      <c r="M88" s="4">
        <f t="shared" si="14"/>
        <v>13.66</v>
      </c>
      <c r="N88" s="4">
        <f t="shared" si="15"/>
        <v>41.22</v>
      </c>
      <c r="O88" s="5">
        <f t="shared" si="18"/>
        <v>22.133036061000002</v>
      </c>
      <c r="P88" s="6">
        <v>18.399999999999999</v>
      </c>
    </row>
    <row r="89" spans="1:16">
      <c r="B89" s="4">
        <v>7</v>
      </c>
      <c r="C89" s="4">
        <v>1219</v>
      </c>
      <c r="D89" s="4">
        <v>3</v>
      </c>
      <c r="E89" s="4">
        <v>16</v>
      </c>
      <c r="F89" s="4">
        <v>0</v>
      </c>
      <c r="G89" s="4">
        <f t="shared" si="12"/>
        <v>16</v>
      </c>
      <c r="H89" s="4">
        <v>15</v>
      </c>
      <c r="I89" s="4">
        <v>4.5</v>
      </c>
      <c r="J89" s="4">
        <f t="shared" si="13"/>
        <v>10.5</v>
      </c>
      <c r="K89" s="4">
        <v>14</v>
      </c>
      <c r="L89" s="4">
        <v>3.74</v>
      </c>
      <c r="M89" s="4">
        <f t="shared" si="14"/>
        <v>10.26</v>
      </c>
      <c r="N89" s="4">
        <f t="shared" si="15"/>
        <v>36.76</v>
      </c>
      <c r="O89" s="5">
        <f t="shared" si="18"/>
        <v>19.892164588</v>
      </c>
      <c r="P89" s="6">
        <v>25.95</v>
      </c>
    </row>
    <row r="90" spans="1:16">
      <c r="B90" s="4">
        <v>8</v>
      </c>
      <c r="C90" s="4">
        <v>1219</v>
      </c>
      <c r="D90" s="4">
        <v>3</v>
      </c>
      <c r="E90" s="4">
        <v>16</v>
      </c>
      <c r="F90" s="4">
        <v>0.62</v>
      </c>
      <c r="G90" s="4">
        <f t="shared" si="12"/>
        <v>15.38</v>
      </c>
      <c r="H90" s="4">
        <v>15</v>
      </c>
      <c r="I90" s="4">
        <v>2.36</v>
      </c>
      <c r="J90" s="4">
        <f t="shared" si="13"/>
        <v>12.64</v>
      </c>
      <c r="K90" s="4">
        <v>14</v>
      </c>
      <c r="L90" s="4">
        <v>0</v>
      </c>
      <c r="M90" s="4">
        <f t="shared" si="14"/>
        <v>14</v>
      </c>
      <c r="N90" s="4">
        <f t="shared" si="15"/>
        <v>42.02</v>
      </c>
      <c r="O90" s="5">
        <f t="shared" si="18"/>
        <v>22.534986101000001</v>
      </c>
      <c r="P90" s="6">
        <v>27.299999999999997</v>
      </c>
    </row>
    <row r="91" spans="1:16">
      <c r="A91" s="3" t="s">
        <v>412</v>
      </c>
      <c r="B91" s="4">
        <v>1</v>
      </c>
      <c r="C91" s="4">
        <v>1219</v>
      </c>
      <c r="D91" s="4">
        <v>3</v>
      </c>
      <c r="E91" s="4">
        <v>16</v>
      </c>
      <c r="F91" s="4">
        <v>3.38</v>
      </c>
      <c r="G91" s="4">
        <f t="shared" si="12"/>
        <v>12.620000000000001</v>
      </c>
      <c r="H91" s="4">
        <v>15</v>
      </c>
      <c r="I91" s="4">
        <v>5.38</v>
      </c>
      <c r="J91" s="4">
        <f t="shared" si="13"/>
        <v>9.620000000000001</v>
      </c>
      <c r="K91" s="4">
        <v>14</v>
      </c>
      <c r="L91" s="4">
        <v>2.04</v>
      </c>
      <c r="M91" s="4">
        <f t="shared" si="14"/>
        <v>11.96</v>
      </c>
      <c r="N91" s="4">
        <f t="shared" si="15"/>
        <v>34.200000000000003</v>
      </c>
      <c r="O91" s="5">
        <f t="shared" ref="O91:O98" si="19">(E91+H91+K91)*54.91*95.98/10000-(F91+I91+L91)*52.4*96.27/10000</f>
        <v>18.268066259999998</v>
      </c>
      <c r="P91" s="6">
        <v>7.05</v>
      </c>
    </row>
    <row r="92" spans="1:16">
      <c r="B92" s="4">
        <v>2</v>
      </c>
      <c r="C92" s="4">
        <v>1219</v>
      </c>
      <c r="D92" s="4">
        <v>3</v>
      </c>
      <c r="E92" s="4">
        <v>16</v>
      </c>
      <c r="F92" s="4">
        <v>0.46</v>
      </c>
      <c r="G92" s="4">
        <f t="shared" si="12"/>
        <v>15.54</v>
      </c>
      <c r="H92" s="4">
        <v>15</v>
      </c>
      <c r="I92" s="4">
        <v>4.8</v>
      </c>
      <c r="J92" s="4">
        <f t="shared" si="13"/>
        <v>10.199999999999999</v>
      </c>
      <c r="K92" s="4">
        <v>14</v>
      </c>
      <c r="L92" s="4">
        <v>1.96</v>
      </c>
      <c r="M92" s="4">
        <f t="shared" si="14"/>
        <v>12.04</v>
      </c>
      <c r="N92" s="4">
        <f t="shared" si="15"/>
        <v>37.78</v>
      </c>
      <c r="O92" s="5">
        <f t="shared" si="19"/>
        <v>20.074014443999999</v>
      </c>
      <c r="P92" s="6">
        <v>9.4</v>
      </c>
    </row>
    <row r="93" spans="1:16">
      <c r="B93" s="4">
        <v>3</v>
      </c>
      <c r="C93" s="4">
        <v>1219</v>
      </c>
      <c r="D93" s="4">
        <v>3</v>
      </c>
      <c r="E93" s="4">
        <v>16</v>
      </c>
      <c r="F93" s="4">
        <v>0.18</v>
      </c>
      <c r="G93" s="4">
        <f t="shared" si="12"/>
        <v>15.82</v>
      </c>
      <c r="H93" s="4">
        <v>15</v>
      </c>
      <c r="I93" s="4">
        <v>1.28</v>
      </c>
      <c r="J93" s="4">
        <f t="shared" si="13"/>
        <v>13.72</v>
      </c>
      <c r="K93" s="4">
        <v>14</v>
      </c>
      <c r="L93" s="4">
        <v>0.9</v>
      </c>
      <c r="M93" s="4">
        <f t="shared" si="14"/>
        <v>13.1</v>
      </c>
      <c r="N93" s="4">
        <f t="shared" si="15"/>
        <v>42.64</v>
      </c>
      <c r="O93" s="5">
        <f t="shared" si="19"/>
        <v>22.525664771999999</v>
      </c>
      <c r="P93" s="6">
        <v>14.15</v>
      </c>
    </row>
    <row r="94" spans="1:16">
      <c r="B94" s="4">
        <v>4</v>
      </c>
      <c r="C94" s="4">
        <v>1219</v>
      </c>
      <c r="D94" s="4">
        <v>3</v>
      </c>
      <c r="E94" s="4">
        <v>16</v>
      </c>
      <c r="F94" s="4">
        <v>0.36</v>
      </c>
      <c r="G94" s="4">
        <f t="shared" si="12"/>
        <v>15.64</v>
      </c>
      <c r="H94" s="4">
        <v>15</v>
      </c>
      <c r="I94" s="4">
        <v>4.8600000000000003</v>
      </c>
      <c r="J94" s="4">
        <f t="shared" si="13"/>
        <v>10.14</v>
      </c>
      <c r="K94" s="4">
        <v>14</v>
      </c>
      <c r="L94" s="4">
        <v>0.34</v>
      </c>
      <c r="M94" s="4">
        <f t="shared" si="14"/>
        <v>13.66</v>
      </c>
      <c r="N94" s="4">
        <f t="shared" si="15"/>
        <v>39.44</v>
      </c>
      <c r="O94" s="5">
        <f t="shared" si="19"/>
        <v>20.911409412000001</v>
      </c>
      <c r="P94" s="6">
        <v>16.5</v>
      </c>
    </row>
    <row r="95" spans="1:16">
      <c r="B95" s="4">
        <v>5</v>
      </c>
      <c r="C95" s="4">
        <v>1219</v>
      </c>
      <c r="D95" s="4">
        <v>3</v>
      </c>
      <c r="E95" s="4">
        <v>16</v>
      </c>
      <c r="F95" s="4">
        <v>1.54</v>
      </c>
      <c r="G95" s="4">
        <f t="shared" si="12"/>
        <v>14.46</v>
      </c>
      <c r="H95" s="4">
        <v>15</v>
      </c>
      <c r="I95" s="4">
        <v>4.0199999999999996</v>
      </c>
      <c r="J95" s="4">
        <f t="shared" si="13"/>
        <v>10.98</v>
      </c>
      <c r="K95" s="4">
        <v>14</v>
      </c>
      <c r="L95" s="4">
        <v>1.38</v>
      </c>
      <c r="M95" s="4">
        <f t="shared" si="14"/>
        <v>12.620000000000001</v>
      </c>
      <c r="N95" s="4">
        <f t="shared" si="15"/>
        <v>38.06</v>
      </c>
      <c r="O95" s="5">
        <f t="shared" si="19"/>
        <v>20.215261788000003</v>
      </c>
      <c r="P95" s="6">
        <v>22</v>
      </c>
    </row>
    <row r="96" spans="1:16">
      <c r="B96" s="4">
        <v>6</v>
      </c>
      <c r="C96" s="4">
        <v>1219</v>
      </c>
      <c r="D96" s="4">
        <v>3</v>
      </c>
      <c r="E96" s="4">
        <v>16</v>
      </c>
      <c r="F96" s="4">
        <v>0.98</v>
      </c>
      <c r="G96" s="4">
        <f t="shared" si="12"/>
        <v>15.02</v>
      </c>
      <c r="H96" s="4">
        <v>15</v>
      </c>
      <c r="I96" s="4">
        <v>3.88</v>
      </c>
      <c r="J96" s="4">
        <f t="shared" si="13"/>
        <v>11.120000000000001</v>
      </c>
      <c r="K96" s="4">
        <v>14</v>
      </c>
      <c r="L96" s="4">
        <v>0.92</v>
      </c>
      <c r="M96" s="4">
        <f t="shared" si="14"/>
        <v>13.08</v>
      </c>
      <c r="N96" s="4">
        <f t="shared" si="15"/>
        <v>39.22</v>
      </c>
      <c r="O96" s="5">
        <f t="shared" si="19"/>
        <v>20.800429356000002</v>
      </c>
      <c r="P96" s="6">
        <v>20.149999999999999</v>
      </c>
    </row>
    <row r="97" spans="1:16">
      <c r="B97" s="4">
        <v>7</v>
      </c>
      <c r="C97" s="4">
        <v>1219</v>
      </c>
      <c r="D97" s="4">
        <v>3</v>
      </c>
      <c r="E97" s="4">
        <v>16</v>
      </c>
      <c r="F97" s="4">
        <v>0.66</v>
      </c>
      <c r="G97" s="4">
        <f t="shared" si="12"/>
        <v>15.34</v>
      </c>
      <c r="H97" s="4">
        <v>15</v>
      </c>
      <c r="I97" s="4">
        <v>4.0599999999999996</v>
      </c>
      <c r="J97" s="4">
        <f t="shared" si="13"/>
        <v>10.940000000000001</v>
      </c>
      <c r="K97" s="4">
        <v>14</v>
      </c>
      <c r="L97" s="4">
        <v>1.42</v>
      </c>
      <c r="M97" s="4">
        <f t="shared" si="14"/>
        <v>12.58</v>
      </c>
      <c r="N97" s="4">
        <f t="shared" si="15"/>
        <v>38.86</v>
      </c>
      <c r="O97" s="5">
        <f t="shared" si="19"/>
        <v>20.618825628</v>
      </c>
      <c r="P97" s="6">
        <v>23.65</v>
      </c>
    </row>
    <row r="98" spans="1:16">
      <c r="B98" s="4">
        <v>8</v>
      </c>
      <c r="C98" s="4">
        <v>1219</v>
      </c>
      <c r="D98" s="4">
        <v>3</v>
      </c>
      <c r="E98" s="4">
        <v>16</v>
      </c>
      <c r="F98" s="4">
        <v>0</v>
      </c>
      <c r="G98" s="4">
        <f t="shared" si="12"/>
        <v>16</v>
      </c>
      <c r="H98" s="4">
        <v>15</v>
      </c>
      <c r="I98" s="4">
        <v>1.34</v>
      </c>
      <c r="J98" s="4">
        <f t="shared" si="13"/>
        <v>13.66</v>
      </c>
      <c r="K98" s="4">
        <v>14</v>
      </c>
      <c r="L98" s="4">
        <v>0.1</v>
      </c>
      <c r="M98" s="4">
        <f t="shared" si="14"/>
        <v>13.9</v>
      </c>
      <c r="N98" s="4">
        <f t="shared" si="15"/>
        <v>43.56</v>
      </c>
      <c r="O98" s="5">
        <f t="shared" si="19"/>
        <v>22.989763188000001</v>
      </c>
      <c r="P98" s="6">
        <v>22</v>
      </c>
    </row>
    <row r="99" spans="1:16">
      <c r="A99" s="3" t="s">
        <v>410</v>
      </c>
      <c r="B99" s="4">
        <v>1</v>
      </c>
      <c r="C99" s="4">
        <v>1220</v>
      </c>
      <c r="D99" s="4">
        <v>4</v>
      </c>
      <c r="E99" s="4">
        <v>16</v>
      </c>
      <c r="F99" s="4">
        <v>3.24</v>
      </c>
      <c r="G99" s="4">
        <f t="shared" si="12"/>
        <v>12.76</v>
      </c>
      <c r="H99" s="4">
        <v>15</v>
      </c>
      <c r="I99" s="4">
        <v>4.38</v>
      </c>
      <c r="J99" s="4">
        <f t="shared" si="13"/>
        <v>10.620000000000001</v>
      </c>
      <c r="K99" s="4">
        <v>14</v>
      </c>
      <c r="L99" s="4">
        <v>1.6</v>
      </c>
      <c r="M99" s="4">
        <f t="shared" si="14"/>
        <v>12.4</v>
      </c>
      <c r="N99" s="4">
        <f t="shared" si="15"/>
        <v>35.78</v>
      </c>
      <c r="O99" s="5">
        <f t="shared" ref="O99:O106" si="20">(E99+H99+K99)*54.41*96.45/10000-(F99+I99+L99)*52.66*96.86/10000</f>
        <v>18.9125031628</v>
      </c>
      <c r="P99" s="7">
        <v>10.3</v>
      </c>
    </row>
    <row r="100" spans="1:16">
      <c r="B100" s="4">
        <v>2</v>
      </c>
      <c r="C100" s="4">
        <v>1220</v>
      </c>
      <c r="D100" s="4">
        <v>4</v>
      </c>
      <c r="E100" s="4">
        <v>16</v>
      </c>
      <c r="F100" s="4">
        <v>0.14000000000000001</v>
      </c>
      <c r="G100" s="4">
        <f t="shared" si="12"/>
        <v>15.86</v>
      </c>
      <c r="H100" s="4">
        <v>15</v>
      </c>
      <c r="I100" s="4">
        <v>2.92</v>
      </c>
      <c r="J100" s="4">
        <f t="shared" si="13"/>
        <v>12.08</v>
      </c>
      <c r="K100" s="4">
        <v>14</v>
      </c>
      <c r="L100" s="4">
        <v>5.0599999999999996</v>
      </c>
      <c r="M100" s="4">
        <f t="shared" si="14"/>
        <v>8.9400000000000013</v>
      </c>
      <c r="N100" s="4">
        <f t="shared" si="15"/>
        <v>36.879999999999995</v>
      </c>
      <c r="O100" s="5">
        <f t="shared" si="20"/>
        <v>19.4735743988</v>
      </c>
      <c r="P100" s="7">
        <v>13.3</v>
      </c>
    </row>
    <row r="101" spans="1:16">
      <c r="B101" s="4">
        <v>3</v>
      </c>
      <c r="C101" s="4">
        <v>1220</v>
      </c>
      <c r="D101" s="4">
        <v>4</v>
      </c>
      <c r="E101" s="4">
        <v>16</v>
      </c>
      <c r="F101" s="4">
        <v>0</v>
      </c>
      <c r="G101" s="4">
        <f t="shared" si="12"/>
        <v>16</v>
      </c>
      <c r="H101" s="4">
        <v>15</v>
      </c>
      <c r="I101" s="4">
        <v>0.92</v>
      </c>
      <c r="J101" s="4">
        <f t="shared" si="13"/>
        <v>14.08</v>
      </c>
      <c r="K101" s="4">
        <v>14</v>
      </c>
      <c r="L101" s="4">
        <v>0.62</v>
      </c>
      <c r="M101" s="4">
        <f t="shared" si="14"/>
        <v>13.38</v>
      </c>
      <c r="N101" s="4">
        <f t="shared" si="15"/>
        <v>43.46</v>
      </c>
      <c r="O101" s="5">
        <f t="shared" si="20"/>
        <v>22.829800519599999</v>
      </c>
      <c r="P101" s="7">
        <v>14.100000000000001</v>
      </c>
    </row>
    <row r="102" spans="1:16">
      <c r="B102" s="4">
        <v>4</v>
      </c>
      <c r="C102" s="4">
        <v>1220</v>
      </c>
      <c r="D102" s="4">
        <v>4</v>
      </c>
      <c r="E102" s="4">
        <v>16</v>
      </c>
      <c r="F102" s="4">
        <v>0.14000000000000001</v>
      </c>
      <c r="G102" s="4">
        <f t="shared" si="12"/>
        <v>15.86</v>
      </c>
      <c r="H102" s="4">
        <v>15</v>
      </c>
      <c r="I102" s="4">
        <v>1.7</v>
      </c>
      <c r="J102" s="4">
        <f t="shared" si="13"/>
        <v>13.3</v>
      </c>
      <c r="K102" s="4">
        <v>14</v>
      </c>
      <c r="L102" s="4">
        <v>0.32</v>
      </c>
      <c r="M102" s="4">
        <f t="shared" si="14"/>
        <v>13.68</v>
      </c>
      <c r="N102" s="4">
        <f t="shared" si="15"/>
        <v>42.84</v>
      </c>
      <c r="O102" s="5">
        <f t="shared" si="20"/>
        <v>22.5135603684</v>
      </c>
      <c r="P102" s="7">
        <v>15.1</v>
      </c>
    </row>
    <row r="103" spans="1:16">
      <c r="B103" s="4">
        <v>5</v>
      </c>
      <c r="C103" s="4">
        <v>1220</v>
      </c>
      <c r="D103" s="4">
        <v>4</v>
      </c>
      <c r="E103" s="4">
        <v>16</v>
      </c>
      <c r="F103" s="4">
        <v>1.72</v>
      </c>
      <c r="G103" s="4">
        <f t="shared" si="12"/>
        <v>14.28</v>
      </c>
      <c r="H103" s="4">
        <v>15</v>
      </c>
      <c r="I103" s="4">
        <v>2.12</v>
      </c>
      <c r="J103" s="4">
        <f t="shared" si="13"/>
        <v>12.879999999999999</v>
      </c>
      <c r="K103" s="4">
        <v>14</v>
      </c>
      <c r="L103" s="4">
        <v>0.12</v>
      </c>
      <c r="M103" s="4">
        <f t="shared" si="14"/>
        <v>13.88</v>
      </c>
      <c r="N103" s="4">
        <f t="shared" si="15"/>
        <v>41.04</v>
      </c>
      <c r="O103" s="5">
        <f t="shared" si="20"/>
        <v>21.595443800400002</v>
      </c>
      <c r="P103" s="7">
        <v>17.7</v>
      </c>
    </row>
    <row r="104" spans="1:16">
      <c r="B104" s="4">
        <v>6</v>
      </c>
      <c r="C104" s="4">
        <v>1220</v>
      </c>
      <c r="D104" s="4">
        <v>4</v>
      </c>
      <c r="E104" s="4">
        <v>16</v>
      </c>
      <c r="F104" s="4">
        <v>0.46</v>
      </c>
      <c r="G104" s="4">
        <f t="shared" si="12"/>
        <v>15.54</v>
      </c>
      <c r="H104" s="4">
        <v>15</v>
      </c>
      <c r="I104" s="4">
        <v>2.42</v>
      </c>
      <c r="J104" s="4">
        <f t="shared" si="13"/>
        <v>12.58</v>
      </c>
      <c r="K104" s="4">
        <v>14</v>
      </c>
      <c r="L104" s="4">
        <v>0.08</v>
      </c>
      <c r="M104" s="4">
        <f t="shared" si="14"/>
        <v>13.92</v>
      </c>
      <c r="N104" s="4">
        <f t="shared" si="15"/>
        <v>42.04</v>
      </c>
      <c r="O104" s="5">
        <f t="shared" si="20"/>
        <v>22.105508560400001</v>
      </c>
      <c r="P104" s="7">
        <v>21.2</v>
      </c>
    </row>
    <row r="105" spans="1:16">
      <c r="B105" s="4">
        <v>7</v>
      </c>
      <c r="C105" s="4">
        <v>1220</v>
      </c>
      <c r="D105" s="4">
        <v>4</v>
      </c>
      <c r="E105" s="4">
        <v>16</v>
      </c>
      <c r="F105" s="4">
        <v>0.54</v>
      </c>
      <c r="G105" s="4">
        <f t="shared" si="12"/>
        <v>15.46</v>
      </c>
      <c r="H105" s="4">
        <v>15</v>
      </c>
      <c r="I105" s="4">
        <v>0.1</v>
      </c>
      <c r="J105" s="4">
        <f t="shared" si="13"/>
        <v>14.9</v>
      </c>
      <c r="K105" s="4">
        <v>14</v>
      </c>
      <c r="L105" s="4">
        <v>1.64</v>
      </c>
      <c r="M105" s="4">
        <f t="shared" si="14"/>
        <v>12.36</v>
      </c>
      <c r="N105" s="4">
        <f t="shared" si="15"/>
        <v>42.72</v>
      </c>
      <c r="O105" s="5">
        <f t="shared" si="20"/>
        <v>22.452352597200001</v>
      </c>
      <c r="P105" s="7">
        <v>23.6</v>
      </c>
    </row>
    <row r="106" spans="1:16">
      <c r="B106" s="4">
        <v>8</v>
      </c>
      <c r="C106" s="4">
        <v>1220</v>
      </c>
      <c r="D106" s="4">
        <v>4</v>
      </c>
      <c r="E106" s="4">
        <v>16</v>
      </c>
      <c r="F106" s="4">
        <v>0</v>
      </c>
      <c r="G106" s="4">
        <f t="shared" si="12"/>
        <v>16</v>
      </c>
      <c r="H106" s="4">
        <v>15</v>
      </c>
      <c r="I106" s="4">
        <v>0.3</v>
      </c>
      <c r="J106" s="4">
        <f t="shared" si="13"/>
        <v>14.7</v>
      </c>
      <c r="K106" s="4">
        <v>14</v>
      </c>
      <c r="L106" s="4">
        <v>1.08</v>
      </c>
      <c r="M106" s="4">
        <f t="shared" si="14"/>
        <v>12.92</v>
      </c>
      <c r="N106" s="4">
        <f t="shared" si="15"/>
        <v>43.62</v>
      </c>
      <c r="O106" s="5">
        <f t="shared" si="20"/>
        <v>22.911410881200002</v>
      </c>
      <c r="P106" s="7">
        <v>26.799999999999997</v>
      </c>
    </row>
    <row r="107" spans="1:16">
      <c r="A107" s="3" t="s">
        <v>411</v>
      </c>
      <c r="B107" s="4">
        <v>1</v>
      </c>
      <c r="C107" s="4">
        <v>1220</v>
      </c>
      <c r="D107" s="4">
        <v>4</v>
      </c>
      <c r="E107" s="4">
        <v>16</v>
      </c>
      <c r="F107" s="4">
        <v>0.22</v>
      </c>
      <c r="G107" s="4">
        <f t="shared" si="12"/>
        <v>15.78</v>
      </c>
      <c r="H107" s="4">
        <v>15</v>
      </c>
      <c r="I107" s="4">
        <v>0.56000000000000005</v>
      </c>
      <c r="J107" s="4">
        <f t="shared" si="13"/>
        <v>14.44</v>
      </c>
      <c r="K107" s="4">
        <v>14</v>
      </c>
      <c r="L107" s="4">
        <v>0.22</v>
      </c>
      <c r="M107" s="4">
        <f t="shared" si="14"/>
        <v>13.78</v>
      </c>
      <c r="N107" s="4">
        <f t="shared" si="15"/>
        <v>44</v>
      </c>
      <c r="O107" s="5">
        <f t="shared" ref="O107:O114" si="21">(E107+H107+K107)*55*97.1/10000-(F107+I107+L107)*52.31*96.05/10000</f>
        <v>23.529812450000001</v>
      </c>
      <c r="P107" s="7">
        <v>12.8</v>
      </c>
    </row>
    <row r="108" spans="1:16">
      <c r="B108" s="4">
        <v>2</v>
      </c>
      <c r="C108" s="4">
        <v>1220</v>
      </c>
      <c r="D108" s="4">
        <v>4</v>
      </c>
      <c r="E108" s="4">
        <v>16</v>
      </c>
      <c r="F108" s="4">
        <v>0.4</v>
      </c>
      <c r="G108" s="4">
        <f t="shared" si="12"/>
        <v>15.6</v>
      </c>
      <c r="H108" s="4">
        <v>15</v>
      </c>
      <c r="I108" s="4">
        <v>0.9</v>
      </c>
      <c r="J108" s="4">
        <f t="shared" si="13"/>
        <v>14.1</v>
      </c>
      <c r="K108" s="4">
        <v>14</v>
      </c>
      <c r="L108" s="4">
        <v>2.84</v>
      </c>
      <c r="M108" s="4">
        <f t="shared" si="14"/>
        <v>11.16</v>
      </c>
      <c r="N108" s="4">
        <f t="shared" si="15"/>
        <v>40.86</v>
      </c>
      <c r="O108" s="5">
        <f t="shared" si="21"/>
        <v>21.952158543000003</v>
      </c>
      <c r="P108" s="7">
        <v>18.799999999999997</v>
      </c>
    </row>
    <row r="109" spans="1:16">
      <c r="B109" s="4">
        <v>3</v>
      </c>
      <c r="C109" s="4">
        <v>1220</v>
      </c>
      <c r="D109" s="4">
        <v>4</v>
      </c>
      <c r="E109" s="4">
        <v>16</v>
      </c>
      <c r="F109" s="4">
        <v>0.4</v>
      </c>
      <c r="G109" s="4">
        <f t="shared" si="12"/>
        <v>15.6</v>
      </c>
      <c r="H109" s="4">
        <v>15</v>
      </c>
      <c r="I109" s="4">
        <v>2.76</v>
      </c>
      <c r="J109" s="4">
        <f t="shared" si="13"/>
        <v>12.24</v>
      </c>
      <c r="K109" s="4">
        <v>14</v>
      </c>
      <c r="L109" s="4">
        <v>2.52</v>
      </c>
      <c r="M109" s="4">
        <f t="shared" si="14"/>
        <v>11.48</v>
      </c>
      <c r="N109" s="4">
        <f t="shared" si="15"/>
        <v>39.32</v>
      </c>
      <c r="O109" s="5">
        <f t="shared" si="21"/>
        <v>21.178404716000003</v>
      </c>
      <c r="P109" s="7">
        <v>16.099999999999998</v>
      </c>
    </row>
    <row r="110" spans="1:16">
      <c r="B110" s="4">
        <v>4</v>
      </c>
      <c r="C110" s="4">
        <v>1220</v>
      </c>
      <c r="D110" s="4">
        <v>4</v>
      </c>
      <c r="E110" s="4">
        <v>16</v>
      </c>
      <c r="F110" s="4">
        <v>0.28000000000000003</v>
      </c>
      <c r="G110" s="4">
        <f t="shared" si="12"/>
        <v>15.72</v>
      </c>
      <c r="H110" s="4">
        <v>15</v>
      </c>
      <c r="I110" s="4">
        <v>1</v>
      </c>
      <c r="J110" s="4">
        <f t="shared" si="13"/>
        <v>14</v>
      </c>
      <c r="K110" s="4">
        <v>14</v>
      </c>
      <c r="L110" s="4">
        <v>0.88</v>
      </c>
      <c r="M110" s="4">
        <f t="shared" si="14"/>
        <v>13.12</v>
      </c>
      <c r="N110" s="4">
        <f t="shared" si="15"/>
        <v>42.839999999999996</v>
      </c>
      <c r="O110" s="5">
        <f t="shared" si="21"/>
        <v>22.946984892</v>
      </c>
      <c r="P110" s="7">
        <v>12.5</v>
      </c>
    </row>
    <row r="111" spans="1:16">
      <c r="B111" s="4">
        <v>5</v>
      </c>
      <c r="C111" s="4">
        <v>1220</v>
      </c>
      <c r="D111" s="4">
        <v>4</v>
      </c>
      <c r="E111" s="4">
        <v>16</v>
      </c>
      <c r="F111" s="4">
        <v>0.76</v>
      </c>
      <c r="G111" s="4">
        <f t="shared" si="12"/>
        <v>15.24</v>
      </c>
      <c r="H111" s="4">
        <v>15</v>
      </c>
      <c r="I111" s="4">
        <v>1.3</v>
      </c>
      <c r="J111" s="4">
        <f t="shared" si="13"/>
        <v>13.7</v>
      </c>
      <c r="K111" s="4">
        <v>14</v>
      </c>
      <c r="L111" s="4">
        <v>2.92</v>
      </c>
      <c r="M111" s="4">
        <f t="shared" si="14"/>
        <v>11.08</v>
      </c>
      <c r="N111" s="4">
        <f t="shared" si="15"/>
        <v>40.019999999999996</v>
      </c>
      <c r="O111" s="5">
        <f t="shared" si="21"/>
        <v>21.530111001000002</v>
      </c>
      <c r="P111" s="7">
        <v>18.399999999999999</v>
      </c>
    </row>
    <row r="112" spans="1:16">
      <c r="B112" s="4">
        <v>6</v>
      </c>
      <c r="C112" s="4">
        <v>1220</v>
      </c>
      <c r="D112" s="4">
        <v>4</v>
      </c>
      <c r="E112" s="4">
        <v>16</v>
      </c>
      <c r="F112" s="4">
        <v>0.54</v>
      </c>
      <c r="G112" s="4">
        <f t="shared" si="12"/>
        <v>15.46</v>
      </c>
      <c r="H112" s="4">
        <v>15</v>
      </c>
      <c r="I112" s="4">
        <v>2.76</v>
      </c>
      <c r="J112" s="4">
        <f t="shared" si="13"/>
        <v>12.24</v>
      </c>
      <c r="K112" s="4">
        <v>14</v>
      </c>
      <c r="L112" s="4">
        <v>3.88</v>
      </c>
      <c r="M112" s="4">
        <f t="shared" si="14"/>
        <v>10.120000000000001</v>
      </c>
      <c r="N112" s="4">
        <f t="shared" si="15"/>
        <v>37.820000000000007</v>
      </c>
      <c r="O112" s="5">
        <f t="shared" si="21"/>
        <v>20.424748391000001</v>
      </c>
      <c r="P112" s="7">
        <v>17.8</v>
      </c>
    </row>
    <row r="113" spans="1:16">
      <c r="B113" s="4">
        <v>7</v>
      </c>
      <c r="C113" s="4">
        <v>1220</v>
      </c>
      <c r="D113" s="4">
        <v>4</v>
      </c>
      <c r="E113" s="4">
        <v>16</v>
      </c>
      <c r="F113" s="4">
        <v>1.1399999999999999</v>
      </c>
      <c r="G113" s="4">
        <f t="shared" si="12"/>
        <v>14.86</v>
      </c>
      <c r="H113" s="4">
        <v>15</v>
      </c>
      <c r="I113" s="4">
        <v>2.64</v>
      </c>
      <c r="J113" s="4">
        <f t="shared" si="13"/>
        <v>12.36</v>
      </c>
      <c r="K113" s="4">
        <v>14</v>
      </c>
      <c r="L113" s="4">
        <v>6.54</v>
      </c>
      <c r="M113" s="4">
        <f t="shared" si="14"/>
        <v>7.46</v>
      </c>
      <c r="N113" s="4">
        <f t="shared" si="15"/>
        <v>34.68</v>
      </c>
      <c r="O113" s="5">
        <f t="shared" si="21"/>
        <v>18.847094484000003</v>
      </c>
      <c r="P113" s="7">
        <v>27.5</v>
      </c>
    </row>
    <row r="114" spans="1:16">
      <c r="B114" s="4">
        <v>8</v>
      </c>
      <c r="C114" s="4">
        <v>1220</v>
      </c>
      <c r="D114" s="4">
        <v>4</v>
      </c>
      <c r="E114" s="4">
        <v>16</v>
      </c>
      <c r="F114" s="4">
        <v>0.76</v>
      </c>
      <c r="G114" s="4">
        <f t="shared" si="12"/>
        <v>15.24</v>
      </c>
      <c r="H114" s="4">
        <v>15</v>
      </c>
      <c r="I114" s="4">
        <v>0.56000000000000005</v>
      </c>
      <c r="J114" s="4">
        <f t="shared" si="13"/>
        <v>14.44</v>
      </c>
      <c r="K114" s="4">
        <v>14</v>
      </c>
      <c r="L114" s="4">
        <v>1.1000000000000001</v>
      </c>
      <c r="M114" s="4">
        <f t="shared" si="14"/>
        <v>12.9</v>
      </c>
      <c r="N114" s="4">
        <f t="shared" si="15"/>
        <v>42.58</v>
      </c>
      <c r="O114" s="5">
        <f t="shared" si="21"/>
        <v>22.816351129000001</v>
      </c>
      <c r="P114" s="7">
        <v>26.5</v>
      </c>
    </row>
    <row r="115" spans="1:16">
      <c r="A115" s="3" t="s">
        <v>412</v>
      </c>
      <c r="B115" s="4">
        <v>1</v>
      </c>
      <c r="C115" s="4">
        <v>1220</v>
      </c>
      <c r="D115" s="4">
        <v>4</v>
      </c>
      <c r="E115" s="4">
        <v>16</v>
      </c>
      <c r="F115" s="4">
        <v>0.96</v>
      </c>
      <c r="G115" s="4">
        <f t="shared" si="12"/>
        <v>15.04</v>
      </c>
      <c r="H115" s="4">
        <v>15</v>
      </c>
      <c r="I115" s="4">
        <v>5.08</v>
      </c>
      <c r="J115" s="4">
        <f t="shared" si="13"/>
        <v>9.92</v>
      </c>
      <c r="K115" s="4">
        <v>14</v>
      </c>
      <c r="L115" s="4">
        <v>4.74</v>
      </c>
      <c r="M115" s="4">
        <f t="shared" si="14"/>
        <v>9.26</v>
      </c>
      <c r="N115" s="4">
        <f t="shared" si="15"/>
        <v>34.22</v>
      </c>
      <c r="O115" s="5">
        <f t="shared" ref="O115:O122" si="22">(E115+H115+K115)*54.91*95.98/10000-(F115+I115+L115)*52.4*96.27/10000</f>
        <v>18.278155355999999</v>
      </c>
      <c r="P115" s="7">
        <v>7.8000000000000007</v>
      </c>
    </row>
    <row r="116" spans="1:16">
      <c r="B116" s="4">
        <v>2</v>
      </c>
      <c r="C116" s="4">
        <v>1220</v>
      </c>
      <c r="D116" s="4">
        <v>4</v>
      </c>
      <c r="E116" s="4">
        <v>16</v>
      </c>
      <c r="F116" s="4">
        <v>0.42</v>
      </c>
      <c r="G116" s="4">
        <f t="shared" si="12"/>
        <v>15.58</v>
      </c>
      <c r="H116" s="4">
        <v>15</v>
      </c>
      <c r="I116" s="4">
        <v>2.82</v>
      </c>
      <c r="J116" s="4">
        <f t="shared" si="13"/>
        <v>12.18</v>
      </c>
      <c r="K116" s="4">
        <v>14</v>
      </c>
      <c r="L116" s="4">
        <v>4.12</v>
      </c>
      <c r="M116" s="4">
        <f t="shared" si="14"/>
        <v>9.879999999999999</v>
      </c>
      <c r="N116" s="4">
        <f t="shared" si="15"/>
        <v>37.64</v>
      </c>
      <c r="O116" s="5">
        <f t="shared" si="22"/>
        <v>20.003390771999999</v>
      </c>
      <c r="P116" s="7">
        <v>10.899999999999999</v>
      </c>
    </row>
    <row r="117" spans="1:16">
      <c r="B117" s="4">
        <v>3</v>
      </c>
      <c r="C117" s="4">
        <v>1220</v>
      </c>
      <c r="D117" s="4">
        <v>4</v>
      </c>
      <c r="E117" s="4">
        <v>16</v>
      </c>
      <c r="F117" s="4">
        <v>2.5</v>
      </c>
      <c r="G117" s="4">
        <f t="shared" si="12"/>
        <v>13.5</v>
      </c>
      <c r="H117" s="4">
        <v>15</v>
      </c>
      <c r="I117" s="4">
        <v>1.62</v>
      </c>
      <c r="J117" s="4">
        <f t="shared" si="13"/>
        <v>13.379999999999999</v>
      </c>
      <c r="K117" s="4">
        <v>14</v>
      </c>
      <c r="L117" s="4">
        <v>3.8</v>
      </c>
      <c r="M117" s="4">
        <f t="shared" si="14"/>
        <v>10.199999999999999</v>
      </c>
      <c r="N117" s="4">
        <f t="shared" si="15"/>
        <v>37.08</v>
      </c>
      <c r="O117" s="5">
        <f t="shared" si="22"/>
        <v>19.720896084</v>
      </c>
      <c r="P117" s="7">
        <v>14.3</v>
      </c>
    </row>
    <row r="118" spans="1:16">
      <c r="B118" s="4">
        <v>4</v>
      </c>
      <c r="C118" s="4">
        <v>1220</v>
      </c>
      <c r="D118" s="4">
        <v>4</v>
      </c>
      <c r="E118" s="4">
        <v>16</v>
      </c>
      <c r="F118" s="4">
        <v>0.44</v>
      </c>
      <c r="G118" s="4">
        <f t="shared" si="12"/>
        <v>15.56</v>
      </c>
      <c r="H118" s="4">
        <v>15</v>
      </c>
      <c r="I118" s="4">
        <v>3.96</v>
      </c>
      <c r="J118" s="4">
        <f t="shared" si="13"/>
        <v>11.04</v>
      </c>
      <c r="K118" s="4">
        <v>14</v>
      </c>
      <c r="L118" s="4">
        <v>3.96</v>
      </c>
      <c r="M118" s="4">
        <f t="shared" si="14"/>
        <v>10.039999999999999</v>
      </c>
      <c r="N118" s="4">
        <f t="shared" si="15"/>
        <v>36.64</v>
      </c>
      <c r="O118" s="5">
        <f t="shared" si="22"/>
        <v>19.498935972000002</v>
      </c>
      <c r="P118" s="7">
        <v>17.399999999999999</v>
      </c>
    </row>
    <row r="119" spans="1:16">
      <c r="B119" s="4">
        <v>5</v>
      </c>
      <c r="C119" s="4">
        <v>1220</v>
      </c>
      <c r="D119" s="4">
        <v>4</v>
      </c>
      <c r="E119" s="4">
        <v>16</v>
      </c>
      <c r="F119" s="4">
        <v>0.9</v>
      </c>
      <c r="G119" s="4">
        <f t="shared" si="12"/>
        <v>15.1</v>
      </c>
      <c r="H119" s="4">
        <v>15</v>
      </c>
      <c r="I119" s="4">
        <v>3.92</v>
      </c>
      <c r="J119" s="4">
        <f t="shared" si="13"/>
        <v>11.08</v>
      </c>
      <c r="K119" s="4">
        <v>14</v>
      </c>
      <c r="L119" s="4">
        <v>3.34</v>
      </c>
      <c r="M119" s="4">
        <f t="shared" si="14"/>
        <v>10.66</v>
      </c>
      <c r="N119" s="4">
        <f t="shared" si="15"/>
        <v>36.840000000000003</v>
      </c>
      <c r="O119" s="5">
        <f t="shared" si="22"/>
        <v>19.599826931999999</v>
      </c>
      <c r="P119" s="7">
        <v>18.100000000000001</v>
      </c>
    </row>
    <row r="120" spans="1:16">
      <c r="B120" s="4">
        <v>6</v>
      </c>
      <c r="C120" s="4">
        <v>1220</v>
      </c>
      <c r="D120" s="4">
        <v>4</v>
      </c>
      <c r="E120" s="4">
        <v>16</v>
      </c>
      <c r="F120" s="4">
        <v>0.34</v>
      </c>
      <c r="G120" s="4">
        <f t="shared" si="12"/>
        <v>15.66</v>
      </c>
      <c r="H120" s="4">
        <v>15</v>
      </c>
      <c r="I120" s="4">
        <v>2.72</v>
      </c>
      <c r="J120" s="4">
        <f t="shared" si="13"/>
        <v>12.28</v>
      </c>
      <c r="K120" s="4">
        <v>14</v>
      </c>
      <c r="L120" s="4">
        <v>3.8</v>
      </c>
      <c r="M120" s="4">
        <f t="shared" si="14"/>
        <v>10.199999999999999</v>
      </c>
      <c r="N120" s="4">
        <f t="shared" si="15"/>
        <v>38.14</v>
      </c>
      <c r="O120" s="5">
        <f t="shared" si="22"/>
        <v>20.255618172000002</v>
      </c>
      <c r="P120" s="7">
        <v>21.4</v>
      </c>
    </row>
    <row r="121" spans="1:16">
      <c r="B121" s="4">
        <v>7</v>
      </c>
      <c r="C121" s="4">
        <v>1220</v>
      </c>
      <c r="D121" s="4">
        <v>4</v>
      </c>
      <c r="E121" s="4">
        <v>16</v>
      </c>
      <c r="F121" s="4">
        <v>0.72</v>
      </c>
      <c r="G121" s="4">
        <f t="shared" si="12"/>
        <v>15.28</v>
      </c>
      <c r="H121" s="4">
        <v>15</v>
      </c>
      <c r="I121" s="4">
        <v>4.62</v>
      </c>
      <c r="J121" s="4">
        <f t="shared" si="13"/>
        <v>10.379999999999999</v>
      </c>
      <c r="K121" s="4">
        <v>14</v>
      </c>
      <c r="L121" s="4">
        <v>2.52</v>
      </c>
      <c r="M121" s="4">
        <f t="shared" si="14"/>
        <v>11.48</v>
      </c>
      <c r="N121" s="4">
        <f t="shared" si="15"/>
        <v>37.14</v>
      </c>
      <c r="O121" s="5">
        <f t="shared" si="22"/>
        <v>19.751163372000001</v>
      </c>
      <c r="P121" s="7">
        <v>25.9</v>
      </c>
    </row>
    <row r="122" spans="1:16">
      <c r="B122" s="4">
        <v>8</v>
      </c>
      <c r="C122" s="4">
        <v>1220</v>
      </c>
      <c r="D122" s="4">
        <v>4</v>
      </c>
      <c r="E122" s="4">
        <v>16</v>
      </c>
      <c r="F122" s="4">
        <v>0.06</v>
      </c>
      <c r="G122" s="4">
        <f t="shared" si="12"/>
        <v>15.94</v>
      </c>
      <c r="H122" s="4">
        <v>15</v>
      </c>
      <c r="I122" s="4">
        <v>0.76</v>
      </c>
      <c r="J122" s="4">
        <f t="shared" si="13"/>
        <v>14.24</v>
      </c>
      <c r="K122" s="4">
        <v>14</v>
      </c>
      <c r="L122" s="4">
        <v>1</v>
      </c>
      <c r="M122" s="4">
        <f t="shared" si="14"/>
        <v>13</v>
      </c>
      <c r="N122" s="4">
        <f t="shared" si="15"/>
        <v>43.18</v>
      </c>
      <c r="O122" s="5">
        <f t="shared" si="22"/>
        <v>22.798070364000001</v>
      </c>
      <c r="P122" s="7">
        <v>26.700000000000003</v>
      </c>
    </row>
    <row r="123" spans="1:16">
      <c r="A123" s="3" t="s">
        <v>410</v>
      </c>
      <c r="B123" s="4">
        <v>1</v>
      </c>
      <c r="C123" s="4">
        <v>1221</v>
      </c>
      <c r="D123" s="4">
        <v>5</v>
      </c>
      <c r="E123" s="4">
        <v>16</v>
      </c>
      <c r="F123" s="4">
        <v>1.1599999999999999</v>
      </c>
      <c r="G123" s="4">
        <f t="shared" si="12"/>
        <v>14.84</v>
      </c>
      <c r="H123" s="4">
        <v>15</v>
      </c>
      <c r="I123" s="4">
        <v>2.44</v>
      </c>
      <c r="J123" s="4">
        <f t="shared" si="13"/>
        <v>12.56</v>
      </c>
      <c r="K123" s="4">
        <v>14</v>
      </c>
      <c r="L123" s="4">
        <v>4.18</v>
      </c>
      <c r="M123" s="4">
        <f t="shared" si="14"/>
        <v>9.82</v>
      </c>
      <c r="N123" s="4">
        <f t="shared" si="15"/>
        <v>37.22</v>
      </c>
      <c r="O123" s="5">
        <f t="shared" ref="O123:O130" si="23">(E123+H123+K123)*54.41*96.45/10000-(F123+I123+L123)*52.66*96.86/10000</f>
        <v>19.6469964172</v>
      </c>
      <c r="P123" s="6">
        <v>10.1</v>
      </c>
    </row>
    <row r="124" spans="1:16">
      <c r="B124" s="4">
        <v>2</v>
      </c>
      <c r="C124" s="4">
        <v>1221</v>
      </c>
      <c r="D124" s="4">
        <v>5</v>
      </c>
      <c r="E124" s="4">
        <v>16</v>
      </c>
      <c r="F124" s="4">
        <v>1.26</v>
      </c>
      <c r="G124" s="4">
        <f t="shared" si="12"/>
        <v>14.74</v>
      </c>
      <c r="H124" s="4">
        <v>15</v>
      </c>
      <c r="I124" s="4">
        <v>6.08</v>
      </c>
      <c r="J124" s="4">
        <f t="shared" si="13"/>
        <v>8.92</v>
      </c>
      <c r="K124" s="4">
        <v>14</v>
      </c>
      <c r="L124" s="4">
        <v>4.32</v>
      </c>
      <c r="M124" s="4">
        <f t="shared" si="14"/>
        <v>9.68</v>
      </c>
      <c r="N124" s="4">
        <f t="shared" si="15"/>
        <v>33.340000000000003</v>
      </c>
      <c r="O124" s="5">
        <f t="shared" si="23"/>
        <v>17.667945148400001</v>
      </c>
      <c r="P124" s="6">
        <v>13.4</v>
      </c>
    </row>
    <row r="125" spans="1:16">
      <c r="B125" s="4">
        <v>3</v>
      </c>
      <c r="C125" s="4">
        <v>1221</v>
      </c>
      <c r="D125" s="4">
        <v>5</v>
      </c>
      <c r="E125" s="4">
        <v>16</v>
      </c>
      <c r="F125" s="4">
        <v>0.6</v>
      </c>
      <c r="G125" s="4">
        <f t="shared" si="12"/>
        <v>15.4</v>
      </c>
      <c r="H125" s="4">
        <v>15</v>
      </c>
      <c r="I125" s="4">
        <v>4.4800000000000004</v>
      </c>
      <c r="J125" s="4">
        <f t="shared" si="13"/>
        <v>10.52</v>
      </c>
      <c r="K125" s="4">
        <v>14</v>
      </c>
      <c r="L125" s="4">
        <v>2.2000000000000002</v>
      </c>
      <c r="M125" s="4">
        <f t="shared" si="14"/>
        <v>11.8</v>
      </c>
      <c r="N125" s="4">
        <f t="shared" si="15"/>
        <v>37.72</v>
      </c>
      <c r="O125" s="5">
        <f t="shared" si="23"/>
        <v>19.9020287972</v>
      </c>
      <c r="P125" s="6">
        <v>14.3</v>
      </c>
    </row>
    <row r="126" spans="1:16">
      <c r="B126" s="4">
        <v>4</v>
      </c>
      <c r="C126" s="4">
        <v>1221</v>
      </c>
      <c r="D126" s="4">
        <v>5</v>
      </c>
      <c r="E126" s="4">
        <v>16</v>
      </c>
      <c r="F126" s="4">
        <v>0.16</v>
      </c>
      <c r="G126" s="4">
        <f t="shared" si="12"/>
        <v>15.84</v>
      </c>
      <c r="H126" s="4">
        <v>15</v>
      </c>
      <c r="I126" s="4">
        <v>2</v>
      </c>
      <c r="J126" s="4">
        <f t="shared" si="13"/>
        <v>13</v>
      </c>
      <c r="K126" s="4">
        <v>14</v>
      </c>
      <c r="L126" s="4">
        <v>6.42</v>
      </c>
      <c r="M126" s="4">
        <f t="shared" si="14"/>
        <v>7.58</v>
      </c>
      <c r="N126" s="4">
        <f t="shared" si="15"/>
        <v>36.42</v>
      </c>
      <c r="O126" s="5">
        <f t="shared" si="23"/>
        <v>19.238944609200001</v>
      </c>
      <c r="P126" s="6">
        <v>15.5</v>
      </c>
    </row>
    <row r="127" spans="1:16">
      <c r="B127" s="4">
        <v>5</v>
      </c>
      <c r="C127" s="4">
        <v>1221</v>
      </c>
      <c r="D127" s="4">
        <v>5</v>
      </c>
      <c r="E127" s="4">
        <v>16</v>
      </c>
      <c r="F127" s="4">
        <v>1.1399999999999999</v>
      </c>
      <c r="G127" s="4">
        <f t="shared" si="12"/>
        <v>14.86</v>
      </c>
      <c r="H127" s="4">
        <v>15</v>
      </c>
      <c r="I127" s="4">
        <v>5.3</v>
      </c>
      <c r="J127" s="4">
        <f t="shared" si="13"/>
        <v>9.6999999999999993</v>
      </c>
      <c r="K127" s="4">
        <v>14</v>
      </c>
      <c r="L127" s="4">
        <v>1.04</v>
      </c>
      <c r="M127" s="4">
        <f t="shared" si="14"/>
        <v>12.96</v>
      </c>
      <c r="N127" s="4">
        <f t="shared" si="15"/>
        <v>37.519999999999996</v>
      </c>
      <c r="O127" s="5">
        <f t="shared" si="23"/>
        <v>19.800015845200001</v>
      </c>
      <c r="P127" s="6">
        <v>21.2</v>
      </c>
    </row>
    <row r="128" spans="1:16">
      <c r="B128" s="4">
        <v>6</v>
      </c>
      <c r="C128" s="4">
        <v>1221</v>
      </c>
      <c r="D128" s="4">
        <v>5</v>
      </c>
      <c r="E128" s="4">
        <v>16</v>
      </c>
      <c r="F128" s="4">
        <v>0.34</v>
      </c>
      <c r="G128" s="4">
        <f t="shared" si="12"/>
        <v>15.66</v>
      </c>
      <c r="H128" s="4">
        <v>15</v>
      </c>
      <c r="I128" s="4">
        <v>2.98</v>
      </c>
      <c r="J128" s="4">
        <f t="shared" si="13"/>
        <v>12.02</v>
      </c>
      <c r="K128" s="4">
        <v>14</v>
      </c>
      <c r="L128" s="4">
        <v>2.08</v>
      </c>
      <c r="M128" s="4">
        <f t="shared" si="14"/>
        <v>11.92</v>
      </c>
      <c r="N128" s="4">
        <f t="shared" si="15"/>
        <v>39.6</v>
      </c>
      <c r="O128" s="5">
        <f t="shared" si="23"/>
        <v>20.860950546000002</v>
      </c>
      <c r="P128" s="6">
        <v>19.5</v>
      </c>
    </row>
    <row r="129" spans="1:16">
      <c r="B129" s="4">
        <v>7</v>
      </c>
      <c r="C129" s="4">
        <v>1221</v>
      </c>
      <c r="D129" s="4">
        <v>5</v>
      </c>
      <c r="E129" s="4">
        <v>16</v>
      </c>
      <c r="F129" s="4">
        <v>0.4</v>
      </c>
      <c r="G129" s="4">
        <f t="shared" si="12"/>
        <v>15.6</v>
      </c>
      <c r="H129" s="4">
        <v>15</v>
      </c>
      <c r="I129" s="4">
        <v>1.26</v>
      </c>
      <c r="J129" s="4">
        <f t="shared" si="13"/>
        <v>13.74</v>
      </c>
      <c r="K129" s="4">
        <v>14</v>
      </c>
      <c r="L129" s="4">
        <v>1.42</v>
      </c>
      <c r="M129" s="4">
        <f t="shared" si="14"/>
        <v>12.58</v>
      </c>
      <c r="N129" s="4">
        <f t="shared" si="15"/>
        <v>41.92</v>
      </c>
      <c r="O129" s="5">
        <f t="shared" si="23"/>
        <v>22.044300789200001</v>
      </c>
      <c r="P129" s="6">
        <v>16.899999999999999</v>
      </c>
    </row>
    <row r="130" spans="1:16">
      <c r="B130" s="4">
        <v>8</v>
      </c>
      <c r="C130" s="4">
        <v>1221</v>
      </c>
      <c r="D130" s="4">
        <v>5</v>
      </c>
      <c r="E130" s="4">
        <v>16</v>
      </c>
      <c r="F130" s="4">
        <v>0.24</v>
      </c>
      <c r="G130" s="4">
        <f t="shared" si="12"/>
        <v>15.76</v>
      </c>
      <c r="H130" s="4">
        <v>15</v>
      </c>
      <c r="I130" s="4">
        <v>3.9</v>
      </c>
      <c r="J130" s="4">
        <f t="shared" si="13"/>
        <v>11.1</v>
      </c>
      <c r="K130" s="4">
        <v>14</v>
      </c>
      <c r="L130" s="4">
        <v>0.86</v>
      </c>
      <c r="M130" s="4">
        <f t="shared" si="14"/>
        <v>13.14</v>
      </c>
      <c r="N130" s="4">
        <f t="shared" si="15"/>
        <v>40</v>
      </c>
      <c r="O130" s="5">
        <f t="shared" si="23"/>
        <v>21.064976450000003</v>
      </c>
      <c r="P130" s="6">
        <v>27.7</v>
      </c>
    </row>
    <row r="131" spans="1:16">
      <c r="A131" s="3" t="s">
        <v>411</v>
      </c>
      <c r="B131" s="4">
        <v>1</v>
      </c>
      <c r="C131" s="4">
        <v>1221</v>
      </c>
      <c r="D131" s="4">
        <v>5</v>
      </c>
      <c r="E131" s="4">
        <v>16</v>
      </c>
      <c r="F131" s="4">
        <v>0.96</v>
      </c>
      <c r="G131" s="4">
        <f t="shared" ref="G131:G194" si="24">E131-F131</f>
        <v>15.04</v>
      </c>
      <c r="H131" s="4">
        <v>15</v>
      </c>
      <c r="I131" s="4">
        <v>4.12</v>
      </c>
      <c r="J131" s="4">
        <f t="shared" ref="J131:J194" si="25">H131-I131</f>
        <v>10.879999999999999</v>
      </c>
      <c r="K131" s="4">
        <v>14</v>
      </c>
      <c r="L131" s="4">
        <v>0.64</v>
      </c>
      <c r="M131" s="4">
        <f t="shared" ref="M131:M170" si="26">K131-L131</f>
        <v>13.36</v>
      </c>
      <c r="N131" s="4">
        <f t="shared" ref="N131:N194" si="27">G131+J131+M131</f>
        <v>39.28</v>
      </c>
      <c r="O131" s="5">
        <f t="shared" ref="O131:O138" si="28">(E131+H131+K131)*55*97.1/10000-(F131+I131+L131)*52.31*96.05/10000</f>
        <v>21.158307214000001</v>
      </c>
      <c r="P131" s="6">
        <v>10.5</v>
      </c>
    </row>
    <row r="132" spans="1:16">
      <c r="B132" s="4">
        <v>2</v>
      </c>
      <c r="C132" s="4">
        <v>1221</v>
      </c>
      <c r="D132" s="4">
        <v>5</v>
      </c>
      <c r="E132" s="4">
        <v>16</v>
      </c>
      <c r="F132" s="4">
        <v>5.6</v>
      </c>
      <c r="G132" s="4">
        <f t="shared" si="24"/>
        <v>10.4</v>
      </c>
      <c r="H132" s="4">
        <v>15</v>
      </c>
      <c r="I132" s="4">
        <v>8.06</v>
      </c>
      <c r="J132" s="4">
        <f t="shared" si="25"/>
        <v>6.9399999999999995</v>
      </c>
      <c r="K132" s="4">
        <v>14</v>
      </c>
      <c r="L132" s="4">
        <v>2.38</v>
      </c>
      <c r="M132" s="4">
        <f t="shared" si="26"/>
        <v>11.620000000000001</v>
      </c>
      <c r="N132" s="4">
        <f t="shared" si="27"/>
        <v>28.96</v>
      </c>
      <c r="O132" s="5">
        <f t="shared" si="28"/>
        <v>15.973151698000001</v>
      </c>
      <c r="P132" s="6">
        <v>15.3</v>
      </c>
    </row>
    <row r="133" spans="1:16">
      <c r="B133" s="4">
        <v>3</v>
      </c>
      <c r="C133" s="4">
        <v>1221</v>
      </c>
      <c r="D133" s="4">
        <v>5</v>
      </c>
      <c r="E133" s="4">
        <v>16</v>
      </c>
      <c r="F133" s="4">
        <v>2.64</v>
      </c>
      <c r="G133" s="4">
        <f t="shared" si="24"/>
        <v>13.36</v>
      </c>
      <c r="H133" s="4">
        <v>15</v>
      </c>
      <c r="I133" s="4">
        <v>4.4000000000000004</v>
      </c>
      <c r="J133" s="4">
        <f t="shared" si="25"/>
        <v>10.6</v>
      </c>
      <c r="K133" s="4">
        <v>14</v>
      </c>
      <c r="L133" s="4">
        <v>1.5</v>
      </c>
      <c r="M133" s="4">
        <f t="shared" si="26"/>
        <v>12.5</v>
      </c>
      <c r="N133" s="4">
        <f t="shared" si="27"/>
        <v>36.46</v>
      </c>
      <c r="O133" s="5">
        <f t="shared" si="28"/>
        <v>19.741433323000003</v>
      </c>
      <c r="P133" s="6">
        <v>12.4</v>
      </c>
    </row>
    <row r="134" spans="1:16">
      <c r="B134" s="4">
        <v>4</v>
      </c>
      <c r="C134" s="4">
        <v>1221</v>
      </c>
      <c r="D134" s="4">
        <v>5</v>
      </c>
      <c r="E134" s="4">
        <v>16</v>
      </c>
      <c r="F134" s="4">
        <v>1.28</v>
      </c>
      <c r="G134" s="4">
        <f t="shared" si="24"/>
        <v>14.72</v>
      </c>
      <c r="H134" s="4">
        <v>15</v>
      </c>
      <c r="I134" s="4">
        <v>1</v>
      </c>
      <c r="J134" s="4">
        <f t="shared" si="25"/>
        <v>14</v>
      </c>
      <c r="K134" s="4">
        <v>14</v>
      </c>
      <c r="L134" s="4">
        <v>3.3</v>
      </c>
      <c r="M134" s="4">
        <f t="shared" si="26"/>
        <v>10.7</v>
      </c>
      <c r="N134" s="4">
        <f t="shared" si="27"/>
        <v>39.42</v>
      </c>
      <c r="O134" s="5">
        <f t="shared" si="28"/>
        <v>21.228648471</v>
      </c>
      <c r="P134" s="6">
        <v>13.100000000000001</v>
      </c>
    </row>
    <row r="135" spans="1:16">
      <c r="B135" s="4">
        <v>5</v>
      </c>
      <c r="C135" s="4">
        <v>1221</v>
      </c>
      <c r="D135" s="4">
        <v>5</v>
      </c>
      <c r="E135" s="4">
        <v>16</v>
      </c>
      <c r="F135" s="4">
        <v>0.92</v>
      </c>
      <c r="G135" s="4">
        <f t="shared" si="24"/>
        <v>15.08</v>
      </c>
      <c r="H135" s="4">
        <v>15</v>
      </c>
      <c r="I135" s="4">
        <v>7.66</v>
      </c>
      <c r="J135" s="4">
        <f t="shared" si="25"/>
        <v>7.34</v>
      </c>
      <c r="K135" s="4">
        <v>14</v>
      </c>
      <c r="L135" s="4">
        <v>0.94</v>
      </c>
      <c r="M135" s="4">
        <f t="shared" si="26"/>
        <v>13.06</v>
      </c>
      <c r="N135" s="4">
        <f t="shared" si="27"/>
        <v>35.480000000000004</v>
      </c>
      <c r="O135" s="5">
        <f t="shared" si="28"/>
        <v>19.249044524000002</v>
      </c>
      <c r="P135" s="6">
        <v>20.799999999999997</v>
      </c>
    </row>
    <row r="136" spans="1:16">
      <c r="B136" s="4">
        <v>6</v>
      </c>
      <c r="C136" s="4">
        <v>1221</v>
      </c>
      <c r="D136" s="4">
        <v>5</v>
      </c>
      <c r="E136" s="4">
        <v>16</v>
      </c>
      <c r="F136" s="4">
        <v>0.48</v>
      </c>
      <c r="G136" s="4">
        <f t="shared" si="24"/>
        <v>15.52</v>
      </c>
      <c r="H136" s="4">
        <v>15</v>
      </c>
      <c r="I136" s="4">
        <v>3.66</v>
      </c>
      <c r="J136" s="4">
        <f t="shared" si="25"/>
        <v>11.34</v>
      </c>
      <c r="K136" s="4">
        <v>14</v>
      </c>
      <c r="L136" s="4">
        <v>1.24</v>
      </c>
      <c r="M136" s="4">
        <f t="shared" si="26"/>
        <v>12.76</v>
      </c>
      <c r="N136" s="4">
        <f t="shared" si="27"/>
        <v>39.619999999999997</v>
      </c>
      <c r="O136" s="5">
        <f t="shared" si="28"/>
        <v>21.329135981</v>
      </c>
      <c r="P136" s="6">
        <v>16.100000000000001</v>
      </c>
    </row>
    <row r="137" spans="1:16">
      <c r="B137" s="4">
        <v>7</v>
      </c>
      <c r="C137" s="4">
        <v>1221</v>
      </c>
      <c r="D137" s="4">
        <v>5</v>
      </c>
      <c r="E137" s="4">
        <v>16</v>
      </c>
      <c r="F137" s="4">
        <v>0</v>
      </c>
      <c r="G137" s="4">
        <f t="shared" si="24"/>
        <v>16</v>
      </c>
      <c r="H137" s="4">
        <v>15</v>
      </c>
      <c r="I137" s="4">
        <v>3.88</v>
      </c>
      <c r="J137" s="4">
        <f t="shared" si="25"/>
        <v>11.120000000000001</v>
      </c>
      <c r="K137" s="4">
        <v>14</v>
      </c>
      <c r="L137" s="4">
        <v>0.96</v>
      </c>
      <c r="M137" s="4">
        <f t="shared" si="26"/>
        <v>13.04</v>
      </c>
      <c r="N137" s="4">
        <f t="shared" si="27"/>
        <v>40.159999999999997</v>
      </c>
      <c r="O137" s="5">
        <f t="shared" si="28"/>
        <v>21.600452258000001</v>
      </c>
      <c r="P137" s="6">
        <v>24.6</v>
      </c>
    </row>
    <row r="138" spans="1:16">
      <c r="B138" s="4">
        <v>8</v>
      </c>
      <c r="C138" s="4">
        <v>1221</v>
      </c>
      <c r="D138" s="4">
        <v>5</v>
      </c>
      <c r="E138" s="4">
        <v>16</v>
      </c>
      <c r="F138" s="4">
        <v>0.38</v>
      </c>
      <c r="G138" s="4">
        <f t="shared" si="24"/>
        <v>15.62</v>
      </c>
      <c r="H138" s="4">
        <v>15</v>
      </c>
      <c r="I138" s="4">
        <v>3.2</v>
      </c>
      <c r="J138" s="4">
        <f t="shared" si="25"/>
        <v>11.8</v>
      </c>
      <c r="K138" s="4">
        <v>14</v>
      </c>
      <c r="L138" s="4">
        <v>1.1399999999999999</v>
      </c>
      <c r="M138" s="4">
        <f t="shared" si="26"/>
        <v>12.86</v>
      </c>
      <c r="N138" s="4">
        <f t="shared" si="27"/>
        <v>40.28</v>
      </c>
      <c r="O138" s="5">
        <f t="shared" si="28"/>
        <v>21.660744764</v>
      </c>
      <c r="P138" s="6">
        <v>26.2</v>
      </c>
    </row>
    <row r="139" spans="1:16">
      <c r="A139" s="3" t="s">
        <v>412</v>
      </c>
      <c r="B139" s="4">
        <v>1</v>
      </c>
      <c r="C139" s="4">
        <v>1221</v>
      </c>
      <c r="D139" s="4">
        <v>5</v>
      </c>
      <c r="E139" s="4">
        <v>16</v>
      </c>
      <c r="F139" s="4">
        <v>2.48</v>
      </c>
      <c r="G139" s="4">
        <f t="shared" si="24"/>
        <v>13.52</v>
      </c>
      <c r="H139" s="4">
        <v>15</v>
      </c>
      <c r="I139" s="4">
        <v>7.48</v>
      </c>
      <c r="J139" s="4">
        <f t="shared" si="25"/>
        <v>7.52</v>
      </c>
      <c r="K139" s="4">
        <v>14</v>
      </c>
      <c r="L139" s="4">
        <v>4.34</v>
      </c>
      <c r="M139" s="4">
        <f t="shared" si="26"/>
        <v>9.66</v>
      </c>
      <c r="N139" s="4">
        <f t="shared" si="27"/>
        <v>30.7</v>
      </c>
      <c r="O139" s="5">
        <f t="shared" ref="O139:O146" si="29">(E139+H139+K139)*54.91*95.98/10000-(F139+I139+L139)*52.4*96.27/10000</f>
        <v>16.502474460000002</v>
      </c>
      <c r="P139" s="6">
        <v>10.1</v>
      </c>
    </row>
    <row r="140" spans="1:16">
      <c r="B140" s="4">
        <v>2</v>
      </c>
      <c r="C140" s="4">
        <v>1221</v>
      </c>
      <c r="D140" s="4">
        <v>5</v>
      </c>
      <c r="E140" s="4">
        <v>16</v>
      </c>
      <c r="F140" s="4">
        <v>0.22</v>
      </c>
      <c r="G140" s="4">
        <f t="shared" si="24"/>
        <v>15.78</v>
      </c>
      <c r="H140" s="4">
        <v>15</v>
      </c>
      <c r="I140" s="4">
        <v>5.04</v>
      </c>
      <c r="J140" s="4">
        <f t="shared" si="25"/>
        <v>9.9600000000000009</v>
      </c>
      <c r="K140" s="4">
        <v>14</v>
      </c>
      <c r="L140" s="4">
        <v>3.48</v>
      </c>
      <c r="M140" s="4">
        <f t="shared" si="26"/>
        <v>10.52</v>
      </c>
      <c r="N140" s="4">
        <f t="shared" si="27"/>
        <v>36.260000000000005</v>
      </c>
      <c r="O140" s="5">
        <f t="shared" si="29"/>
        <v>19.307243148000001</v>
      </c>
      <c r="P140" s="6">
        <v>13</v>
      </c>
    </row>
    <row r="141" spans="1:16">
      <c r="B141" s="4">
        <v>3</v>
      </c>
      <c r="C141" s="4">
        <v>1221</v>
      </c>
      <c r="D141" s="4">
        <v>5</v>
      </c>
      <c r="E141" s="4">
        <v>16</v>
      </c>
      <c r="F141" s="4">
        <v>1.22</v>
      </c>
      <c r="G141" s="4">
        <f t="shared" si="24"/>
        <v>14.78</v>
      </c>
      <c r="H141" s="4">
        <v>15</v>
      </c>
      <c r="I141" s="4">
        <v>3.74</v>
      </c>
      <c r="J141" s="4">
        <f t="shared" si="25"/>
        <v>11.26</v>
      </c>
      <c r="K141" s="4">
        <v>14</v>
      </c>
      <c r="L141" s="4">
        <v>3</v>
      </c>
      <c r="M141" s="4">
        <f t="shared" si="26"/>
        <v>11</v>
      </c>
      <c r="N141" s="4">
        <f t="shared" si="27"/>
        <v>37.04</v>
      </c>
      <c r="O141" s="5">
        <f t="shared" si="29"/>
        <v>19.700717892</v>
      </c>
      <c r="P141" s="6">
        <v>14.100000000000001</v>
      </c>
    </row>
    <row r="142" spans="1:16">
      <c r="B142" s="4">
        <v>4</v>
      </c>
      <c r="C142" s="4">
        <v>1221</v>
      </c>
      <c r="D142" s="4">
        <v>5</v>
      </c>
      <c r="E142" s="4">
        <v>16</v>
      </c>
      <c r="F142" s="4">
        <v>2.66</v>
      </c>
      <c r="G142" s="4">
        <f t="shared" si="24"/>
        <v>13.34</v>
      </c>
      <c r="H142" s="4">
        <v>15</v>
      </c>
      <c r="I142" s="4">
        <v>5.46</v>
      </c>
      <c r="J142" s="4">
        <f t="shared" si="25"/>
        <v>9.5399999999999991</v>
      </c>
      <c r="K142" s="4">
        <v>14</v>
      </c>
      <c r="L142" s="4">
        <v>0.82</v>
      </c>
      <c r="M142" s="4">
        <f t="shared" si="26"/>
        <v>13.18</v>
      </c>
      <c r="N142" s="4">
        <f t="shared" si="27"/>
        <v>36.06</v>
      </c>
      <c r="O142" s="5">
        <f t="shared" si="29"/>
        <v>19.206352188</v>
      </c>
      <c r="P142" s="6">
        <v>19.100000000000001</v>
      </c>
    </row>
    <row r="143" spans="1:16">
      <c r="B143" s="4">
        <v>5</v>
      </c>
      <c r="C143" s="4">
        <v>1221</v>
      </c>
      <c r="D143" s="4">
        <v>5</v>
      </c>
      <c r="E143" s="4">
        <v>16</v>
      </c>
      <c r="F143" s="4">
        <v>1.56</v>
      </c>
      <c r="G143" s="4">
        <f t="shared" si="24"/>
        <v>14.44</v>
      </c>
      <c r="H143" s="4">
        <v>15</v>
      </c>
      <c r="I143" s="4">
        <v>5.12</v>
      </c>
      <c r="J143" s="4">
        <f t="shared" si="25"/>
        <v>9.879999999999999</v>
      </c>
      <c r="K143" s="4">
        <v>14</v>
      </c>
      <c r="L143" s="4">
        <v>1.6</v>
      </c>
      <c r="M143" s="4">
        <f t="shared" si="26"/>
        <v>12.4</v>
      </c>
      <c r="N143" s="4">
        <f t="shared" si="27"/>
        <v>36.72</v>
      </c>
      <c r="O143" s="5">
        <f t="shared" si="29"/>
        <v>19.539292356000001</v>
      </c>
      <c r="P143" s="6">
        <v>20.3</v>
      </c>
    </row>
    <row r="144" spans="1:16">
      <c r="B144" s="4">
        <v>6</v>
      </c>
      <c r="C144" s="4">
        <v>1221</v>
      </c>
      <c r="D144" s="4">
        <v>5</v>
      </c>
      <c r="E144" s="4">
        <v>16</v>
      </c>
      <c r="F144" s="4">
        <v>2.14</v>
      </c>
      <c r="G144" s="4">
        <f t="shared" si="24"/>
        <v>13.86</v>
      </c>
      <c r="H144" s="4">
        <v>15</v>
      </c>
      <c r="I144" s="4">
        <v>5.34</v>
      </c>
      <c r="J144" s="4">
        <f t="shared" si="25"/>
        <v>9.66</v>
      </c>
      <c r="K144" s="4">
        <v>14</v>
      </c>
      <c r="L144" s="4">
        <v>3</v>
      </c>
      <c r="M144" s="4">
        <f t="shared" si="26"/>
        <v>11</v>
      </c>
      <c r="N144" s="4">
        <f t="shared" si="27"/>
        <v>34.519999999999996</v>
      </c>
      <c r="O144" s="5">
        <f t="shared" si="29"/>
        <v>18.429491796000001</v>
      </c>
      <c r="P144" s="6">
        <v>21.5</v>
      </c>
    </row>
    <row r="145" spans="1:16">
      <c r="B145" s="4">
        <v>7</v>
      </c>
      <c r="C145" s="4">
        <v>1221</v>
      </c>
      <c r="D145" s="4">
        <v>5</v>
      </c>
      <c r="E145" s="4">
        <v>16</v>
      </c>
      <c r="F145" s="4">
        <v>1.38</v>
      </c>
      <c r="G145" s="4">
        <f t="shared" si="24"/>
        <v>14.620000000000001</v>
      </c>
      <c r="H145" s="4">
        <v>15</v>
      </c>
      <c r="I145" s="4">
        <v>3.86</v>
      </c>
      <c r="J145" s="4">
        <f t="shared" si="25"/>
        <v>11.14</v>
      </c>
      <c r="K145" s="4">
        <v>14</v>
      </c>
      <c r="L145" s="4">
        <v>3.18</v>
      </c>
      <c r="M145" s="4">
        <f t="shared" si="26"/>
        <v>10.82</v>
      </c>
      <c r="N145" s="4">
        <f t="shared" si="27"/>
        <v>36.58</v>
      </c>
      <c r="O145" s="5">
        <f t="shared" si="29"/>
        <v>19.468668684000001</v>
      </c>
      <c r="P145" s="6">
        <v>26.7</v>
      </c>
    </row>
    <row r="146" spans="1:16">
      <c r="B146" s="4">
        <v>8</v>
      </c>
      <c r="C146" s="4">
        <v>1221</v>
      </c>
      <c r="D146" s="4">
        <v>5</v>
      </c>
      <c r="E146" s="4">
        <v>16</v>
      </c>
      <c r="F146" s="4">
        <v>0.22</v>
      </c>
      <c r="G146" s="4">
        <f t="shared" si="24"/>
        <v>15.78</v>
      </c>
      <c r="H146" s="4">
        <v>15</v>
      </c>
      <c r="I146" s="4">
        <v>2.88</v>
      </c>
      <c r="J146" s="4">
        <f t="shared" si="25"/>
        <v>12.120000000000001</v>
      </c>
      <c r="K146" s="4">
        <v>14</v>
      </c>
      <c r="L146" s="4">
        <v>1.06</v>
      </c>
      <c r="M146" s="4">
        <f t="shared" si="26"/>
        <v>12.94</v>
      </c>
      <c r="N146" s="4">
        <f t="shared" si="27"/>
        <v>40.839999999999996</v>
      </c>
      <c r="O146" s="5">
        <f t="shared" si="29"/>
        <v>21.617646132000001</v>
      </c>
      <c r="P146" s="6">
        <v>27.7</v>
      </c>
    </row>
    <row r="147" spans="1:16">
      <c r="A147" s="3" t="s">
        <v>410</v>
      </c>
      <c r="B147" s="4">
        <v>1</v>
      </c>
      <c r="C147" s="4">
        <v>1222</v>
      </c>
      <c r="D147" s="4">
        <v>6</v>
      </c>
      <c r="E147" s="4">
        <v>16</v>
      </c>
      <c r="F147" s="4">
        <v>4.4000000000000004</v>
      </c>
      <c r="G147" s="4">
        <f t="shared" si="24"/>
        <v>11.6</v>
      </c>
      <c r="H147" s="4">
        <v>15</v>
      </c>
      <c r="I147" s="4">
        <v>4.32</v>
      </c>
      <c r="J147" s="4">
        <f t="shared" si="25"/>
        <v>10.68</v>
      </c>
      <c r="K147" s="4">
        <v>14</v>
      </c>
      <c r="L147" s="4">
        <v>3.26</v>
      </c>
      <c r="M147" s="4">
        <f t="shared" si="26"/>
        <v>10.74</v>
      </c>
      <c r="N147" s="4">
        <f t="shared" si="27"/>
        <v>33.020000000000003</v>
      </c>
      <c r="O147" s="5">
        <f t="shared" ref="O147:O154" si="30">(E147+H147+K147)*54.41*96.45/10000-(F147+I147+L147)*52.66*96.86/10000</f>
        <v>17.504724425200003</v>
      </c>
      <c r="P147" s="6">
        <v>8.9</v>
      </c>
    </row>
    <row r="148" spans="1:16">
      <c r="B148" s="4">
        <v>2</v>
      </c>
      <c r="C148" s="4">
        <v>1222</v>
      </c>
      <c r="D148" s="4">
        <v>6</v>
      </c>
      <c r="E148" s="4">
        <v>16</v>
      </c>
      <c r="F148" s="4">
        <v>1.58</v>
      </c>
      <c r="G148" s="4">
        <f t="shared" si="24"/>
        <v>14.42</v>
      </c>
      <c r="H148" s="4">
        <v>15</v>
      </c>
      <c r="I148" s="4">
        <v>5.64</v>
      </c>
      <c r="J148" s="4">
        <f t="shared" si="25"/>
        <v>9.36</v>
      </c>
      <c r="K148" s="4">
        <v>14</v>
      </c>
      <c r="L148" s="4">
        <v>3.26</v>
      </c>
      <c r="M148" s="4">
        <f t="shared" si="26"/>
        <v>10.74</v>
      </c>
      <c r="N148" s="4">
        <f t="shared" si="27"/>
        <v>34.520000000000003</v>
      </c>
      <c r="O148" s="5">
        <f t="shared" si="30"/>
        <v>18.269821565200001</v>
      </c>
      <c r="P148" s="6">
        <v>12.8</v>
      </c>
    </row>
    <row r="149" spans="1:16">
      <c r="B149" s="4">
        <v>3</v>
      </c>
      <c r="C149" s="4">
        <v>1222</v>
      </c>
      <c r="D149" s="4">
        <v>6</v>
      </c>
      <c r="E149" s="4">
        <v>16</v>
      </c>
      <c r="F149" s="4">
        <v>1.46</v>
      </c>
      <c r="G149" s="4">
        <f t="shared" si="24"/>
        <v>14.54</v>
      </c>
      <c r="H149" s="4">
        <v>15</v>
      </c>
      <c r="I149" s="4">
        <v>2.02</v>
      </c>
      <c r="J149" s="4">
        <f t="shared" si="25"/>
        <v>12.98</v>
      </c>
      <c r="K149" s="4">
        <v>14</v>
      </c>
      <c r="L149" s="4">
        <v>0.96</v>
      </c>
      <c r="M149" s="4">
        <f t="shared" si="26"/>
        <v>13.04</v>
      </c>
      <c r="N149" s="4">
        <f t="shared" si="27"/>
        <v>40.56</v>
      </c>
      <c r="O149" s="5">
        <f t="shared" si="30"/>
        <v>21.350612715600001</v>
      </c>
      <c r="P149" s="6">
        <v>11.6</v>
      </c>
    </row>
    <row r="150" spans="1:16">
      <c r="B150" s="4">
        <v>4</v>
      </c>
      <c r="C150" s="4">
        <v>1222</v>
      </c>
      <c r="D150" s="4">
        <v>6</v>
      </c>
      <c r="E150" s="4">
        <v>16</v>
      </c>
      <c r="F150" s="4">
        <v>1.24</v>
      </c>
      <c r="G150" s="4">
        <f t="shared" si="24"/>
        <v>14.76</v>
      </c>
      <c r="H150" s="4">
        <v>15</v>
      </c>
      <c r="I150" s="4">
        <v>1.24</v>
      </c>
      <c r="J150" s="4">
        <f t="shared" si="25"/>
        <v>13.76</v>
      </c>
      <c r="K150" s="4">
        <v>14</v>
      </c>
      <c r="L150" s="4">
        <v>0.72</v>
      </c>
      <c r="M150" s="4">
        <f t="shared" si="26"/>
        <v>13.28</v>
      </c>
      <c r="N150" s="4">
        <f t="shared" si="27"/>
        <v>41.8</v>
      </c>
      <c r="O150" s="5">
        <f t="shared" si="30"/>
        <v>21.983093018000002</v>
      </c>
      <c r="P150" s="6">
        <v>10.599999999999998</v>
      </c>
    </row>
    <row r="151" spans="1:16">
      <c r="B151" s="4">
        <v>5</v>
      </c>
      <c r="C151" s="4">
        <v>1222</v>
      </c>
      <c r="D151" s="4">
        <v>6</v>
      </c>
      <c r="E151" s="4">
        <v>16</v>
      </c>
      <c r="F151" s="4">
        <v>0.66</v>
      </c>
      <c r="G151" s="4">
        <f t="shared" si="24"/>
        <v>15.34</v>
      </c>
      <c r="H151" s="4">
        <v>15</v>
      </c>
      <c r="I151" s="4">
        <v>3.44</v>
      </c>
      <c r="J151" s="4">
        <f t="shared" si="25"/>
        <v>11.56</v>
      </c>
      <c r="K151" s="4">
        <v>14</v>
      </c>
      <c r="L151" s="4">
        <v>3.24</v>
      </c>
      <c r="M151" s="4">
        <f t="shared" si="26"/>
        <v>10.76</v>
      </c>
      <c r="N151" s="4">
        <f t="shared" si="27"/>
        <v>37.659999999999997</v>
      </c>
      <c r="O151" s="5">
        <f t="shared" si="30"/>
        <v>19.871424911600002</v>
      </c>
      <c r="P151" s="6">
        <v>21.7</v>
      </c>
    </row>
    <row r="152" spans="1:16">
      <c r="B152" s="4">
        <v>6</v>
      </c>
      <c r="C152" s="4">
        <v>1222</v>
      </c>
      <c r="D152" s="4">
        <v>6</v>
      </c>
      <c r="E152" s="4">
        <v>16</v>
      </c>
      <c r="F152" s="4">
        <v>0.98</v>
      </c>
      <c r="G152" s="4">
        <f t="shared" si="24"/>
        <v>15.02</v>
      </c>
      <c r="H152" s="4">
        <v>15</v>
      </c>
      <c r="I152" s="4">
        <v>4.46</v>
      </c>
      <c r="J152" s="4">
        <f t="shared" si="25"/>
        <v>10.54</v>
      </c>
      <c r="K152" s="4">
        <v>14</v>
      </c>
      <c r="L152" s="4">
        <v>1.44</v>
      </c>
      <c r="M152" s="4">
        <f t="shared" si="26"/>
        <v>12.56</v>
      </c>
      <c r="N152" s="4">
        <f t="shared" si="27"/>
        <v>38.119999999999997</v>
      </c>
      <c r="O152" s="5">
        <f t="shared" si="30"/>
        <v>20.106054701200001</v>
      </c>
      <c r="P152" s="6">
        <v>21.4</v>
      </c>
    </row>
    <row r="153" spans="1:16">
      <c r="B153" s="4">
        <v>7</v>
      </c>
      <c r="C153" s="4">
        <v>1222</v>
      </c>
      <c r="D153" s="4">
        <v>6</v>
      </c>
      <c r="E153" s="4">
        <v>16</v>
      </c>
      <c r="F153" s="4">
        <v>0.94</v>
      </c>
      <c r="G153" s="4">
        <f t="shared" si="24"/>
        <v>15.06</v>
      </c>
      <c r="H153" s="4">
        <v>15</v>
      </c>
      <c r="I153" s="4">
        <v>0.78</v>
      </c>
      <c r="J153" s="4">
        <f t="shared" si="25"/>
        <v>14.22</v>
      </c>
      <c r="K153" s="4">
        <v>14</v>
      </c>
      <c r="L153" s="4">
        <v>1.48</v>
      </c>
      <c r="M153" s="4">
        <f t="shared" si="26"/>
        <v>12.52</v>
      </c>
      <c r="N153" s="4">
        <f t="shared" si="27"/>
        <v>41.8</v>
      </c>
      <c r="O153" s="5">
        <f t="shared" si="30"/>
        <v>21.983093018000002</v>
      </c>
      <c r="P153" s="6">
        <v>29.6</v>
      </c>
    </row>
    <row r="154" spans="1:16">
      <c r="B154" s="4">
        <v>8</v>
      </c>
      <c r="C154" s="4">
        <v>1222</v>
      </c>
      <c r="D154" s="4">
        <v>6</v>
      </c>
      <c r="E154" s="4">
        <v>16</v>
      </c>
      <c r="F154" s="4">
        <v>1.52</v>
      </c>
      <c r="G154" s="4">
        <f t="shared" si="24"/>
        <v>14.48</v>
      </c>
      <c r="H154" s="4">
        <v>15</v>
      </c>
      <c r="I154" s="4">
        <v>3.04</v>
      </c>
      <c r="J154" s="4">
        <f t="shared" si="25"/>
        <v>11.96</v>
      </c>
      <c r="K154" s="4">
        <v>14</v>
      </c>
      <c r="L154" s="4">
        <v>1.96</v>
      </c>
      <c r="M154" s="4">
        <f t="shared" si="26"/>
        <v>12.04</v>
      </c>
      <c r="N154" s="4">
        <f t="shared" si="27"/>
        <v>38.480000000000004</v>
      </c>
      <c r="O154" s="5">
        <f t="shared" si="30"/>
        <v>20.2896780148</v>
      </c>
      <c r="P154" s="6">
        <v>22.9</v>
      </c>
    </row>
    <row r="155" spans="1:16">
      <c r="A155" s="3" t="s">
        <v>411</v>
      </c>
      <c r="B155" s="4">
        <v>1</v>
      </c>
      <c r="C155" s="4">
        <v>1222</v>
      </c>
      <c r="D155" s="4">
        <v>6</v>
      </c>
      <c r="E155" s="4">
        <v>16</v>
      </c>
      <c r="F155" s="4">
        <v>0.04</v>
      </c>
      <c r="G155" s="4">
        <f t="shared" si="24"/>
        <v>15.96</v>
      </c>
      <c r="H155" s="4">
        <v>15</v>
      </c>
      <c r="I155" s="4">
        <v>1.4</v>
      </c>
      <c r="J155" s="4">
        <f t="shared" si="25"/>
        <v>13.6</v>
      </c>
      <c r="K155" s="4">
        <v>14</v>
      </c>
      <c r="L155" s="4">
        <v>1.5</v>
      </c>
      <c r="M155" s="4">
        <f t="shared" si="26"/>
        <v>12.5</v>
      </c>
      <c r="N155" s="4">
        <f t="shared" si="27"/>
        <v>42.06</v>
      </c>
      <c r="O155" s="5">
        <f t="shared" ref="O155:O162" si="31">(E155+H155+K155)*55*97.1/10000-(F155+I155+L155)*52.31*96.05/10000</f>
        <v>22.555083603</v>
      </c>
      <c r="P155" s="6">
        <v>13.100000000000001</v>
      </c>
    </row>
    <row r="156" spans="1:16">
      <c r="B156" s="4">
        <v>2</v>
      </c>
      <c r="C156" s="4">
        <v>1222</v>
      </c>
      <c r="D156" s="4">
        <v>6</v>
      </c>
      <c r="E156" s="4">
        <v>16</v>
      </c>
      <c r="F156" s="4">
        <v>4.12</v>
      </c>
      <c r="G156" s="4">
        <f t="shared" si="24"/>
        <v>11.879999999999999</v>
      </c>
      <c r="H156" s="4">
        <v>15</v>
      </c>
      <c r="I156" s="4">
        <v>4.4000000000000004</v>
      </c>
      <c r="J156" s="4">
        <f t="shared" si="25"/>
        <v>10.6</v>
      </c>
      <c r="K156" s="4">
        <v>14</v>
      </c>
      <c r="L156" s="4">
        <v>3.38</v>
      </c>
      <c r="M156" s="4">
        <f t="shared" si="26"/>
        <v>10.620000000000001</v>
      </c>
      <c r="N156" s="4">
        <f t="shared" si="27"/>
        <v>33.099999999999994</v>
      </c>
      <c r="O156" s="5">
        <f t="shared" si="31"/>
        <v>18.053243155000004</v>
      </c>
      <c r="P156" s="6">
        <v>16.7</v>
      </c>
    </row>
    <row r="157" spans="1:16">
      <c r="B157" s="4">
        <v>3</v>
      </c>
      <c r="C157" s="4">
        <v>1222</v>
      </c>
      <c r="D157" s="4">
        <v>6</v>
      </c>
      <c r="E157" s="4">
        <v>16</v>
      </c>
      <c r="F157" s="4">
        <v>1.06</v>
      </c>
      <c r="G157" s="4">
        <f t="shared" si="24"/>
        <v>14.94</v>
      </c>
      <c r="H157" s="4">
        <v>15</v>
      </c>
      <c r="I157" s="4">
        <v>1.26</v>
      </c>
      <c r="J157" s="4">
        <f t="shared" si="25"/>
        <v>13.74</v>
      </c>
      <c r="K157" s="4">
        <v>14</v>
      </c>
      <c r="L157" s="4">
        <v>3.7</v>
      </c>
      <c r="M157" s="4">
        <f t="shared" si="26"/>
        <v>10.3</v>
      </c>
      <c r="N157" s="4">
        <f t="shared" si="27"/>
        <v>38.980000000000004</v>
      </c>
      <c r="O157" s="5">
        <f t="shared" si="31"/>
        <v>21.007575949</v>
      </c>
      <c r="P157" s="6">
        <v>11.6</v>
      </c>
    </row>
    <row r="158" spans="1:16">
      <c r="B158" s="4">
        <v>4</v>
      </c>
      <c r="C158" s="4">
        <v>1222</v>
      </c>
      <c r="D158" s="4">
        <v>6</v>
      </c>
      <c r="E158" s="4">
        <v>16</v>
      </c>
      <c r="F158" s="4">
        <v>0.44</v>
      </c>
      <c r="G158" s="4">
        <f t="shared" si="24"/>
        <v>15.56</v>
      </c>
      <c r="H158" s="4">
        <v>15</v>
      </c>
      <c r="I158" s="4">
        <v>4.1399999999999997</v>
      </c>
      <c r="J158" s="4">
        <f t="shared" si="25"/>
        <v>10.86</v>
      </c>
      <c r="K158" s="4">
        <v>14</v>
      </c>
      <c r="L158" s="4">
        <v>2.88</v>
      </c>
      <c r="M158" s="4">
        <f t="shared" si="26"/>
        <v>11.120000000000001</v>
      </c>
      <c r="N158" s="4">
        <f t="shared" si="27"/>
        <v>37.540000000000006</v>
      </c>
      <c r="O158" s="5">
        <f t="shared" si="31"/>
        <v>20.284065877000003</v>
      </c>
      <c r="P158" s="6">
        <v>16.3</v>
      </c>
    </row>
    <row r="159" spans="1:16">
      <c r="B159" s="4">
        <v>5</v>
      </c>
      <c r="C159" s="4">
        <v>1222</v>
      </c>
      <c r="D159" s="4">
        <v>6</v>
      </c>
      <c r="E159" s="4">
        <v>16</v>
      </c>
      <c r="F159" s="4">
        <v>0.28000000000000003</v>
      </c>
      <c r="G159" s="4">
        <f t="shared" si="24"/>
        <v>15.72</v>
      </c>
      <c r="H159" s="4">
        <v>15</v>
      </c>
      <c r="I159" s="4">
        <v>5.52</v>
      </c>
      <c r="J159" s="4">
        <f t="shared" si="25"/>
        <v>9.48</v>
      </c>
      <c r="K159" s="4">
        <v>14</v>
      </c>
      <c r="L159" s="4">
        <v>1.72</v>
      </c>
      <c r="M159" s="4">
        <f t="shared" si="26"/>
        <v>12.28</v>
      </c>
      <c r="N159" s="4">
        <f t="shared" si="27"/>
        <v>37.480000000000004</v>
      </c>
      <c r="O159" s="5">
        <f t="shared" si="31"/>
        <v>20.253919624000002</v>
      </c>
      <c r="P159" s="6">
        <v>19.600000000000001</v>
      </c>
    </row>
    <row r="160" spans="1:16">
      <c r="B160" s="4">
        <v>6</v>
      </c>
      <c r="C160" s="4">
        <v>1222</v>
      </c>
      <c r="D160" s="4">
        <v>6</v>
      </c>
      <c r="E160" s="4">
        <v>16</v>
      </c>
      <c r="F160" s="4">
        <v>0.52</v>
      </c>
      <c r="G160" s="4">
        <f t="shared" si="24"/>
        <v>15.48</v>
      </c>
      <c r="H160" s="4">
        <v>15</v>
      </c>
      <c r="I160" s="4">
        <v>4.5</v>
      </c>
      <c r="J160" s="4">
        <f t="shared" si="25"/>
        <v>10.5</v>
      </c>
      <c r="K160" s="4">
        <v>14</v>
      </c>
      <c r="L160" s="4">
        <v>1.82</v>
      </c>
      <c r="M160" s="4">
        <f t="shared" si="26"/>
        <v>12.18</v>
      </c>
      <c r="N160" s="4">
        <f t="shared" si="27"/>
        <v>38.159999999999997</v>
      </c>
      <c r="O160" s="5">
        <f t="shared" si="31"/>
        <v>20.595577158000001</v>
      </c>
      <c r="P160" s="6">
        <v>15.1</v>
      </c>
    </row>
    <row r="161" spans="1:16">
      <c r="B161" s="4">
        <v>7</v>
      </c>
      <c r="C161" s="4">
        <v>1222</v>
      </c>
      <c r="D161" s="4">
        <v>6</v>
      </c>
      <c r="E161" s="4">
        <v>16</v>
      </c>
      <c r="F161" s="4">
        <v>2.84</v>
      </c>
      <c r="G161" s="4">
        <f t="shared" si="24"/>
        <v>13.16</v>
      </c>
      <c r="H161" s="4">
        <v>15</v>
      </c>
      <c r="I161" s="4">
        <v>2.02</v>
      </c>
      <c r="J161" s="4">
        <f t="shared" si="25"/>
        <v>12.98</v>
      </c>
      <c r="K161" s="4">
        <v>14</v>
      </c>
      <c r="L161" s="4">
        <v>1.5</v>
      </c>
      <c r="M161" s="4">
        <f t="shared" si="26"/>
        <v>12.5</v>
      </c>
      <c r="N161" s="4">
        <f t="shared" si="27"/>
        <v>38.64</v>
      </c>
      <c r="O161" s="5">
        <f t="shared" si="31"/>
        <v>20.836747182000003</v>
      </c>
      <c r="P161" s="6">
        <v>20.100000000000001</v>
      </c>
    </row>
    <row r="162" spans="1:16">
      <c r="B162" s="4">
        <v>8</v>
      </c>
      <c r="C162" s="4">
        <v>1222</v>
      </c>
      <c r="D162" s="4">
        <v>6</v>
      </c>
      <c r="E162" s="4">
        <v>16</v>
      </c>
      <c r="F162" s="4">
        <v>0.28000000000000003</v>
      </c>
      <c r="G162" s="4">
        <f t="shared" si="24"/>
        <v>15.72</v>
      </c>
      <c r="H162" s="4">
        <v>15</v>
      </c>
      <c r="I162" s="4">
        <v>4.26</v>
      </c>
      <c r="J162" s="4">
        <f t="shared" si="25"/>
        <v>10.74</v>
      </c>
      <c r="K162" s="4">
        <v>14</v>
      </c>
      <c r="L162" s="4">
        <v>2.62</v>
      </c>
      <c r="M162" s="4">
        <f t="shared" si="26"/>
        <v>11.379999999999999</v>
      </c>
      <c r="N162" s="4">
        <f t="shared" si="27"/>
        <v>37.840000000000003</v>
      </c>
      <c r="O162" s="5">
        <f t="shared" si="31"/>
        <v>20.434797142000001</v>
      </c>
      <c r="P162" s="6">
        <v>26.799999999999997</v>
      </c>
    </row>
    <row r="163" spans="1:16">
      <c r="A163" s="3" t="s">
        <v>412</v>
      </c>
      <c r="B163" s="4">
        <v>1</v>
      </c>
      <c r="C163" s="4">
        <v>1222</v>
      </c>
      <c r="D163" s="4">
        <v>6</v>
      </c>
      <c r="E163" s="4">
        <v>16</v>
      </c>
      <c r="F163" s="4">
        <v>1.64</v>
      </c>
      <c r="G163" s="4">
        <f t="shared" si="24"/>
        <v>14.36</v>
      </c>
      <c r="H163" s="4">
        <v>15</v>
      </c>
      <c r="I163" s="4">
        <v>5.4</v>
      </c>
      <c r="J163" s="4">
        <f t="shared" si="25"/>
        <v>9.6</v>
      </c>
      <c r="K163" s="4">
        <v>14</v>
      </c>
      <c r="L163" s="4">
        <v>3.54</v>
      </c>
      <c r="M163" s="4">
        <f t="shared" si="26"/>
        <v>10.46</v>
      </c>
      <c r="N163" s="4">
        <f t="shared" si="27"/>
        <v>34.42</v>
      </c>
      <c r="O163" s="5">
        <f t="shared" ref="O163:O170" si="32">(E163+H163+K163)*54.91*95.98/10000-(F163+I163+L163)*52.4*96.27/10000</f>
        <v>18.379046316</v>
      </c>
      <c r="P163" s="6">
        <v>7.8000000000000007</v>
      </c>
    </row>
    <row r="164" spans="1:16">
      <c r="B164" s="4">
        <v>2</v>
      </c>
      <c r="C164" s="4">
        <v>1222</v>
      </c>
      <c r="D164" s="4">
        <v>6</v>
      </c>
      <c r="E164" s="4">
        <v>16</v>
      </c>
      <c r="F164" s="4">
        <v>1.84</v>
      </c>
      <c r="G164" s="4">
        <f t="shared" si="24"/>
        <v>14.16</v>
      </c>
      <c r="H164" s="4">
        <v>15</v>
      </c>
      <c r="I164" s="4">
        <v>3.12</v>
      </c>
      <c r="J164" s="4">
        <f t="shared" si="25"/>
        <v>11.879999999999999</v>
      </c>
      <c r="K164" s="4">
        <v>14</v>
      </c>
      <c r="L164" s="4">
        <v>3.7</v>
      </c>
      <c r="M164" s="4">
        <f t="shared" si="26"/>
        <v>10.3</v>
      </c>
      <c r="N164" s="4">
        <f t="shared" si="27"/>
        <v>36.340000000000003</v>
      </c>
      <c r="O164" s="5">
        <f t="shared" si="32"/>
        <v>19.347599532</v>
      </c>
      <c r="P164" s="6">
        <v>12.3</v>
      </c>
    </row>
    <row r="165" spans="1:16">
      <c r="B165" s="4">
        <v>3</v>
      </c>
      <c r="C165" s="4">
        <v>1222</v>
      </c>
      <c r="D165" s="4">
        <v>6</v>
      </c>
      <c r="E165" s="4">
        <v>16</v>
      </c>
      <c r="F165" s="4">
        <v>1.72</v>
      </c>
      <c r="G165" s="4">
        <f t="shared" si="24"/>
        <v>14.28</v>
      </c>
      <c r="H165" s="4">
        <v>15</v>
      </c>
      <c r="I165" s="4">
        <v>2.66</v>
      </c>
      <c r="J165" s="4">
        <f t="shared" si="25"/>
        <v>12.34</v>
      </c>
      <c r="K165" s="4">
        <v>14</v>
      </c>
      <c r="L165" s="4">
        <v>1.24</v>
      </c>
      <c r="M165" s="4">
        <f t="shared" si="26"/>
        <v>12.76</v>
      </c>
      <c r="N165" s="4">
        <f t="shared" si="27"/>
        <v>39.379999999999995</v>
      </c>
      <c r="O165" s="5">
        <f t="shared" si="32"/>
        <v>20.881142124</v>
      </c>
      <c r="P165" s="6">
        <v>14</v>
      </c>
    </row>
    <row r="166" spans="1:16">
      <c r="B166" s="4">
        <v>4</v>
      </c>
      <c r="C166" s="4">
        <v>1222</v>
      </c>
      <c r="D166" s="4">
        <v>6</v>
      </c>
      <c r="E166" s="4">
        <v>16</v>
      </c>
      <c r="F166" s="4">
        <v>0.62</v>
      </c>
      <c r="G166" s="4">
        <f t="shared" si="24"/>
        <v>15.38</v>
      </c>
      <c r="H166" s="4">
        <v>15</v>
      </c>
      <c r="I166" s="4">
        <v>5.96</v>
      </c>
      <c r="J166" s="4">
        <f t="shared" si="25"/>
        <v>9.0399999999999991</v>
      </c>
      <c r="K166" s="4">
        <v>14</v>
      </c>
      <c r="L166" s="4">
        <v>2.56</v>
      </c>
      <c r="M166" s="4">
        <f t="shared" si="26"/>
        <v>11.44</v>
      </c>
      <c r="N166" s="4">
        <f t="shared" si="27"/>
        <v>35.86</v>
      </c>
      <c r="O166" s="5">
        <f t="shared" si="32"/>
        <v>19.105461227999999</v>
      </c>
      <c r="P166" s="6">
        <v>19.7</v>
      </c>
    </row>
    <row r="167" spans="1:16">
      <c r="B167" s="4">
        <v>5</v>
      </c>
      <c r="C167" s="4">
        <v>1222</v>
      </c>
      <c r="D167" s="4">
        <v>6</v>
      </c>
      <c r="E167" s="4">
        <v>16</v>
      </c>
      <c r="F167" s="4">
        <v>0.04</v>
      </c>
      <c r="G167" s="4">
        <f t="shared" si="24"/>
        <v>15.96</v>
      </c>
      <c r="H167" s="4">
        <v>15</v>
      </c>
      <c r="I167" s="4">
        <v>0.56000000000000005</v>
      </c>
      <c r="J167" s="4">
        <f t="shared" si="25"/>
        <v>14.44</v>
      </c>
      <c r="K167" s="4">
        <v>14</v>
      </c>
      <c r="L167" s="4">
        <v>1.88</v>
      </c>
      <c r="M167" s="4">
        <f t="shared" si="26"/>
        <v>12.120000000000001</v>
      </c>
      <c r="N167" s="4">
        <f t="shared" si="27"/>
        <v>42.519999999999996</v>
      </c>
      <c r="O167" s="5">
        <f t="shared" si="32"/>
        <v>22.465130196</v>
      </c>
      <c r="P167" s="6">
        <v>18.600000000000001</v>
      </c>
    </row>
    <row r="168" spans="1:16">
      <c r="B168" s="4">
        <v>6</v>
      </c>
      <c r="C168" s="4">
        <v>1222</v>
      </c>
      <c r="D168" s="4">
        <v>6</v>
      </c>
      <c r="E168" s="4">
        <v>16</v>
      </c>
      <c r="F168" s="4">
        <v>0.82</v>
      </c>
      <c r="G168" s="4">
        <f t="shared" si="24"/>
        <v>15.18</v>
      </c>
      <c r="H168" s="4">
        <v>15</v>
      </c>
      <c r="I168" s="4">
        <v>3.28</v>
      </c>
      <c r="J168" s="4">
        <f t="shared" si="25"/>
        <v>11.72</v>
      </c>
      <c r="K168" s="4">
        <v>14</v>
      </c>
      <c r="L168" s="4">
        <v>3</v>
      </c>
      <c r="M168" s="4">
        <f t="shared" si="26"/>
        <v>11</v>
      </c>
      <c r="N168" s="4">
        <f t="shared" si="27"/>
        <v>37.9</v>
      </c>
      <c r="O168" s="5">
        <f t="shared" si="32"/>
        <v>20.134549020000001</v>
      </c>
      <c r="P168" s="6">
        <v>20.8</v>
      </c>
    </row>
    <row r="169" spans="1:16">
      <c r="B169" s="4">
        <v>7</v>
      </c>
      <c r="C169" s="4">
        <v>1222</v>
      </c>
      <c r="D169" s="4">
        <v>6</v>
      </c>
      <c r="E169" s="4">
        <v>16</v>
      </c>
      <c r="F169" s="4">
        <v>0.57999999999999996</v>
      </c>
      <c r="G169" s="4">
        <f t="shared" si="24"/>
        <v>15.42</v>
      </c>
      <c r="H169" s="4">
        <v>15</v>
      </c>
      <c r="I169" s="4">
        <v>2.7</v>
      </c>
      <c r="J169" s="4">
        <f t="shared" si="25"/>
        <v>12.3</v>
      </c>
      <c r="K169" s="4">
        <v>14</v>
      </c>
      <c r="L169" s="4">
        <v>3.76</v>
      </c>
      <c r="M169" s="4">
        <f t="shared" si="26"/>
        <v>10.24</v>
      </c>
      <c r="N169" s="4">
        <f t="shared" si="27"/>
        <v>37.96</v>
      </c>
      <c r="O169" s="5">
        <f t="shared" si="32"/>
        <v>20.164816307999999</v>
      </c>
      <c r="P169" s="6">
        <v>23.1</v>
      </c>
    </row>
    <row r="170" spans="1:16">
      <c r="B170" s="4">
        <v>8</v>
      </c>
      <c r="C170" s="4">
        <v>1222</v>
      </c>
      <c r="D170" s="4">
        <v>6</v>
      </c>
      <c r="E170" s="4">
        <v>16</v>
      </c>
      <c r="F170" s="4">
        <v>0.18</v>
      </c>
      <c r="G170" s="4">
        <f t="shared" si="24"/>
        <v>15.82</v>
      </c>
      <c r="H170" s="4">
        <v>15</v>
      </c>
      <c r="I170" s="4">
        <v>0.72</v>
      </c>
      <c r="J170" s="4">
        <f t="shared" si="25"/>
        <v>14.28</v>
      </c>
      <c r="K170" s="4">
        <v>14</v>
      </c>
      <c r="L170" s="4">
        <v>1.44</v>
      </c>
      <c r="M170" s="4">
        <f t="shared" si="26"/>
        <v>12.56</v>
      </c>
      <c r="N170" s="4">
        <f t="shared" si="27"/>
        <v>42.660000000000004</v>
      </c>
      <c r="O170" s="5">
        <f t="shared" si="32"/>
        <v>22.535753868</v>
      </c>
      <c r="P170" s="6">
        <v>23.6</v>
      </c>
    </row>
    <row r="171" spans="1:16">
      <c r="A171" s="3" t="s">
        <v>410</v>
      </c>
      <c r="B171" s="4">
        <v>1</v>
      </c>
      <c r="C171" s="4">
        <v>1223</v>
      </c>
      <c r="D171" s="4">
        <v>7</v>
      </c>
      <c r="E171" s="4">
        <v>16</v>
      </c>
      <c r="F171" s="4">
        <v>5.34</v>
      </c>
      <c r="G171" s="4">
        <f t="shared" si="24"/>
        <v>10.66</v>
      </c>
      <c r="H171" s="4">
        <v>15</v>
      </c>
      <c r="I171" s="4">
        <v>3.22</v>
      </c>
      <c r="J171" s="4">
        <f t="shared" si="25"/>
        <v>11.78</v>
      </c>
      <c r="K171" s="4">
        <v>5</v>
      </c>
      <c r="L171" s="4">
        <v>0</v>
      </c>
      <c r="M171" s="4">
        <v>5</v>
      </c>
      <c r="N171" s="4">
        <f t="shared" si="27"/>
        <v>27.439999999999998</v>
      </c>
      <c r="O171" s="5">
        <f t="shared" ref="O171:O178" si="33">(E171+H171+K171)*54.41*96.45/10000-(F171+I171+L171)*52.66*96.86/10000</f>
        <v>14.526085854399996</v>
      </c>
      <c r="P171" s="6">
        <v>10.1</v>
      </c>
    </row>
    <row r="172" spans="1:16">
      <c r="B172" s="4">
        <v>2</v>
      </c>
      <c r="C172" s="4">
        <v>1223</v>
      </c>
      <c r="D172" s="4">
        <v>7</v>
      </c>
      <c r="E172" s="4">
        <v>16</v>
      </c>
      <c r="F172" s="4">
        <v>0.32</v>
      </c>
      <c r="G172" s="4">
        <f t="shared" si="24"/>
        <v>15.68</v>
      </c>
      <c r="H172" s="4">
        <v>15</v>
      </c>
      <c r="I172" s="4">
        <v>1.92</v>
      </c>
      <c r="J172" s="4">
        <f t="shared" si="25"/>
        <v>13.08</v>
      </c>
      <c r="K172" s="4">
        <v>5</v>
      </c>
      <c r="L172" s="4">
        <v>0</v>
      </c>
      <c r="M172" s="4">
        <v>5</v>
      </c>
      <c r="N172" s="4">
        <f t="shared" si="27"/>
        <v>33.76</v>
      </c>
      <c r="O172" s="5">
        <f t="shared" si="33"/>
        <v>17.749695137599996</v>
      </c>
      <c r="P172" s="6">
        <v>13.3</v>
      </c>
    </row>
    <row r="173" spans="1:16">
      <c r="B173" s="4">
        <v>3</v>
      </c>
      <c r="C173" s="4">
        <v>1223</v>
      </c>
      <c r="D173" s="4">
        <v>7</v>
      </c>
      <c r="E173" s="4">
        <v>16</v>
      </c>
      <c r="F173" s="4">
        <v>0.68</v>
      </c>
      <c r="G173" s="4">
        <f t="shared" si="24"/>
        <v>15.32</v>
      </c>
      <c r="H173" s="4">
        <v>15</v>
      </c>
      <c r="I173" s="4">
        <v>0.82</v>
      </c>
      <c r="J173" s="4">
        <f t="shared" si="25"/>
        <v>14.18</v>
      </c>
      <c r="K173" s="4">
        <v>5</v>
      </c>
      <c r="L173" s="4">
        <v>0</v>
      </c>
      <c r="M173" s="4">
        <v>5</v>
      </c>
      <c r="N173" s="4">
        <f t="shared" si="27"/>
        <v>34.5</v>
      </c>
      <c r="O173" s="5">
        <f t="shared" si="33"/>
        <v>18.127143059999995</v>
      </c>
      <c r="P173" s="6">
        <v>14.500000000000002</v>
      </c>
    </row>
    <row r="174" spans="1:16">
      <c r="B174" s="4">
        <v>4</v>
      </c>
      <c r="C174" s="4">
        <v>1223</v>
      </c>
      <c r="D174" s="4">
        <v>7</v>
      </c>
      <c r="E174" s="4">
        <v>16</v>
      </c>
      <c r="F174" s="4">
        <v>0.06</v>
      </c>
      <c r="G174" s="4">
        <f t="shared" si="24"/>
        <v>15.94</v>
      </c>
      <c r="H174" s="4">
        <v>15</v>
      </c>
      <c r="I174" s="4">
        <v>3.1</v>
      </c>
      <c r="J174" s="4">
        <f t="shared" si="25"/>
        <v>11.9</v>
      </c>
      <c r="K174" s="4">
        <v>5</v>
      </c>
      <c r="L174" s="4">
        <v>0</v>
      </c>
      <c r="M174" s="4">
        <v>5</v>
      </c>
      <c r="N174" s="4">
        <f t="shared" si="27"/>
        <v>32.840000000000003</v>
      </c>
      <c r="O174" s="5">
        <f t="shared" si="33"/>
        <v>17.280435558399997</v>
      </c>
      <c r="P174" s="6">
        <v>15.400000000000002</v>
      </c>
    </row>
    <row r="175" spans="1:16">
      <c r="B175" s="4">
        <v>5</v>
      </c>
      <c r="C175" s="4">
        <v>1223</v>
      </c>
      <c r="D175" s="4">
        <v>7</v>
      </c>
      <c r="E175" s="4">
        <v>16</v>
      </c>
      <c r="F175" s="4">
        <v>2.46</v>
      </c>
      <c r="G175" s="4">
        <f t="shared" si="24"/>
        <v>13.54</v>
      </c>
      <c r="H175" s="4">
        <v>15</v>
      </c>
      <c r="I175" s="4">
        <v>2.82</v>
      </c>
      <c r="J175" s="4">
        <f t="shared" si="25"/>
        <v>12.18</v>
      </c>
      <c r="K175" s="4">
        <v>8</v>
      </c>
      <c r="L175" s="4">
        <v>0</v>
      </c>
      <c r="M175" s="4">
        <v>8</v>
      </c>
      <c r="N175" s="4">
        <f t="shared" si="27"/>
        <v>33.72</v>
      </c>
      <c r="O175" s="5">
        <f t="shared" si="33"/>
        <v>17.773451617199999</v>
      </c>
      <c r="P175" s="6">
        <v>21.2</v>
      </c>
    </row>
    <row r="176" spans="1:16">
      <c r="B176" s="4">
        <v>6</v>
      </c>
      <c r="C176" s="4">
        <v>1223</v>
      </c>
      <c r="D176" s="4">
        <v>7</v>
      </c>
      <c r="E176" s="4">
        <v>16</v>
      </c>
      <c r="F176" s="4">
        <v>0.22</v>
      </c>
      <c r="G176" s="4">
        <f t="shared" si="24"/>
        <v>15.78</v>
      </c>
      <c r="H176" s="4">
        <v>15</v>
      </c>
      <c r="I176" s="4">
        <v>0.88</v>
      </c>
      <c r="J176" s="4">
        <f t="shared" si="25"/>
        <v>14.12</v>
      </c>
      <c r="K176" s="4">
        <v>5</v>
      </c>
      <c r="L176" s="4">
        <v>0</v>
      </c>
      <c r="M176" s="4">
        <v>5</v>
      </c>
      <c r="N176" s="4">
        <f t="shared" si="27"/>
        <v>34.9</v>
      </c>
      <c r="O176" s="5">
        <f t="shared" si="33"/>
        <v>18.331168963999996</v>
      </c>
      <c r="P176" s="6">
        <v>19.899999999999999</v>
      </c>
    </row>
    <row r="177" spans="1:16">
      <c r="B177" s="4">
        <v>7</v>
      </c>
      <c r="C177" s="4">
        <v>1223</v>
      </c>
      <c r="D177" s="4">
        <v>7</v>
      </c>
      <c r="E177" s="4">
        <v>16</v>
      </c>
      <c r="F177" s="4">
        <v>0.16</v>
      </c>
      <c r="G177" s="4">
        <f t="shared" si="24"/>
        <v>15.84</v>
      </c>
      <c r="H177" s="4">
        <v>15</v>
      </c>
      <c r="I177" s="4">
        <v>0.6</v>
      </c>
      <c r="J177" s="4">
        <f t="shared" si="25"/>
        <v>14.4</v>
      </c>
      <c r="K177" s="4">
        <v>5</v>
      </c>
      <c r="L177" s="4">
        <v>0</v>
      </c>
      <c r="M177" s="4">
        <v>5</v>
      </c>
      <c r="N177" s="4">
        <f t="shared" si="27"/>
        <v>35.24</v>
      </c>
      <c r="O177" s="5">
        <f t="shared" si="33"/>
        <v>18.504590982399996</v>
      </c>
      <c r="P177" s="6">
        <v>16.100000000000001</v>
      </c>
    </row>
    <row r="178" spans="1:16">
      <c r="B178" s="4">
        <v>8</v>
      </c>
      <c r="C178" s="4">
        <v>1223</v>
      </c>
      <c r="D178" s="4">
        <v>7</v>
      </c>
      <c r="E178" s="4">
        <v>16</v>
      </c>
      <c r="F178" s="4">
        <v>0.16</v>
      </c>
      <c r="G178" s="4">
        <f t="shared" si="24"/>
        <v>15.84</v>
      </c>
      <c r="H178" s="4">
        <v>15</v>
      </c>
      <c r="I178" s="4">
        <v>0.32</v>
      </c>
      <c r="J178" s="4">
        <f t="shared" si="25"/>
        <v>14.68</v>
      </c>
      <c r="K178" s="4">
        <v>5</v>
      </c>
      <c r="L178" s="4">
        <v>0</v>
      </c>
      <c r="M178" s="4">
        <v>5</v>
      </c>
      <c r="N178" s="4">
        <f t="shared" si="27"/>
        <v>35.519999999999996</v>
      </c>
      <c r="O178" s="5">
        <f t="shared" si="33"/>
        <v>18.647409115199995</v>
      </c>
      <c r="P178" s="6">
        <v>27.4</v>
      </c>
    </row>
    <row r="179" spans="1:16">
      <c r="A179" s="3" t="s">
        <v>411</v>
      </c>
      <c r="B179" s="4">
        <v>1</v>
      </c>
      <c r="C179" s="4">
        <v>1223</v>
      </c>
      <c r="D179" s="4">
        <v>7</v>
      </c>
      <c r="E179" s="4">
        <v>16</v>
      </c>
      <c r="F179" s="4">
        <v>0.06</v>
      </c>
      <c r="G179" s="4">
        <f t="shared" si="24"/>
        <v>15.94</v>
      </c>
      <c r="H179" s="4">
        <v>15</v>
      </c>
      <c r="I179" s="4">
        <v>2.84</v>
      </c>
      <c r="J179" s="4">
        <f t="shared" si="25"/>
        <v>12.16</v>
      </c>
      <c r="K179" s="4">
        <v>5</v>
      </c>
      <c r="L179" s="4">
        <v>0</v>
      </c>
      <c r="M179" s="4">
        <v>5</v>
      </c>
      <c r="N179" s="4">
        <f t="shared" si="27"/>
        <v>33.1</v>
      </c>
      <c r="O179" s="5">
        <f t="shared" ref="O179:O186" si="34">(E179+H179+K179)*55*97.1/10000-(F179+I179+L179)*52.31*96.05/10000</f>
        <v>17.768731105000001</v>
      </c>
      <c r="P179" s="6">
        <v>10.5</v>
      </c>
    </row>
    <row r="180" spans="1:16">
      <c r="B180" s="4">
        <v>2</v>
      </c>
      <c r="C180" s="4">
        <v>1223</v>
      </c>
      <c r="D180" s="4">
        <v>7</v>
      </c>
      <c r="E180" s="4">
        <v>16</v>
      </c>
      <c r="F180" s="4">
        <v>1.64</v>
      </c>
      <c r="G180" s="4">
        <f t="shared" si="24"/>
        <v>14.36</v>
      </c>
      <c r="H180" s="4">
        <v>15</v>
      </c>
      <c r="I180" s="4">
        <v>2.98</v>
      </c>
      <c r="J180" s="4">
        <f t="shared" si="25"/>
        <v>12.02</v>
      </c>
      <c r="K180" s="4">
        <v>5</v>
      </c>
      <c r="L180" s="4">
        <v>0</v>
      </c>
      <c r="M180" s="4">
        <v>5</v>
      </c>
      <c r="N180" s="4">
        <f t="shared" si="27"/>
        <v>31.38</v>
      </c>
      <c r="O180" s="5">
        <f t="shared" si="34"/>
        <v>16.904538518999999</v>
      </c>
      <c r="P180" s="6">
        <v>15.8</v>
      </c>
    </row>
    <row r="181" spans="1:16">
      <c r="B181" s="4">
        <v>3</v>
      </c>
      <c r="C181" s="4">
        <v>1223</v>
      </c>
      <c r="D181" s="4">
        <v>7</v>
      </c>
      <c r="E181" s="4">
        <v>16</v>
      </c>
      <c r="F181" s="4">
        <v>1.22</v>
      </c>
      <c r="G181" s="4">
        <f t="shared" si="24"/>
        <v>14.78</v>
      </c>
      <c r="H181" s="4">
        <v>15</v>
      </c>
      <c r="I181" s="4">
        <v>4.6399999999999997</v>
      </c>
      <c r="J181" s="4">
        <f t="shared" si="25"/>
        <v>10.36</v>
      </c>
      <c r="K181" s="4">
        <v>5</v>
      </c>
      <c r="L181" s="4">
        <v>0</v>
      </c>
      <c r="M181" s="4">
        <v>5</v>
      </c>
      <c r="N181" s="4">
        <f t="shared" si="27"/>
        <v>30.14</v>
      </c>
      <c r="O181" s="5">
        <f t="shared" si="34"/>
        <v>16.281515957</v>
      </c>
      <c r="P181" s="6">
        <v>12.600000000000001</v>
      </c>
    </row>
    <row r="182" spans="1:16">
      <c r="B182" s="4">
        <v>4</v>
      </c>
      <c r="C182" s="4">
        <v>1223</v>
      </c>
      <c r="D182" s="4">
        <v>7</v>
      </c>
      <c r="E182" s="4">
        <v>16</v>
      </c>
      <c r="F182" s="4">
        <v>0.54</v>
      </c>
      <c r="G182" s="4">
        <f t="shared" si="24"/>
        <v>15.46</v>
      </c>
      <c r="H182" s="4">
        <v>15</v>
      </c>
      <c r="I182" s="4">
        <v>5.12</v>
      </c>
      <c r="J182" s="4">
        <f t="shared" si="25"/>
        <v>9.879999999999999</v>
      </c>
      <c r="K182" s="4">
        <v>5</v>
      </c>
      <c r="L182" s="4">
        <v>0</v>
      </c>
      <c r="M182" s="4">
        <v>5</v>
      </c>
      <c r="N182" s="4">
        <f t="shared" si="27"/>
        <v>30.34</v>
      </c>
      <c r="O182" s="5">
        <f t="shared" si="34"/>
        <v>16.382003467000001</v>
      </c>
      <c r="P182" s="6">
        <v>13.399999999999999</v>
      </c>
    </row>
    <row r="183" spans="1:16">
      <c r="B183" s="4">
        <v>5</v>
      </c>
      <c r="C183" s="4">
        <v>1223</v>
      </c>
      <c r="D183" s="4">
        <v>7</v>
      </c>
      <c r="E183" s="4">
        <v>16</v>
      </c>
      <c r="F183" s="4">
        <v>0.54</v>
      </c>
      <c r="G183" s="4">
        <f t="shared" si="24"/>
        <v>15.46</v>
      </c>
      <c r="H183" s="4">
        <v>15</v>
      </c>
      <c r="I183" s="4">
        <v>4.18</v>
      </c>
      <c r="J183" s="4">
        <f t="shared" si="25"/>
        <v>10.82</v>
      </c>
      <c r="K183" s="4">
        <v>5</v>
      </c>
      <c r="L183" s="4">
        <v>0</v>
      </c>
      <c r="M183" s="4">
        <v>5</v>
      </c>
      <c r="N183" s="4">
        <f t="shared" si="27"/>
        <v>31.28</v>
      </c>
      <c r="O183" s="5">
        <f t="shared" si="34"/>
        <v>16.854294763999999</v>
      </c>
      <c r="P183" s="6">
        <v>20.9</v>
      </c>
    </row>
    <row r="184" spans="1:16">
      <c r="B184" s="4">
        <v>6</v>
      </c>
      <c r="C184" s="4">
        <v>1223</v>
      </c>
      <c r="D184" s="4">
        <v>7</v>
      </c>
      <c r="E184" s="4">
        <v>16</v>
      </c>
      <c r="F184" s="4">
        <v>0.34</v>
      </c>
      <c r="G184" s="4">
        <f t="shared" si="24"/>
        <v>15.66</v>
      </c>
      <c r="H184" s="4">
        <v>15</v>
      </c>
      <c r="I184" s="4">
        <v>6.04</v>
      </c>
      <c r="J184" s="4">
        <f t="shared" si="25"/>
        <v>8.9600000000000009</v>
      </c>
      <c r="K184" s="4">
        <v>5</v>
      </c>
      <c r="L184" s="4">
        <v>0</v>
      </c>
      <c r="M184" s="4">
        <v>5</v>
      </c>
      <c r="N184" s="4">
        <f t="shared" si="27"/>
        <v>29.62</v>
      </c>
      <c r="O184" s="5">
        <f t="shared" si="34"/>
        <v>16.020248430999999</v>
      </c>
      <c r="P184" s="6">
        <v>17.200000000000003</v>
      </c>
    </row>
    <row r="185" spans="1:16">
      <c r="B185" s="4">
        <v>7</v>
      </c>
      <c r="C185" s="4">
        <v>1223</v>
      </c>
      <c r="D185" s="4">
        <v>7</v>
      </c>
      <c r="E185" s="4">
        <v>16</v>
      </c>
      <c r="F185" s="4">
        <v>0</v>
      </c>
      <c r="G185" s="4">
        <f t="shared" si="24"/>
        <v>16</v>
      </c>
      <c r="H185" s="4">
        <v>15</v>
      </c>
      <c r="I185" s="4">
        <v>2.04</v>
      </c>
      <c r="J185" s="4">
        <f t="shared" si="25"/>
        <v>12.96</v>
      </c>
      <c r="K185" s="4">
        <v>5</v>
      </c>
      <c r="L185" s="4">
        <v>0</v>
      </c>
      <c r="M185" s="4">
        <v>5</v>
      </c>
      <c r="N185" s="4">
        <f t="shared" si="27"/>
        <v>33.96</v>
      </c>
      <c r="O185" s="5">
        <f t="shared" si="34"/>
        <v>18.200827398000001</v>
      </c>
      <c r="P185" s="6">
        <v>24.5</v>
      </c>
    </row>
    <row r="186" spans="1:16">
      <c r="B186" s="4">
        <v>8</v>
      </c>
      <c r="C186" s="4">
        <v>1223</v>
      </c>
      <c r="D186" s="4">
        <v>7</v>
      </c>
      <c r="E186" s="4">
        <v>16</v>
      </c>
      <c r="F186" s="4">
        <v>1.26</v>
      </c>
      <c r="G186" s="4">
        <f t="shared" si="24"/>
        <v>14.74</v>
      </c>
      <c r="H186" s="4">
        <v>15</v>
      </c>
      <c r="I186" s="4">
        <v>3.18</v>
      </c>
      <c r="J186" s="4">
        <f t="shared" si="25"/>
        <v>11.82</v>
      </c>
      <c r="K186" s="4">
        <v>5</v>
      </c>
      <c r="L186" s="4">
        <v>0</v>
      </c>
      <c r="M186" s="4">
        <v>5</v>
      </c>
      <c r="N186" s="4">
        <f t="shared" si="27"/>
        <v>31.560000000000002</v>
      </c>
      <c r="O186" s="5">
        <f t="shared" si="34"/>
        <v>16.994977278</v>
      </c>
      <c r="P186" s="6">
        <v>28.4</v>
      </c>
    </row>
    <row r="187" spans="1:16">
      <c r="A187" s="3" t="s">
        <v>412</v>
      </c>
      <c r="B187" s="4">
        <v>1</v>
      </c>
      <c r="C187" s="4">
        <v>1223</v>
      </c>
      <c r="D187" s="4">
        <v>7</v>
      </c>
      <c r="E187" s="4">
        <v>16</v>
      </c>
      <c r="F187" s="4">
        <v>2.7</v>
      </c>
      <c r="G187" s="4">
        <f t="shared" si="24"/>
        <v>13.3</v>
      </c>
      <c r="H187" s="4">
        <v>15</v>
      </c>
      <c r="I187" s="4">
        <v>3.5</v>
      </c>
      <c r="J187" s="4">
        <f t="shared" si="25"/>
        <v>11.5</v>
      </c>
      <c r="K187" s="4">
        <v>5</v>
      </c>
      <c r="L187" s="4">
        <v>0</v>
      </c>
      <c r="M187" s="4">
        <v>5</v>
      </c>
      <c r="N187" s="4">
        <f t="shared" si="27"/>
        <v>29.8</v>
      </c>
      <c r="O187" s="5">
        <f t="shared" ref="O187:O194" si="35">(E187+H187+K187)*54.91*95.98/10000-(F187+I187+L187)*52.4*96.27/10000</f>
        <v>15.845322719999997</v>
      </c>
      <c r="P187" s="6">
        <v>10.199999999999999</v>
      </c>
    </row>
    <row r="188" spans="1:16">
      <c r="B188" s="4">
        <v>2</v>
      </c>
      <c r="C188" s="4">
        <v>1223</v>
      </c>
      <c r="D188" s="4">
        <v>7</v>
      </c>
      <c r="E188" s="4">
        <v>16</v>
      </c>
      <c r="F188" s="4">
        <v>0.34</v>
      </c>
      <c r="G188" s="4">
        <f t="shared" si="24"/>
        <v>15.66</v>
      </c>
      <c r="H188" s="4">
        <v>15</v>
      </c>
      <c r="I188" s="4">
        <v>1.62</v>
      </c>
      <c r="J188" s="4">
        <f t="shared" si="25"/>
        <v>13.379999999999999</v>
      </c>
      <c r="K188" s="4">
        <v>5</v>
      </c>
      <c r="L188" s="4">
        <v>0</v>
      </c>
      <c r="M188" s="4">
        <v>5</v>
      </c>
      <c r="N188" s="4">
        <f t="shared" si="27"/>
        <v>34.04</v>
      </c>
      <c r="O188" s="5">
        <f t="shared" si="35"/>
        <v>17.984211071999997</v>
      </c>
      <c r="P188" s="6">
        <v>13</v>
      </c>
    </row>
    <row r="189" spans="1:16">
      <c r="B189" s="4">
        <v>3</v>
      </c>
      <c r="C189" s="4">
        <v>1223</v>
      </c>
      <c r="D189" s="4">
        <v>7</v>
      </c>
      <c r="E189" s="4">
        <v>16</v>
      </c>
      <c r="F189" s="4">
        <v>3.36</v>
      </c>
      <c r="G189" s="4">
        <f t="shared" si="24"/>
        <v>12.64</v>
      </c>
      <c r="H189" s="4">
        <v>15</v>
      </c>
      <c r="I189" s="4">
        <v>4.0199999999999996</v>
      </c>
      <c r="J189" s="4">
        <f t="shared" si="25"/>
        <v>10.98</v>
      </c>
      <c r="K189" s="4">
        <v>5</v>
      </c>
      <c r="L189" s="4">
        <v>0</v>
      </c>
      <c r="M189" s="4">
        <v>5</v>
      </c>
      <c r="N189" s="4">
        <f t="shared" si="27"/>
        <v>28.62</v>
      </c>
      <c r="O189" s="5">
        <f t="shared" si="35"/>
        <v>15.250066055999998</v>
      </c>
      <c r="P189" s="6">
        <v>13.2</v>
      </c>
    </row>
    <row r="190" spans="1:16">
      <c r="B190" s="4">
        <v>4</v>
      </c>
      <c r="C190" s="4">
        <v>1223</v>
      </c>
      <c r="D190" s="4">
        <v>7</v>
      </c>
      <c r="E190" s="4">
        <v>16</v>
      </c>
      <c r="F190" s="4">
        <v>0.42</v>
      </c>
      <c r="G190" s="4">
        <f t="shared" si="24"/>
        <v>15.58</v>
      </c>
      <c r="H190" s="4">
        <v>15</v>
      </c>
      <c r="I190" s="4">
        <v>5.04</v>
      </c>
      <c r="J190" s="4">
        <f t="shared" si="25"/>
        <v>9.9600000000000009</v>
      </c>
      <c r="K190" s="4">
        <v>5</v>
      </c>
      <c r="L190" s="4">
        <v>0</v>
      </c>
      <c r="M190" s="4">
        <v>5</v>
      </c>
      <c r="N190" s="4">
        <f t="shared" si="27"/>
        <v>30.54</v>
      </c>
      <c r="O190" s="5">
        <f t="shared" si="35"/>
        <v>16.218619271999998</v>
      </c>
      <c r="P190" s="6">
        <v>19.100000000000001</v>
      </c>
    </row>
    <row r="191" spans="1:16">
      <c r="B191" s="4">
        <v>5</v>
      </c>
      <c r="C191" s="4">
        <v>1223</v>
      </c>
      <c r="D191" s="4">
        <v>7</v>
      </c>
      <c r="E191" s="4">
        <v>16</v>
      </c>
      <c r="F191" s="4">
        <v>0.46</v>
      </c>
      <c r="G191" s="4">
        <f t="shared" si="24"/>
        <v>15.54</v>
      </c>
      <c r="H191" s="4">
        <v>15</v>
      </c>
      <c r="I191" s="4">
        <v>6.06</v>
      </c>
      <c r="J191" s="4">
        <f t="shared" si="25"/>
        <v>8.9400000000000013</v>
      </c>
      <c r="K191" s="4">
        <v>5</v>
      </c>
      <c r="L191" s="4">
        <v>0</v>
      </c>
      <c r="M191" s="4">
        <v>5</v>
      </c>
      <c r="N191" s="4">
        <f t="shared" si="27"/>
        <v>29.48</v>
      </c>
      <c r="O191" s="5">
        <f t="shared" si="35"/>
        <v>15.683897183999997</v>
      </c>
      <c r="P191" s="6">
        <v>20.3</v>
      </c>
    </row>
    <row r="192" spans="1:16">
      <c r="B192" s="4">
        <v>6</v>
      </c>
      <c r="C192" s="4">
        <v>1223</v>
      </c>
      <c r="D192" s="4">
        <v>7</v>
      </c>
      <c r="E192" s="4">
        <v>16</v>
      </c>
      <c r="F192" s="4">
        <v>0.5</v>
      </c>
      <c r="G192" s="4">
        <f t="shared" si="24"/>
        <v>15.5</v>
      </c>
      <c r="H192" s="4">
        <v>15</v>
      </c>
      <c r="I192" s="4">
        <v>3.98</v>
      </c>
      <c r="J192" s="4">
        <f t="shared" si="25"/>
        <v>11.02</v>
      </c>
      <c r="K192" s="4">
        <v>5</v>
      </c>
      <c r="L192" s="4">
        <v>0</v>
      </c>
      <c r="M192" s="4">
        <v>5</v>
      </c>
      <c r="N192" s="4">
        <f t="shared" si="27"/>
        <v>31.52</v>
      </c>
      <c r="O192" s="5">
        <f t="shared" si="35"/>
        <v>16.712984975999998</v>
      </c>
      <c r="P192" s="6">
        <v>21.5</v>
      </c>
    </row>
    <row r="193" spans="1:16">
      <c r="B193" s="4">
        <v>7</v>
      </c>
      <c r="C193" s="4">
        <v>1223</v>
      </c>
      <c r="D193" s="4">
        <v>7</v>
      </c>
      <c r="E193" s="4">
        <v>16</v>
      </c>
      <c r="F193" s="4">
        <v>0.57999999999999996</v>
      </c>
      <c r="G193" s="4">
        <f t="shared" si="24"/>
        <v>15.42</v>
      </c>
      <c r="H193" s="4">
        <v>15</v>
      </c>
      <c r="I193" s="4">
        <v>2.5</v>
      </c>
      <c r="J193" s="4">
        <f t="shared" si="25"/>
        <v>12.5</v>
      </c>
      <c r="K193" s="4">
        <v>5</v>
      </c>
      <c r="L193" s="4">
        <v>0</v>
      </c>
      <c r="M193" s="4">
        <v>5</v>
      </c>
      <c r="N193" s="4">
        <f t="shared" si="27"/>
        <v>32.92</v>
      </c>
      <c r="O193" s="5">
        <f t="shared" si="35"/>
        <v>17.419221695999997</v>
      </c>
      <c r="P193" s="6">
        <v>26.5</v>
      </c>
    </row>
    <row r="194" spans="1:16">
      <c r="B194" s="4">
        <v>8</v>
      </c>
      <c r="C194" s="4">
        <v>1223</v>
      </c>
      <c r="D194" s="4">
        <v>7</v>
      </c>
      <c r="E194" s="4">
        <v>16</v>
      </c>
      <c r="F194" s="4">
        <v>0.06</v>
      </c>
      <c r="G194" s="4">
        <f t="shared" si="24"/>
        <v>15.94</v>
      </c>
      <c r="H194" s="4">
        <v>15</v>
      </c>
      <c r="I194" s="4">
        <v>0.62</v>
      </c>
      <c r="J194" s="4">
        <f t="shared" si="25"/>
        <v>14.38</v>
      </c>
      <c r="K194" s="4">
        <v>5</v>
      </c>
      <c r="L194" s="4">
        <v>0</v>
      </c>
      <c r="M194" s="4">
        <v>5</v>
      </c>
      <c r="N194" s="4">
        <f t="shared" si="27"/>
        <v>35.32</v>
      </c>
      <c r="O194" s="5">
        <f t="shared" si="35"/>
        <v>18.629913215999998</v>
      </c>
      <c r="P194" s="6">
        <v>27.7</v>
      </c>
    </row>
    <row r="195" spans="1:16">
      <c r="A195" s="3" t="s">
        <v>410</v>
      </c>
      <c r="B195" s="4">
        <v>1</v>
      </c>
      <c r="C195" s="4">
        <v>1224</v>
      </c>
      <c r="D195" s="4">
        <v>8</v>
      </c>
      <c r="E195" s="4">
        <v>16</v>
      </c>
      <c r="F195" s="4">
        <v>4.76</v>
      </c>
      <c r="G195" s="4">
        <f t="shared" ref="G195:G258" si="36">E195-F195</f>
        <v>11.24</v>
      </c>
      <c r="H195" s="4">
        <v>15</v>
      </c>
      <c r="I195" s="4">
        <v>3.24</v>
      </c>
      <c r="J195" s="4">
        <f t="shared" ref="J195:J258" si="37">H195-I195</f>
        <v>11.76</v>
      </c>
      <c r="K195" s="4">
        <v>14</v>
      </c>
      <c r="L195" s="4">
        <v>6.78</v>
      </c>
      <c r="M195" s="4">
        <f t="shared" ref="M195:M258" si="38">K195-L195</f>
        <v>7.22</v>
      </c>
      <c r="N195" s="4">
        <f t="shared" ref="N195:N258" si="39">G195+J195+M195</f>
        <v>30.22</v>
      </c>
      <c r="O195" s="5">
        <f>(E195+H195+K195)*55.05*95.55/10000-(F195+I195+L195)*55*91.03/10000</f>
        <v>16.270295049999998</v>
      </c>
      <c r="P195" s="6">
        <v>7.5</v>
      </c>
    </row>
    <row r="196" spans="1:16">
      <c r="B196" s="4">
        <v>2</v>
      </c>
      <c r="C196" s="4">
        <v>1224</v>
      </c>
      <c r="D196" s="4">
        <v>8</v>
      </c>
      <c r="E196" s="4">
        <v>16</v>
      </c>
      <c r="F196" s="4">
        <v>6.02</v>
      </c>
      <c r="G196" s="4">
        <f t="shared" si="36"/>
        <v>9.98</v>
      </c>
      <c r="H196" s="4">
        <v>15</v>
      </c>
      <c r="I196" s="4">
        <v>2.9</v>
      </c>
      <c r="J196" s="4">
        <f t="shared" si="37"/>
        <v>12.1</v>
      </c>
      <c r="K196" s="4">
        <v>14</v>
      </c>
      <c r="L196" s="4">
        <v>5.68</v>
      </c>
      <c r="M196" s="4">
        <f t="shared" si="38"/>
        <v>8.32</v>
      </c>
      <c r="N196" s="4">
        <f t="shared" si="39"/>
        <v>30.4</v>
      </c>
      <c r="O196" s="5">
        <f t="shared" ref="O196:O202" si="40">(E196+H196+K196)*55.05*95.55/10000-(F196+I196+L196)*55*91.03/10000</f>
        <v>16.360414749999997</v>
      </c>
      <c r="P196" s="6">
        <v>12.2</v>
      </c>
    </row>
    <row r="197" spans="1:16">
      <c r="B197" s="4">
        <v>3</v>
      </c>
      <c r="C197" s="4">
        <v>1224</v>
      </c>
      <c r="D197" s="4">
        <v>8</v>
      </c>
      <c r="E197" s="4">
        <v>16</v>
      </c>
      <c r="F197" s="4">
        <v>2.94</v>
      </c>
      <c r="G197" s="4">
        <f t="shared" si="36"/>
        <v>13.06</v>
      </c>
      <c r="H197" s="4">
        <v>15</v>
      </c>
      <c r="I197" s="4">
        <v>0.26</v>
      </c>
      <c r="J197" s="4">
        <f t="shared" si="37"/>
        <v>14.74</v>
      </c>
      <c r="K197" s="4">
        <v>14</v>
      </c>
      <c r="L197" s="4">
        <v>1.4</v>
      </c>
      <c r="M197" s="4">
        <f t="shared" si="38"/>
        <v>12.6</v>
      </c>
      <c r="N197" s="4">
        <f t="shared" si="39"/>
        <v>40.4</v>
      </c>
      <c r="O197" s="5">
        <f t="shared" si="40"/>
        <v>21.367064749999997</v>
      </c>
      <c r="P197" s="6">
        <v>14.899999999999999</v>
      </c>
    </row>
    <row r="198" spans="1:16">
      <c r="B198" s="4">
        <v>4</v>
      </c>
      <c r="C198" s="4">
        <v>1224</v>
      </c>
      <c r="D198" s="4">
        <v>8</v>
      </c>
      <c r="E198" s="4">
        <v>16</v>
      </c>
      <c r="F198" s="4">
        <v>3.34</v>
      </c>
      <c r="G198" s="4">
        <f t="shared" si="36"/>
        <v>12.66</v>
      </c>
      <c r="H198" s="4">
        <v>15</v>
      </c>
      <c r="I198" s="4">
        <v>0.56000000000000005</v>
      </c>
      <c r="J198" s="4">
        <f t="shared" si="37"/>
        <v>14.44</v>
      </c>
      <c r="K198" s="4">
        <v>14</v>
      </c>
      <c r="L198" s="4">
        <v>2.6</v>
      </c>
      <c r="M198" s="4">
        <f t="shared" si="38"/>
        <v>11.4</v>
      </c>
      <c r="N198" s="4">
        <f t="shared" si="39"/>
        <v>38.5</v>
      </c>
      <c r="O198" s="5">
        <f t="shared" si="40"/>
        <v>20.415801249999998</v>
      </c>
      <c r="P198" s="6">
        <v>13.299999999999999</v>
      </c>
    </row>
    <row r="199" spans="1:16">
      <c r="B199" s="4">
        <v>5</v>
      </c>
      <c r="C199" s="4">
        <v>1224</v>
      </c>
      <c r="D199" s="4">
        <v>8</v>
      </c>
      <c r="E199" s="4">
        <v>16</v>
      </c>
      <c r="F199" s="4">
        <v>4.28</v>
      </c>
      <c r="G199" s="4">
        <f t="shared" si="36"/>
        <v>11.719999999999999</v>
      </c>
      <c r="H199" s="4">
        <v>15</v>
      </c>
      <c r="I199" s="4">
        <v>0.22</v>
      </c>
      <c r="J199" s="4">
        <f t="shared" si="37"/>
        <v>14.78</v>
      </c>
      <c r="K199" s="4">
        <v>14</v>
      </c>
      <c r="L199" s="4">
        <v>0.86</v>
      </c>
      <c r="M199" s="4">
        <f t="shared" si="38"/>
        <v>13.14</v>
      </c>
      <c r="N199" s="4">
        <f t="shared" si="39"/>
        <v>39.64</v>
      </c>
      <c r="O199" s="5">
        <f t="shared" si="40"/>
        <v>20.98655935</v>
      </c>
      <c r="P199" s="6">
        <v>18.7</v>
      </c>
    </row>
    <row r="200" spans="1:16">
      <c r="B200" s="4">
        <v>6</v>
      </c>
      <c r="C200" s="4">
        <v>1224</v>
      </c>
      <c r="D200" s="4">
        <v>8</v>
      </c>
      <c r="E200" s="4">
        <v>16</v>
      </c>
      <c r="F200" s="4">
        <v>9.1199999999999992</v>
      </c>
      <c r="G200" s="4">
        <f t="shared" si="36"/>
        <v>6.8800000000000008</v>
      </c>
      <c r="H200" s="4">
        <v>15</v>
      </c>
      <c r="I200" s="4">
        <v>1.18</v>
      </c>
      <c r="J200" s="4">
        <f t="shared" si="37"/>
        <v>13.82</v>
      </c>
      <c r="K200" s="4">
        <v>14</v>
      </c>
      <c r="L200" s="4">
        <v>0.6</v>
      </c>
      <c r="M200" s="4">
        <f t="shared" si="38"/>
        <v>13.4</v>
      </c>
      <c r="N200" s="4">
        <f t="shared" si="39"/>
        <v>34.1</v>
      </c>
      <c r="O200" s="5">
        <f t="shared" si="40"/>
        <v>18.21287525</v>
      </c>
      <c r="P200" s="6">
        <v>20.5</v>
      </c>
    </row>
    <row r="201" spans="1:16">
      <c r="B201" s="4">
        <v>7</v>
      </c>
      <c r="C201" s="4">
        <v>1224</v>
      </c>
      <c r="D201" s="4">
        <v>8</v>
      </c>
      <c r="E201" s="4">
        <v>16</v>
      </c>
      <c r="F201" s="4">
        <v>2.88</v>
      </c>
      <c r="G201" s="4">
        <f t="shared" si="36"/>
        <v>13.120000000000001</v>
      </c>
      <c r="H201" s="4">
        <v>15</v>
      </c>
      <c r="I201" s="4">
        <v>0.12</v>
      </c>
      <c r="J201" s="4">
        <f t="shared" si="37"/>
        <v>14.88</v>
      </c>
      <c r="K201" s="4">
        <v>14</v>
      </c>
      <c r="L201" s="4">
        <v>0.4</v>
      </c>
      <c r="M201" s="4">
        <f t="shared" si="38"/>
        <v>13.6</v>
      </c>
      <c r="N201" s="4">
        <f t="shared" si="39"/>
        <v>41.6</v>
      </c>
      <c r="O201" s="5">
        <f t="shared" si="40"/>
        <v>21.967862749999998</v>
      </c>
      <c r="P201" s="6">
        <v>22.299999999999997</v>
      </c>
    </row>
    <row r="202" spans="1:16">
      <c r="B202" s="4">
        <v>8</v>
      </c>
      <c r="C202" s="4">
        <v>1224</v>
      </c>
      <c r="D202" s="4">
        <v>8</v>
      </c>
      <c r="E202" s="4">
        <v>16</v>
      </c>
      <c r="F202" s="4">
        <v>4.38</v>
      </c>
      <c r="G202" s="4">
        <f t="shared" si="36"/>
        <v>11.620000000000001</v>
      </c>
      <c r="H202" s="4">
        <v>15</v>
      </c>
      <c r="I202" s="4">
        <v>0.62</v>
      </c>
      <c r="J202" s="4">
        <f t="shared" si="37"/>
        <v>14.38</v>
      </c>
      <c r="K202" s="4">
        <v>14</v>
      </c>
      <c r="L202" s="4">
        <v>1.1200000000000001</v>
      </c>
      <c r="M202" s="4">
        <f t="shared" si="38"/>
        <v>12.879999999999999</v>
      </c>
      <c r="N202" s="4">
        <f t="shared" si="39"/>
        <v>38.879999999999995</v>
      </c>
      <c r="O202" s="5">
        <f t="shared" si="40"/>
        <v>20.606053949999996</v>
      </c>
      <c r="P202" s="6">
        <v>26.3</v>
      </c>
    </row>
    <row r="203" spans="1:16">
      <c r="A203" s="3" t="s">
        <v>411</v>
      </c>
      <c r="B203" s="4">
        <v>1</v>
      </c>
      <c r="C203" s="4">
        <v>1224</v>
      </c>
      <c r="D203" s="4">
        <v>8</v>
      </c>
      <c r="E203" s="4">
        <v>16</v>
      </c>
      <c r="F203" s="4">
        <v>0.84</v>
      </c>
      <c r="G203" s="4">
        <f t="shared" si="36"/>
        <v>15.16</v>
      </c>
      <c r="H203" s="4">
        <v>15</v>
      </c>
      <c r="I203" s="4">
        <v>0.06</v>
      </c>
      <c r="J203" s="4">
        <f t="shared" si="37"/>
        <v>14.94</v>
      </c>
      <c r="K203" s="4">
        <v>14</v>
      </c>
      <c r="L203" s="4">
        <v>1.82</v>
      </c>
      <c r="M203" s="4">
        <f t="shared" si="38"/>
        <v>12.18</v>
      </c>
      <c r="N203" s="4">
        <f t="shared" si="39"/>
        <v>42.28</v>
      </c>
      <c r="O203" s="5">
        <f>(E203+H203+K203)*55.05*95.55/10000-(F203+I203+L203)*53.87*94.14/10000</f>
        <v>22.290724220399998</v>
      </c>
      <c r="P203" s="6">
        <v>11.899999999999999</v>
      </c>
    </row>
    <row r="204" spans="1:16">
      <c r="B204" s="4">
        <v>2</v>
      </c>
      <c r="C204" s="4">
        <v>1224</v>
      </c>
      <c r="D204" s="4">
        <v>8</v>
      </c>
      <c r="E204" s="4">
        <v>16</v>
      </c>
      <c r="F204" s="4">
        <v>4.8600000000000003</v>
      </c>
      <c r="G204" s="4">
        <f t="shared" si="36"/>
        <v>11.14</v>
      </c>
      <c r="H204" s="4">
        <v>15</v>
      </c>
      <c r="I204" s="4">
        <v>1.96</v>
      </c>
      <c r="J204" s="4">
        <f t="shared" si="37"/>
        <v>13.04</v>
      </c>
      <c r="K204" s="4">
        <v>14</v>
      </c>
      <c r="L204" s="4">
        <v>2.9</v>
      </c>
      <c r="M204" s="4">
        <f t="shared" si="38"/>
        <v>11.1</v>
      </c>
      <c r="N204" s="4">
        <f t="shared" si="39"/>
        <v>35.28</v>
      </c>
      <c r="O204" s="5">
        <f t="shared" ref="O204:O210" si="41">(E204+H204+K204)*55.05*95.55/10000-(F204+I204+L204)*53.87*94.14/10000</f>
        <v>18.740798960399999</v>
      </c>
      <c r="P204" s="6">
        <v>13.8</v>
      </c>
    </row>
    <row r="205" spans="1:16">
      <c r="B205" s="4">
        <v>3</v>
      </c>
      <c r="C205" s="4">
        <v>1224</v>
      </c>
      <c r="D205" s="4">
        <v>8</v>
      </c>
      <c r="E205" s="4">
        <v>16</v>
      </c>
      <c r="F205" s="4">
        <v>7.74</v>
      </c>
      <c r="G205" s="4">
        <f t="shared" si="36"/>
        <v>8.26</v>
      </c>
      <c r="H205" s="4">
        <v>15</v>
      </c>
      <c r="I205" s="4">
        <v>1.62</v>
      </c>
      <c r="J205" s="4">
        <f t="shared" si="37"/>
        <v>13.379999999999999</v>
      </c>
      <c r="K205" s="4">
        <v>14</v>
      </c>
      <c r="L205" s="4">
        <v>2.84</v>
      </c>
      <c r="M205" s="4">
        <f t="shared" si="38"/>
        <v>11.16</v>
      </c>
      <c r="N205" s="4">
        <f t="shared" si="39"/>
        <v>32.799999999999997</v>
      </c>
      <c r="O205" s="5">
        <f t="shared" si="41"/>
        <v>17.483111153999999</v>
      </c>
      <c r="P205" s="6">
        <v>11.1</v>
      </c>
    </row>
    <row r="206" spans="1:16">
      <c r="B206" s="4">
        <v>4</v>
      </c>
      <c r="C206" s="4">
        <v>1224</v>
      </c>
      <c r="D206" s="4">
        <v>8</v>
      </c>
      <c r="E206" s="4">
        <v>16</v>
      </c>
      <c r="F206" s="4">
        <v>3.74</v>
      </c>
      <c r="G206" s="4">
        <f t="shared" si="36"/>
        <v>12.26</v>
      </c>
      <c r="H206" s="4">
        <v>15</v>
      </c>
      <c r="I206" s="4">
        <v>2.62</v>
      </c>
      <c r="J206" s="4">
        <f t="shared" si="37"/>
        <v>12.379999999999999</v>
      </c>
      <c r="K206" s="4">
        <v>14</v>
      </c>
      <c r="L206" s="4">
        <v>2.64</v>
      </c>
      <c r="M206" s="4">
        <f t="shared" si="38"/>
        <v>11.36</v>
      </c>
      <c r="N206" s="4">
        <f t="shared" si="39"/>
        <v>36</v>
      </c>
      <c r="O206" s="5">
        <f t="shared" si="41"/>
        <v>19.105934129999998</v>
      </c>
      <c r="P206" s="6">
        <v>16.099999999999998</v>
      </c>
    </row>
    <row r="207" spans="1:16">
      <c r="B207" s="4">
        <v>5</v>
      </c>
      <c r="C207" s="4">
        <v>1224</v>
      </c>
      <c r="D207" s="4">
        <v>8</v>
      </c>
      <c r="E207" s="4">
        <v>16</v>
      </c>
      <c r="F207" s="4">
        <v>3.78</v>
      </c>
      <c r="G207" s="4">
        <f t="shared" si="36"/>
        <v>12.22</v>
      </c>
      <c r="H207" s="4">
        <v>15</v>
      </c>
      <c r="I207" s="4">
        <v>1.7</v>
      </c>
      <c r="J207" s="4">
        <f t="shared" si="37"/>
        <v>13.3</v>
      </c>
      <c r="K207" s="4">
        <v>14</v>
      </c>
      <c r="L207" s="4">
        <v>3.62</v>
      </c>
      <c r="M207" s="4">
        <f t="shared" si="38"/>
        <v>10.379999999999999</v>
      </c>
      <c r="N207" s="4">
        <f t="shared" si="39"/>
        <v>35.900000000000006</v>
      </c>
      <c r="O207" s="5">
        <f t="shared" si="41"/>
        <v>19.055220911999999</v>
      </c>
      <c r="P207" s="6">
        <v>19.399999999999999</v>
      </c>
    </row>
    <row r="208" spans="1:16">
      <c r="B208" s="4">
        <v>6</v>
      </c>
      <c r="C208" s="4">
        <v>1224</v>
      </c>
      <c r="D208" s="4">
        <v>8</v>
      </c>
      <c r="E208" s="4">
        <v>16</v>
      </c>
      <c r="F208" s="4">
        <v>3.26</v>
      </c>
      <c r="G208" s="4">
        <f t="shared" si="36"/>
        <v>12.74</v>
      </c>
      <c r="H208" s="4">
        <v>15</v>
      </c>
      <c r="I208" s="4">
        <v>1.54</v>
      </c>
      <c r="J208" s="4">
        <f t="shared" si="37"/>
        <v>13.46</v>
      </c>
      <c r="K208" s="4">
        <v>14</v>
      </c>
      <c r="L208" s="4">
        <v>2.36</v>
      </c>
      <c r="M208" s="4">
        <f t="shared" si="38"/>
        <v>11.64</v>
      </c>
      <c r="N208" s="4">
        <f t="shared" si="39"/>
        <v>37.840000000000003</v>
      </c>
      <c r="O208" s="5">
        <f t="shared" si="41"/>
        <v>20.039057341199999</v>
      </c>
      <c r="P208" s="6">
        <v>17.5</v>
      </c>
    </row>
    <row r="209" spans="1:16">
      <c r="B209" s="4">
        <v>7</v>
      </c>
      <c r="C209" s="4">
        <v>1224</v>
      </c>
      <c r="D209" s="4">
        <v>8</v>
      </c>
      <c r="E209" s="4">
        <v>16</v>
      </c>
      <c r="F209" s="4">
        <v>1.42</v>
      </c>
      <c r="G209" s="4">
        <f t="shared" si="36"/>
        <v>14.58</v>
      </c>
      <c r="H209" s="4">
        <v>15</v>
      </c>
      <c r="I209" s="4">
        <v>0</v>
      </c>
      <c r="J209" s="4">
        <f t="shared" si="37"/>
        <v>15</v>
      </c>
      <c r="K209" s="4">
        <v>14</v>
      </c>
      <c r="L209" s="4">
        <v>0.28000000000000003</v>
      </c>
      <c r="M209" s="4">
        <f t="shared" si="38"/>
        <v>13.72</v>
      </c>
      <c r="N209" s="4">
        <f t="shared" si="39"/>
        <v>43.3</v>
      </c>
      <c r="O209" s="5">
        <f t="shared" si="41"/>
        <v>22.807999043999999</v>
      </c>
      <c r="P209" s="6">
        <v>24</v>
      </c>
    </row>
    <row r="210" spans="1:16">
      <c r="B210" s="4">
        <v>8</v>
      </c>
      <c r="C210" s="4">
        <v>1224</v>
      </c>
      <c r="D210" s="4">
        <v>8</v>
      </c>
      <c r="E210" s="4">
        <v>16</v>
      </c>
      <c r="F210" s="4">
        <v>0.34</v>
      </c>
      <c r="G210" s="4">
        <f t="shared" si="36"/>
        <v>15.66</v>
      </c>
      <c r="H210" s="4">
        <v>15</v>
      </c>
      <c r="I210" s="4">
        <v>1.34</v>
      </c>
      <c r="J210" s="4">
        <f t="shared" si="37"/>
        <v>13.66</v>
      </c>
      <c r="K210" s="4">
        <v>14</v>
      </c>
      <c r="L210" s="4">
        <v>1.96</v>
      </c>
      <c r="M210" s="4">
        <f t="shared" si="38"/>
        <v>12.04</v>
      </c>
      <c r="N210" s="4">
        <f t="shared" si="39"/>
        <v>41.36</v>
      </c>
      <c r="O210" s="5">
        <f t="shared" si="41"/>
        <v>21.824162614799999</v>
      </c>
      <c r="P210" s="6">
        <v>28.599999999999998</v>
      </c>
    </row>
    <row r="211" spans="1:16">
      <c r="A211" s="3" t="s">
        <v>412</v>
      </c>
      <c r="B211" s="4">
        <v>1</v>
      </c>
      <c r="C211" s="4">
        <v>1224</v>
      </c>
      <c r="D211" s="4">
        <v>8</v>
      </c>
      <c r="E211" s="4">
        <v>16</v>
      </c>
      <c r="F211" s="4">
        <v>3.64</v>
      </c>
      <c r="G211" s="4">
        <f t="shared" si="36"/>
        <v>12.36</v>
      </c>
      <c r="H211" s="4">
        <v>15</v>
      </c>
      <c r="I211" s="4">
        <v>3.58</v>
      </c>
      <c r="J211" s="4">
        <f t="shared" si="37"/>
        <v>11.42</v>
      </c>
      <c r="K211" s="4">
        <v>14</v>
      </c>
      <c r="L211" s="4">
        <v>4.28</v>
      </c>
      <c r="M211" s="4">
        <f t="shared" si="38"/>
        <v>9.7199999999999989</v>
      </c>
      <c r="N211" s="4">
        <f t="shared" si="39"/>
        <v>33.5</v>
      </c>
      <c r="O211" s="5">
        <f>(E211+H211+K211)*55.05*95.55/10000-(F211+I211+L211)*54.31*94.64/10000</f>
        <v>17.759240589999997</v>
      </c>
      <c r="P211" s="6">
        <v>6.6000000000000005</v>
      </c>
    </row>
    <row r="212" spans="1:16">
      <c r="B212" s="4">
        <v>2</v>
      </c>
      <c r="C212" s="4">
        <v>1224</v>
      </c>
      <c r="D212" s="4">
        <v>8</v>
      </c>
      <c r="E212" s="4">
        <v>16</v>
      </c>
      <c r="F212" s="4">
        <v>4.24</v>
      </c>
      <c r="G212" s="4">
        <f t="shared" si="36"/>
        <v>11.76</v>
      </c>
      <c r="H212" s="4">
        <v>15</v>
      </c>
      <c r="I212" s="4">
        <v>0.72</v>
      </c>
      <c r="J212" s="4">
        <f t="shared" si="37"/>
        <v>14.28</v>
      </c>
      <c r="K212" s="4">
        <v>14</v>
      </c>
      <c r="L212" s="4">
        <v>1.64</v>
      </c>
      <c r="M212" s="4">
        <f t="shared" si="38"/>
        <v>12.36</v>
      </c>
      <c r="N212" s="4">
        <f t="shared" si="39"/>
        <v>38.4</v>
      </c>
      <c r="O212" s="5">
        <f t="shared" ref="O212:O218" si="42">(E212+H212+K212)*55.05*95.55/10000-(F212+I212+L212)*54.31*94.64/10000</f>
        <v>20.277790805999999</v>
      </c>
      <c r="P212" s="6">
        <v>12.5</v>
      </c>
    </row>
    <row r="213" spans="1:16">
      <c r="B213" s="4">
        <v>3</v>
      </c>
      <c r="C213" s="4">
        <v>1224</v>
      </c>
      <c r="D213" s="4">
        <v>8</v>
      </c>
      <c r="E213" s="4">
        <v>16</v>
      </c>
      <c r="F213" s="4">
        <v>6.24</v>
      </c>
      <c r="G213" s="4">
        <f t="shared" si="36"/>
        <v>9.76</v>
      </c>
      <c r="H213" s="4">
        <v>15</v>
      </c>
      <c r="I213" s="4">
        <v>1.28</v>
      </c>
      <c r="J213" s="4">
        <f t="shared" si="37"/>
        <v>13.72</v>
      </c>
      <c r="K213" s="4">
        <v>14</v>
      </c>
      <c r="L213" s="4">
        <v>3.96</v>
      </c>
      <c r="M213" s="4">
        <f t="shared" si="38"/>
        <v>10.039999999999999</v>
      </c>
      <c r="N213" s="4">
        <f t="shared" si="39"/>
        <v>33.519999999999996</v>
      </c>
      <c r="O213" s="5">
        <f t="shared" si="42"/>
        <v>17.769520386799996</v>
      </c>
      <c r="P213" s="6">
        <v>18.899999999999999</v>
      </c>
    </row>
    <row r="214" spans="1:16">
      <c r="B214" s="4">
        <v>4</v>
      </c>
      <c r="C214" s="4">
        <v>1224</v>
      </c>
      <c r="D214" s="4">
        <v>8</v>
      </c>
      <c r="E214" s="4">
        <v>16</v>
      </c>
      <c r="F214" s="4">
        <v>4.38</v>
      </c>
      <c r="G214" s="4">
        <f t="shared" si="36"/>
        <v>11.620000000000001</v>
      </c>
      <c r="H214" s="4">
        <v>15</v>
      </c>
      <c r="I214" s="4">
        <v>2.06</v>
      </c>
      <c r="J214" s="4">
        <f t="shared" si="37"/>
        <v>12.94</v>
      </c>
      <c r="K214" s="4">
        <v>14</v>
      </c>
      <c r="L214" s="4">
        <v>2.84</v>
      </c>
      <c r="M214" s="4">
        <f t="shared" si="38"/>
        <v>11.16</v>
      </c>
      <c r="N214" s="4">
        <f t="shared" si="39"/>
        <v>35.72</v>
      </c>
      <c r="O214" s="5">
        <f t="shared" si="42"/>
        <v>18.900298034799999</v>
      </c>
      <c r="P214" s="6">
        <v>15.1</v>
      </c>
    </row>
    <row r="215" spans="1:16">
      <c r="B215" s="4">
        <v>5</v>
      </c>
      <c r="C215" s="4">
        <v>1224</v>
      </c>
      <c r="D215" s="4">
        <v>8</v>
      </c>
      <c r="E215" s="4">
        <v>16</v>
      </c>
      <c r="F215" s="4">
        <v>5</v>
      </c>
      <c r="G215" s="4">
        <f t="shared" si="36"/>
        <v>11</v>
      </c>
      <c r="H215" s="4">
        <v>15</v>
      </c>
      <c r="I215" s="4">
        <v>0.18</v>
      </c>
      <c r="J215" s="4">
        <f t="shared" si="37"/>
        <v>14.82</v>
      </c>
      <c r="K215" s="4">
        <v>14</v>
      </c>
      <c r="L215" s="4">
        <v>2.4</v>
      </c>
      <c r="M215" s="4">
        <f t="shared" si="38"/>
        <v>11.6</v>
      </c>
      <c r="N215" s="4">
        <f t="shared" si="39"/>
        <v>37.42</v>
      </c>
      <c r="O215" s="5">
        <f t="shared" si="42"/>
        <v>19.774080762799997</v>
      </c>
      <c r="P215" s="6">
        <v>16.8</v>
      </c>
    </row>
    <row r="216" spans="1:16">
      <c r="B216" s="4">
        <v>6</v>
      </c>
      <c r="C216" s="4">
        <v>1224</v>
      </c>
      <c r="D216" s="4">
        <v>8</v>
      </c>
      <c r="E216" s="4">
        <v>16</v>
      </c>
      <c r="F216" s="4">
        <v>3.56</v>
      </c>
      <c r="G216" s="4">
        <f t="shared" si="36"/>
        <v>12.44</v>
      </c>
      <c r="H216" s="4">
        <v>15</v>
      </c>
      <c r="I216" s="4">
        <v>1.54</v>
      </c>
      <c r="J216" s="4">
        <f t="shared" si="37"/>
        <v>13.46</v>
      </c>
      <c r="K216" s="4">
        <v>14</v>
      </c>
      <c r="L216" s="4">
        <v>2.02</v>
      </c>
      <c r="M216" s="4">
        <f t="shared" si="38"/>
        <v>11.98</v>
      </c>
      <c r="N216" s="4">
        <f t="shared" si="39"/>
        <v>37.879999999999995</v>
      </c>
      <c r="O216" s="5">
        <f t="shared" si="42"/>
        <v>20.010516089199999</v>
      </c>
      <c r="P216" s="6">
        <v>19.200000000000003</v>
      </c>
    </row>
    <row r="217" spans="1:16">
      <c r="B217" s="4">
        <v>7</v>
      </c>
      <c r="C217" s="4">
        <v>1224</v>
      </c>
      <c r="D217" s="4">
        <v>8</v>
      </c>
      <c r="E217" s="4">
        <v>16</v>
      </c>
      <c r="F217" s="4">
        <v>4.22</v>
      </c>
      <c r="G217" s="4">
        <f t="shared" si="36"/>
        <v>11.780000000000001</v>
      </c>
      <c r="H217" s="4">
        <v>15</v>
      </c>
      <c r="I217" s="4">
        <v>0.12</v>
      </c>
      <c r="J217" s="4">
        <f t="shared" si="37"/>
        <v>14.88</v>
      </c>
      <c r="K217" s="4">
        <v>14</v>
      </c>
      <c r="L217" s="4">
        <v>1.42</v>
      </c>
      <c r="M217" s="4">
        <f t="shared" si="38"/>
        <v>12.58</v>
      </c>
      <c r="N217" s="4">
        <f t="shared" si="39"/>
        <v>39.24</v>
      </c>
      <c r="O217" s="5">
        <f t="shared" si="42"/>
        <v>20.709542271599997</v>
      </c>
      <c r="P217" s="6">
        <v>21.5</v>
      </c>
    </row>
    <row r="218" spans="1:16">
      <c r="B218" s="4">
        <v>8</v>
      </c>
      <c r="C218" s="4">
        <v>1224</v>
      </c>
      <c r="D218" s="4">
        <v>8</v>
      </c>
      <c r="E218" s="4">
        <v>16</v>
      </c>
      <c r="F218" s="4">
        <v>1.48</v>
      </c>
      <c r="G218" s="4">
        <f t="shared" si="36"/>
        <v>14.52</v>
      </c>
      <c r="H218" s="4">
        <v>15</v>
      </c>
      <c r="I218" s="4">
        <v>0</v>
      </c>
      <c r="J218" s="4">
        <f t="shared" si="37"/>
        <v>15</v>
      </c>
      <c r="K218" s="4">
        <v>14</v>
      </c>
      <c r="L218" s="4">
        <v>0.76</v>
      </c>
      <c r="M218" s="4">
        <f t="shared" si="38"/>
        <v>13.24</v>
      </c>
      <c r="N218" s="4">
        <f t="shared" si="39"/>
        <v>42.76</v>
      </c>
      <c r="O218" s="5">
        <f t="shared" si="42"/>
        <v>22.518786508399998</v>
      </c>
      <c r="P218" s="6">
        <v>23.5</v>
      </c>
    </row>
    <row r="219" spans="1:16">
      <c r="A219" s="3" t="s">
        <v>410</v>
      </c>
      <c r="B219" s="4">
        <v>1</v>
      </c>
      <c r="C219" s="4">
        <v>1225</v>
      </c>
      <c r="D219" s="4">
        <v>9</v>
      </c>
      <c r="E219" s="4">
        <v>16</v>
      </c>
      <c r="F219" s="4">
        <v>4.24</v>
      </c>
      <c r="G219" s="4">
        <f t="shared" si="36"/>
        <v>11.76</v>
      </c>
      <c r="H219" s="4">
        <v>15</v>
      </c>
      <c r="I219" s="4">
        <v>6.18</v>
      </c>
      <c r="J219" s="4">
        <f t="shared" si="37"/>
        <v>8.82</v>
      </c>
      <c r="K219" s="4">
        <v>14</v>
      </c>
      <c r="L219" s="4">
        <v>0.9</v>
      </c>
      <c r="M219" s="4">
        <f t="shared" si="38"/>
        <v>13.1</v>
      </c>
      <c r="N219" s="4">
        <f t="shared" si="39"/>
        <v>33.68</v>
      </c>
      <c r="O219" s="5">
        <f t="shared" ref="O219:O226" si="43">(E219+H219+K219)*55.05*95.55/10000-(F219+I219+L219)*55*91.03/10000</f>
        <v>18.00259595</v>
      </c>
      <c r="P219" s="6">
        <v>9.6999999999999993</v>
      </c>
    </row>
    <row r="220" spans="1:16">
      <c r="B220" s="4">
        <v>2</v>
      </c>
      <c r="C220" s="4">
        <v>1225</v>
      </c>
      <c r="D220" s="4">
        <v>9</v>
      </c>
      <c r="E220" s="4">
        <v>16</v>
      </c>
      <c r="F220" s="4">
        <v>4.9000000000000004</v>
      </c>
      <c r="G220" s="4">
        <f t="shared" si="36"/>
        <v>11.1</v>
      </c>
      <c r="H220" s="4">
        <v>15</v>
      </c>
      <c r="I220" s="4">
        <v>5.86</v>
      </c>
      <c r="J220" s="4">
        <f t="shared" si="37"/>
        <v>9.14</v>
      </c>
      <c r="K220" s="4">
        <v>14</v>
      </c>
      <c r="L220" s="4">
        <v>4.84</v>
      </c>
      <c r="M220" s="4">
        <f t="shared" si="38"/>
        <v>9.16</v>
      </c>
      <c r="N220" s="4">
        <f t="shared" si="39"/>
        <v>29.400000000000002</v>
      </c>
      <c r="O220" s="5">
        <f t="shared" si="43"/>
        <v>15.859749749999999</v>
      </c>
      <c r="P220" s="6">
        <v>12.9</v>
      </c>
    </row>
    <row r="221" spans="1:16">
      <c r="B221" s="4">
        <v>3</v>
      </c>
      <c r="C221" s="4">
        <v>1225</v>
      </c>
      <c r="D221" s="4">
        <v>9</v>
      </c>
      <c r="E221" s="4">
        <v>16</v>
      </c>
      <c r="F221" s="4">
        <v>2</v>
      </c>
      <c r="G221" s="4">
        <f t="shared" si="36"/>
        <v>14</v>
      </c>
      <c r="H221" s="4">
        <v>15</v>
      </c>
      <c r="I221" s="4">
        <v>3.06</v>
      </c>
      <c r="J221" s="4">
        <f t="shared" si="37"/>
        <v>11.94</v>
      </c>
      <c r="K221" s="4">
        <v>14</v>
      </c>
      <c r="L221" s="4">
        <v>0.52</v>
      </c>
      <c r="M221" s="4">
        <f t="shared" si="38"/>
        <v>13.48</v>
      </c>
      <c r="N221" s="4">
        <f t="shared" si="39"/>
        <v>39.42</v>
      </c>
      <c r="O221" s="5">
        <f t="shared" si="43"/>
        <v>20.876413049999996</v>
      </c>
      <c r="P221" s="6">
        <v>12.6</v>
      </c>
    </row>
    <row r="222" spans="1:16">
      <c r="B222" s="4">
        <v>4</v>
      </c>
      <c r="C222" s="4">
        <v>1225</v>
      </c>
      <c r="D222" s="4">
        <v>9</v>
      </c>
      <c r="E222" s="4">
        <v>16</v>
      </c>
      <c r="F222" s="4">
        <v>2.02</v>
      </c>
      <c r="G222" s="4">
        <f t="shared" si="36"/>
        <v>13.98</v>
      </c>
      <c r="H222" s="4">
        <v>15</v>
      </c>
      <c r="I222" s="4">
        <v>4.58</v>
      </c>
      <c r="J222" s="4">
        <f t="shared" si="37"/>
        <v>10.42</v>
      </c>
      <c r="K222" s="4">
        <v>14</v>
      </c>
      <c r="L222" s="4">
        <v>0.12</v>
      </c>
      <c r="M222" s="4">
        <f t="shared" si="38"/>
        <v>13.88</v>
      </c>
      <c r="N222" s="4">
        <f t="shared" si="39"/>
        <v>38.28</v>
      </c>
      <c r="O222" s="5">
        <f t="shared" si="43"/>
        <v>20.305654949999997</v>
      </c>
      <c r="P222" s="6">
        <v>14.9</v>
      </c>
    </row>
    <row r="223" spans="1:16">
      <c r="B223" s="4">
        <v>5</v>
      </c>
      <c r="C223" s="4">
        <v>1225</v>
      </c>
      <c r="D223" s="4">
        <v>9</v>
      </c>
      <c r="E223" s="4">
        <v>16</v>
      </c>
      <c r="F223" s="4">
        <v>1.8</v>
      </c>
      <c r="G223" s="4">
        <f t="shared" si="36"/>
        <v>14.2</v>
      </c>
      <c r="H223" s="4">
        <v>15</v>
      </c>
      <c r="I223" s="4">
        <v>4.22</v>
      </c>
      <c r="J223" s="4">
        <f t="shared" si="37"/>
        <v>10.780000000000001</v>
      </c>
      <c r="K223" s="4">
        <v>14</v>
      </c>
      <c r="L223" s="4">
        <v>0.42</v>
      </c>
      <c r="M223" s="4">
        <f t="shared" si="38"/>
        <v>13.58</v>
      </c>
      <c r="N223" s="4">
        <f t="shared" si="39"/>
        <v>38.56</v>
      </c>
      <c r="O223" s="5">
        <f t="shared" si="43"/>
        <v>20.44584115</v>
      </c>
      <c r="P223" s="6">
        <v>16.8</v>
      </c>
    </row>
    <row r="224" spans="1:16">
      <c r="B224" s="4">
        <v>6</v>
      </c>
      <c r="C224" s="4">
        <v>1225</v>
      </c>
      <c r="D224" s="4">
        <v>9</v>
      </c>
      <c r="E224" s="4">
        <v>16</v>
      </c>
      <c r="F224" s="4">
        <v>1.36</v>
      </c>
      <c r="G224" s="4">
        <f t="shared" si="36"/>
        <v>14.64</v>
      </c>
      <c r="H224" s="4">
        <v>15</v>
      </c>
      <c r="I224" s="4">
        <v>4.08</v>
      </c>
      <c r="J224" s="4">
        <f t="shared" si="37"/>
        <v>10.92</v>
      </c>
      <c r="K224" s="4">
        <v>14</v>
      </c>
      <c r="L224" s="4">
        <v>1.54</v>
      </c>
      <c r="M224" s="4">
        <f t="shared" si="38"/>
        <v>12.46</v>
      </c>
      <c r="N224" s="4">
        <f t="shared" si="39"/>
        <v>38.020000000000003</v>
      </c>
      <c r="O224" s="5">
        <f t="shared" si="43"/>
        <v>20.175482049999999</v>
      </c>
      <c r="P224" s="6">
        <v>20.200000000000003</v>
      </c>
    </row>
    <row r="225" spans="1:16">
      <c r="B225" s="4">
        <v>7</v>
      </c>
      <c r="C225" s="4">
        <v>1225</v>
      </c>
      <c r="D225" s="4">
        <v>9</v>
      </c>
      <c r="E225" s="4">
        <v>16</v>
      </c>
      <c r="F225" s="4">
        <v>0.96</v>
      </c>
      <c r="G225" s="4">
        <f t="shared" si="36"/>
        <v>15.04</v>
      </c>
      <c r="H225" s="4">
        <v>15</v>
      </c>
      <c r="I225" s="4">
        <v>6.4</v>
      </c>
      <c r="J225" s="4">
        <f t="shared" si="37"/>
        <v>8.6</v>
      </c>
      <c r="K225" s="4">
        <v>14</v>
      </c>
      <c r="L225" s="4">
        <v>0</v>
      </c>
      <c r="M225" s="4">
        <f t="shared" si="38"/>
        <v>14</v>
      </c>
      <c r="N225" s="4">
        <f t="shared" si="39"/>
        <v>37.64</v>
      </c>
      <c r="O225" s="5">
        <f t="shared" si="43"/>
        <v>19.985229349999997</v>
      </c>
      <c r="P225" s="6">
        <v>22.5</v>
      </c>
    </row>
    <row r="226" spans="1:16">
      <c r="B226" s="4">
        <v>8</v>
      </c>
      <c r="C226" s="4">
        <v>1225</v>
      </c>
      <c r="D226" s="4">
        <v>9</v>
      </c>
      <c r="E226" s="4">
        <v>16</v>
      </c>
      <c r="F226" s="4">
        <v>0.92</v>
      </c>
      <c r="G226" s="4">
        <f t="shared" si="36"/>
        <v>15.08</v>
      </c>
      <c r="H226" s="4">
        <v>15</v>
      </c>
      <c r="I226" s="4">
        <v>3.26</v>
      </c>
      <c r="J226" s="4">
        <f t="shared" si="37"/>
        <v>11.74</v>
      </c>
      <c r="K226" s="4">
        <v>14</v>
      </c>
      <c r="L226" s="4">
        <v>0.5</v>
      </c>
      <c r="M226" s="4">
        <f t="shared" si="38"/>
        <v>13.5</v>
      </c>
      <c r="N226" s="4">
        <f t="shared" si="39"/>
        <v>40.32</v>
      </c>
      <c r="O226" s="5">
        <f t="shared" si="43"/>
        <v>21.327011549999998</v>
      </c>
      <c r="P226" s="6">
        <v>25.6</v>
      </c>
    </row>
    <row r="227" spans="1:16">
      <c r="A227" s="3" t="s">
        <v>411</v>
      </c>
      <c r="B227" s="4">
        <v>1</v>
      </c>
      <c r="C227" s="4">
        <v>1225</v>
      </c>
      <c r="D227" s="4">
        <v>9</v>
      </c>
      <c r="E227" s="4">
        <v>16</v>
      </c>
      <c r="F227" s="4">
        <v>1.5</v>
      </c>
      <c r="G227" s="4">
        <f t="shared" si="36"/>
        <v>14.5</v>
      </c>
      <c r="H227" s="4">
        <v>15</v>
      </c>
      <c r="I227" s="4">
        <v>4.78</v>
      </c>
      <c r="J227" s="4">
        <f t="shared" si="37"/>
        <v>10.219999999999999</v>
      </c>
      <c r="K227" s="4">
        <v>14</v>
      </c>
      <c r="L227" s="4">
        <v>0.62</v>
      </c>
      <c r="M227" s="4">
        <f t="shared" si="38"/>
        <v>13.38</v>
      </c>
      <c r="N227" s="4">
        <f t="shared" si="39"/>
        <v>38.1</v>
      </c>
      <c r="O227" s="5">
        <f t="shared" ref="O227:O234" si="44">(E227+H227+K227)*55.05*95.55/10000-(F227+I227+L227)*53.87*94.14/10000</f>
        <v>20.170911707999998</v>
      </c>
      <c r="P227" s="6">
        <v>11.9</v>
      </c>
    </row>
    <row r="228" spans="1:16">
      <c r="B228" s="4">
        <v>2</v>
      </c>
      <c r="C228" s="4">
        <v>1225</v>
      </c>
      <c r="D228" s="4">
        <v>9</v>
      </c>
      <c r="E228" s="4">
        <v>16</v>
      </c>
      <c r="F228" s="4">
        <v>2.02</v>
      </c>
      <c r="G228" s="4">
        <f t="shared" si="36"/>
        <v>13.98</v>
      </c>
      <c r="H228" s="4">
        <v>15</v>
      </c>
      <c r="I228" s="4">
        <v>6.64</v>
      </c>
      <c r="J228" s="4">
        <f t="shared" si="37"/>
        <v>8.36</v>
      </c>
      <c r="K228" s="4">
        <v>14</v>
      </c>
      <c r="L228" s="4">
        <v>5</v>
      </c>
      <c r="M228" s="4">
        <f t="shared" si="38"/>
        <v>9</v>
      </c>
      <c r="N228" s="4">
        <f t="shared" si="39"/>
        <v>31.34</v>
      </c>
      <c r="O228" s="5">
        <f t="shared" si="44"/>
        <v>16.742698171199997</v>
      </c>
      <c r="P228" s="6">
        <v>14.100000000000001</v>
      </c>
    </row>
    <row r="229" spans="1:16">
      <c r="B229" s="4">
        <v>3</v>
      </c>
      <c r="C229" s="4">
        <v>1225</v>
      </c>
      <c r="D229" s="4">
        <v>9</v>
      </c>
      <c r="E229" s="4">
        <v>16</v>
      </c>
      <c r="F229" s="4">
        <v>2.1800000000000002</v>
      </c>
      <c r="G229" s="4">
        <f t="shared" si="36"/>
        <v>13.82</v>
      </c>
      <c r="H229" s="4">
        <v>15</v>
      </c>
      <c r="I229" s="4">
        <v>5.94</v>
      </c>
      <c r="J229" s="4">
        <f t="shared" si="37"/>
        <v>9.0599999999999987</v>
      </c>
      <c r="K229" s="4">
        <v>14</v>
      </c>
      <c r="L229" s="4">
        <v>2.98</v>
      </c>
      <c r="M229" s="4">
        <f t="shared" si="38"/>
        <v>11.02</v>
      </c>
      <c r="N229" s="4">
        <f t="shared" si="39"/>
        <v>33.9</v>
      </c>
      <c r="O229" s="5">
        <f t="shared" si="44"/>
        <v>18.040956551999997</v>
      </c>
      <c r="P229" s="6">
        <v>15.1</v>
      </c>
    </row>
    <row r="230" spans="1:16">
      <c r="B230" s="4">
        <v>4</v>
      </c>
      <c r="C230" s="4">
        <v>1225</v>
      </c>
      <c r="D230" s="4">
        <v>9</v>
      </c>
      <c r="E230" s="4">
        <v>16</v>
      </c>
      <c r="F230" s="4">
        <v>3.12</v>
      </c>
      <c r="G230" s="4">
        <f t="shared" si="36"/>
        <v>12.879999999999999</v>
      </c>
      <c r="H230" s="4">
        <v>15</v>
      </c>
      <c r="I230" s="4">
        <v>6.38</v>
      </c>
      <c r="J230" s="4">
        <f t="shared" si="37"/>
        <v>8.620000000000001</v>
      </c>
      <c r="K230" s="4">
        <v>14</v>
      </c>
      <c r="L230" s="4">
        <v>1.18</v>
      </c>
      <c r="M230" s="4">
        <f t="shared" si="38"/>
        <v>12.82</v>
      </c>
      <c r="N230" s="4">
        <f t="shared" si="39"/>
        <v>34.32</v>
      </c>
      <c r="O230" s="5">
        <f t="shared" si="44"/>
        <v>18.253952067599997</v>
      </c>
      <c r="P230" s="6">
        <v>13.9</v>
      </c>
    </row>
    <row r="231" spans="1:16">
      <c r="B231" s="4">
        <v>5</v>
      </c>
      <c r="C231" s="4">
        <v>1225</v>
      </c>
      <c r="D231" s="4">
        <v>9</v>
      </c>
      <c r="E231" s="4">
        <v>16</v>
      </c>
      <c r="F231" s="4">
        <v>12.72</v>
      </c>
      <c r="G231" s="4">
        <f t="shared" si="36"/>
        <v>3.2799999999999994</v>
      </c>
      <c r="H231" s="4">
        <v>15</v>
      </c>
      <c r="I231" s="4">
        <v>1.52</v>
      </c>
      <c r="J231" s="4">
        <f t="shared" si="37"/>
        <v>13.48</v>
      </c>
      <c r="K231" s="4">
        <v>14</v>
      </c>
      <c r="L231" s="4">
        <v>0.66</v>
      </c>
      <c r="M231" s="4">
        <f t="shared" si="38"/>
        <v>13.34</v>
      </c>
      <c r="N231" s="4">
        <f t="shared" si="39"/>
        <v>30.099999999999998</v>
      </c>
      <c r="O231" s="5">
        <f t="shared" si="44"/>
        <v>16.113854267999997</v>
      </c>
      <c r="P231" s="6">
        <v>20</v>
      </c>
    </row>
    <row r="232" spans="1:16">
      <c r="B232" s="4">
        <v>6</v>
      </c>
      <c r="C232" s="4">
        <v>1225</v>
      </c>
      <c r="D232" s="4">
        <v>9</v>
      </c>
      <c r="E232" s="4">
        <v>16</v>
      </c>
      <c r="F232" s="4">
        <v>1.38</v>
      </c>
      <c r="G232" s="4">
        <f t="shared" si="36"/>
        <v>14.620000000000001</v>
      </c>
      <c r="H232" s="4">
        <v>15</v>
      </c>
      <c r="I232" s="4">
        <v>6.6</v>
      </c>
      <c r="J232" s="4">
        <f t="shared" si="37"/>
        <v>8.4</v>
      </c>
      <c r="K232" s="4">
        <v>14</v>
      </c>
      <c r="L232" s="4">
        <v>1.56</v>
      </c>
      <c r="M232" s="4">
        <f t="shared" si="38"/>
        <v>12.44</v>
      </c>
      <c r="N232" s="4">
        <f t="shared" si="39"/>
        <v>35.46</v>
      </c>
      <c r="O232" s="5">
        <f t="shared" si="44"/>
        <v>18.832082752799998</v>
      </c>
      <c r="P232" s="6">
        <v>19.2</v>
      </c>
    </row>
    <row r="233" spans="1:16">
      <c r="B233" s="4">
        <v>7</v>
      </c>
      <c r="C233" s="4">
        <v>1225</v>
      </c>
      <c r="D233" s="4">
        <v>9</v>
      </c>
      <c r="E233" s="4">
        <v>16</v>
      </c>
      <c r="F233" s="4">
        <v>4.9000000000000004</v>
      </c>
      <c r="G233" s="4">
        <f t="shared" si="36"/>
        <v>11.1</v>
      </c>
      <c r="H233" s="4">
        <v>15</v>
      </c>
      <c r="I233" s="4">
        <v>6.04</v>
      </c>
      <c r="J233" s="4">
        <f t="shared" si="37"/>
        <v>8.9600000000000009</v>
      </c>
      <c r="K233" s="4">
        <v>14</v>
      </c>
      <c r="L233" s="4">
        <v>1.7</v>
      </c>
      <c r="M233" s="4">
        <f t="shared" si="38"/>
        <v>12.3</v>
      </c>
      <c r="N233" s="4">
        <f t="shared" si="39"/>
        <v>32.36</v>
      </c>
      <c r="O233" s="5">
        <f t="shared" si="44"/>
        <v>17.259972994799998</v>
      </c>
      <c r="P233" s="6">
        <v>20</v>
      </c>
    </row>
    <row r="234" spans="1:16">
      <c r="B234" s="4">
        <v>8</v>
      </c>
      <c r="C234" s="4">
        <v>1225</v>
      </c>
      <c r="D234" s="4">
        <v>9</v>
      </c>
      <c r="E234" s="4">
        <v>16</v>
      </c>
      <c r="F234" s="4">
        <v>2.78</v>
      </c>
      <c r="G234" s="4">
        <f t="shared" si="36"/>
        <v>13.22</v>
      </c>
      <c r="H234" s="4">
        <v>15</v>
      </c>
      <c r="I234" s="4">
        <v>8.32</v>
      </c>
      <c r="J234" s="4">
        <f t="shared" si="37"/>
        <v>6.68</v>
      </c>
      <c r="K234" s="4">
        <v>14</v>
      </c>
      <c r="L234" s="4">
        <v>0.24</v>
      </c>
      <c r="M234" s="4">
        <f t="shared" si="38"/>
        <v>13.76</v>
      </c>
      <c r="N234" s="4">
        <f t="shared" si="39"/>
        <v>33.659999999999997</v>
      </c>
      <c r="O234" s="5">
        <f t="shared" si="44"/>
        <v>17.919244828799997</v>
      </c>
      <c r="P234" s="6">
        <v>29.1</v>
      </c>
    </row>
    <row r="235" spans="1:16">
      <c r="A235" s="3" t="s">
        <v>412</v>
      </c>
      <c r="B235" s="4">
        <v>1</v>
      </c>
      <c r="C235" s="4">
        <v>1225</v>
      </c>
      <c r="D235" s="4">
        <v>9</v>
      </c>
      <c r="E235" s="4">
        <v>16</v>
      </c>
      <c r="F235" s="4">
        <v>3.9</v>
      </c>
      <c r="G235" s="4">
        <f t="shared" si="36"/>
        <v>12.1</v>
      </c>
      <c r="H235" s="4">
        <v>15</v>
      </c>
      <c r="I235" s="4">
        <v>7.72</v>
      </c>
      <c r="J235" s="4">
        <f t="shared" si="37"/>
        <v>7.28</v>
      </c>
      <c r="K235" s="4">
        <v>14</v>
      </c>
      <c r="L235" s="4">
        <v>2.58</v>
      </c>
      <c r="M235" s="4">
        <f t="shared" si="38"/>
        <v>11.42</v>
      </c>
      <c r="N235" s="4">
        <f t="shared" si="39"/>
        <v>30.799999999999997</v>
      </c>
      <c r="O235" s="5">
        <f t="shared" ref="O235:O242" si="45">(E235+H235+K235)*55.05*95.55/10000-(F235+I235+L235)*54.31*94.64/10000</f>
        <v>16.371468021999998</v>
      </c>
      <c r="P235" s="6">
        <v>7</v>
      </c>
    </row>
    <row r="236" spans="1:16">
      <c r="B236" s="4">
        <v>2</v>
      </c>
      <c r="C236" s="4">
        <v>1225</v>
      </c>
      <c r="D236" s="4">
        <v>9</v>
      </c>
      <c r="E236" s="4">
        <v>16</v>
      </c>
      <c r="F236" s="4">
        <v>5.92</v>
      </c>
      <c r="G236" s="4">
        <f t="shared" si="36"/>
        <v>10.08</v>
      </c>
      <c r="H236" s="4">
        <v>15</v>
      </c>
      <c r="I236" s="4">
        <v>2.82</v>
      </c>
      <c r="J236" s="4">
        <f t="shared" si="37"/>
        <v>12.18</v>
      </c>
      <c r="K236" s="4">
        <v>14</v>
      </c>
      <c r="L236" s="4">
        <v>4.4000000000000004</v>
      </c>
      <c r="M236" s="4">
        <f t="shared" si="38"/>
        <v>9.6</v>
      </c>
      <c r="N236" s="4">
        <f t="shared" si="39"/>
        <v>31.86</v>
      </c>
      <c r="O236" s="5">
        <f t="shared" si="45"/>
        <v>16.9162972524</v>
      </c>
      <c r="P236" s="6">
        <v>11.399999999999999</v>
      </c>
    </row>
    <row r="237" spans="1:16">
      <c r="B237" s="4">
        <v>3</v>
      </c>
      <c r="C237" s="4">
        <v>1225</v>
      </c>
      <c r="D237" s="4">
        <v>9</v>
      </c>
      <c r="E237" s="4">
        <v>16</v>
      </c>
      <c r="F237" s="4">
        <v>2.72</v>
      </c>
      <c r="G237" s="4">
        <f t="shared" si="36"/>
        <v>13.28</v>
      </c>
      <c r="H237" s="4">
        <v>15</v>
      </c>
      <c r="I237" s="4">
        <v>8.08</v>
      </c>
      <c r="J237" s="4">
        <f t="shared" si="37"/>
        <v>6.92</v>
      </c>
      <c r="K237" s="4">
        <v>14</v>
      </c>
      <c r="L237" s="4">
        <v>4.5599999999999996</v>
      </c>
      <c r="M237" s="4">
        <f t="shared" si="38"/>
        <v>9.4400000000000013</v>
      </c>
      <c r="N237" s="4">
        <f t="shared" si="39"/>
        <v>29.64</v>
      </c>
      <c r="O237" s="5">
        <f t="shared" si="45"/>
        <v>15.775239807599998</v>
      </c>
      <c r="P237" s="6">
        <v>16.5</v>
      </c>
    </row>
    <row r="238" spans="1:16">
      <c r="B238" s="4">
        <v>4</v>
      </c>
      <c r="C238" s="4">
        <v>1225</v>
      </c>
      <c r="D238" s="4">
        <v>9</v>
      </c>
      <c r="E238" s="4">
        <v>16</v>
      </c>
      <c r="F238" s="4">
        <v>2.6</v>
      </c>
      <c r="G238" s="4">
        <f t="shared" si="36"/>
        <v>13.4</v>
      </c>
      <c r="H238" s="4">
        <v>15</v>
      </c>
      <c r="I238" s="4">
        <v>6.4</v>
      </c>
      <c r="J238" s="4">
        <f t="shared" si="37"/>
        <v>8.6</v>
      </c>
      <c r="K238" s="4">
        <v>14</v>
      </c>
      <c r="L238" s="4">
        <v>2.48</v>
      </c>
      <c r="M238" s="4">
        <f t="shared" si="38"/>
        <v>11.52</v>
      </c>
      <c r="N238" s="4">
        <f t="shared" si="39"/>
        <v>33.519999999999996</v>
      </c>
      <c r="O238" s="5">
        <f t="shared" si="45"/>
        <v>17.769520386799996</v>
      </c>
      <c r="P238" s="6">
        <v>16.5</v>
      </c>
    </row>
    <row r="239" spans="1:16">
      <c r="B239" s="4">
        <v>5</v>
      </c>
      <c r="C239" s="4">
        <v>1225</v>
      </c>
      <c r="D239" s="4">
        <v>9</v>
      </c>
      <c r="E239" s="4">
        <v>16</v>
      </c>
      <c r="F239" s="4">
        <v>3.4</v>
      </c>
      <c r="G239" s="4">
        <f t="shared" si="36"/>
        <v>12.6</v>
      </c>
      <c r="H239" s="4">
        <v>15</v>
      </c>
      <c r="I239" s="4">
        <v>4.24</v>
      </c>
      <c r="J239" s="4">
        <f t="shared" si="37"/>
        <v>10.76</v>
      </c>
      <c r="K239" s="4">
        <v>14</v>
      </c>
      <c r="L239" s="4">
        <v>3.86</v>
      </c>
      <c r="M239" s="4">
        <f t="shared" si="38"/>
        <v>10.14</v>
      </c>
      <c r="N239" s="4">
        <f t="shared" si="39"/>
        <v>33.5</v>
      </c>
      <c r="O239" s="5">
        <f t="shared" si="45"/>
        <v>17.759240589999997</v>
      </c>
      <c r="P239" s="6">
        <v>18.399999999999999</v>
      </c>
    </row>
    <row r="240" spans="1:16">
      <c r="B240" s="4">
        <v>6</v>
      </c>
      <c r="C240" s="4">
        <v>1225</v>
      </c>
      <c r="D240" s="4">
        <v>9</v>
      </c>
      <c r="E240" s="4">
        <v>16</v>
      </c>
      <c r="F240" s="4">
        <v>2.62</v>
      </c>
      <c r="G240" s="4">
        <f t="shared" si="36"/>
        <v>13.379999999999999</v>
      </c>
      <c r="H240" s="4">
        <v>15</v>
      </c>
      <c r="I240" s="4">
        <v>4.32</v>
      </c>
      <c r="J240" s="4">
        <f t="shared" si="37"/>
        <v>10.68</v>
      </c>
      <c r="K240" s="4">
        <v>14</v>
      </c>
      <c r="L240" s="4">
        <v>1.28</v>
      </c>
      <c r="M240" s="4">
        <f t="shared" si="38"/>
        <v>12.72</v>
      </c>
      <c r="N240" s="4">
        <f t="shared" si="39"/>
        <v>36.78</v>
      </c>
      <c r="O240" s="5">
        <f t="shared" si="45"/>
        <v>19.4451272652</v>
      </c>
      <c r="P240" s="6">
        <v>20.9</v>
      </c>
    </row>
    <row r="241" spans="1:16">
      <c r="B241" s="4">
        <v>7</v>
      </c>
      <c r="C241" s="4">
        <v>1225</v>
      </c>
      <c r="D241" s="4">
        <v>9</v>
      </c>
      <c r="E241" s="4">
        <v>16</v>
      </c>
      <c r="F241" s="4">
        <v>1.9</v>
      </c>
      <c r="G241" s="4">
        <f t="shared" si="36"/>
        <v>14.1</v>
      </c>
      <c r="H241" s="4">
        <v>15</v>
      </c>
      <c r="I241" s="4">
        <v>5.68</v>
      </c>
      <c r="J241" s="4">
        <f t="shared" si="37"/>
        <v>9.32</v>
      </c>
      <c r="K241" s="4">
        <v>14</v>
      </c>
      <c r="L241" s="4">
        <v>2.82</v>
      </c>
      <c r="M241" s="4">
        <f t="shared" si="38"/>
        <v>11.18</v>
      </c>
      <c r="N241" s="4">
        <f t="shared" si="39"/>
        <v>34.6</v>
      </c>
      <c r="O241" s="5">
        <f t="shared" si="45"/>
        <v>18.324629413999997</v>
      </c>
      <c r="P241" s="6">
        <v>24.7</v>
      </c>
    </row>
    <row r="242" spans="1:16">
      <c r="B242" s="4">
        <v>8</v>
      </c>
      <c r="C242" s="4">
        <v>1225</v>
      </c>
      <c r="D242" s="4">
        <v>9</v>
      </c>
      <c r="E242" s="4">
        <v>16</v>
      </c>
      <c r="F242" s="4">
        <v>0.26</v>
      </c>
      <c r="G242" s="4">
        <f t="shared" si="36"/>
        <v>15.74</v>
      </c>
      <c r="H242" s="4">
        <v>15</v>
      </c>
      <c r="I242" s="4">
        <v>7.06</v>
      </c>
      <c r="J242" s="4">
        <f t="shared" si="37"/>
        <v>7.94</v>
      </c>
      <c r="K242" s="4">
        <v>14</v>
      </c>
      <c r="L242" s="4">
        <v>0</v>
      </c>
      <c r="M242" s="4">
        <f t="shared" si="38"/>
        <v>14</v>
      </c>
      <c r="N242" s="4">
        <f t="shared" si="39"/>
        <v>37.68</v>
      </c>
      <c r="O242" s="5">
        <f t="shared" si="45"/>
        <v>19.907718121199999</v>
      </c>
      <c r="P242" s="6">
        <v>22.9</v>
      </c>
    </row>
    <row r="243" spans="1:16">
      <c r="A243" s="3" t="s">
        <v>410</v>
      </c>
      <c r="B243" s="4">
        <v>1</v>
      </c>
      <c r="C243" s="4">
        <v>1226</v>
      </c>
      <c r="D243" s="4">
        <v>10</v>
      </c>
      <c r="E243" s="4">
        <v>16</v>
      </c>
      <c r="F243" s="4">
        <v>2</v>
      </c>
      <c r="G243" s="4">
        <f t="shared" si="36"/>
        <v>14</v>
      </c>
      <c r="H243" s="4">
        <v>15</v>
      </c>
      <c r="I243" s="4">
        <v>6.46</v>
      </c>
      <c r="J243" s="4">
        <f t="shared" si="37"/>
        <v>8.5399999999999991</v>
      </c>
      <c r="K243" s="4">
        <v>14</v>
      </c>
      <c r="L243" s="4">
        <v>3.94</v>
      </c>
      <c r="M243" s="4">
        <f t="shared" si="38"/>
        <v>10.06</v>
      </c>
      <c r="N243" s="4">
        <f t="shared" si="39"/>
        <v>32.6</v>
      </c>
      <c r="O243" s="5">
        <f t="shared" ref="O243:O250" si="46">(E243+H243+K243)*55.05*95.55/10000-(F243+I243+L243)*55*91.03/10000</f>
        <v>17.461877749999999</v>
      </c>
      <c r="P243" s="6">
        <v>9.3000000000000007</v>
      </c>
    </row>
    <row r="244" spans="1:16">
      <c r="B244" s="4">
        <v>2</v>
      </c>
      <c r="C244" s="4">
        <v>1226</v>
      </c>
      <c r="D244" s="4">
        <v>10</v>
      </c>
      <c r="E244" s="4">
        <v>16</v>
      </c>
      <c r="F244" s="4">
        <v>1.48</v>
      </c>
      <c r="G244" s="4">
        <f t="shared" si="36"/>
        <v>14.52</v>
      </c>
      <c r="H244" s="4">
        <v>15</v>
      </c>
      <c r="I244" s="4">
        <v>4.46</v>
      </c>
      <c r="J244" s="4">
        <f t="shared" si="37"/>
        <v>10.54</v>
      </c>
      <c r="K244" s="4">
        <v>14</v>
      </c>
      <c r="L244" s="4">
        <v>4.34</v>
      </c>
      <c r="M244" s="4">
        <f t="shared" si="38"/>
        <v>9.66</v>
      </c>
      <c r="N244" s="4">
        <f t="shared" si="39"/>
        <v>34.72</v>
      </c>
      <c r="O244" s="5">
        <f t="shared" si="46"/>
        <v>18.523287549999999</v>
      </c>
      <c r="P244" s="6">
        <v>13.700000000000001</v>
      </c>
    </row>
    <row r="245" spans="1:16">
      <c r="B245" s="4">
        <v>3</v>
      </c>
      <c r="C245" s="4">
        <v>1226</v>
      </c>
      <c r="D245" s="4">
        <v>10</v>
      </c>
      <c r="E245" s="4">
        <v>16</v>
      </c>
      <c r="F245" s="4">
        <v>0.12</v>
      </c>
      <c r="G245" s="4">
        <f t="shared" si="36"/>
        <v>15.88</v>
      </c>
      <c r="H245" s="4">
        <v>15</v>
      </c>
      <c r="I245" s="4">
        <v>2.8</v>
      </c>
      <c r="J245" s="4">
        <f t="shared" si="37"/>
        <v>12.2</v>
      </c>
      <c r="K245" s="4">
        <v>14</v>
      </c>
      <c r="L245" s="4">
        <v>1.38</v>
      </c>
      <c r="M245" s="4">
        <f t="shared" si="38"/>
        <v>12.620000000000001</v>
      </c>
      <c r="N245" s="4">
        <f t="shared" si="39"/>
        <v>40.700000000000003</v>
      </c>
      <c r="O245" s="5">
        <f t="shared" si="46"/>
        <v>21.517264249999997</v>
      </c>
      <c r="P245" s="6">
        <v>13.8</v>
      </c>
    </row>
    <row r="246" spans="1:16">
      <c r="B246" s="4">
        <v>4</v>
      </c>
      <c r="C246" s="4">
        <v>1226</v>
      </c>
      <c r="D246" s="4">
        <v>10</v>
      </c>
      <c r="E246" s="4">
        <v>16</v>
      </c>
      <c r="F246" s="4">
        <v>0.86</v>
      </c>
      <c r="G246" s="4">
        <f t="shared" si="36"/>
        <v>15.14</v>
      </c>
      <c r="H246" s="4">
        <v>15</v>
      </c>
      <c r="I246" s="4">
        <v>3.12</v>
      </c>
      <c r="J246" s="4">
        <f t="shared" si="37"/>
        <v>11.879999999999999</v>
      </c>
      <c r="K246" s="4">
        <v>14</v>
      </c>
      <c r="L246" s="4">
        <v>1.06</v>
      </c>
      <c r="M246" s="4">
        <f t="shared" si="38"/>
        <v>12.94</v>
      </c>
      <c r="N246" s="4">
        <f t="shared" si="39"/>
        <v>39.96</v>
      </c>
      <c r="O246" s="5">
        <f t="shared" si="46"/>
        <v>21.146772149999997</v>
      </c>
      <c r="P246" s="6">
        <v>14.200000000000001</v>
      </c>
    </row>
    <row r="247" spans="1:16">
      <c r="B247" s="4">
        <v>5</v>
      </c>
      <c r="C247" s="4">
        <v>1226</v>
      </c>
      <c r="D247" s="4">
        <v>10</v>
      </c>
      <c r="E247" s="4">
        <v>16</v>
      </c>
      <c r="F247" s="4">
        <v>2.16</v>
      </c>
      <c r="G247" s="4">
        <f t="shared" si="36"/>
        <v>13.84</v>
      </c>
      <c r="H247" s="4">
        <v>15</v>
      </c>
      <c r="I247" s="4">
        <v>5.94</v>
      </c>
      <c r="J247" s="4">
        <f t="shared" si="37"/>
        <v>9.0599999999999987</v>
      </c>
      <c r="K247" s="4">
        <v>14</v>
      </c>
      <c r="L247" s="4">
        <v>0.5</v>
      </c>
      <c r="M247" s="4">
        <f t="shared" si="38"/>
        <v>13.5</v>
      </c>
      <c r="N247" s="4">
        <f t="shared" si="39"/>
        <v>36.4</v>
      </c>
      <c r="O247" s="5">
        <f t="shared" si="46"/>
        <v>19.364404749999999</v>
      </c>
      <c r="P247" s="6">
        <v>20.7</v>
      </c>
    </row>
    <row r="248" spans="1:16">
      <c r="B248" s="4">
        <v>6</v>
      </c>
      <c r="C248" s="4">
        <v>1226</v>
      </c>
      <c r="D248" s="4">
        <v>10</v>
      </c>
      <c r="E248" s="4">
        <v>16</v>
      </c>
      <c r="F248" s="4">
        <v>2.16</v>
      </c>
      <c r="G248" s="4">
        <f t="shared" si="36"/>
        <v>13.84</v>
      </c>
      <c r="H248" s="4">
        <v>15</v>
      </c>
      <c r="I248" s="4">
        <v>2.16</v>
      </c>
      <c r="J248" s="4">
        <f t="shared" si="37"/>
        <v>12.84</v>
      </c>
      <c r="K248" s="4">
        <v>14</v>
      </c>
      <c r="L248" s="4">
        <v>0.96</v>
      </c>
      <c r="M248" s="4">
        <f t="shared" si="38"/>
        <v>13.04</v>
      </c>
      <c r="N248" s="4">
        <f t="shared" si="39"/>
        <v>39.72</v>
      </c>
      <c r="O248" s="5">
        <f t="shared" si="46"/>
        <v>21.026612549999999</v>
      </c>
      <c r="P248" s="6">
        <v>19.600000000000001</v>
      </c>
    </row>
    <row r="249" spans="1:16">
      <c r="B249" s="4">
        <v>7</v>
      </c>
      <c r="C249" s="4">
        <v>1226</v>
      </c>
      <c r="D249" s="4">
        <v>10</v>
      </c>
      <c r="E249" s="4">
        <v>16</v>
      </c>
      <c r="F249" s="4">
        <v>0</v>
      </c>
      <c r="G249" s="4">
        <f t="shared" si="36"/>
        <v>16</v>
      </c>
      <c r="H249" s="4">
        <v>15</v>
      </c>
      <c r="I249" s="4">
        <v>2.84</v>
      </c>
      <c r="J249" s="4">
        <f t="shared" si="37"/>
        <v>12.16</v>
      </c>
      <c r="K249" s="4">
        <v>14</v>
      </c>
      <c r="L249" s="4">
        <v>0.04</v>
      </c>
      <c r="M249" s="4">
        <f t="shared" si="38"/>
        <v>13.96</v>
      </c>
      <c r="N249" s="4">
        <f t="shared" si="39"/>
        <v>42.120000000000005</v>
      </c>
      <c r="O249" s="5">
        <f t="shared" si="46"/>
        <v>22.228208549999998</v>
      </c>
      <c r="P249" s="6">
        <v>21.6</v>
      </c>
    </row>
    <row r="250" spans="1:16">
      <c r="B250" s="4">
        <v>8</v>
      </c>
      <c r="C250" s="4">
        <v>1226</v>
      </c>
      <c r="D250" s="4">
        <v>10</v>
      </c>
      <c r="E250" s="4">
        <v>16</v>
      </c>
      <c r="F250" s="4">
        <v>0.66</v>
      </c>
      <c r="G250" s="4">
        <f t="shared" si="36"/>
        <v>15.34</v>
      </c>
      <c r="H250" s="4">
        <v>15</v>
      </c>
      <c r="I250" s="4">
        <v>3.9</v>
      </c>
      <c r="J250" s="4">
        <f t="shared" si="37"/>
        <v>11.1</v>
      </c>
      <c r="K250" s="4">
        <v>14</v>
      </c>
      <c r="L250" s="4">
        <v>0.4</v>
      </c>
      <c r="M250" s="4">
        <f t="shared" si="38"/>
        <v>13.6</v>
      </c>
      <c r="N250" s="4">
        <f t="shared" si="39"/>
        <v>40.04</v>
      </c>
      <c r="O250" s="5">
        <f t="shared" si="46"/>
        <v>21.186825349999999</v>
      </c>
      <c r="P250" s="6">
        <v>25.700000000000003</v>
      </c>
    </row>
    <row r="251" spans="1:16">
      <c r="A251" s="3" t="s">
        <v>411</v>
      </c>
      <c r="B251" s="4">
        <v>1</v>
      </c>
      <c r="C251" s="4">
        <v>1226</v>
      </c>
      <c r="D251" s="4">
        <v>10</v>
      </c>
      <c r="E251" s="4">
        <v>16</v>
      </c>
      <c r="F251" s="4">
        <v>0.64</v>
      </c>
      <c r="G251" s="4">
        <f t="shared" si="36"/>
        <v>15.36</v>
      </c>
      <c r="H251" s="4">
        <v>15</v>
      </c>
      <c r="I251" s="4">
        <v>5.44</v>
      </c>
      <c r="J251" s="4">
        <f t="shared" si="37"/>
        <v>9.5599999999999987</v>
      </c>
      <c r="K251" s="4">
        <v>14</v>
      </c>
      <c r="L251" s="4">
        <v>1.5</v>
      </c>
      <c r="M251" s="4">
        <f t="shared" si="38"/>
        <v>12.5</v>
      </c>
      <c r="N251" s="4">
        <f t="shared" si="39"/>
        <v>37.42</v>
      </c>
      <c r="O251" s="5">
        <f t="shared" ref="O251:O258" si="47">(E251+H251+K251)*55.05*95.55/10000-(F251+I251+L251)*53.87*94.14/10000</f>
        <v>19.8260618256</v>
      </c>
      <c r="P251" s="6">
        <v>11.5</v>
      </c>
    </row>
    <row r="252" spans="1:16">
      <c r="B252" s="4">
        <v>2</v>
      </c>
      <c r="C252" s="4">
        <v>1226</v>
      </c>
      <c r="D252" s="4">
        <v>10</v>
      </c>
      <c r="E252" s="4">
        <v>16</v>
      </c>
      <c r="F252" s="4">
        <v>3.24</v>
      </c>
      <c r="G252" s="4">
        <f t="shared" si="36"/>
        <v>12.76</v>
      </c>
      <c r="H252" s="4">
        <v>15</v>
      </c>
      <c r="I252" s="4">
        <v>6.86</v>
      </c>
      <c r="J252" s="4">
        <f t="shared" si="37"/>
        <v>8.14</v>
      </c>
      <c r="K252" s="4">
        <v>14</v>
      </c>
      <c r="L252" s="4">
        <v>4.92</v>
      </c>
      <c r="M252" s="4">
        <f t="shared" si="38"/>
        <v>9.08</v>
      </c>
      <c r="N252" s="4">
        <f t="shared" si="39"/>
        <v>29.979999999999997</v>
      </c>
      <c r="O252" s="5">
        <f t="shared" si="47"/>
        <v>16.052998406399997</v>
      </c>
      <c r="P252" s="6">
        <v>14</v>
      </c>
    </row>
    <row r="253" spans="1:16">
      <c r="B253" s="4">
        <v>3</v>
      </c>
      <c r="C253" s="4">
        <v>1226</v>
      </c>
      <c r="D253" s="4">
        <v>10</v>
      </c>
      <c r="E253" s="4">
        <v>16</v>
      </c>
      <c r="F253" s="4">
        <v>1.52</v>
      </c>
      <c r="G253" s="4">
        <f t="shared" si="36"/>
        <v>14.48</v>
      </c>
      <c r="H253" s="4">
        <v>15</v>
      </c>
      <c r="I253" s="4">
        <v>5.84</v>
      </c>
      <c r="J253" s="4">
        <f t="shared" si="37"/>
        <v>9.16</v>
      </c>
      <c r="K253" s="4">
        <v>14</v>
      </c>
      <c r="L253" s="4">
        <v>1.04</v>
      </c>
      <c r="M253" s="4">
        <f t="shared" si="38"/>
        <v>12.96</v>
      </c>
      <c r="N253" s="4">
        <f t="shared" si="39"/>
        <v>36.6</v>
      </c>
      <c r="O253" s="5">
        <f t="shared" si="47"/>
        <v>19.410213438</v>
      </c>
      <c r="P253" s="6">
        <v>14.4</v>
      </c>
    </row>
    <row r="254" spans="1:16">
      <c r="B254" s="4">
        <v>4</v>
      </c>
      <c r="C254" s="4">
        <v>1226</v>
      </c>
      <c r="D254" s="4">
        <v>10</v>
      </c>
      <c r="E254" s="4">
        <v>16</v>
      </c>
      <c r="F254" s="4">
        <v>1.64</v>
      </c>
      <c r="G254" s="4">
        <f t="shared" si="36"/>
        <v>14.36</v>
      </c>
      <c r="H254" s="4">
        <v>15</v>
      </c>
      <c r="I254" s="4">
        <v>7</v>
      </c>
      <c r="J254" s="4">
        <f t="shared" si="37"/>
        <v>8</v>
      </c>
      <c r="K254" s="4">
        <v>14</v>
      </c>
      <c r="L254" s="4">
        <v>2.04</v>
      </c>
      <c r="M254" s="4">
        <f t="shared" si="38"/>
        <v>11.96</v>
      </c>
      <c r="N254" s="4">
        <f t="shared" si="39"/>
        <v>34.32</v>
      </c>
      <c r="O254" s="5">
        <f t="shared" si="47"/>
        <v>18.253952067599997</v>
      </c>
      <c r="P254" s="6">
        <v>13.600000000000001</v>
      </c>
    </row>
    <row r="255" spans="1:16">
      <c r="B255" s="4">
        <v>5</v>
      </c>
      <c r="C255" s="4">
        <v>1226</v>
      </c>
      <c r="D255" s="4">
        <v>10</v>
      </c>
      <c r="E255" s="4">
        <v>16</v>
      </c>
      <c r="F255" s="4">
        <v>0.44</v>
      </c>
      <c r="G255" s="4">
        <f t="shared" si="36"/>
        <v>15.56</v>
      </c>
      <c r="H255" s="4">
        <v>15</v>
      </c>
      <c r="I255" s="4">
        <v>3.4</v>
      </c>
      <c r="J255" s="4">
        <f t="shared" si="37"/>
        <v>11.6</v>
      </c>
      <c r="K255" s="4">
        <v>14</v>
      </c>
      <c r="L255" s="4">
        <v>2.06</v>
      </c>
      <c r="M255" s="4">
        <f t="shared" si="38"/>
        <v>11.94</v>
      </c>
      <c r="N255" s="4">
        <f t="shared" si="39"/>
        <v>39.1</v>
      </c>
      <c r="O255" s="5">
        <f t="shared" si="47"/>
        <v>20.678043887999998</v>
      </c>
      <c r="P255" s="6">
        <v>19.5</v>
      </c>
    </row>
    <row r="256" spans="1:16">
      <c r="B256" s="4">
        <v>6</v>
      </c>
      <c r="C256" s="4">
        <v>1226</v>
      </c>
      <c r="D256" s="4">
        <v>10</v>
      </c>
      <c r="E256" s="4">
        <v>16</v>
      </c>
      <c r="F256" s="4">
        <v>1.28</v>
      </c>
      <c r="G256" s="4">
        <f t="shared" si="36"/>
        <v>14.72</v>
      </c>
      <c r="H256" s="4">
        <v>15</v>
      </c>
      <c r="I256" s="4">
        <v>5.04</v>
      </c>
      <c r="J256" s="4">
        <f t="shared" si="37"/>
        <v>9.9600000000000009</v>
      </c>
      <c r="K256" s="4">
        <v>14</v>
      </c>
      <c r="L256" s="4">
        <v>2.02</v>
      </c>
      <c r="M256" s="4">
        <f t="shared" si="38"/>
        <v>11.98</v>
      </c>
      <c r="N256" s="4">
        <f t="shared" si="39"/>
        <v>36.659999999999997</v>
      </c>
      <c r="O256" s="5">
        <f t="shared" si="47"/>
        <v>19.440641368799998</v>
      </c>
      <c r="P256" s="6">
        <v>20.5</v>
      </c>
    </row>
    <row r="257" spans="1:16">
      <c r="B257" s="4">
        <v>7</v>
      </c>
      <c r="C257" s="4">
        <v>1226</v>
      </c>
      <c r="D257" s="4">
        <v>10</v>
      </c>
      <c r="E257" s="4">
        <v>16</v>
      </c>
      <c r="F257" s="4">
        <v>0.26</v>
      </c>
      <c r="G257" s="4">
        <f t="shared" si="36"/>
        <v>15.74</v>
      </c>
      <c r="H257" s="4">
        <v>15</v>
      </c>
      <c r="I257" s="4">
        <v>5.86</v>
      </c>
      <c r="J257" s="4">
        <f t="shared" si="37"/>
        <v>9.14</v>
      </c>
      <c r="K257" s="4">
        <v>14</v>
      </c>
      <c r="L257" s="4">
        <v>1.3</v>
      </c>
      <c r="M257" s="4">
        <f t="shared" si="38"/>
        <v>12.7</v>
      </c>
      <c r="N257" s="4">
        <f t="shared" si="39"/>
        <v>37.58</v>
      </c>
      <c r="O257" s="5">
        <f t="shared" si="47"/>
        <v>19.907202974400001</v>
      </c>
      <c r="P257" s="6">
        <v>29.8</v>
      </c>
    </row>
    <row r="258" spans="1:16">
      <c r="B258" s="4">
        <v>8</v>
      </c>
      <c r="C258" s="4">
        <v>1226</v>
      </c>
      <c r="D258" s="4">
        <v>10</v>
      </c>
      <c r="E258" s="4">
        <v>16</v>
      </c>
      <c r="F258" s="4">
        <v>0.86</v>
      </c>
      <c r="G258" s="4">
        <f t="shared" si="36"/>
        <v>15.14</v>
      </c>
      <c r="H258" s="4">
        <v>15</v>
      </c>
      <c r="I258" s="4">
        <v>5.14</v>
      </c>
      <c r="J258" s="4">
        <f t="shared" si="37"/>
        <v>9.86</v>
      </c>
      <c r="K258" s="4">
        <v>14</v>
      </c>
      <c r="L258" s="4">
        <v>0.66</v>
      </c>
      <c r="M258" s="4">
        <f t="shared" si="38"/>
        <v>13.34</v>
      </c>
      <c r="N258" s="4">
        <f t="shared" si="39"/>
        <v>38.340000000000003</v>
      </c>
      <c r="O258" s="5">
        <f t="shared" si="47"/>
        <v>20.292623431199999</v>
      </c>
      <c r="P258" s="6">
        <v>28.200000000000003</v>
      </c>
    </row>
    <row r="259" spans="1:16">
      <c r="A259" s="3" t="s">
        <v>412</v>
      </c>
      <c r="B259" s="4">
        <v>1</v>
      </c>
      <c r="C259" s="4">
        <v>1226</v>
      </c>
      <c r="D259" s="4">
        <v>10</v>
      </c>
      <c r="E259" s="4">
        <v>16</v>
      </c>
      <c r="F259" s="4">
        <v>2.8</v>
      </c>
      <c r="G259" s="4">
        <f t="shared" ref="G259:G322" si="48">E259-F259</f>
        <v>13.2</v>
      </c>
      <c r="H259" s="4">
        <v>15</v>
      </c>
      <c r="I259" s="4">
        <v>6.02</v>
      </c>
      <c r="J259" s="4">
        <f t="shared" ref="J259:J322" si="49">H259-I259</f>
        <v>8.98</v>
      </c>
      <c r="K259" s="4">
        <v>14</v>
      </c>
      <c r="L259" s="4">
        <v>2.6</v>
      </c>
      <c r="M259" s="4">
        <f t="shared" ref="M259:M322" si="50">K259-L259</f>
        <v>11.4</v>
      </c>
      <c r="N259" s="4">
        <f t="shared" ref="N259:N322" si="51">G259+J259+M259</f>
        <v>33.58</v>
      </c>
      <c r="O259" s="5">
        <f t="shared" ref="O259:O266" si="52">(E259+H259+K259)*55.05*95.55/10000-(F259+I259+L259)*54.31*94.64/10000</f>
        <v>17.800359777200001</v>
      </c>
      <c r="P259" s="6">
        <v>7.3999999999999995</v>
      </c>
    </row>
    <row r="260" spans="1:16">
      <c r="B260" s="4">
        <v>2</v>
      </c>
      <c r="C260" s="4">
        <v>1226</v>
      </c>
      <c r="D260" s="4">
        <v>10</v>
      </c>
      <c r="E260" s="4">
        <v>16</v>
      </c>
      <c r="F260" s="4">
        <v>0.18</v>
      </c>
      <c r="G260" s="4">
        <f t="shared" si="48"/>
        <v>15.82</v>
      </c>
      <c r="H260" s="4">
        <v>15</v>
      </c>
      <c r="I260" s="4">
        <v>4.26</v>
      </c>
      <c r="J260" s="4">
        <f t="shared" si="49"/>
        <v>10.74</v>
      </c>
      <c r="K260" s="4">
        <v>14</v>
      </c>
      <c r="L260" s="4">
        <v>2.74</v>
      </c>
      <c r="M260" s="4">
        <f t="shared" si="50"/>
        <v>11.26</v>
      </c>
      <c r="N260" s="4">
        <f t="shared" si="51"/>
        <v>37.82</v>
      </c>
      <c r="O260" s="5">
        <f t="shared" si="52"/>
        <v>19.979676698799999</v>
      </c>
      <c r="P260" s="6">
        <v>10</v>
      </c>
    </row>
    <row r="261" spans="1:16">
      <c r="B261" s="4">
        <v>3</v>
      </c>
      <c r="C261" s="4">
        <v>1226</v>
      </c>
      <c r="D261" s="4">
        <v>10</v>
      </c>
      <c r="E261" s="4">
        <v>16</v>
      </c>
      <c r="F261" s="4">
        <v>1.28</v>
      </c>
      <c r="G261" s="4">
        <f t="shared" si="48"/>
        <v>14.72</v>
      </c>
      <c r="H261" s="4">
        <v>15</v>
      </c>
      <c r="I261" s="4">
        <v>5.88</v>
      </c>
      <c r="J261" s="4">
        <f t="shared" si="49"/>
        <v>9.120000000000001</v>
      </c>
      <c r="K261" s="4">
        <v>14</v>
      </c>
      <c r="L261" s="4">
        <v>4.46</v>
      </c>
      <c r="M261" s="4">
        <f t="shared" si="50"/>
        <v>9.5399999999999991</v>
      </c>
      <c r="N261" s="4">
        <f t="shared" si="51"/>
        <v>33.380000000000003</v>
      </c>
      <c r="O261" s="5">
        <f t="shared" si="52"/>
        <v>17.697561809199996</v>
      </c>
      <c r="P261" s="6">
        <v>14.3</v>
      </c>
    </row>
    <row r="262" spans="1:16">
      <c r="B262" s="4">
        <v>4</v>
      </c>
      <c r="C262" s="4">
        <v>1226</v>
      </c>
      <c r="D262" s="4">
        <v>10</v>
      </c>
      <c r="E262" s="4">
        <v>16</v>
      </c>
      <c r="F262" s="4">
        <v>1.8</v>
      </c>
      <c r="G262" s="4">
        <f t="shared" si="48"/>
        <v>14.2</v>
      </c>
      <c r="H262" s="4">
        <v>15</v>
      </c>
      <c r="I262" s="4">
        <v>4.38</v>
      </c>
      <c r="J262" s="4">
        <f t="shared" si="49"/>
        <v>10.620000000000001</v>
      </c>
      <c r="K262" s="4">
        <v>14</v>
      </c>
      <c r="L262" s="4">
        <v>2.7</v>
      </c>
      <c r="M262" s="4">
        <f t="shared" si="50"/>
        <v>11.3</v>
      </c>
      <c r="N262" s="4">
        <f t="shared" si="51"/>
        <v>36.120000000000005</v>
      </c>
      <c r="O262" s="5">
        <f t="shared" si="52"/>
        <v>19.105893970799997</v>
      </c>
      <c r="P262" s="6">
        <v>16.7</v>
      </c>
    </row>
    <row r="263" spans="1:16">
      <c r="B263" s="4">
        <v>5</v>
      </c>
      <c r="C263" s="4">
        <v>1226</v>
      </c>
      <c r="D263" s="4">
        <v>10</v>
      </c>
      <c r="E263" s="4">
        <v>16</v>
      </c>
      <c r="F263" s="4">
        <v>1.1200000000000001</v>
      </c>
      <c r="G263" s="4">
        <f t="shared" si="48"/>
        <v>14.879999999999999</v>
      </c>
      <c r="H263" s="4">
        <v>15</v>
      </c>
      <c r="I263" s="4">
        <v>5.72</v>
      </c>
      <c r="J263" s="4">
        <f t="shared" si="49"/>
        <v>9.2800000000000011</v>
      </c>
      <c r="K263" s="4">
        <v>14</v>
      </c>
      <c r="L263" s="4">
        <v>3.12</v>
      </c>
      <c r="M263" s="4">
        <f t="shared" si="50"/>
        <v>10.879999999999999</v>
      </c>
      <c r="N263" s="4">
        <f t="shared" si="51"/>
        <v>35.04</v>
      </c>
      <c r="O263" s="5">
        <f t="shared" si="52"/>
        <v>18.550784943599997</v>
      </c>
      <c r="P263" s="6">
        <v>16.7</v>
      </c>
    </row>
    <row r="264" spans="1:16">
      <c r="B264" s="4">
        <v>6</v>
      </c>
      <c r="C264" s="4">
        <v>1226</v>
      </c>
      <c r="D264" s="4">
        <v>10</v>
      </c>
      <c r="E264" s="4">
        <v>16</v>
      </c>
      <c r="F264" s="4">
        <v>0.66</v>
      </c>
      <c r="G264" s="4">
        <f t="shared" si="48"/>
        <v>15.34</v>
      </c>
      <c r="H264" s="4">
        <v>15</v>
      </c>
      <c r="I264" s="4">
        <v>4.26</v>
      </c>
      <c r="J264" s="4">
        <f t="shared" si="49"/>
        <v>10.74</v>
      </c>
      <c r="K264" s="4">
        <v>14</v>
      </c>
      <c r="L264" s="4">
        <v>3.7</v>
      </c>
      <c r="M264" s="4">
        <f t="shared" si="50"/>
        <v>10.3</v>
      </c>
      <c r="N264" s="4">
        <f t="shared" si="51"/>
        <v>36.379999999999995</v>
      </c>
      <c r="O264" s="5">
        <f t="shared" si="52"/>
        <v>19.239531329199998</v>
      </c>
      <c r="P264" s="6">
        <v>21</v>
      </c>
    </row>
    <row r="265" spans="1:16">
      <c r="B265" s="4">
        <v>7</v>
      </c>
      <c r="C265" s="4">
        <v>1226</v>
      </c>
      <c r="D265" s="4">
        <v>10</v>
      </c>
      <c r="E265" s="4">
        <v>16</v>
      </c>
      <c r="F265" s="4">
        <v>0.86</v>
      </c>
      <c r="G265" s="4">
        <f t="shared" si="48"/>
        <v>15.14</v>
      </c>
      <c r="H265" s="4">
        <v>15</v>
      </c>
      <c r="I265" s="4">
        <v>4.4400000000000004</v>
      </c>
      <c r="J265" s="4">
        <f t="shared" si="49"/>
        <v>10.559999999999999</v>
      </c>
      <c r="K265" s="4">
        <v>14</v>
      </c>
      <c r="L265" s="4">
        <v>2.1800000000000002</v>
      </c>
      <c r="M265" s="4">
        <f t="shared" si="50"/>
        <v>11.82</v>
      </c>
      <c r="N265" s="4">
        <f t="shared" si="51"/>
        <v>37.519999999999996</v>
      </c>
      <c r="O265" s="5">
        <f t="shared" si="52"/>
        <v>19.825479746799999</v>
      </c>
      <c r="P265" s="6">
        <v>26.200000000000003</v>
      </c>
    </row>
    <row r="266" spans="1:16">
      <c r="B266" s="4">
        <v>8</v>
      </c>
      <c r="C266" s="4">
        <v>1226</v>
      </c>
      <c r="D266" s="4">
        <v>10</v>
      </c>
      <c r="E266" s="4">
        <v>16</v>
      </c>
      <c r="F266" s="4">
        <v>0.4</v>
      </c>
      <c r="G266" s="4">
        <f t="shared" si="48"/>
        <v>15.6</v>
      </c>
      <c r="H266" s="4">
        <v>15</v>
      </c>
      <c r="I266" s="4">
        <v>2.02</v>
      </c>
      <c r="J266" s="4">
        <f t="shared" si="49"/>
        <v>12.98</v>
      </c>
      <c r="K266" s="4">
        <v>14</v>
      </c>
      <c r="L266" s="4">
        <v>0.82</v>
      </c>
      <c r="M266" s="4">
        <f t="shared" si="50"/>
        <v>13.18</v>
      </c>
      <c r="N266" s="4">
        <f t="shared" si="51"/>
        <v>41.76</v>
      </c>
      <c r="O266" s="5">
        <f t="shared" si="52"/>
        <v>22.004796668399997</v>
      </c>
      <c r="P266" s="6">
        <v>24.5</v>
      </c>
    </row>
    <row r="267" spans="1:16">
      <c r="A267" s="3" t="s">
        <v>410</v>
      </c>
      <c r="B267" s="4">
        <v>1</v>
      </c>
      <c r="C267" s="4">
        <v>1227</v>
      </c>
      <c r="D267" s="4">
        <v>11</v>
      </c>
      <c r="E267" s="4">
        <v>16</v>
      </c>
      <c r="F267" s="4">
        <v>1.36</v>
      </c>
      <c r="G267" s="4">
        <f t="shared" si="48"/>
        <v>14.64</v>
      </c>
      <c r="H267" s="4">
        <v>15</v>
      </c>
      <c r="I267" s="4">
        <v>6.46</v>
      </c>
      <c r="J267" s="4">
        <f t="shared" si="49"/>
        <v>8.5399999999999991</v>
      </c>
      <c r="K267" s="4">
        <v>14</v>
      </c>
      <c r="L267" s="4">
        <v>2.3199999999999998</v>
      </c>
      <c r="M267" s="4">
        <f t="shared" si="50"/>
        <v>11.68</v>
      </c>
      <c r="N267" s="4">
        <f t="shared" si="51"/>
        <v>34.86</v>
      </c>
      <c r="O267" s="5">
        <f t="shared" ref="O267:O274" si="53">(E267+H267+K267)*55.05*95.55/10000-(F267+I267+L267)*55*91.03/10000</f>
        <v>18.593380649999997</v>
      </c>
      <c r="P267" s="6">
        <v>8.3999999999999986</v>
      </c>
    </row>
    <row r="268" spans="1:16">
      <c r="B268" s="4">
        <v>2</v>
      </c>
      <c r="C268" s="4">
        <v>1227</v>
      </c>
      <c r="D268" s="4">
        <v>11</v>
      </c>
      <c r="E268" s="4">
        <v>16</v>
      </c>
      <c r="F268" s="4">
        <v>2.14</v>
      </c>
      <c r="G268" s="4">
        <f t="shared" si="48"/>
        <v>13.86</v>
      </c>
      <c r="H268" s="4">
        <v>15</v>
      </c>
      <c r="I268" s="4">
        <v>4.46</v>
      </c>
      <c r="J268" s="4">
        <f t="shared" si="49"/>
        <v>10.54</v>
      </c>
      <c r="K268" s="4">
        <v>14</v>
      </c>
      <c r="L268" s="4">
        <v>3.96</v>
      </c>
      <c r="M268" s="4">
        <f t="shared" si="50"/>
        <v>10.039999999999999</v>
      </c>
      <c r="N268" s="4">
        <f t="shared" si="51"/>
        <v>34.44</v>
      </c>
      <c r="O268" s="5">
        <f t="shared" si="53"/>
        <v>18.383101349999997</v>
      </c>
      <c r="P268" s="6">
        <v>12</v>
      </c>
    </row>
    <row r="269" spans="1:16">
      <c r="B269" s="4">
        <v>3</v>
      </c>
      <c r="C269" s="4">
        <v>1227</v>
      </c>
      <c r="D269" s="4">
        <v>11</v>
      </c>
      <c r="E269" s="4">
        <v>16</v>
      </c>
      <c r="F269" s="4">
        <v>1.2</v>
      </c>
      <c r="G269" s="4">
        <f t="shared" si="48"/>
        <v>14.8</v>
      </c>
      <c r="H269" s="4">
        <v>15</v>
      </c>
      <c r="I269" s="4">
        <v>2.8</v>
      </c>
      <c r="J269" s="4">
        <f t="shared" si="49"/>
        <v>12.2</v>
      </c>
      <c r="K269" s="4">
        <v>14</v>
      </c>
      <c r="L269" s="4">
        <v>0.48</v>
      </c>
      <c r="M269" s="4">
        <f t="shared" si="50"/>
        <v>13.52</v>
      </c>
      <c r="N269" s="4">
        <f t="shared" si="51"/>
        <v>40.519999999999996</v>
      </c>
      <c r="O269" s="5">
        <f t="shared" si="53"/>
        <v>21.427144549999998</v>
      </c>
      <c r="P269" s="6">
        <v>12.3</v>
      </c>
    </row>
    <row r="270" spans="1:16">
      <c r="B270" s="4">
        <v>4</v>
      </c>
      <c r="C270" s="4">
        <v>1227</v>
      </c>
      <c r="D270" s="4">
        <v>11</v>
      </c>
      <c r="E270" s="4">
        <v>16</v>
      </c>
      <c r="F270" s="4">
        <v>0.92</v>
      </c>
      <c r="G270" s="4">
        <f t="shared" si="48"/>
        <v>15.08</v>
      </c>
      <c r="H270" s="4">
        <v>15</v>
      </c>
      <c r="I270" s="4">
        <v>3.12</v>
      </c>
      <c r="J270" s="4">
        <f t="shared" si="49"/>
        <v>11.879999999999999</v>
      </c>
      <c r="K270" s="4">
        <v>14</v>
      </c>
      <c r="L270" s="4">
        <v>2.36</v>
      </c>
      <c r="M270" s="4">
        <f t="shared" si="50"/>
        <v>11.64</v>
      </c>
      <c r="N270" s="4">
        <f t="shared" si="51"/>
        <v>38.6</v>
      </c>
      <c r="O270" s="5">
        <f t="shared" si="53"/>
        <v>20.465867749999997</v>
      </c>
      <c r="P270" s="6">
        <v>12.6</v>
      </c>
    </row>
    <row r="271" spans="1:16">
      <c r="B271" s="4">
        <v>5</v>
      </c>
      <c r="C271" s="4">
        <v>1227</v>
      </c>
      <c r="D271" s="4">
        <v>11</v>
      </c>
      <c r="E271" s="4">
        <v>16</v>
      </c>
      <c r="F271" s="4">
        <v>2.14</v>
      </c>
      <c r="G271" s="4">
        <f t="shared" si="48"/>
        <v>13.86</v>
      </c>
      <c r="H271" s="4">
        <v>15</v>
      </c>
      <c r="I271" s="4">
        <v>5.94</v>
      </c>
      <c r="J271" s="4">
        <f t="shared" si="49"/>
        <v>9.0599999999999987</v>
      </c>
      <c r="K271" s="4">
        <v>14</v>
      </c>
      <c r="L271" s="4">
        <v>1.92</v>
      </c>
      <c r="M271" s="4">
        <f t="shared" si="50"/>
        <v>12.08</v>
      </c>
      <c r="N271" s="4">
        <f t="shared" si="51"/>
        <v>35</v>
      </c>
      <c r="O271" s="5">
        <f t="shared" si="53"/>
        <v>18.663473749999998</v>
      </c>
      <c r="P271" s="6">
        <v>17.399999999999999</v>
      </c>
    </row>
    <row r="272" spans="1:16">
      <c r="B272" s="4">
        <v>6</v>
      </c>
      <c r="C272" s="4">
        <v>1227</v>
      </c>
      <c r="D272" s="4">
        <v>11</v>
      </c>
      <c r="E272" s="4">
        <v>16</v>
      </c>
      <c r="F272" s="4">
        <v>3.5</v>
      </c>
      <c r="G272" s="4">
        <f t="shared" si="48"/>
        <v>12.5</v>
      </c>
      <c r="H272" s="4">
        <v>15</v>
      </c>
      <c r="I272" s="4">
        <v>2.16</v>
      </c>
      <c r="J272" s="4">
        <f t="shared" si="49"/>
        <v>12.84</v>
      </c>
      <c r="K272" s="4">
        <v>14</v>
      </c>
      <c r="L272" s="4">
        <v>2.2000000000000002</v>
      </c>
      <c r="M272" s="4">
        <f t="shared" si="50"/>
        <v>11.8</v>
      </c>
      <c r="N272" s="4">
        <f t="shared" si="51"/>
        <v>37.14</v>
      </c>
      <c r="O272" s="5">
        <f t="shared" si="53"/>
        <v>19.734896849999998</v>
      </c>
      <c r="P272" s="6">
        <v>20.7</v>
      </c>
    </row>
    <row r="273" spans="1:16">
      <c r="B273" s="4">
        <v>7</v>
      </c>
      <c r="C273" s="4">
        <v>1227</v>
      </c>
      <c r="D273" s="4">
        <v>11</v>
      </c>
      <c r="E273" s="4">
        <v>16</v>
      </c>
      <c r="F273" s="4">
        <v>0.48</v>
      </c>
      <c r="G273" s="4">
        <f t="shared" si="48"/>
        <v>15.52</v>
      </c>
      <c r="H273" s="4">
        <v>15</v>
      </c>
      <c r="I273" s="4">
        <v>2.84</v>
      </c>
      <c r="J273" s="4">
        <f t="shared" si="49"/>
        <v>12.16</v>
      </c>
      <c r="K273" s="4">
        <v>14</v>
      </c>
      <c r="L273" s="4">
        <v>1.2</v>
      </c>
      <c r="M273" s="4">
        <f t="shared" si="50"/>
        <v>12.8</v>
      </c>
      <c r="N273" s="4">
        <f t="shared" si="51"/>
        <v>40.480000000000004</v>
      </c>
      <c r="O273" s="5">
        <f t="shared" si="53"/>
        <v>21.40711795</v>
      </c>
      <c r="P273" s="6">
        <v>18.5</v>
      </c>
    </row>
    <row r="274" spans="1:16">
      <c r="B274" s="4">
        <v>8</v>
      </c>
      <c r="C274" s="4">
        <v>1227</v>
      </c>
      <c r="D274" s="4">
        <v>11</v>
      </c>
      <c r="E274" s="4">
        <v>16</v>
      </c>
      <c r="F274" s="4">
        <v>0.78</v>
      </c>
      <c r="G274" s="4">
        <f t="shared" si="48"/>
        <v>15.22</v>
      </c>
      <c r="H274" s="4">
        <v>15</v>
      </c>
      <c r="I274" s="4">
        <v>3.9</v>
      </c>
      <c r="J274" s="4">
        <f t="shared" si="49"/>
        <v>11.1</v>
      </c>
      <c r="K274" s="4">
        <v>14</v>
      </c>
      <c r="L274" s="4">
        <v>0.26</v>
      </c>
      <c r="M274" s="4">
        <f t="shared" si="50"/>
        <v>13.74</v>
      </c>
      <c r="N274" s="4">
        <f t="shared" si="51"/>
        <v>40.06</v>
      </c>
      <c r="O274" s="5">
        <f t="shared" si="53"/>
        <v>21.196838649999997</v>
      </c>
      <c r="P274" s="6">
        <v>25.1</v>
      </c>
    </row>
    <row r="275" spans="1:16">
      <c r="A275" s="3" t="s">
        <v>411</v>
      </c>
      <c r="B275" s="4">
        <v>1</v>
      </c>
      <c r="C275" s="4">
        <v>1227</v>
      </c>
      <c r="D275" s="4">
        <v>11</v>
      </c>
      <c r="E275" s="4">
        <v>16</v>
      </c>
      <c r="F275" s="4">
        <v>1.24</v>
      </c>
      <c r="G275" s="4">
        <f t="shared" si="48"/>
        <v>14.76</v>
      </c>
      <c r="H275" s="4">
        <v>15</v>
      </c>
      <c r="I275" s="4">
        <v>5.44</v>
      </c>
      <c r="J275" s="4">
        <f t="shared" si="49"/>
        <v>9.5599999999999987</v>
      </c>
      <c r="K275" s="4">
        <v>14</v>
      </c>
      <c r="L275" s="4">
        <v>1.2</v>
      </c>
      <c r="M275" s="4">
        <f t="shared" si="50"/>
        <v>12.8</v>
      </c>
      <c r="N275" s="4">
        <f t="shared" si="51"/>
        <v>37.120000000000005</v>
      </c>
      <c r="O275" s="5">
        <f t="shared" ref="O275:O282" si="54">(E275+H275+K275)*55.05*95.55/10000-(F275+I275+L275)*53.87*94.14/10000</f>
        <v>19.673922171599997</v>
      </c>
      <c r="P275" s="6">
        <v>12.3</v>
      </c>
    </row>
    <row r="276" spans="1:16">
      <c r="B276" s="4">
        <v>2</v>
      </c>
      <c r="C276" s="4">
        <v>1227</v>
      </c>
      <c r="D276" s="4">
        <v>11</v>
      </c>
      <c r="E276" s="4">
        <v>16</v>
      </c>
      <c r="F276" s="4">
        <v>4.46</v>
      </c>
      <c r="G276" s="4">
        <f t="shared" si="48"/>
        <v>11.54</v>
      </c>
      <c r="H276" s="4">
        <v>15</v>
      </c>
      <c r="I276" s="4">
        <v>6.86</v>
      </c>
      <c r="J276" s="4">
        <f t="shared" si="49"/>
        <v>8.14</v>
      </c>
      <c r="K276" s="4">
        <v>14</v>
      </c>
      <c r="L276" s="4">
        <v>0.4</v>
      </c>
      <c r="M276" s="4">
        <f t="shared" si="50"/>
        <v>13.6</v>
      </c>
      <c r="N276" s="4">
        <f t="shared" si="51"/>
        <v>33.28</v>
      </c>
      <c r="O276" s="5">
        <f t="shared" si="54"/>
        <v>17.726534600399997</v>
      </c>
      <c r="P276" s="6">
        <v>17.5</v>
      </c>
    </row>
    <row r="277" spans="1:16">
      <c r="B277" s="4">
        <v>3</v>
      </c>
      <c r="C277" s="4">
        <v>1227</v>
      </c>
      <c r="D277" s="4">
        <v>11</v>
      </c>
      <c r="E277" s="4">
        <v>16</v>
      </c>
      <c r="F277" s="4">
        <v>0.42</v>
      </c>
      <c r="G277" s="4">
        <f t="shared" si="48"/>
        <v>15.58</v>
      </c>
      <c r="H277" s="4">
        <v>15</v>
      </c>
      <c r="I277" s="4">
        <v>5.84</v>
      </c>
      <c r="J277" s="4">
        <f t="shared" si="49"/>
        <v>9.16</v>
      </c>
      <c r="K277" s="4">
        <v>14</v>
      </c>
      <c r="L277" s="4">
        <v>1.5</v>
      </c>
      <c r="M277" s="4">
        <f t="shared" si="50"/>
        <v>12.5</v>
      </c>
      <c r="N277" s="4">
        <f t="shared" si="51"/>
        <v>37.24</v>
      </c>
      <c r="O277" s="5">
        <f t="shared" si="54"/>
        <v>19.734778033199998</v>
      </c>
      <c r="P277" s="6">
        <v>14.100000000000001</v>
      </c>
    </row>
    <row r="278" spans="1:16">
      <c r="B278" s="4">
        <v>4</v>
      </c>
      <c r="C278" s="4">
        <v>1227</v>
      </c>
      <c r="D278" s="4">
        <v>11</v>
      </c>
      <c r="E278" s="4">
        <v>16</v>
      </c>
      <c r="F278" s="4">
        <v>2.14</v>
      </c>
      <c r="G278" s="4">
        <f t="shared" si="48"/>
        <v>13.86</v>
      </c>
      <c r="H278" s="4">
        <v>15</v>
      </c>
      <c r="I278" s="4">
        <v>7</v>
      </c>
      <c r="J278" s="4">
        <f t="shared" si="49"/>
        <v>8</v>
      </c>
      <c r="K278" s="4">
        <v>14</v>
      </c>
      <c r="L278" s="4">
        <v>2.2599999999999998</v>
      </c>
      <c r="M278" s="4">
        <f t="shared" si="50"/>
        <v>11.74</v>
      </c>
      <c r="N278" s="4">
        <f t="shared" si="51"/>
        <v>33.6</v>
      </c>
      <c r="O278" s="5">
        <f t="shared" si="54"/>
        <v>17.888816897999998</v>
      </c>
      <c r="P278" s="6">
        <v>12.4</v>
      </c>
    </row>
    <row r="279" spans="1:16">
      <c r="B279" s="4">
        <v>5</v>
      </c>
      <c r="C279" s="4">
        <v>1227</v>
      </c>
      <c r="D279" s="4">
        <v>11</v>
      </c>
      <c r="E279" s="4">
        <v>16</v>
      </c>
      <c r="F279" s="4">
        <v>0.08</v>
      </c>
      <c r="G279" s="4">
        <f t="shared" si="48"/>
        <v>15.92</v>
      </c>
      <c r="H279" s="4">
        <v>15</v>
      </c>
      <c r="I279" s="4">
        <v>3.4</v>
      </c>
      <c r="J279" s="4">
        <f t="shared" si="49"/>
        <v>11.6</v>
      </c>
      <c r="K279" s="4">
        <v>14</v>
      </c>
      <c r="L279" s="4">
        <v>1.24</v>
      </c>
      <c r="M279" s="4">
        <f t="shared" si="50"/>
        <v>12.76</v>
      </c>
      <c r="N279" s="4">
        <f t="shared" si="51"/>
        <v>40.28</v>
      </c>
      <c r="O279" s="5">
        <f t="shared" si="54"/>
        <v>21.276459860399999</v>
      </c>
      <c r="P279" s="6">
        <v>19.5</v>
      </c>
    </row>
    <row r="280" spans="1:16">
      <c r="B280" s="4">
        <v>6</v>
      </c>
      <c r="C280" s="4">
        <v>1227</v>
      </c>
      <c r="D280" s="4">
        <v>11</v>
      </c>
      <c r="E280" s="4">
        <v>16</v>
      </c>
      <c r="F280" s="4">
        <v>1.76</v>
      </c>
      <c r="G280" s="4">
        <f t="shared" si="48"/>
        <v>14.24</v>
      </c>
      <c r="H280" s="4">
        <v>15</v>
      </c>
      <c r="I280" s="4">
        <v>5.04</v>
      </c>
      <c r="J280" s="4">
        <f t="shared" si="49"/>
        <v>9.9600000000000009</v>
      </c>
      <c r="K280" s="4">
        <v>14</v>
      </c>
      <c r="L280" s="4">
        <v>1.6</v>
      </c>
      <c r="M280" s="4">
        <f t="shared" si="50"/>
        <v>12.4</v>
      </c>
      <c r="N280" s="4">
        <f t="shared" si="51"/>
        <v>36.6</v>
      </c>
      <c r="O280" s="5">
        <f t="shared" si="54"/>
        <v>19.410213438</v>
      </c>
      <c r="P280" s="6">
        <v>19.8</v>
      </c>
    </row>
    <row r="281" spans="1:16">
      <c r="B281" s="4">
        <v>7</v>
      </c>
      <c r="C281" s="4">
        <v>1227</v>
      </c>
      <c r="D281" s="4">
        <v>11</v>
      </c>
      <c r="E281" s="4">
        <v>16</v>
      </c>
      <c r="F281" s="4">
        <v>1.78</v>
      </c>
      <c r="G281" s="4">
        <f t="shared" si="48"/>
        <v>14.22</v>
      </c>
      <c r="H281" s="4">
        <v>15</v>
      </c>
      <c r="I281" s="4">
        <v>5.86</v>
      </c>
      <c r="J281" s="4">
        <f t="shared" si="49"/>
        <v>9.14</v>
      </c>
      <c r="K281" s="4">
        <v>14</v>
      </c>
      <c r="L281" s="4">
        <v>2.16</v>
      </c>
      <c r="M281" s="4">
        <f t="shared" si="50"/>
        <v>11.84</v>
      </c>
      <c r="N281" s="4">
        <f t="shared" si="51"/>
        <v>35.200000000000003</v>
      </c>
      <c r="O281" s="5">
        <f t="shared" si="54"/>
        <v>18.700228385999999</v>
      </c>
      <c r="P281" s="6">
        <v>23.1</v>
      </c>
    </row>
    <row r="282" spans="1:16">
      <c r="B282" s="4">
        <v>8</v>
      </c>
      <c r="C282" s="4">
        <v>1227</v>
      </c>
      <c r="D282" s="4">
        <v>11</v>
      </c>
      <c r="E282" s="4">
        <v>16</v>
      </c>
      <c r="F282" s="4">
        <v>1.6</v>
      </c>
      <c r="G282" s="4">
        <f t="shared" si="48"/>
        <v>14.4</v>
      </c>
      <c r="H282" s="4">
        <v>15</v>
      </c>
      <c r="I282" s="4">
        <v>5.14</v>
      </c>
      <c r="J282" s="4">
        <f t="shared" si="49"/>
        <v>9.86</v>
      </c>
      <c r="K282" s="4">
        <v>14</v>
      </c>
      <c r="L282" s="4">
        <v>4.26</v>
      </c>
      <c r="M282" s="4">
        <f t="shared" si="50"/>
        <v>9.74</v>
      </c>
      <c r="N282" s="4">
        <f t="shared" si="51"/>
        <v>34</v>
      </c>
      <c r="O282" s="5">
        <f t="shared" si="54"/>
        <v>18.091669769999999</v>
      </c>
      <c r="P282" s="6">
        <v>27.3</v>
      </c>
    </row>
    <row r="283" spans="1:16">
      <c r="A283" s="3" t="s">
        <v>412</v>
      </c>
      <c r="B283" s="4">
        <v>1</v>
      </c>
      <c r="C283" s="4">
        <v>1227</v>
      </c>
      <c r="D283" s="4">
        <v>11</v>
      </c>
      <c r="E283" s="4">
        <v>16</v>
      </c>
      <c r="F283" s="4">
        <v>2.2000000000000002</v>
      </c>
      <c r="G283" s="4">
        <f t="shared" si="48"/>
        <v>13.8</v>
      </c>
      <c r="H283" s="4">
        <v>15</v>
      </c>
      <c r="I283" s="4">
        <v>6.02</v>
      </c>
      <c r="J283" s="4">
        <f t="shared" si="49"/>
        <v>8.98</v>
      </c>
      <c r="K283" s="4">
        <v>14</v>
      </c>
      <c r="L283" s="4">
        <v>3.44</v>
      </c>
      <c r="M283" s="4">
        <f t="shared" si="50"/>
        <v>10.56</v>
      </c>
      <c r="N283" s="4">
        <f t="shared" si="51"/>
        <v>33.340000000000003</v>
      </c>
      <c r="O283" s="5">
        <f t="shared" ref="O283:O290" si="55">(E283+H283+K283)*55.05*95.55/10000-(F283+I283+L283)*54.31*94.64/10000</f>
        <v>17.677002215599998</v>
      </c>
      <c r="P283" s="6">
        <v>10.5</v>
      </c>
    </row>
    <row r="284" spans="1:16">
      <c r="B284" s="4">
        <v>2</v>
      </c>
      <c r="C284" s="4">
        <v>1227</v>
      </c>
      <c r="D284" s="4">
        <v>11</v>
      </c>
      <c r="E284" s="4">
        <v>16</v>
      </c>
      <c r="F284" s="4">
        <v>2.2999999999999998</v>
      </c>
      <c r="G284" s="4">
        <f t="shared" si="48"/>
        <v>13.7</v>
      </c>
      <c r="H284" s="4">
        <v>15</v>
      </c>
      <c r="I284" s="4">
        <v>4.26</v>
      </c>
      <c r="J284" s="4">
        <f t="shared" si="49"/>
        <v>10.74</v>
      </c>
      <c r="K284" s="4">
        <v>14</v>
      </c>
      <c r="L284" s="4">
        <v>3.56</v>
      </c>
      <c r="M284" s="4">
        <f t="shared" si="50"/>
        <v>10.44</v>
      </c>
      <c r="N284" s="4">
        <f t="shared" si="51"/>
        <v>34.879999999999995</v>
      </c>
      <c r="O284" s="5">
        <f t="shared" si="55"/>
        <v>18.468546569199997</v>
      </c>
      <c r="P284" s="6">
        <v>10.399999999999999</v>
      </c>
    </row>
    <row r="285" spans="1:16">
      <c r="B285" s="4">
        <v>3</v>
      </c>
      <c r="C285" s="4">
        <v>1227</v>
      </c>
      <c r="D285" s="4">
        <v>11</v>
      </c>
      <c r="E285" s="4">
        <v>16</v>
      </c>
      <c r="F285" s="4">
        <v>1.62</v>
      </c>
      <c r="G285" s="4">
        <f t="shared" si="48"/>
        <v>14.379999999999999</v>
      </c>
      <c r="H285" s="4">
        <v>15</v>
      </c>
      <c r="I285" s="4">
        <v>5.88</v>
      </c>
      <c r="J285" s="4">
        <f t="shared" si="49"/>
        <v>9.120000000000001</v>
      </c>
      <c r="K285" s="4">
        <v>14</v>
      </c>
      <c r="L285" s="4">
        <v>1.5</v>
      </c>
      <c r="M285" s="4">
        <f t="shared" si="50"/>
        <v>12.5</v>
      </c>
      <c r="N285" s="4">
        <f t="shared" si="51"/>
        <v>36</v>
      </c>
      <c r="O285" s="5">
        <f t="shared" si="55"/>
        <v>19.044215189999996</v>
      </c>
      <c r="P285" s="6">
        <v>14.1</v>
      </c>
    </row>
    <row r="286" spans="1:16">
      <c r="B286" s="4">
        <v>4</v>
      </c>
      <c r="C286" s="4">
        <v>1227</v>
      </c>
      <c r="D286" s="4">
        <v>11</v>
      </c>
      <c r="E286" s="4">
        <v>16</v>
      </c>
      <c r="F286" s="4">
        <v>1.44</v>
      </c>
      <c r="G286" s="4">
        <f t="shared" si="48"/>
        <v>14.56</v>
      </c>
      <c r="H286" s="4">
        <v>15</v>
      </c>
      <c r="I286" s="4">
        <v>4.38</v>
      </c>
      <c r="J286" s="4">
        <f t="shared" si="49"/>
        <v>10.620000000000001</v>
      </c>
      <c r="K286" s="4">
        <v>14</v>
      </c>
      <c r="L286" s="4">
        <v>1.98</v>
      </c>
      <c r="M286" s="4">
        <f t="shared" si="50"/>
        <v>12.02</v>
      </c>
      <c r="N286" s="4">
        <f t="shared" si="51"/>
        <v>37.200000000000003</v>
      </c>
      <c r="O286" s="5">
        <f t="shared" si="55"/>
        <v>19.661002997999997</v>
      </c>
      <c r="P286" s="6">
        <v>17.399999999999999</v>
      </c>
    </row>
    <row r="287" spans="1:16">
      <c r="B287" s="4">
        <v>5</v>
      </c>
      <c r="C287" s="4">
        <v>1227</v>
      </c>
      <c r="D287" s="4">
        <v>11</v>
      </c>
      <c r="E287" s="4">
        <v>16</v>
      </c>
      <c r="F287" s="4">
        <v>1.02</v>
      </c>
      <c r="G287" s="4">
        <f t="shared" si="48"/>
        <v>14.98</v>
      </c>
      <c r="H287" s="4">
        <v>15</v>
      </c>
      <c r="I287" s="4">
        <v>5.72</v>
      </c>
      <c r="J287" s="4">
        <f t="shared" si="49"/>
        <v>9.2800000000000011</v>
      </c>
      <c r="K287" s="4">
        <v>14</v>
      </c>
      <c r="L287" s="4">
        <v>3.4</v>
      </c>
      <c r="M287" s="4">
        <f t="shared" si="50"/>
        <v>10.6</v>
      </c>
      <c r="N287" s="4">
        <f t="shared" si="51"/>
        <v>34.86</v>
      </c>
      <c r="O287" s="5">
        <f t="shared" si="55"/>
        <v>18.458266772399998</v>
      </c>
      <c r="P287" s="6">
        <v>17.3</v>
      </c>
    </row>
    <row r="288" spans="1:16">
      <c r="B288" s="4">
        <v>6</v>
      </c>
      <c r="C288" s="4">
        <v>1227</v>
      </c>
      <c r="D288" s="4">
        <v>11</v>
      </c>
      <c r="E288" s="4">
        <v>16</v>
      </c>
      <c r="F288" s="4">
        <v>1.32</v>
      </c>
      <c r="G288" s="4">
        <f t="shared" si="48"/>
        <v>14.68</v>
      </c>
      <c r="H288" s="4">
        <v>15</v>
      </c>
      <c r="I288" s="4">
        <v>4.26</v>
      </c>
      <c r="J288" s="4">
        <f t="shared" si="49"/>
        <v>10.74</v>
      </c>
      <c r="K288" s="4">
        <v>14</v>
      </c>
      <c r="L288" s="4">
        <v>2.48</v>
      </c>
      <c r="M288" s="4">
        <f t="shared" si="50"/>
        <v>11.52</v>
      </c>
      <c r="N288" s="4">
        <f t="shared" si="51"/>
        <v>36.94</v>
      </c>
      <c r="O288" s="5">
        <f t="shared" si="55"/>
        <v>19.527365639599999</v>
      </c>
      <c r="P288" s="6">
        <v>17.8</v>
      </c>
    </row>
    <row r="289" spans="1:16">
      <c r="B289" s="4">
        <v>7</v>
      </c>
      <c r="C289" s="4">
        <v>1227</v>
      </c>
      <c r="D289" s="4">
        <v>11</v>
      </c>
      <c r="E289" s="4">
        <v>16</v>
      </c>
      <c r="F289" s="4">
        <v>0.52</v>
      </c>
      <c r="G289" s="4">
        <f t="shared" si="48"/>
        <v>15.48</v>
      </c>
      <c r="H289" s="4">
        <v>15</v>
      </c>
      <c r="I289" s="4">
        <v>4.4400000000000004</v>
      </c>
      <c r="J289" s="4">
        <f t="shared" si="49"/>
        <v>10.559999999999999</v>
      </c>
      <c r="K289" s="4">
        <v>14</v>
      </c>
      <c r="L289" s="4">
        <v>1.22</v>
      </c>
      <c r="M289" s="4">
        <f t="shared" si="50"/>
        <v>12.78</v>
      </c>
      <c r="N289" s="4">
        <f t="shared" si="51"/>
        <v>38.82</v>
      </c>
      <c r="O289" s="5">
        <f t="shared" si="55"/>
        <v>20.493666538799999</v>
      </c>
      <c r="P289" s="6">
        <v>23.8</v>
      </c>
    </row>
    <row r="290" spans="1:16">
      <c r="B290" s="4">
        <v>8</v>
      </c>
      <c r="C290" s="4">
        <v>1227</v>
      </c>
      <c r="D290" s="4">
        <v>11</v>
      </c>
      <c r="E290" s="4">
        <v>16</v>
      </c>
      <c r="F290" s="4">
        <v>0.76</v>
      </c>
      <c r="G290" s="4">
        <f t="shared" si="48"/>
        <v>15.24</v>
      </c>
      <c r="H290" s="4">
        <v>15</v>
      </c>
      <c r="I290" s="4">
        <v>2.02</v>
      </c>
      <c r="J290" s="4">
        <f t="shared" si="49"/>
        <v>12.98</v>
      </c>
      <c r="K290" s="4">
        <v>14</v>
      </c>
      <c r="L290" s="4">
        <v>1.38</v>
      </c>
      <c r="M290" s="4">
        <f t="shared" si="50"/>
        <v>12.620000000000001</v>
      </c>
      <c r="N290" s="4">
        <f t="shared" si="51"/>
        <v>40.840000000000003</v>
      </c>
      <c r="O290" s="5">
        <f t="shared" si="55"/>
        <v>21.5319260156</v>
      </c>
      <c r="P290" s="6">
        <v>23.1</v>
      </c>
    </row>
    <row r="291" spans="1:16">
      <c r="A291" s="3" t="s">
        <v>410</v>
      </c>
      <c r="B291" s="4">
        <v>1</v>
      </c>
      <c r="C291" s="4">
        <v>1228</v>
      </c>
      <c r="D291" s="4">
        <v>12</v>
      </c>
      <c r="E291" s="4">
        <v>16</v>
      </c>
      <c r="F291" s="4">
        <v>5.48</v>
      </c>
      <c r="G291" s="4">
        <f t="shared" si="48"/>
        <v>10.52</v>
      </c>
      <c r="H291" s="4">
        <v>15</v>
      </c>
      <c r="I291" s="4">
        <v>5.18</v>
      </c>
      <c r="J291" s="4">
        <f t="shared" si="49"/>
        <v>9.82</v>
      </c>
      <c r="K291" s="4">
        <v>14</v>
      </c>
      <c r="L291" s="4">
        <v>5.0999999999999996</v>
      </c>
      <c r="M291" s="4">
        <f t="shared" si="50"/>
        <v>8.9</v>
      </c>
      <c r="N291" s="4">
        <f t="shared" si="51"/>
        <v>29.240000000000002</v>
      </c>
      <c r="O291" s="5">
        <f t="shared" ref="O291:O298" si="56">(E291+H291+K291)*55.05*95.55/10000-(F291+I291+L291)*55*91.03/10000</f>
        <v>15.779643349999997</v>
      </c>
      <c r="P291" s="6">
        <v>8.6999999999999993</v>
      </c>
    </row>
    <row r="292" spans="1:16">
      <c r="B292" s="4">
        <v>2</v>
      </c>
      <c r="C292" s="4">
        <v>1228</v>
      </c>
      <c r="D292" s="4">
        <v>12</v>
      </c>
      <c r="E292" s="4">
        <v>16</v>
      </c>
      <c r="F292" s="4">
        <v>5.54</v>
      </c>
      <c r="G292" s="4">
        <f t="shared" si="48"/>
        <v>10.46</v>
      </c>
      <c r="H292" s="4">
        <v>15</v>
      </c>
      <c r="I292" s="4">
        <v>3.48</v>
      </c>
      <c r="J292" s="4">
        <f t="shared" si="49"/>
        <v>11.52</v>
      </c>
      <c r="K292" s="4">
        <v>14</v>
      </c>
      <c r="L292" s="4">
        <v>6.52</v>
      </c>
      <c r="M292" s="4">
        <f t="shared" si="50"/>
        <v>7.48</v>
      </c>
      <c r="N292" s="4">
        <f t="shared" si="51"/>
        <v>29.46</v>
      </c>
      <c r="O292" s="5">
        <f t="shared" si="56"/>
        <v>15.889789649999997</v>
      </c>
      <c r="P292" s="6">
        <v>14.7</v>
      </c>
    </row>
    <row r="293" spans="1:16">
      <c r="B293" s="4">
        <v>3</v>
      </c>
      <c r="C293" s="4">
        <v>1228</v>
      </c>
      <c r="D293" s="4">
        <v>12</v>
      </c>
      <c r="E293" s="4">
        <v>16</v>
      </c>
      <c r="F293" s="4">
        <v>3.14</v>
      </c>
      <c r="G293" s="4">
        <f t="shared" si="48"/>
        <v>12.86</v>
      </c>
      <c r="H293" s="4">
        <v>15</v>
      </c>
      <c r="I293" s="4">
        <v>5.32</v>
      </c>
      <c r="J293" s="4">
        <f t="shared" si="49"/>
        <v>9.68</v>
      </c>
      <c r="K293" s="4">
        <v>14</v>
      </c>
      <c r="L293" s="4">
        <v>7.36</v>
      </c>
      <c r="M293" s="4">
        <f t="shared" si="50"/>
        <v>6.64</v>
      </c>
      <c r="N293" s="4">
        <f t="shared" si="51"/>
        <v>29.18</v>
      </c>
      <c r="O293" s="5">
        <f t="shared" si="56"/>
        <v>15.749603449999999</v>
      </c>
      <c r="P293" s="6">
        <v>12.7</v>
      </c>
    </row>
    <row r="294" spans="1:16">
      <c r="B294" s="4">
        <v>4</v>
      </c>
      <c r="C294" s="4">
        <v>1228</v>
      </c>
      <c r="D294" s="4">
        <v>12</v>
      </c>
      <c r="E294" s="4">
        <v>16</v>
      </c>
      <c r="F294" s="4">
        <v>1.32</v>
      </c>
      <c r="G294" s="4">
        <f t="shared" si="48"/>
        <v>14.68</v>
      </c>
      <c r="H294" s="4">
        <v>15</v>
      </c>
      <c r="I294" s="4">
        <v>2.2599999999999998</v>
      </c>
      <c r="J294" s="4">
        <f t="shared" si="49"/>
        <v>12.74</v>
      </c>
      <c r="K294" s="4">
        <v>14</v>
      </c>
      <c r="L294" s="4">
        <v>1.06</v>
      </c>
      <c r="M294" s="4">
        <f t="shared" si="50"/>
        <v>12.94</v>
      </c>
      <c r="N294" s="4">
        <f t="shared" si="51"/>
        <v>40.36</v>
      </c>
      <c r="O294" s="5">
        <f t="shared" si="56"/>
        <v>21.347038149999999</v>
      </c>
      <c r="P294" s="6">
        <v>13.8</v>
      </c>
    </row>
    <row r="295" spans="1:16">
      <c r="B295" s="4">
        <v>5</v>
      </c>
      <c r="C295" s="4">
        <v>1228</v>
      </c>
      <c r="D295" s="4">
        <v>12</v>
      </c>
      <c r="E295" s="4">
        <v>16</v>
      </c>
      <c r="F295" s="4">
        <v>1.1599999999999999</v>
      </c>
      <c r="G295" s="4">
        <f t="shared" si="48"/>
        <v>14.84</v>
      </c>
      <c r="H295" s="4">
        <v>15</v>
      </c>
      <c r="I295" s="4">
        <v>5.3</v>
      </c>
      <c r="J295" s="4">
        <f t="shared" si="49"/>
        <v>9.6999999999999993</v>
      </c>
      <c r="K295" s="4">
        <v>14</v>
      </c>
      <c r="L295" s="4">
        <v>5.16</v>
      </c>
      <c r="M295" s="4">
        <f t="shared" si="50"/>
        <v>8.84</v>
      </c>
      <c r="N295" s="4">
        <f t="shared" si="51"/>
        <v>33.379999999999995</v>
      </c>
      <c r="O295" s="5">
        <f t="shared" si="56"/>
        <v>17.852396449999997</v>
      </c>
      <c r="P295" s="6">
        <v>18.600000000000001</v>
      </c>
    </row>
    <row r="296" spans="1:16">
      <c r="B296" s="4">
        <v>6</v>
      </c>
      <c r="C296" s="4">
        <v>1228</v>
      </c>
      <c r="D296" s="4">
        <v>12</v>
      </c>
      <c r="E296" s="4">
        <v>16</v>
      </c>
      <c r="F296" s="4">
        <v>2.1800000000000002</v>
      </c>
      <c r="G296" s="4">
        <f t="shared" si="48"/>
        <v>13.82</v>
      </c>
      <c r="H296" s="4">
        <v>15</v>
      </c>
      <c r="I296" s="4">
        <v>2.44</v>
      </c>
      <c r="J296" s="4">
        <f t="shared" si="49"/>
        <v>12.56</v>
      </c>
      <c r="K296" s="4">
        <v>14</v>
      </c>
      <c r="L296" s="4">
        <v>4.32</v>
      </c>
      <c r="M296" s="4">
        <f t="shared" si="50"/>
        <v>9.68</v>
      </c>
      <c r="N296" s="4">
        <f t="shared" si="51"/>
        <v>36.06</v>
      </c>
      <c r="O296" s="5">
        <f t="shared" si="56"/>
        <v>19.194178649999998</v>
      </c>
      <c r="P296" s="6">
        <v>21.1</v>
      </c>
    </row>
    <row r="297" spans="1:16">
      <c r="B297" s="4">
        <v>7</v>
      </c>
      <c r="C297" s="4">
        <v>1228</v>
      </c>
      <c r="D297" s="4">
        <v>12</v>
      </c>
      <c r="E297" s="4">
        <v>16</v>
      </c>
      <c r="F297" s="4">
        <v>1.36</v>
      </c>
      <c r="G297" s="4">
        <f t="shared" si="48"/>
        <v>14.64</v>
      </c>
      <c r="H297" s="4">
        <v>15</v>
      </c>
      <c r="I297" s="4">
        <v>1.1599999999999999</v>
      </c>
      <c r="J297" s="4">
        <f t="shared" si="49"/>
        <v>13.84</v>
      </c>
      <c r="K297" s="4">
        <v>14</v>
      </c>
      <c r="L297" s="4">
        <v>2.2999999999999998</v>
      </c>
      <c r="M297" s="4">
        <f t="shared" si="50"/>
        <v>11.7</v>
      </c>
      <c r="N297" s="4">
        <f t="shared" si="51"/>
        <v>40.18</v>
      </c>
      <c r="O297" s="5">
        <f t="shared" si="56"/>
        <v>21.256918449999997</v>
      </c>
      <c r="P297" s="6">
        <v>23.6</v>
      </c>
    </row>
    <row r="298" spans="1:16">
      <c r="B298" s="4">
        <v>8</v>
      </c>
      <c r="C298" s="4">
        <v>1228</v>
      </c>
      <c r="D298" s="4">
        <v>12</v>
      </c>
      <c r="E298" s="4">
        <v>16</v>
      </c>
      <c r="F298" s="4">
        <v>1.28</v>
      </c>
      <c r="G298" s="4">
        <f t="shared" si="48"/>
        <v>14.72</v>
      </c>
      <c r="H298" s="4">
        <v>15</v>
      </c>
      <c r="I298" s="4">
        <v>1.32</v>
      </c>
      <c r="J298" s="4">
        <f t="shared" si="49"/>
        <v>13.68</v>
      </c>
      <c r="K298" s="4">
        <v>14</v>
      </c>
      <c r="L298" s="4">
        <v>4.18</v>
      </c>
      <c r="M298" s="4">
        <f t="shared" si="50"/>
        <v>9.82</v>
      </c>
      <c r="N298" s="4">
        <f t="shared" si="51"/>
        <v>38.22</v>
      </c>
      <c r="O298" s="5">
        <f t="shared" si="56"/>
        <v>20.275615049999999</v>
      </c>
      <c r="P298" s="6">
        <v>25.8</v>
      </c>
    </row>
    <row r="299" spans="1:16">
      <c r="A299" s="3" t="s">
        <v>411</v>
      </c>
      <c r="B299" s="4">
        <v>1</v>
      </c>
      <c r="C299" s="4">
        <v>1228</v>
      </c>
      <c r="D299" s="4">
        <v>12</v>
      </c>
      <c r="E299" s="4">
        <v>16</v>
      </c>
      <c r="F299" s="4">
        <v>6.22</v>
      </c>
      <c r="G299" s="4">
        <f t="shared" si="48"/>
        <v>9.7800000000000011</v>
      </c>
      <c r="H299" s="4">
        <v>15</v>
      </c>
      <c r="I299" s="4">
        <v>1.8</v>
      </c>
      <c r="J299" s="4">
        <f t="shared" si="49"/>
        <v>13.2</v>
      </c>
      <c r="K299" s="4">
        <v>14</v>
      </c>
      <c r="L299" s="4">
        <v>4.18</v>
      </c>
      <c r="M299" s="4">
        <f t="shared" si="50"/>
        <v>9.82</v>
      </c>
      <c r="N299" s="4">
        <f t="shared" si="51"/>
        <v>32.799999999999997</v>
      </c>
      <c r="O299" s="5">
        <f t="shared" ref="O299:O306" si="57">(E299+H299+K299)*55.05*95.55/10000-(F299+I299+L299)*53.87*94.14/10000</f>
        <v>17.483111153999999</v>
      </c>
      <c r="P299" s="6">
        <v>11.8</v>
      </c>
    </row>
    <row r="300" spans="1:16">
      <c r="B300" s="4">
        <v>2</v>
      </c>
      <c r="C300" s="4">
        <v>1228</v>
      </c>
      <c r="D300" s="4">
        <v>12</v>
      </c>
      <c r="E300" s="4">
        <v>16</v>
      </c>
      <c r="F300" s="4">
        <v>3.3</v>
      </c>
      <c r="G300" s="4">
        <f t="shared" si="48"/>
        <v>12.7</v>
      </c>
      <c r="H300" s="4">
        <v>15</v>
      </c>
      <c r="I300" s="4">
        <v>5.0999999999999996</v>
      </c>
      <c r="J300" s="4">
        <f t="shared" si="49"/>
        <v>9.9</v>
      </c>
      <c r="K300" s="4">
        <v>14</v>
      </c>
      <c r="L300" s="4">
        <v>4.6399999999999997</v>
      </c>
      <c r="M300" s="4">
        <f t="shared" si="50"/>
        <v>9.36</v>
      </c>
      <c r="N300" s="4">
        <f t="shared" si="51"/>
        <v>31.96</v>
      </c>
      <c r="O300" s="5">
        <f t="shared" si="57"/>
        <v>17.057120122800001</v>
      </c>
      <c r="P300" s="6">
        <v>12.6</v>
      </c>
    </row>
    <row r="301" spans="1:16">
      <c r="B301" s="4">
        <v>3</v>
      </c>
      <c r="C301" s="4">
        <v>1228</v>
      </c>
      <c r="D301" s="4">
        <v>12</v>
      </c>
      <c r="E301" s="4">
        <v>16</v>
      </c>
      <c r="F301" s="4">
        <v>2.68</v>
      </c>
      <c r="G301" s="4">
        <f t="shared" si="48"/>
        <v>13.32</v>
      </c>
      <c r="H301" s="4">
        <v>15</v>
      </c>
      <c r="I301" s="4">
        <v>8.48</v>
      </c>
      <c r="J301" s="4">
        <f t="shared" si="49"/>
        <v>6.52</v>
      </c>
      <c r="K301" s="4">
        <v>14</v>
      </c>
      <c r="L301" s="4">
        <v>3.12</v>
      </c>
      <c r="M301" s="4">
        <f t="shared" si="50"/>
        <v>10.879999999999999</v>
      </c>
      <c r="N301" s="4">
        <f t="shared" si="51"/>
        <v>30.72</v>
      </c>
      <c r="O301" s="5">
        <f t="shared" si="57"/>
        <v>16.428276219599997</v>
      </c>
      <c r="P301" s="6">
        <v>14</v>
      </c>
    </row>
    <row r="302" spans="1:16">
      <c r="B302" s="4">
        <v>4</v>
      </c>
      <c r="C302" s="4">
        <v>1228</v>
      </c>
      <c r="D302" s="4">
        <v>12</v>
      </c>
      <c r="E302" s="4">
        <v>16</v>
      </c>
      <c r="F302" s="4">
        <v>5.22</v>
      </c>
      <c r="G302" s="4">
        <f t="shared" si="48"/>
        <v>10.780000000000001</v>
      </c>
      <c r="H302" s="4">
        <v>15</v>
      </c>
      <c r="I302" s="4">
        <v>5.96</v>
      </c>
      <c r="J302" s="4">
        <f t="shared" si="49"/>
        <v>9.0399999999999991</v>
      </c>
      <c r="K302" s="4">
        <v>14</v>
      </c>
      <c r="L302" s="4">
        <v>6.38</v>
      </c>
      <c r="M302" s="4">
        <f t="shared" si="50"/>
        <v>7.62</v>
      </c>
      <c r="N302" s="4">
        <f t="shared" si="51"/>
        <v>27.44</v>
      </c>
      <c r="O302" s="5">
        <f t="shared" si="57"/>
        <v>14.7648826692</v>
      </c>
      <c r="P302" s="6">
        <v>12</v>
      </c>
    </row>
    <row r="303" spans="1:16">
      <c r="B303" s="4">
        <v>5</v>
      </c>
      <c r="C303" s="4">
        <v>1228</v>
      </c>
      <c r="D303" s="4">
        <v>12</v>
      </c>
      <c r="E303" s="4">
        <v>16</v>
      </c>
      <c r="F303" s="4">
        <v>7.14</v>
      </c>
      <c r="G303" s="4">
        <f t="shared" si="48"/>
        <v>8.86</v>
      </c>
      <c r="H303" s="4">
        <v>15</v>
      </c>
      <c r="I303" s="4">
        <v>2.98</v>
      </c>
      <c r="J303" s="4">
        <f t="shared" si="49"/>
        <v>12.02</v>
      </c>
      <c r="K303" s="4">
        <v>14</v>
      </c>
      <c r="L303" s="4">
        <v>7.76</v>
      </c>
      <c r="M303" s="4">
        <f t="shared" si="50"/>
        <v>6.24</v>
      </c>
      <c r="N303" s="4">
        <f t="shared" si="51"/>
        <v>27.119999999999997</v>
      </c>
      <c r="O303" s="5">
        <f t="shared" si="57"/>
        <v>14.602600371599999</v>
      </c>
      <c r="P303" s="6">
        <v>19</v>
      </c>
    </row>
    <row r="304" spans="1:16">
      <c r="B304" s="4">
        <v>6</v>
      </c>
      <c r="C304" s="4">
        <v>1228</v>
      </c>
      <c r="D304" s="4">
        <v>12</v>
      </c>
      <c r="E304" s="4">
        <v>16</v>
      </c>
      <c r="F304" s="4">
        <v>5.36</v>
      </c>
      <c r="G304" s="4">
        <f t="shared" si="48"/>
        <v>10.64</v>
      </c>
      <c r="H304" s="4">
        <v>15</v>
      </c>
      <c r="I304" s="4">
        <v>4.16</v>
      </c>
      <c r="J304" s="4">
        <f t="shared" si="49"/>
        <v>10.84</v>
      </c>
      <c r="K304" s="4">
        <v>14</v>
      </c>
      <c r="L304" s="4">
        <v>3.34</v>
      </c>
      <c r="M304" s="4">
        <f t="shared" si="50"/>
        <v>10.66</v>
      </c>
      <c r="N304" s="4">
        <f t="shared" si="51"/>
        <v>32.14</v>
      </c>
      <c r="O304" s="5">
        <f t="shared" si="57"/>
        <v>17.148403915199999</v>
      </c>
      <c r="P304" s="6">
        <v>21.1</v>
      </c>
    </row>
    <row r="305" spans="1:16">
      <c r="B305" s="4">
        <v>7</v>
      </c>
      <c r="C305" s="4">
        <v>1228</v>
      </c>
      <c r="D305" s="4">
        <v>12</v>
      </c>
      <c r="E305" s="4">
        <v>16</v>
      </c>
      <c r="F305" s="4">
        <v>0.56000000000000005</v>
      </c>
      <c r="G305" s="4">
        <f t="shared" si="48"/>
        <v>15.44</v>
      </c>
      <c r="H305" s="4">
        <v>15</v>
      </c>
      <c r="I305" s="4">
        <v>3.36</v>
      </c>
      <c r="J305" s="4">
        <f t="shared" si="49"/>
        <v>11.64</v>
      </c>
      <c r="K305" s="4">
        <v>14</v>
      </c>
      <c r="L305" s="4">
        <v>2.4</v>
      </c>
      <c r="M305" s="4">
        <f t="shared" si="50"/>
        <v>11.6</v>
      </c>
      <c r="N305" s="4">
        <f t="shared" si="51"/>
        <v>38.68</v>
      </c>
      <c r="O305" s="5">
        <f t="shared" si="57"/>
        <v>20.465048372399998</v>
      </c>
      <c r="P305" s="6">
        <v>23.200000000000003</v>
      </c>
    </row>
    <row r="306" spans="1:16">
      <c r="B306" s="4">
        <v>8</v>
      </c>
      <c r="C306" s="4">
        <v>1228</v>
      </c>
      <c r="D306" s="4">
        <v>12</v>
      </c>
      <c r="E306" s="4">
        <v>16</v>
      </c>
      <c r="F306" s="4">
        <v>3.02</v>
      </c>
      <c r="G306" s="4">
        <f t="shared" si="48"/>
        <v>12.98</v>
      </c>
      <c r="H306" s="4">
        <v>15</v>
      </c>
      <c r="I306" s="4">
        <v>1.94</v>
      </c>
      <c r="J306" s="4">
        <f t="shared" si="49"/>
        <v>13.06</v>
      </c>
      <c r="K306" s="4">
        <v>14</v>
      </c>
      <c r="L306" s="4">
        <v>3.76</v>
      </c>
      <c r="M306" s="4">
        <f t="shared" si="50"/>
        <v>10.24</v>
      </c>
      <c r="N306" s="4">
        <f t="shared" si="51"/>
        <v>36.28</v>
      </c>
      <c r="O306" s="5">
        <f t="shared" si="57"/>
        <v>19.247931140399999</v>
      </c>
      <c r="P306" s="6">
        <v>26.9</v>
      </c>
    </row>
    <row r="307" spans="1:16">
      <c r="A307" s="3" t="s">
        <v>412</v>
      </c>
      <c r="B307" s="4">
        <v>1</v>
      </c>
      <c r="C307" s="4">
        <v>1228</v>
      </c>
      <c r="D307" s="4">
        <v>12</v>
      </c>
      <c r="E307" s="4">
        <v>16</v>
      </c>
      <c r="F307" s="4">
        <v>5.5</v>
      </c>
      <c r="G307" s="4">
        <f t="shared" si="48"/>
        <v>10.5</v>
      </c>
      <c r="H307" s="4">
        <v>15</v>
      </c>
      <c r="I307" s="4">
        <v>7.28</v>
      </c>
      <c r="J307" s="4">
        <f t="shared" si="49"/>
        <v>7.72</v>
      </c>
      <c r="K307" s="4">
        <v>14</v>
      </c>
      <c r="L307" s="4">
        <v>2.82</v>
      </c>
      <c r="M307" s="4">
        <f t="shared" si="50"/>
        <v>11.18</v>
      </c>
      <c r="N307" s="4">
        <f t="shared" si="51"/>
        <v>29.4</v>
      </c>
      <c r="O307" s="5">
        <f t="shared" ref="O307:O314" si="58">(E307+H307+K307)*55.05*95.55/10000-(F307+I307+L307)*54.31*94.64/10000</f>
        <v>15.651882245999998</v>
      </c>
      <c r="P307" s="6">
        <v>6.9</v>
      </c>
    </row>
    <row r="308" spans="1:16">
      <c r="B308" s="4">
        <v>2</v>
      </c>
      <c r="C308" s="4">
        <v>1228</v>
      </c>
      <c r="D308" s="4">
        <v>12</v>
      </c>
      <c r="E308" s="4">
        <v>16</v>
      </c>
      <c r="F308" s="4">
        <v>1.28</v>
      </c>
      <c r="G308" s="4">
        <f t="shared" si="48"/>
        <v>14.72</v>
      </c>
      <c r="H308" s="4">
        <v>15</v>
      </c>
      <c r="I308" s="4">
        <v>6.3</v>
      </c>
      <c r="J308" s="4">
        <f t="shared" si="49"/>
        <v>8.6999999999999993</v>
      </c>
      <c r="K308" s="4">
        <v>14</v>
      </c>
      <c r="L308" s="4">
        <v>4.72</v>
      </c>
      <c r="M308" s="4">
        <f t="shared" si="50"/>
        <v>9.2800000000000011</v>
      </c>
      <c r="N308" s="4">
        <f t="shared" si="51"/>
        <v>32.700000000000003</v>
      </c>
      <c r="O308" s="5">
        <f t="shared" si="58"/>
        <v>17.348048717999998</v>
      </c>
      <c r="P308" s="6">
        <v>9.5</v>
      </c>
    </row>
    <row r="309" spans="1:16">
      <c r="B309" s="4">
        <v>3</v>
      </c>
      <c r="C309" s="4">
        <v>1228</v>
      </c>
      <c r="D309" s="4">
        <v>12</v>
      </c>
      <c r="E309" s="4">
        <v>16</v>
      </c>
      <c r="F309" s="4">
        <v>5.52</v>
      </c>
      <c r="G309" s="4">
        <f t="shared" si="48"/>
        <v>10.48</v>
      </c>
      <c r="H309" s="4">
        <v>15</v>
      </c>
      <c r="I309" s="4">
        <v>5</v>
      </c>
      <c r="J309" s="4">
        <f t="shared" si="49"/>
        <v>10</v>
      </c>
      <c r="K309" s="4">
        <v>14</v>
      </c>
      <c r="L309" s="4">
        <v>5.6</v>
      </c>
      <c r="M309" s="4">
        <f t="shared" si="50"/>
        <v>8.4</v>
      </c>
      <c r="N309" s="4">
        <f t="shared" si="51"/>
        <v>28.880000000000003</v>
      </c>
      <c r="O309" s="5">
        <f t="shared" si="58"/>
        <v>15.384607529199998</v>
      </c>
      <c r="P309" s="6">
        <v>14</v>
      </c>
    </row>
    <row r="310" spans="1:16">
      <c r="B310" s="4">
        <v>4</v>
      </c>
      <c r="C310" s="4">
        <v>1228</v>
      </c>
      <c r="D310" s="4">
        <v>12</v>
      </c>
      <c r="E310" s="4">
        <v>16</v>
      </c>
      <c r="F310" s="4">
        <v>6.26</v>
      </c>
      <c r="G310" s="4">
        <f t="shared" si="48"/>
        <v>9.74</v>
      </c>
      <c r="H310" s="4">
        <v>15</v>
      </c>
      <c r="I310" s="4">
        <v>6.12</v>
      </c>
      <c r="J310" s="4">
        <f t="shared" si="49"/>
        <v>8.879999999999999</v>
      </c>
      <c r="K310" s="4">
        <v>14</v>
      </c>
      <c r="L310" s="4">
        <v>3.22</v>
      </c>
      <c r="M310" s="4">
        <f t="shared" si="50"/>
        <v>10.78</v>
      </c>
      <c r="N310" s="4">
        <f t="shared" si="51"/>
        <v>29.4</v>
      </c>
      <c r="O310" s="5">
        <f t="shared" si="58"/>
        <v>15.651882246</v>
      </c>
      <c r="P310" s="6">
        <v>17.3</v>
      </c>
    </row>
    <row r="311" spans="1:16">
      <c r="B311" s="4">
        <v>5</v>
      </c>
      <c r="C311" s="4">
        <v>1228</v>
      </c>
      <c r="D311" s="4">
        <v>12</v>
      </c>
      <c r="E311" s="4">
        <v>16</v>
      </c>
      <c r="F311" s="4">
        <v>2.08</v>
      </c>
      <c r="G311" s="4">
        <f t="shared" si="48"/>
        <v>13.92</v>
      </c>
      <c r="H311" s="4">
        <v>15</v>
      </c>
      <c r="I311" s="4">
        <v>4.3</v>
      </c>
      <c r="J311" s="4">
        <f t="shared" si="49"/>
        <v>10.7</v>
      </c>
      <c r="K311" s="4">
        <v>14</v>
      </c>
      <c r="L311" s="4">
        <v>5.96</v>
      </c>
      <c r="M311" s="4">
        <f t="shared" si="50"/>
        <v>8.0399999999999991</v>
      </c>
      <c r="N311" s="4">
        <f t="shared" si="51"/>
        <v>32.659999999999997</v>
      </c>
      <c r="O311" s="5">
        <f t="shared" si="58"/>
        <v>17.327489124399996</v>
      </c>
      <c r="P311" s="6">
        <v>18.3</v>
      </c>
    </row>
    <row r="312" spans="1:16">
      <c r="B312" s="4">
        <v>6</v>
      </c>
      <c r="C312" s="4">
        <v>1228</v>
      </c>
      <c r="D312" s="4">
        <v>12</v>
      </c>
      <c r="E312" s="4">
        <v>16</v>
      </c>
      <c r="F312" s="4">
        <v>3.8</v>
      </c>
      <c r="G312" s="4">
        <f t="shared" si="48"/>
        <v>12.2</v>
      </c>
      <c r="H312" s="4">
        <v>15</v>
      </c>
      <c r="I312" s="4">
        <v>4.26</v>
      </c>
      <c r="J312" s="4">
        <f t="shared" si="49"/>
        <v>10.74</v>
      </c>
      <c r="K312" s="4">
        <v>14</v>
      </c>
      <c r="L312" s="4">
        <v>6.94</v>
      </c>
      <c r="M312" s="4">
        <f t="shared" si="50"/>
        <v>7.06</v>
      </c>
      <c r="N312" s="4">
        <f t="shared" si="51"/>
        <v>29.999999999999996</v>
      </c>
      <c r="O312" s="5">
        <f t="shared" si="58"/>
        <v>15.960276149999999</v>
      </c>
      <c r="P312" s="6">
        <v>22.200000000000003</v>
      </c>
    </row>
    <row r="313" spans="1:16">
      <c r="B313" s="4">
        <v>7</v>
      </c>
      <c r="C313" s="4">
        <v>1228</v>
      </c>
      <c r="D313" s="4">
        <v>12</v>
      </c>
      <c r="E313" s="4">
        <v>16</v>
      </c>
      <c r="F313" s="4">
        <v>5.7</v>
      </c>
      <c r="G313" s="4">
        <f t="shared" si="48"/>
        <v>10.3</v>
      </c>
      <c r="H313" s="4">
        <v>15</v>
      </c>
      <c r="I313" s="4">
        <v>5.64</v>
      </c>
      <c r="J313" s="4">
        <f t="shared" si="49"/>
        <v>9.36</v>
      </c>
      <c r="K313" s="4">
        <v>14</v>
      </c>
      <c r="L313" s="4">
        <v>6.06</v>
      </c>
      <c r="M313" s="4">
        <f t="shared" si="50"/>
        <v>7.94</v>
      </c>
      <c r="N313" s="4">
        <f t="shared" si="51"/>
        <v>27.6</v>
      </c>
      <c r="O313" s="5">
        <f t="shared" si="58"/>
        <v>14.726700533999999</v>
      </c>
      <c r="P313" s="6">
        <v>23.9</v>
      </c>
    </row>
    <row r="314" spans="1:16">
      <c r="B314" s="4">
        <v>8</v>
      </c>
      <c r="C314" s="4">
        <v>1228</v>
      </c>
      <c r="D314" s="4">
        <v>12</v>
      </c>
      <c r="E314" s="4">
        <v>16</v>
      </c>
      <c r="F314" s="4">
        <v>1.3</v>
      </c>
      <c r="G314" s="4">
        <f t="shared" si="48"/>
        <v>14.7</v>
      </c>
      <c r="H314" s="4">
        <v>15</v>
      </c>
      <c r="I314" s="4">
        <v>1.84</v>
      </c>
      <c r="J314" s="4">
        <f t="shared" si="49"/>
        <v>13.16</v>
      </c>
      <c r="K314" s="4">
        <v>14</v>
      </c>
      <c r="L314" s="4">
        <v>1.92</v>
      </c>
      <c r="M314" s="4">
        <f t="shared" si="50"/>
        <v>12.08</v>
      </c>
      <c r="N314" s="4">
        <f t="shared" si="51"/>
        <v>39.94</v>
      </c>
      <c r="O314" s="5">
        <f t="shared" si="58"/>
        <v>21.069335159599998</v>
      </c>
      <c r="P314" s="6">
        <v>22.6</v>
      </c>
    </row>
    <row r="315" spans="1:16">
      <c r="A315" s="3" t="s">
        <v>410</v>
      </c>
      <c r="B315" s="4">
        <v>1</v>
      </c>
      <c r="C315" s="4">
        <v>1229</v>
      </c>
      <c r="D315" s="4">
        <v>13</v>
      </c>
      <c r="E315" s="4">
        <v>15</v>
      </c>
      <c r="F315" s="4">
        <v>2.82</v>
      </c>
      <c r="G315" s="4">
        <f t="shared" si="48"/>
        <v>12.18</v>
      </c>
      <c r="H315" s="4">
        <v>15</v>
      </c>
      <c r="I315" s="4">
        <v>0.9</v>
      </c>
      <c r="J315" s="4">
        <f t="shared" si="49"/>
        <v>14.1</v>
      </c>
      <c r="K315" s="4">
        <v>14</v>
      </c>
      <c r="L315" s="4">
        <v>4.0599999999999996</v>
      </c>
      <c r="M315" s="4">
        <f t="shared" si="50"/>
        <v>9.9400000000000013</v>
      </c>
      <c r="N315" s="4">
        <f t="shared" si="51"/>
        <v>36.22</v>
      </c>
      <c r="O315" s="5">
        <f t="shared" ref="O315:O322" si="59">(E315+H315+K315)*55.05*95.55/10000-(F315+I315+L315)*55*91.03/10000</f>
        <v>19.248947299999994</v>
      </c>
      <c r="P315" s="6">
        <v>8.4</v>
      </c>
    </row>
    <row r="316" spans="1:16">
      <c r="B316" s="4">
        <v>2</v>
      </c>
      <c r="C316" s="4">
        <v>1229</v>
      </c>
      <c r="D316" s="4">
        <v>13</v>
      </c>
      <c r="E316" s="4">
        <v>15</v>
      </c>
      <c r="F316" s="4">
        <v>3.12</v>
      </c>
      <c r="G316" s="4">
        <f t="shared" si="48"/>
        <v>11.879999999999999</v>
      </c>
      <c r="H316" s="4">
        <v>15</v>
      </c>
      <c r="I316" s="4">
        <v>6.94</v>
      </c>
      <c r="J316" s="4">
        <f t="shared" si="49"/>
        <v>8.0599999999999987</v>
      </c>
      <c r="K316" s="4">
        <v>14</v>
      </c>
      <c r="L316" s="4">
        <v>3.64</v>
      </c>
      <c r="M316" s="4">
        <f t="shared" si="50"/>
        <v>10.36</v>
      </c>
      <c r="N316" s="4">
        <f t="shared" si="51"/>
        <v>30.299999999999997</v>
      </c>
      <c r="O316" s="5">
        <f t="shared" si="59"/>
        <v>16.285010499999995</v>
      </c>
      <c r="P316" s="6">
        <v>14.3</v>
      </c>
    </row>
    <row r="317" spans="1:16">
      <c r="B317" s="4">
        <v>3</v>
      </c>
      <c r="C317" s="4">
        <v>1229</v>
      </c>
      <c r="D317" s="4">
        <v>13</v>
      </c>
      <c r="E317" s="4">
        <v>15</v>
      </c>
      <c r="F317" s="4">
        <v>6.14</v>
      </c>
      <c r="G317" s="4">
        <f t="shared" si="48"/>
        <v>8.86</v>
      </c>
      <c r="H317" s="4">
        <v>15</v>
      </c>
      <c r="I317" s="4">
        <v>4.5</v>
      </c>
      <c r="J317" s="4">
        <f t="shared" si="49"/>
        <v>10.5</v>
      </c>
      <c r="K317" s="4">
        <v>14</v>
      </c>
      <c r="L317" s="4">
        <v>3</v>
      </c>
      <c r="M317" s="4">
        <f t="shared" si="50"/>
        <v>11</v>
      </c>
      <c r="N317" s="4">
        <f t="shared" si="51"/>
        <v>30.36</v>
      </c>
      <c r="O317" s="5">
        <f t="shared" si="59"/>
        <v>16.315050399999993</v>
      </c>
      <c r="P317" s="6">
        <v>11.8</v>
      </c>
    </row>
    <row r="318" spans="1:16">
      <c r="B318" s="4">
        <v>4</v>
      </c>
      <c r="C318" s="4">
        <v>1229</v>
      </c>
      <c r="D318" s="4">
        <v>13</v>
      </c>
      <c r="E318" s="4">
        <v>15</v>
      </c>
      <c r="F318" s="4">
        <v>2.2000000000000002</v>
      </c>
      <c r="G318" s="4">
        <f t="shared" si="48"/>
        <v>12.8</v>
      </c>
      <c r="H318" s="4">
        <v>15</v>
      </c>
      <c r="I318" s="4">
        <v>1.64</v>
      </c>
      <c r="J318" s="4">
        <f t="shared" si="49"/>
        <v>13.36</v>
      </c>
      <c r="K318" s="4">
        <v>14</v>
      </c>
      <c r="L318" s="4">
        <v>0.66</v>
      </c>
      <c r="M318" s="4">
        <f t="shared" si="50"/>
        <v>13.34</v>
      </c>
      <c r="N318" s="4">
        <f t="shared" si="51"/>
        <v>39.5</v>
      </c>
      <c r="O318" s="5">
        <f t="shared" si="59"/>
        <v>20.891128499999994</v>
      </c>
      <c r="P318" s="6">
        <v>14.9</v>
      </c>
    </row>
    <row r="319" spans="1:16">
      <c r="B319" s="4">
        <v>5</v>
      </c>
      <c r="C319" s="4">
        <v>1229</v>
      </c>
      <c r="D319" s="4">
        <v>13</v>
      </c>
      <c r="E319" s="4">
        <v>15</v>
      </c>
      <c r="F319" s="4">
        <v>3.82</v>
      </c>
      <c r="G319" s="4">
        <f t="shared" si="48"/>
        <v>11.18</v>
      </c>
      <c r="H319" s="4">
        <v>15</v>
      </c>
      <c r="I319" s="4">
        <v>3.46</v>
      </c>
      <c r="J319" s="4">
        <f t="shared" si="49"/>
        <v>11.54</v>
      </c>
      <c r="K319" s="4">
        <v>14</v>
      </c>
      <c r="L319" s="4">
        <v>0.86</v>
      </c>
      <c r="M319" s="4">
        <f t="shared" si="50"/>
        <v>13.14</v>
      </c>
      <c r="N319" s="4">
        <f t="shared" si="51"/>
        <v>35.86</v>
      </c>
      <c r="O319" s="5">
        <f t="shared" si="59"/>
        <v>19.068707899999996</v>
      </c>
      <c r="P319" s="6">
        <v>17.7</v>
      </c>
    </row>
    <row r="320" spans="1:16">
      <c r="B320" s="4">
        <v>6</v>
      </c>
      <c r="C320" s="4">
        <v>1229</v>
      </c>
      <c r="D320" s="4">
        <v>13</v>
      </c>
      <c r="E320" s="4">
        <v>15</v>
      </c>
      <c r="F320" s="4">
        <v>1.86</v>
      </c>
      <c r="G320" s="4">
        <f t="shared" si="48"/>
        <v>13.14</v>
      </c>
      <c r="H320" s="4">
        <v>15</v>
      </c>
      <c r="I320" s="4">
        <v>4.12</v>
      </c>
      <c r="J320" s="4">
        <f t="shared" si="49"/>
        <v>10.879999999999999</v>
      </c>
      <c r="K320" s="4">
        <v>14</v>
      </c>
      <c r="L320" s="4">
        <v>2.82</v>
      </c>
      <c r="M320" s="4">
        <f t="shared" si="50"/>
        <v>11.18</v>
      </c>
      <c r="N320" s="4">
        <f t="shared" si="51"/>
        <v>35.200000000000003</v>
      </c>
      <c r="O320" s="5">
        <f t="shared" si="59"/>
        <v>18.738268999999995</v>
      </c>
      <c r="P320" s="6">
        <v>19.600000000000001</v>
      </c>
    </row>
    <row r="321" spans="1:16">
      <c r="B321" s="4">
        <v>7</v>
      </c>
      <c r="C321" s="4">
        <v>1229</v>
      </c>
      <c r="D321" s="4">
        <v>13</v>
      </c>
      <c r="E321" s="4">
        <v>15</v>
      </c>
      <c r="F321" s="4">
        <v>2.82</v>
      </c>
      <c r="G321" s="4">
        <f t="shared" si="48"/>
        <v>12.18</v>
      </c>
      <c r="H321" s="4">
        <v>15</v>
      </c>
      <c r="I321" s="4">
        <v>2.2400000000000002</v>
      </c>
      <c r="J321" s="4">
        <f t="shared" si="49"/>
        <v>12.76</v>
      </c>
      <c r="K321" s="4">
        <v>14</v>
      </c>
      <c r="L321" s="4">
        <v>3.62</v>
      </c>
      <c r="M321" s="4">
        <f t="shared" si="50"/>
        <v>10.379999999999999</v>
      </c>
      <c r="N321" s="4">
        <f t="shared" si="51"/>
        <v>35.319999999999993</v>
      </c>
      <c r="O321" s="5">
        <f t="shared" si="59"/>
        <v>18.798348799999996</v>
      </c>
      <c r="P321" s="6">
        <v>20.100000000000001</v>
      </c>
    </row>
    <row r="322" spans="1:16">
      <c r="B322" s="4">
        <v>8</v>
      </c>
      <c r="C322" s="4">
        <v>1229</v>
      </c>
      <c r="D322" s="4">
        <v>13</v>
      </c>
      <c r="E322" s="4">
        <v>15</v>
      </c>
      <c r="F322" s="4">
        <v>2.2400000000000002</v>
      </c>
      <c r="G322" s="4">
        <f t="shared" si="48"/>
        <v>12.76</v>
      </c>
      <c r="H322" s="4">
        <v>15</v>
      </c>
      <c r="I322" s="4">
        <v>4.18</v>
      </c>
      <c r="J322" s="4">
        <f t="shared" si="49"/>
        <v>10.82</v>
      </c>
      <c r="K322" s="4">
        <v>14</v>
      </c>
      <c r="L322" s="4">
        <v>0.64</v>
      </c>
      <c r="M322" s="4">
        <f t="shared" si="50"/>
        <v>13.36</v>
      </c>
      <c r="N322" s="4">
        <f t="shared" si="51"/>
        <v>36.94</v>
      </c>
      <c r="O322" s="5">
        <f t="shared" si="59"/>
        <v>19.609426099999997</v>
      </c>
      <c r="P322" s="6">
        <v>24</v>
      </c>
    </row>
    <row r="323" spans="1:16">
      <c r="A323" s="3" t="s">
        <v>411</v>
      </c>
      <c r="B323" s="4">
        <v>1</v>
      </c>
      <c r="C323" s="4">
        <v>1229</v>
      </c>
      <c r="D323" s="4">
        <v>13</v>
      </c>
      <c r="E323" s="4">
        <v>15</v>
      </c>
      <c r="F323" s="4">
        <v>2.4900000000000002</v>
      </c>
      <c r="G323" s="4">
        <f t="shared" ref="G323:G362" si="60">E323-F323</f>
        <v>12.51</v>
      </c>
      <c r="H323" s="4">
        <v>15</v>
      </c>
      <c r="I323" s="4">
        <v>4.5199999999999996</v>
      </c>
      <c r="J323" s="4">
        <f t="shared" ref="J323:J362" si="61">H323-I323</f>
        <v>10.48</v>
      </c>
      <c r="K323" s="4">
        <v>14</v>
      </c>
      <c r="L323" s="4">
        <v>1.48</v>
      </c>
      <c r="M323" s="4">
        <f t="shared" ref="M323:M338" si="62">K323-L323</f>
        <v>12.52</v>
      </c>
      <c r="N323" s="4">
        <f t="shared" ref="N323:N362" si="63">G323+J323+M323</f>
        <v>35.510000000000005</v>
      </c>
      <c r="O323" s="5">
        <f t="shared" ref="O323:O330" si="64">(E323+H323+K323)*55.05*95.55/10000-(F323+I323+L323)*53.87*94.14/10000</f>
        <v>18.838568791799993</v>
      </c>
      <c r="P323" s="6">
        <v>10.199999999999999</v>
      </c>
    </row>
    <row r="324" spans="1:16">
      <c r="B324" s="4">
        <v>2</v>
      </c>
      <c r="C324" s="4">
        <v>1229</v>
      </c>
      <c r="D324" s="4">
        <v>13</v>
      </c>
      <c r="E324" s="4">
        <v>15</v>
      </c>
      <c r="F324" s="4">
        <v>1.56</v>
      </c>
      <c r="G324" s="4">
        <f t="shared" si="60"/>
        <v>13.44</v>
      </c>
      <c r="H324" s="4">
        <v>15</v>
      </c>
      <c r="I324" s="4">
        <v>5.32</v>
      </c>
      <c r="J324" s="4">
        <f t="shared" si="61"/>
        <v>9.68</v>
      </c>
      <c r="K324" s="4">
        <v>14</v>
      </c>
      <c r="L324" s="4">
        <v>6.52</v>
      </c>
      <c r="M324" s="4">
        <f t="shared" si="62"/>
        <v>7.48</v>
      </c>
      <c r="N324" s="4">
        <f t="shared" si="63"/>
        <v>30.599999999999998</v>
      </c>
      <c r="O324" s="5">
        <f t="shared" si="64"/>
        <v>16.348549787999996</v>
      </c>
      <c r="P324" s="6">
        <v>12.000000000000002</v>
      </c>
    </row>
    <row r="325" spans="1:16">
      <c r="B325" s="4">
        <v>3</v>
      </c>
      <c r="C325" s="4">
        <v>1229</v>
      </c>
      <c r="D325" s="4">
        <v>13</v>
      </c>
      <c r="E325" s="4">
        <v>15</v>
      </c>
      <c r="F325" s="4">
        <v>1.66</v>
      </c>
      <c r="G325" s="4">
        <f t="shared" si="60"/>
        <v>13.34</v>
      </c>
      <c r="H325" s="4">
        <v>15</v>
      </c>
      <c r="I325" s="4">
        <v>6.4</v>
      </c>
      <c r="J325" s="4">
        <f t="shared" si="61"/>
        <v>8.6</v>
      </c>
      <c r="K325" s="4">
        <v>14</v>
      </c>
      <c r="L325" s="4">
        <v>2.2599999999999998</v>
      </c>
      <c r="M325" s="4">
        <f t="shared" si="62"/>
        <v>11.74</v>
      </c>
      <c r="N325" s="4">
        <f t="shared" si="63"/>
        <v>33.68</v>
      </c>
      <c r="O325" s="5">
        <f t="shared" si="64"/>
        <v>17.910516902399994</v>
      </c>
      <c r="P325" s="6">
        <v>13.1</v>
      </c>
    </row>
    <row r="326" spans="1:16">
      <c r="B326" s="4">
        <v>4</v>
      </c>
      <c r="C326" s="4">
        <v>1229</v>
      </c>
      <c r="D326" s="4">
        <v>13</v>
      </c>
      <c r="E326" s="4">
        <v>15</v>
      </c>
      <c r="F326" s="4">
        <v>1.22</v>
      </c>
      <c r="G326" s="4">
        <f t="shared" si="60"/>
        <v>13.78</v>
      </c>
      <c r="H326" s="4">
        <v>15</v>
      </c>
      <c r="I326" s="4">
        <v>2.94</v>
      </c>
      <c r="J326" s="4">
        <f t="shared" si="61"/>
        <v>12.06</v>
      </c>
      <c r="K326" s="4">
        <v>14</v>
      </c>
      <c r="L326" s="4">
        <v>2.3199999999999998</v>
      </c>
      <c r="M326" s="4">
        <f t="shared" si="62"/>
        <v>11.68</v>
      </c>
      <c r="N326" s="4">
        <f t="shared" si="63"/>
        <v>37.519999999999996</v>
      </c>
      <c r="O326" s="5">
        <f t="shared" si="64"/>
        <v>19.857904473599994</v>
      </c>
      <c r="P326" s="6">
        <v>13.6</v>
      </c>
    </row>
    <row r="327" spans="1:16">
      <c r="B327" s="4">
        <v>5</v>
      </c>
      <c r="C327" s="4">
        <v>1229</v>
      </c>
      <c r="D327" s="4">
        <v>13</v>
      </c>
      <c r="E327" s="4">
        <v>15</v>
      </c>
      <c r="F327" s="4">
        <v>7.9</v>
      </c>
      <c r="G327" s="4">
        <f t="shared" si="60"/>
        <v>7.1</v>
      </c>
      <c r="H327" s="4">
        <v>15</v>
      </c>
      <c r="I327" s="4">
        <v>2.7</v>
      </c>
      <c r="J327" s="4">
        <f t="shared" si="61"/>
        <v>12.3</v>
      </c>
      <c r="K327" s="4">
        <v>14</v>
      </c>
      <c r="L327" s="4">
        <v>1.42</v>
      </c>
      <c r="M327" s="4">
        <f t="shared" si="62"/>
        <v>12.58</v>
      </c>
      <c r="N327" s="4">
        <f t="shared" si="63"/>
        <v>31.979999999999997</v>
      </c>
      <c r="O327" s="5">
        <f t="shared" si="64"/>
        <v>17.048392196399995</v>
      </c>
      <c r="P327" s="6">
        <v>19.400000000000002</v>
      </c>
    </row>
    <row r="328" spans="1:16">
      <c r="B328" s="4">
        <v>6</v>
      </c>
      <c r="C328" s="4">
        <v>1229</v>
      </c>
      <c r="D328" s="4">
        <v>13</v>
      </c>
      <c r="E328" s="4">
        <v>15</v>
      </c>
      <c r="F328" s="4">
        <v>3.74</v>
      </c>
      <c r="G328" s="4">
        <f t="shared" si="60"/>
        <v>11.26</v>
      </c>
      <c r="H328" s="4">
        <v>15</v>
      </c>
      <c r="I328" s="4">
        <v>5.24</v>
      </c>
      <c r="J328" s="4">
        <f t="shared" si="61"/>
        <v>9.76</v>
      </c>
      <c r="K328" s="4">
        <v>14</v>
      </c>
      <c r="L328" s="4">
        <v>1.06</v>
      </c>
      <c r="M328" s="4">
        <f t="shared" si="62"/>
        <v>12.94</v>
      </c>
      <c r="N328" s="4">
        <f t="shared" si="63"/>
        <v>33.96</v>
      </c>
      <c r="O328" s="5">
        <f t="shared" si="64"/>
        <v>18.052513912799995</v>
      </c>
      <c r="P328" s="6">
        <v>18.8</v>
      </c>
    </row>
    <row r="329" spans="1:16">
      <c r="B329" s="4">
        <v>7</v>
      </c>
      <c r="C329" s="4">
        <v>1229</v>
      </c>
      <c r="D329" s="4">
        <v>13</v>
      </c>
      <c r="E329" s="4">
        <v>15</v>
      </c>
      <c r="F329" s="4">
        <v>1.8</v>
      </c>
      <c r="G329" s="4">
        <f t="shared" si="60"/>
        <v>13.2</v>
      </c>
      <c r="H329" s="4">
        <v>15</v>
      </c>
      <c r="I329" s="4">
        <v>2.54</v>
      </c>
      <c r="J329" s="4">
        <f t="shared" si="61"/>
        <v>12.46</v>
      </c>
      <c r="K329" s="4">
        <v>14</v>
      </c>
      <c r="L329" s="4">
        <v>6.3</v>
      </c>
      <c r="M329" s="4">
        <f t="shared" si="62"/>
        <v>7.7</v>
      </c>
      <c r="N329" s="4">
        <f t="shared" si="63"/>
        <v>33.36</v>
      </c>
      <c r="O329" s="5">
        <f t="shared" si="64"/>
        <v>17.748234604799997</v>
      </c>
      <c r="P329" s="6">
        <v>24.8</v>
      </c>
    </row>
    <row r="330" spans="1:16">
      <c r="B330" s="4">
        <v>8</v>
      </c>
      <c r="C330" s="4">
        <v>1229</v>
      </c>
      <c r="D330" s="4">
        <v>13</v>
      </c>
      <c r="E330" s="4">
        <v>15</v>
      </c>
      <c r="F330" s="4">
        <v>4.08</v>
      </c>
      <c r="G330" s="4">
        <f t="shared" si="60"/>
        <v>10.92</v>
      </c>
      <c r="H330" s="4">
        <v>15</v>
      </c>
      <c r="I330" s="4">
        <v>7.52</v>
      </c>
      <c r="J330" s="4">
        <f t="shared" si="61"/>
        <v>7.48</v>
      </c>
      <c r="K330" s="4">
        <v>14</v>
      </c>
      <c r="L330" s="4">
        <v>2.1</v>
      </c>
      <c r="M330" s="4">
        <f t="shared" si="62"/>
        <v>11.9</v>
      </c>
      <c r="N330" s="4">
        <f t="shared" si="63"/>
        <v>30.299999999999997</v>
      </c>
      <c r="O330" s="5">
        <f t="shared" si="64"/>
        <v>16.196410133999997</v>
      </c>
      <c r="P330" s="6">
        <v>27.700000000000003</v>
      </c>
    </row>
    <row r="331" spans="1:16">
      <c r="A331" s="3" t="s">
        <v>412</v>
      </c>
      <c r="B331" s="4">
        <v>1</v>
      </c>
      <c r="C331" s="4">
        <v>1229</v>
      </c>
      <c r="D331" s="4">
        <v>13</v>
      </c>
      <c r="E331" s="4">
        <v>15</v>
      </c>
      <c r="F331" s="4">
        <v>3.76</v>
      </c>
      <c r="G331" s="4">
        <f t="shared" si="60"/>
        <v>11.24</v>
      </c>
      <c r="H331" s="4">
        <v>15</v>
      </c>
      <c r="I331" s="4">
        <v>7.54</v>
      </c>
      <c r="J331" s="4">
        <f t="shared" si="61"/>
        <v>7.46</v>
      </c>
      <c r="K331" s="4">
        <v>14</v>
      </c>
      <c r="L331" s="4">
        <v>4.5199999999999996</v>
      </c>
      <c r="M331" s="4">
        <f t="shared" si="62"/>
        <v>9.48</v>
      </c>
      <c r="N331" s="4">
        <f t="shared" si="63"/>
        <v>28.18</v>
      </c>
      <c r="O331" s="5">
        <f t="shared" ref="O331:O338" si="65">(E331+H331+K331)*55.05*95.55/10000-(F331+I331+L331)*54.31*94.64/10000</f>
        <v>15.012801731199994</v>
      </c>
      <c r="P331" s="6">
        <v>6.3</v>
      </c>
    </row>
    <row r="332" spans="1:16">
      <c r="B332" s="4">
        <v>2</v>
      </c>
      <c r="C332" s="4">
        <v>1229</v>
      </c>
      <c r="D332" s="4">
        <v>13</v>
      </c>
      <c r="E332" s="4">
        <v>15</v>
      </c>
      <c r="F332" s="4">
        <v>0.88</v>
      </c>
      <c r="G332" s="4">
        <f t="shared" si="60"/>
        <v>14.12</v>
      </c>
      <c r="H332" s="4">
        <v>15</v>
      </c>
      <c r="I332" s="4">
        <v>6.76</v>
      </c>
      <c r="J332" s="4">
        <f t="shared" si="61"/>
        <v>8.24</v>
      </c>
      <c r="K332" s="4">
        <v>14</v>
      </c>
      <c r="L332" s="4">
        <v>1.88</v>
      </c>
      <c r="M332" s="4">
        <f t="shared" si="62"/>
        <v>12.120000000000001</v>
      </c>
      <c r="N332" s="4">
        <f t="shared" si="63"/>
        <v>34.480000000000004</v>
      </c>
      <c r="O332" s="5">
        <f t="shared" si="65"/>
        <v>18.250937723199996</v>
      </c>
      <c r="P332" s="6">
        <v>8.4</v>
      </c>
    </row>
    <row r="333" spans="1:16">
      <c r="B333" s="4">
        <v>3</v>
      </c>
      <c r="C333" s="4">
        <v>1229</v>
      </c>
      <c r="D333" s="4">
        <v>13</v>
      </c>
      <c r="E333" s="4">
        <v>15</v>
      </c>
      <c r="F333" s="4">
        <v>2.92</v>
      </c>
      <c r="G333" s="4">
        <f t="shared" si="60"/>
        <v>12.08</v>
      </c>
      <c r="H333" s="4">
        <v>15</v>
      </c>
      <c r="I333" s="4">
        <v>3.66</v>
      </c>
      <c r="J333" s="4">
        <f t="shared" si="61"/>
        <v>11.34</v>
      </c>
      <c r="K333" s="4">
        <v>14</v>
      </c>
      <c r="L333" s="4">
        <v>4.9000000000000004</v>
      </c>
      <c r="M333" s="4">
        <f t="shared" si="62"/>
        <v>9.1</v>
      </c>
      <c r="N333" s="4">
        <f t="shared" si="63"/>
        <v>32.520000000000003</v>
      </c>
      <c r="O333" s="5">
        <f t="shared" si="65"/>
        <v>17.243517636799993</v>
      </c>
      <c r="P333" s="6">
        <v>13.3</v>
      </c>
    </row>
    <row r="334" spans="1:16">
      <c r="B334" s="4">
        <v>4</v>
      </c>
      <c r="C334" s="4">
        <v>1229</v>
      </c>
      <c r="D334" s="4">
        <v>13</v>
      </c>
      <c r="E334" s="4">
        <v>15</v>
      </c>
      <c r="F334" s="4">
        <v>1.84</v>
      </c>
      <c r="G334" s="4">
        <f t="shared" si="60"/>
        <v>13.16</v>
      </c>
      <c r="H334" s="4">
        <v>15</v>
      </c>
      <c r="I334" s="4">
        <v>4.38</v>
      </c>
      <c r="J334" s="4">
        <f t="shared" si="61"/>
        <v>10.620000000000001</v>
      </c>
      <c r="K334" s="4">
        <v>14</v>
      </c>
      <c r="L334" s="4">
        <v>6.38</v>
      </c>
      <c r="M334" s="4">
        <f t="shared" si="62"/>
        <v>7.62</v>
      </c>
      <c r="N334" s="4">
        <f t="shared" si="63"/>
        <v>31.400000000000002</v>
      </c>
      <c r="O334" s="5">
        <f t="shared" si="65"/>
        <v>16.667849015999995</v>
      </c>
      <c r="P334" s="6">
        <v>15.5</v>
      </c>
    </row>
    <row r="335" spans="1:16">
      <c r="B335" s="4">
        <v>5</v>
      </c>
      <c r="C335" s="4">
        <v>1229</v>
      </c>
      <c r="D335" s="4">
        <v>13</v>
      </c>
      <c r="E335" s="4">
        <v>15</v>
      </c>
      <c r="F335" s="4">
        <v>2.2400000000000002</v>
      </c>
      <c r="G335" s="4">
        <f t="shared" si="60"/>
        <v>12.76</v>
      </c>
      <c r="H335" s="4">
        <v>15</v>
      </c>
      <c r="I335" s="4">
        <v>5.0199999999999996</v>
      </c>
      <c r="J335" s="4">
        <f t="shared" si="61"/>
        <v>9.98</v>
      </c>
      <c r="K335" s="4">
        <v>14</v>
      </c>
      <c r="L335" s="4">
        <v>3.32</v>
      </c>
      <c r="M335" s="4">
        <f t="shared" si="62"/>
        <v>10.68</v>
      </c>
      <c r="N335" s="4">
        <f t="shared" si="63"/>
        <v>33.42</v>
      </c>
      <c r="O335" s="5">
        <f t="shared" si="65"/>
        <v>17.706108492799995</v>
      </c>
      <c r="P335" s="6">
        <v>17.8</v>
      </c>
    </row>
    <row r="336" spans="1:16">
      <c r="B336" s="4">
        <v>6</v>
      </c>
      <c r="C336" s="4">
        <v>1229</v>
      </c>
      <c r="D336" s="4">
        <v>13</v>
      </c>
      <c r="E336" s="4">
        <v>15</v>
      </c>
      <c r="F336" s="4">
        <v>3.06</v>
      </c>
      <c r="G336" s="4">
        <f t="shared" si="60"/>
        <v>11.94</v>
      </c>
      <c r="H336" s="4">
        <v>15</v>
      </c>
      <c r="I336" s="4">
        <v>5.16</v>
      </c>
      <c r="J336" s="4">
        <f t="shared" si="61"/>
        <v>9.84</v>
      </c>
      <c r="K336" s="4">
        <v>14</v>
      </c>
      <c r="L336" s="4">
        <v>0.64</v>
      </c>
      <c r="M336" s="4">
        <f t="shared" si="62"/>
        <v>13.36</v>
      </c>
      <c r="N336" s="4">
        <f t="shared" si="63"/>
        <v>35.14</v>
      </c>
      <c r="O336" s="5">
        <f t="shared" si="65"/>
        <v>18.590171017599992</v>
      </c>
      <c r="P336" s="6">
        <v>18.100000000000001</v>
      </c>
    </row>
    <row r="337" spans="1:16">
      <c r="B337" s="4">
        <v>7</v>
      </c>
      <c r="C337" s="4">
        <v>1229</v>
      </c>
      <c r="D337" s="4">
        <v>13</v>
      </c>
      <c r="E337" s="4">
        <v>15</v>
      </c>
      <c r="F337" s="4">
        <v>1.22</v>
      </c>
      <c r="G337" s="4">
        <f t="shared" si="60"/>
        <v>13.78</v>
      </c>
      <c r="H337" s="4">
        <v>15</v>
      </c>
      <c r="I337" s="4">
        <v>5.78</v>
      </c>
      <c r="J337" s="4">
        <f t="shared" si="61"/>
        <v>9.2199999999999989</v>
      </c>
      <c r="K337" s="4">
        <v>14</v>
      </c>
      <c r="L337" s="4">
        <v>2.52</v>
      </c>
      <c r="M337" s="4">
        <f t="shared" si="62"/>
        <v>11.48</v>
      </c>
      <c r="N337" s="4">
        <f t="shared" si="63"/>
        <v>34.480000000000004</v>
      </c>
      <c r="O337" s="5">
        <f t="shared" si="65"/>
        <v>18.250937723199996</v>
      </c>
      <c r="P337" s="6">
        <v>23</v>
      </c>
    </row>
    <row r="338" spans="1:16">
      <c r="B338" s="4">
        <v>8</v>
      </c>
      <c r="C338" s="4">
        <v>1229</v>
      </c>
      <c r="D338" s="4">
        <v>13</v>
      </c>
      <c r="E338" s="4">
        <v>15</v>
      </c>
      <c r="F338" s="4">
        <v>0.62</v>
      </c>
      <c r="G338" s="4">
        <f t="shared" si="60"/>
        <v>14.38</v>
      </c>
      <c r="H338" s="4">
        <v>15</v>
      </c>
      <c r="I338" s="4">
        <v>1.62</v>
      </c>
      <c r="J338" s="4">
        <f t="shared" si="61"/>
        <v>13.379999999999999</v>
      </c>
      <c r="K338" s="4">
        <v>14</v>
      </c>
      <c r="L338" s="4">
        <v>1.3</v>
      </c>
      <c r="M338" s="4">
        <f t="shared" si="62"/>
        <v>12.7</v>
      </c>
      <c r="N338" s="4">
        <f t="shared" si="63"/>
        <v>40.459999999999994</v>
      </c>
      <c r="O338" s="5">
        <f t="shared" si="65"/>
        <v>21.324596966399994</v>
      </c>
      <c r="P338" s="6">
        <v>21.799999999999997</v>
      </c>
    </row>
    <row r="339" spans="1:16">
      <c r="A339" s="3" t="s">
        <v>410</v>
      </c>
      <c r="B339" s="4">
        <v>1</v>
      </c>
      <c r="C339" s="4">
        <v>1230</v>
      </c>
      <c r="D339" s="4">
        <v>14</v>
      </c>
      <c r="E339" s="4">
        <v>16</v>
      </c>
      <c r="F339" s="4">
        <v>1</v>
      </c>
      <c r="G339" s="4">
        <f t="shared" si="60"/>
        <v>15</v>
      </c>
      <c r="H339" s="4">
        <v>15</v>
      </c>
      <c r="I339" s="4">
        <v>1.66</v>
      </c>
      <c r="J339" s="4">
        <f t="shared" si="61"/>
        <v>13.34</v>
      </c>
      <c r="K339" s="4">
        <v>5</v>
      </c>
      <c r="L339" s="4">
        <v>0</v>
      </c>
      <c r="M339" s="4">
        <f t="shared" ref="M339:M362" si="66">I339+K339-L339</f>
        <v>6.66</v>
      </c>
      <c r="N339" s="4">
        <f t="shared" si="63"/>
        <v>35</v>
      </c>
      <c r="O339" s="5">
        <f t="shared" ref="O339:O346" si="67">(E339+H339+K339)*55.05*95.55/10000-(F339+I339+L339)*55*91.03/10000</f>
        <v>17.604330099999999</v>
      </c>
      <c r="P339" s="6">
        <v>8.6999999999999993</v>
      </c>
    </row>
    <row r="340" spans="1:16">
      <c r="B340" s="4">
        <v>2</v>
      </c>
      <c r="C340" s="4">
        <v>1230</v>
      </c>
      <c r="D340" s="4">
        <v>14</v>
      </c>
      <c r="E340" s="4">
        <v>16</v>
      </c>
      <c r="F340" s="4">
        <v>0</v>
      </c>
      <c r="G340" s="4">
        <f t="shared" si="60"/>
        <v>16</v>
      </c>
      <c r="H340" s="4">
        <v>15</v>
      </c>
      <c r="I340" s="4">
        <v>0.3</v>
      </c>
      <c r="J340" s="4">
        <f t="shared" si="61"/>
        <v>14.7</v>
      </c>
      <c r="K340" s="4">
        <v>5</v>
      </c>
      <c r="L340" s="4">
        <v>0</v>
      </c>
      <c r="M340" s="4">
        <f t="shared" si="66"/>
        <v>5.3</v>
      </c>
      <c r="N340" s="4">
        <f t="shared" si="63"/>
        <v>36</v>
      </c>
      <c r="O340" s="5">
        <f t="shared" si="67"/>
        <v>18.785899499999999</v>
      </c>
      <c r="P340" s="6">
        <v>13.7</v>
      </c>
    </row>
    <row r="341" spans="1:16">
      <c r="B341" s="4">
        <v>3</v>
      </c>
      <c r="C341" s="4">
        <v>1230</v>
      </c>
      <c r="D341" s="4">
        <v>14</v>
      </c>
      <c r="E341" s="4">
        <v>16</v>
      </c>
      <c r="F341" s="4">
        <v>0.56000000000000005</v>
      </c>
      <c r="G341" s="4">
        <f t="shared" si="60"/>
        <v>15.44</v>
      </c>
      <c r="H341" s="4">
        <v>15</v>
      </c>
      <c r="I341" s="4">
        <v>1.56</v>
      </c>
      <c r="J341" s="4">
        <f t="shared" si="61"/>
        <v>13.44</v>
      </c>
      <c r="K341" s="4">
        <v>5</v>
      </c>
      <c r="L341" s="4">
        <v>0</v>
      </c>
      <c r="M341" s="4">
        <f t="shared" si="66"/>
        <v>6.5600000000000005</v>
      </c>
      <c r="N341" s="4">
        <f t="shared" si="63"/>
        <v>35.44</v>
      </c>
      <c r="O341" s="5">
        <f t="shared" si="67"/>
        <v>17.874689199999999</v>
      </c>
      <c r="P341" s="6">
        <v>12.7</v>
      </c>
    </row>
    <row r="342" spans="1:16">
      <c r="B342" s="4">
        <v>4</v>
      </c>
      <c r="C342" s="4">
        <v>1230</v>
      </c>
      <c r="D342" s="4">
        <v>14</v>
      </c>
      <c r="E342" s="4">
        <v>16</v>
      </c>
      <c r="F342" s="4">
        <v>0.46</v>
      </c>
      <c r="G342" s="4">
        <f t="shared" si="60"/>
        <v>15.54</v>
      </c>
      <c r="H342" s="4">
        <v>15</v>
      </c>
      <c r="I342" s="4">
        <v>1.58</v>
      </c>
      <c r="J342" s="4">
        <f t="shared" si="61"/>
        <v>13.42</v>
      </c>
      <c r="K342" s="4">
        <v>5</v>
      </c>
      <c r="L342" s="4">
        <v>0</v>
      </c>
      <c r="M342" s="4">
        <f t="shared" si="66"/>
        <v>6.58</v>
      </c>
      <c r="N342" s="4">
        <f t="shared" si="63"/>
        <v>35.54</v>
      </c>
      <c r="O342" s="5">
        <f t="shared" si="67"/>
        <v>17.914742399999998</v>
      </c>
      <c r="P342" s="6">
        <v>14.899999999999999</v>
      </c>
    </row>
    <row r="343" spans="1:16">
      <c r="B343" s="4">
        <v>5</v>
      </c>
      <c r="C343" s="4">
        <v>1230</v>
      </c>
      <c r="D343" s="4">
        <v>14</v>
      </c>
      <c r="E343" s="4">
        <v>16</v>
      </c>
      <c r="F343" s="4">
        <v>0.3</v>
      </c>
      <c r="G343" s="4">
        <f t="shared" si="60"/>
        <v>15.7</v>
      </c>
      <c r="H343" s="4">
        <v>15</v>
      </c>
      <c r="I343" s="4">
        <v>1.52</v>
      </c>
      <c r="J343" s="4">
        <f t="shared" si="61"/>
        <v>13.48</v>
      </c>
      <c r="K343" s="4">
        <v>5</v>
      </c>
      <c r="L343" s="4">
        <v>0</v>
      </c>
      <c r="M343" s="4">
        <f t="shared" si="66"/>
        <v>6.52</v>
      </c>
      <c r="N343" s="4">
        <f t="shared" si="63"/>
        <v>35.700000000000003</v>
      </c>
      <c r="O343" s="5">
        <f t="shared" si="67"/>
        <v>18.024888699999998</v>
      </c>
      <c r="P343" s="6">
        <v>21.4</v>
      </c>
    </row>
    <row r="344" spans="1:16">
      <c r="B344" s="4">
        <v>6</v>
      </c>
      <c r="C344" s="4">
        <v>1230</v>
      </c>
      <c r="D344" s="4">
        <v>14</v>
      </c>
      <c r="E344" s="4">
        <v>16</v>
      </c>
      <c r="F344" s="4">
        <v>0.34</v>
      </c>
      <c r="G344" s="4">
        <f t="shared" si="60"/>
        <v>15.66</v>
      </c>
      <c r="H344" s="4">
        <v>15</v>
      </c>
      <c r="I344" s="4">
        <v>2.74</v>
      </c>
      <c r="J344" s="4">
        <f t="shared" si="61"/>
        <v>12.26</v>
      </c>
      <c r="K344" s="4">
        <v>5</v>
      </c>
      <c r="L344" s="4">
        <v>0</v>
      </c>
      <c r="M344" s="4">
        <f t="shared" si="66"/>
        <v>7.74</v>
      </c>
      <c r="N344" s="4">
        <f t="shared" si="63"/>
        <v>35.660000000000004</v>
      </c>
      <c r="O344" s="5">
        <f t="shared" si="67"/>
        <v>17.394050799999999</v>
      </c>
      <c r="P344" s="6">
        <v>21.200000000000003</v>
      </c>
    </row>
    <row r="345" spans="1:16">
      <c r="B345" s="4">
        <v>7</v>
      </c>
      <c r="C345" s="4">
        <v>1230</v>
      </c>
      <c r="D345" s="4">
        <v>14</v>
      </c>
      <c r="E345" s="4">
        <v>16</v>
      </c>
      <c r="F345" s="4">
        <v>1.06</v>
      </c>
      <c r="G345" s="4">
        <f t="shared" si="60"/>
        <v>14.94</v>
      </c>
      <c r="H345" s="4">
        <v>15</v>
      </c>
      <c r="I345" s="4">
        <v>1.02</v>
      </c>
      <c r="J345" s="4">
        <f t="shared" si="61"/>
        <v>13.98</v>
      </c>
      <c r="K345" s="4">
        <v>5</v>
      </c>
      <c r="L345" s="4">
        <v>0</v>
      </c>
      <c r="M345" s="4">
        <f t="shared" si="66"/>
        <v>6.02</v>
      </c>
      <c r="N345" s="4">
        <f t="shared" si="63"/>
        <v>34.94</v>
      </c>
      <c r="O345" s="5">
        <f t="shared" si="67"/>
        <v>17.8947158</v>
      </c>
      <c r="P345" s="6">
        <v>20.7</v>
      </c>
    </row>
    <row r="346" spans="1:16">
      <c r="B346" s="4">
        <v>8</v>
      </c>
      <c r="C346" s="4">
        <v>1230</v>
      </c>
      <c r="D346" s="4">
        <v>14</v>
      </c>
      <c r="E346" s="4">
        <v>16</v>
      </c>
      <c r="F346" s="4">
        <v>0.2</v>
      </c>
      <c r="G346" s="4">
        <f t="shared" si="60"/>
        <v>15.8</v>
      </c>
      <c r="H346" s="4">
        <v>15</v>
      </c>
      <c r="I346" s="4">
        <v>0.78</v>
      </c>
      <c r="J346" s="4">
        <f t="shared" si="61"/>
        <v>14.22</v>
      </c>
      <c r="K346" s="4">
        <v>5</v>
      </c>
      <c r="L346" s="4">
        <v>0</v>
      </c>
      <c r="M346" s="4">
        <f t="shared" si="66"/>
        <v>5.78</v>
      </c>
      <c r="N346" s="4">
        <f t="shared" si="63"/>
        <v>35.800000000000004</v>
      </c>
      <c r="O346" s="5">
        <f t="shared" si="67"/>
        <v>18.445447299999998</v>
      </c>
      <c r="P346" s="6">
        <v>24.9</v>
      </c>
    </row>
    <row r="347" spans="1:16">
      <c r="A347" s="3" t="s">
        <v>411</v>
      </c>
      <c r="B347" s="4">
        <v>1</v>
      </c>
      <c r="C347" s="4">
        <v>1230</v>
      </c>
      <c r="D347" s="4">
        <v>14</v>
      </c>
      <c r="E347" s="4">
        <v>16</v>
      </c>
      <c r="F347" s="4">
        <v>0.3</v>
      </c>
      <c r="G347" s="4">
        <f t="shared" si="60"/>
        <v>15.7</v>
      </c>
      <c r="H347" s="4">
        <v>15</v>
      </c>
      <c r="I347" s="4">
        <v>2.12</v>
      </c>
      <c r="J347" s="4">
        <f t="shared" si="61"/>
        <v>12.879999999999999</v>
      </c>
      <c r="K347" s="4">
        <v>5</v>
      </c>
      <c r="L347" s="4">
        <v>0</v>
      </c>
      <c r="M347" s="4">
        <f t="shared" si="66"/>
        <v>7.12</v>
      </c>
      <c r="N347" s="4">
        <f t="shared" si="63"/>
        <v>35.699999999999996</v>
      </c>
      <c r="O347" s="5">
        <f t="shared" ref="O347:O354" si="68">(E347+H347+K347)*55.05*95.55/10000-(F347+I347+L347)*53.87*94.14/10000</f>
        <v>17.708839124399997</v>
      </c>
      <c r="P347" s="6">
        <v>11.8</v>
      </c>
    </row>
    <row r="348" spans="1:16">
      <c r="B348" s="4">
        <v>2</v>
      </c>
      <c r="C348" s="4">
        <v>1230</v>
      </c>
      <c r="D348" s="4">
        <v>14</v>
      </c>
      <c r="E348" s="4">
        <v>16</v>
      </c>
      <c r="F348" s="4">
        <v>2.66</v>
      </c>
      <c r="G348" s="4">
        <f t="shared" si="60"/>
        <v>13.34</v>
      </c>
      <c r="H348" s="4">
        <v>15</v>
      </c>
      <c r="I348" s="4">
        <v>3.86</v>
      </c>
      <c r="J348" s="4">
        <f t="shared" si="61"/>
        <v>11.14</v>
      </c>
      <c r="K348" s="4">
        <v>5</v>
      </c>
      <c r="L348" s="4">
        <v>0</v>
      </c>
      <c r="M348" s="4">
        <f t="shared" si="66"/>
        <v>8.86</v>
      </c>
      <c r="N348" s="4">
        <f t="shared" si="63"/>
        <v>33.340000000000003</v>
      </c>
      <c r="O348" s="5">
        <f t="shared" si="68"/>
        <v>15.629597186399998</v>
      </c>
      <c r="P348" s="6">
        <v>12.100000000000001</v>
      </c>
    </row>
    <row r="349" spans="1:16">
      <c r="B349" s="4">
        <v>3</v>
      </c>
      <c r="C349" s="4">
        <v>1230</v>
      </c>
      <c r="D349" s="4">
        <v>14</v>
      </c>
      <c r="E349" s="4">
        <v>16</v>
      </c>
      <c r="F349" s="4">
        <v>0.82</v>
      </c>
      <c r="G349" s="4">
        <f t="shared" si="60"/>
        <v>15.18</v>
      </c>
      <c r="H349" s="4">
        <v>15</v>
      </c>
      <c r="I349" s="4">
        <v>1.62</v>
      </c>
      <c r="J349" s="4">
        <f t="shared" si="61"/>
        <v>13.379999999999999</v>
      </c>
      <c r="K349" s="4">
        <v>5</v>
      </c>
      <c r="L349" s="4">
        <v>0</v>
      </c>
      <c r="M349" s="4">
        <f t="shared" si="66"/>
        <v>6.62</v>
      </c>
      <c r="N349" s="4">
        <f t="shared" si="63"/>
        <v>35.18</v>
      </c>
      <c r="O349" s="5">
        <f t="shared" si="68"/>
        <v>17.698696480799999</v>
      </c>
      <c r="P349" s="6">
        <v>14.1</v>
      </c>
    </row>
    <row r="350" spans="1:16">
      <c r="B350" s="4">
        <v>4</v>
      </c>
      <c r="C350" s="4">
        <v>1230</v>
      </c>
      <c r="D350" s="4">
        <v>14</v>
      </c>
      <c r="E350" s="4">
        <v>16</v>
      </c>
      <c r="F350" s="4">
        <v>0.22</v>
      </c>
      <c r="G350" s="4">
        <f t="shared" si="60"/>
        <v>15.78</v>
      </c>
      <c r="H350" s="4">
        <v>15</v>
      </c>
      <c r="I350" s="4">
        <v>2.82</v>
      </c>
      <c r="J350" s="4">
        <f t="shared" si="61"/>
        <v>12.18</v>
      </c>
      <c r="K350" s="4">
        <v>5</v>
      </c>
      <c r="L350" s="4">
        <v>0</v>
      </c>
      <c r="M350" s="4">
        <f t="shared" si="66"/>
        <v>7.82</v>
      </c>
      <c r="N350" s="4">
        <f t="shared" si="63"/>
        <v>35.78</v>
      </c>
      <c r="O350" s="5">
        <f t="shared" si="68"/>
        <v>17.394417172799997</v>
      </c>
      <c r="P350" s="6">
        <v>12.5</v>
      </c>
    </row>
    <row r="351" spans="1:16">
      <c r="B351" s="4">
        <v>5</v>
      </c>
      <c r="C351" s="4">
        <v>1230</v>
      </c>
      <c r="D351" s="4">
        <v>14</v>
      </c>
      <c r="E351" s="4">
        <v>16</v>
      </c>
      <c r="F351" s="4">
        <v>4.0199999999999996</v>
      </c>
      <c r="G351" s="4">
        <f t="shared" si="60"/>
        <v>11.98</v>
      </c>
      <c r="H351" s="4">
        <v>15</v>
      </c>
      <c r="I351" s="4">
        <v>1.58</v>
      </c>
      <c r="J351" s="4">
        <f t="shared" si="61"/>
        <v>13.42</v>
      </c>
      <c r="K351" s="4">
        <v>5</v>
      </c>
      <c r="L351" s="4">
        <v>0</v>
      </c>
      <c r="M351" s="4">
        <f t="shared" si="66"/>
        <v>6.58</v>
      </c>
      <c r="N351" s="4">
        <f t="shared" si="63"/>
        <v>31.979999999999997</v>
      </c>
      <c r="O351" s="5">
        <f t="shared" si="68"/>
        <v>16.096158791999997</v>
      </c>
      <c r="P351" s="6">
        <v>19.600000000000001</v>
      </c>
    </row>
    <row r="352" spans="1:16">
      <c r="B352" s="4">
        <v>6</v>
      </c>
      <c r="C352" s="4">
        <v>1230</v>
      </c>
      <c r="D352" s="4">
        <v>14</v>
      </c>
      <c r="E352" s="4">
        <v>16</v>
      </c>
      <c r="F352" s="4">
        <v>0.08</v>
      </c>
      <c r="G352" s="4">
        <f t="shared" si="60"/>
        <v>15.92</v>
      </c>
      <c r="H352" s="4">
        <v>15</v>
      </c>
      <c r="I352" s="4">
        <v>1.56</v>
      </c>
      <c r="J352" s="4">
        <f t="shared" si="61"/>
        <v>13.44</v>
      </c>
      <c r="K352" s="4">
        <v>5</v>
      </c>
      <c r="L352" s="4">
        <v>0</v>
      </c>
      <c r="M352" s="4">
        <f t="shared" si="66"/>
        <v>6.5600000000000005</v>
      </c>
      <c r="N352" s="4">
        <f t="shared" si="63"/>
        <v>35.92</v>
      </c>
      <c r="O352" s="5">
        <f t="shared" si="68"/>
        <v>18.104402224799998</v>
      </c>
      <c r="P352" s="6">
        <v>19.600000000000001</v>
      </c>
    </row>
    <row r="353" spans="1:16">
      <c r="B353" s="4">
        <v>7</v>
      </c>
      <c r="C353" s="4">
        <v>1230</v>
      </c>
      <c r="D353" s="4">
        <v>14</v>
      </c>
      <c r="E353" s="4">
        <v>16</v>
      </c>
      <c r="F353" s="4">
        <v>0.44</v>
      </c>
      <c r="G353" s="4">
        <f t="shared" si="60"/>
        <v>15.56</v>
      </c>
      <c r="H353" s="4">
        <v>15</v>
      </c>
      <c r="I353" s="4">
        <v>2.06</v>
      </c>
      <c r="J353" s="4">
        <f t="shared" si="61"/>
        <v>12.94</v>
      </c>
      <c r="K353" s="4">
        <v>5</v>
      </c>
      <c r="L353" s="4">
        <v>0</v>
      </c>
      <c r="M353" s="4">
        <f t="shared" si="66"/>
        <v>7.0600000000000005</v>
      </c>
      <c r="N353" s="4">
        <f t="shared" si="63"/>
        <v>35.56</v>
      </c>
      <c r="O353" s="5">
        <f t="shared" si="68"/>
        <v>17.668268550000001</v>
      </c>
      <c r="P353" s="6">
        <v>24</v>
      </c>
    </row>
    <row r="354" spans="1:16">
      <c r="B354" s="4">
        <v>8</v>
      </c>
      <c r="C354" s="4">
        <v>1230</v>
      </c>
      <c r="D354" s="4">
        <v>14</v>
      </c>
      <c r="E354" s="4">
        <v>16</v>
      </c>
      <c r="F354" s="4">
        <v>0</v>
      </c>
      <c r="G354" s="4">
        <f t="shared" si="60"/>
        <v>16</v>
      </c>
      <c r="H354" s="4">
        <v>15</v>
      </c>
      <c r="I354" s="4">
        <v>2.08</v>
      </c>
      <c r="J354" s="4">
        <f t="shared" si="61"/>
        <v>12.92</v>
      </c>
      <c r="K354" s="4">
        <v>5</v>
      </c>
      <c r="L354" s="4">
        <v>0</v>
      </c>
      <c r="M354" s="4">
        <f t="shared" si="66"/>
        <v>7.08</v>
      </c>
      <c r="N354" s="4">
        <f t="shared" si="63"/>
        <v>36</v>
      </c>
      <c r="O354" s="5">
        <f t="shared" si="68"/>
        <v>17.8812640656</v>
      </c>
      <c r="P354" s="6">
        <v>27.2</v>
      </c>
    </row>
    <row r="355" spans="1:16">
      <c r="A355" s="3" t="s">
        <v>412</v>
      </c>
      <c r="B355" s="4">
        <v>1</v>
      </c>
      <c r="C355" s="4">
        <v>1230</v>
      </c>
      <c r="D355" s="4">
        <v>14</v>
      </c>
      <c r="E355" s="4">
        <v>16</v>
      </c>
      <c r="F355" s="4">
        <v>3.4</v>
      </c>
      <c r="G355" s="4">
        <f t="shared" si="60"/>
        <v>12.6</v>
      </c>
      <c r="H355" s="4">
        <v>15</v>
      </c>
      <c r="I355" s="4">
        <v>5.0199999999999996</v>
      </c>
      <c r="J355" s="4">
        <f t="shared" si="61"/>
        <v>9.98</v>
      </c>
      <c r="K355" s="4">
        <v>5</v>
      </c>
      <c r="L355" s="4">
        <v>0</v>
      </c>
      <c r="M355" s="4">
        <f t="shared" si="66"/>
        <v>10.02</v>
      </c>
      <c r="N355" s="4">
        <f t="shared" si="63"/>
        <v>32.599999999999994</v>
      </c>
      <c r="O355" s="5">
        <f t="shared" ref="O355:O362" si="69">(E355+H355+K355)*55.05*95.55/10000-(F355+I355+L355)*54.31*94.64/10000</f>
        <v>14.608304547199999</v>
      </c>
      <c r="P355" s="6">
        <v>6.3000000000000007</v>
      </c>
    </row>
    <row r="356" spans="1:16">
      <c r="B356" s="4">
        <v>2</v>
      </c>
      <c r="C356" s="4">
        <v>1230</v>
      </c>
      <c r="D356" s="4">
        <v>14</v>
      </c>
      <c r="E356" s="4">
        <v>16</v>
      </c>
      <c r="F356" s="4">
        <v>0.46</v>
      </c>
      <c r="G356" s="4">
        <f t="shared" si="60"/>
        <v>15.54</v>
      </c>
      <c r="H356" s="4">
        <v>15</v>
      </c>
      <c r="I356" s="4">
        <v>0.7</v>
      </c>
      <c r="J356" s="4">
        <f t="shared" si="61"/>
        <v>14.3</v>
      </c>
      <c r="K356" s="4">
        <v>5</v>
      </c>
      <c r="L356" s="4">
        <v>0</v>
      </c>
      <c r="M356" s="4">
        <f t="shared" si="66"/>
        <v>5.7</v>
      </c>
      <c r="N356" s="4">
        <f t="shared" si="63"/>
        <v>35.54</v>
      </c>
      <c r="O356" s="5">
        <f t="shared" si="69"/>
        <v>18.339870785599999</v>
      </c>
      <c r="P356" s="6">
        <v>10</v>
      </c>
    </row>
    <row r="357" spans="1:16">
      <c r="B357" s="4">
        <v>3</v>
      </c>
      <c r="C357" s="4">
        <v>1230</v>
      </c>
      <c r="D357" s="4">
        <v>14</v>
      </c>
      <c r="E357" s="4">
        <v>16</v>
      </c>
      <c r="F357" s="4">
        <v>0.22</v>
      </c>
      <c r="G357" s="4">
        <f t="shared" si="60"/>
        <v>15.78</v>
      </c>
      <c r="H357" s="4">
        <v>15</v>
      </c>
      <c r="I357" s="4">
        <v>3.96</v>
      </c>
      <c r="J357" s="4">
        <f t="shared" si="61"/>
        <v>11.04</v>
      </c>
      <c r="K357" s="4">
        <v>5</v>
      </c>
      <c r="L357" s="4">
        <v>0</v>
      </c>
      <c r="M357" s="4">
        <f t="shared" si="66"/>
        <v>8.9600000000000009</v>
      </c>
      <c r="N357" s="4">
        <f t="shared" si="63"/>
        <v>35.78</v>
      </c>
      <c r="O357" s="5">
        <f t="shared" si="69"/>
        <v>16.787621468799998</v>
      </c>
      <c r="P357" s="6">
        <v>14.5</v>
      </c>
    </row>
    <row r="358" spans="1:16">
      <c r="B358" s="4">
        <v>4</v>
      </c>
      <c r="C358" s="4">
        <v>1230</v>
      </c>
      <c r="D358" s="4">
        <v>14</v>
      </c>
      <c r="E358" s="4">
        <v>16</v>
      </c>
      <c r="F358" s="4">
        <v>0.78</v>
      </c>
      <c r="G358" s="4">
        <f t="shared" si="60"/>
        <v>15.22</v>
      </c>
      <c r="H358" s="4">
        <v>15</v>
      </c>
      <c r="I358" s="4">
        <v>2.16</v>
      </c>
      <c r="J358" s="4">
        <f t="shared" si="61"/>
        <v>12.84</v>
      </c>
      <c r="K358" s="4">
        <v>5</v>
      </c>
      <c r="L358" s="4">
        <v>0</v>
      </c>
      <c r="M358" s="4">
        <f t="shared" si="66"/>
        <v>7.16</v>
      </c>
      <c r="N358" s="4">
        <f t="shared" si="63"/>
        <v>35.22</v>
      </c>
      <c r="O358" s="5">
        <f t="shared" si="69"/>
        <v>17.424968870399997</v>
      </c>
      <c r="P358" s="6">
        <v>15.8</v>
      </c>
    </row>
    <row r="359" spans="1:16">
      <c r="B359" s="4">
        <v>5</v>
      </c>
      <c r="C359" s="4">
        <v>1230</v>
      </c>
      <c r="D359" s="4">
        <v>14</v>
      </c>
      <c r="E359" s="4">
        <v>16</v>
      </c>
      <c r="F359" s="4">
        <v>0.14000000000000001</v>
      </c>
      <c r="G359" s="4">
        <f t="shared" si="60"/>
        <v>15.86</v>
      </c>
      <c r="H359" s="4">
        <v>15</v>
      </c>
      <c r="I359" s="4">
        <v>2.38</v>
      </c>
      <c r="J359" s="4">
        <f t="shared" si="61"/>
        <v>12.620000000000001</v>
      </c>
      <c r="K359" s="4">
        <v>5</v>
      </c>
      <c r="L359" s="4">
        <v>0</v>
      </c>
      <c r="M359" s="4">
        <f t="shared" si="66"/>
        <v>7.38</v>
      </c>
      <c r="N359" s="4">
        <f t="shared" si="63"/>
        <v>35.86</v>
      </c>
      <c r="O359" s="5">
        <f t="shared" si="69"/>
        <v>17.640844603199998</v>
      </c>
      <c r="P359" s="6">
        <v>18.5</v>
      </c>
    </row>
    <row r="360" spans="1:16">
      <c r="B360" s="4">
        <v>6</v>
      </c>
      <c r="C360" s="4">
        <v>1230</v>
      </c>
      <c r="D360" s="4">
        <v>14</v>
      </c>
      <c r="E360" s="4">
        <v>16</v>
      </c>
      <c r="F360" s="4">
        <v>0</v>
      </c>
      <c r="G360" s="4">
        <f t="shared" si="60"/>
        <v>16</v>
      </c>
      <c r="H360" s="4">
        <v>15</v>
      </c>
      <c r="I360" s="4">
        <v>2.98</v>
      </c>
      <c r="J360" s="4">
        <f t="shared" si="61"/>
        <v>12.02</v>
      </c>
      <c r="K360" s="4">
        <v>5</v>
      </c>
      <c r="L360" s="4">
        <v>0</v>
      </c>
      <c r="M360" s="4">
        <f t="shared" si="66"/>
        <v>7.98</v>
      </c>
      <c r="N360" s="4">
        <f t="shared" si="63"/>
        <v>36</v>
      </c>
      <c r="O360" s="5">
        <f t="shared" si="69"/>
        <v>17.404409276799999</v>
      </c>
      <c r="P360" s="6">
        <v>19</v>
      </c>
    </row>
    <row r="361" spans="1:16">
      <c r="B361" s="4">
        <v>7</v>
      </c>
      <c r="C361" s="4">
        <v>1230</v>
      </c>
      <c r="D361" s="4">
        <v>14</v>
      </c>
      <c r="E361" s="4">
        <v>16</v>
      </c>
      <c r="F361" s="4">
        <v>0.38</v>
      </c>
      <c r="G361" s="4">
        <f t="shared" si="60"/>
        <v>15.62</v>
      </c>
      <c r="H361" s="4">
        <v>15</v>
      </c>
      <c r="I361" s="4">
        <v>3.02</v>
      </c>
      <c r="J361" s="4">
        <f t="shared" si="61"/>
        <v>11.98</v>
      </c>
      <c r="K361" s="4">
        <v>5</v>
      </c>
      <c r="L361" s="4">
        <v>0</v>
      </c>
      <c r="M361" s="4">
        <f t="shared" si="66"/>
        <v>8.02</v>
      </c>
      <c r="N361" s="4">
        <f t="shared" si="63"/>
        <v>35.620000000000005</v>
      </c>
      <c r="O361" s="5">
        <f t="shared" si="69"/>
        <v>17.188533543999998</v>
      </c>
      <c r="P361" s="6">
        <v>22.6</v>
      </c>
    </row>
    <row r="362" spans="1:16">
      <c r="B362" s="4">
        <v>8</v>
      </c>
      <c r="C362" s="4">
        <v>1230</v>
      </c>
      <c r="D362" s="4">
        <v>14</v>
      </c>
      <c r="E362" s="4">
        <v>16</v>
      </c>
      <c r="F362" s="4">
        <v>0</v>
      </c>
      <c r="G362" s="4">
        <f t="shared" si="60"/>
        <v>16</v>
      </c>
      <c r="H362" s="4">
        <v>15</v>
      </c>
      <c r="I362" s="4">
        <v>1.42</v>
      </c>
      <c r="J362" s="4">
        <f t="shared" si="61"/>
        <v>13.58</v>
      </c>
      <c r="K362" s="4">
        <v>5</v>
      </c>
      <c r="L362" s="4">
        <v>0</v>
      </c>
      <c r="M362" s="4">
        <f t="shared" si="66"/>
        <v>6.42</v>
      </c>
      <c r="N362" s="4">
        <f t="shared" si="63"/>
        <v>36</v>
      </c>
      <c r="O362" s="5">
        <f t="shared" si="69"/>
        <v>18.206233427199997</v>
      </c>
      <c r="P362" s="6">
        <v>21.9</v>
      </c>
    </row>
  </sheetData>
  <mergeCells count="9">
    <mergeCell ref="O1:O2"/>
    <mergeCell ref="P1:P2"/>
    <mergeCell ref="A1:A2"/>
    <mergeCell ref="B1:B2"/>
    <mergeCell ref="C1:C2"/>
    <mergeCell ref="D1:D2"/>
    <mergeCell ref="E1:G1"/>
    <mergeCell ref="H1:J1"/>
    <mergeCell ref="K1:M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workbookViewId="0">
      <selection activeCell="G6" sqref="G6"/>
    </sheetView>
  </sheetViews>
  <sheetFormatPr defaultRowHeight="15"/>
  <cols>
    <col min="1" max="1" width="9" style="3"/>
    <col min="2" max="2" width="9" style="13"/>
    <col min="3" max="8" width="9" style="3"/>
    <col min="9" max="9" width="13.625" style="3" customWidth="1"/>
    <col min="10" max="16384" width="9" style="3"/>
  </cols>
  <sheetData>
    <row r="1" spans="2:9" s="10" customFormat="1" ht="14.25">
      <c r="B1" s="9" t="s">
        <v>428</v>
      </c>
      <c r="C1" s="1" t="s">
        <v>430</v>
      </c>
      <c r="D1" s="1" t="s">
        <v>431</v>
      </c>
      <c r="E1" s="1" t="s">
        <v>448</v>
      </c>
      <c r="F1" s="1" t="s">
        <v>449</v>
      </c>
      <c r="G1" s="1" t="s">
        <v>450</v>
      </c>
      <c r="H1" s="1" t="s">
        <v>429</v>
      </c>
      <c r="I1" s="1" t="s">
        <v>432</v>
      </c>
    </row>
    <row r="2" spans="2:9">
      <c r="B2" s="11" t="s">
        <v>188</v>
      </c>
      <c r="C2" s="3">
        <v>58.751631204495247</v>
      </c>
      <c r="D2" s="3">
        <v>20.117379292001679</v>
      </c>
      <c r="E2" s="3">
        <v>0.70575069694941339</v>
      </c>
      <c r="F2" s="3">
        <v>11.818434858255825</v>
      </c>
      <c r="G2" s="3">
        <v>1.1987954869616633</v>
      </c>
      <c r="H2" s="3">
        <v>1.4785542056768268</v>
      </c>
      <c r="I2" s="3">
        <v>2.9204415919052575</v>
      </c>
    </row>
    <row r="3" spans="2:9">
      <c r="B3" s="11" t="s">
        <v>189</v>
      </c>
      <c r="C3" s="3">
        <v>66.746492044338993</v>
      </c>
      <c r="D3" s="3">
        <v>20.067312133551724</v>
      </c>
      <c r="E3" s="3">
        <v>0.71619489817601734</v>
      </c>
      <c r="F3" s="3">
        <v>11.207445372261823</v>
      </c>
      <c r="G3" s="3">
        <v>1.2761293272732359</v>
      </c>
      <c r="H3" s="3">
        <v>1.0193630740850299</v>
      </c>
      <c r="I3" s="3">
        <v>3.3261301563522099</v>
      </c>
    </row>
    <row r="4" spans="2:9">
      <c r="B4" s="11" t="s">
        <v>190</v>
      </c>
      <c r="C4" s="3">
        <v>65.989559473167532</v>
      </c>
      <c r="D4" s="3">
        <v>23.104317250378472</v>
      </c>
      <c r="E4" s="3">
        <v>0.63233706766388953</v>
      </c>
      <c r="F4" s="3">
        <v>11.49179731642255</v>
      </c>
      <c r="G4" s="3">
        <v>1.3697163544553621</v>
      </c>
      <c r="H4" s="3">
        <v>1.1818865067731297</v>
      </c>
      <c r="I4" s="3">
        <v>2.8561570877878486</v>
      </c>
    </row>
    <row r="5" spans="2:9">
      <c r="B5" s="11" t="s">
        <v>191</v>
      </c>
      <c r="C5" s="3">
        <v>70.585463854405262</v>
      </c>
      <c r="D5" s="3">
        <v>25.896084163564407</v>
      </c>
      <c r="E5" s="3">
        <v>0.74219186719493235</v>
      </c>
      <c r="F5" s="3">
        <v>16.30974063369263</v>
      </c>
      <c r="G5" s="3">
        <v>1.3489455068577603</v>
      </c>
      <c r="H5" s="3">
        <v>1.7840755478475105</v>
      </c>
      <c r="I5" s="3">
        <v>2.7257195878950098</v>
      </c>
    </row>
    <row r="6" spans="2:9">
      <c r="B6" s="11" t="s">
        <v>192</v>
      </c>
      <c r="C6" s="3">
        <v>67.07458598351603</v>
      </c>
      <c r="D6" s="3">
        <v>20.970954632959963</v>
      </c>
      <c r="E6" s="3">
        <v>0.61193681062367578</v>
      </c>
      <c r="F6" s="3">
        <v>11.294360419473662</v>
      </c>
      <c r="G6" s="3">
        <v>1.0883392595046062</v>
      </c>
      <c r="H6" s="3">
        <v>1.1992058338466027</v>
      </c>
      <c r="I6" s="3">
        <v>3.198451723227477</v>
      </c>
    </row>
    <row r="7" spans="2:9">
      <c r="B7" s="11" t="s">
        <v>193</v>
      </c>
      <c r="C7" s="3">
        <v>61.929837307755228</v>
      </c>
      <c r="D7" s="3">
        <v>21.709764727075147</v>
      </c>
      <c r="E7" s="3">
        <v>0.73794980418638112</v>
      </c>
      <c r="F7" s="3">
        <v>10.433798128640039</v>
      </c>
      <c r="G7" s="3">
        <v>1.0987606283006723</v>
      </c>
      <c r="H7" s="3">
        <v>1.4940638720247261</v>
      </c>
      <c r="I7" s="3">
        <v>2.8526259075723637</v>
      </c>
    </row>
    <row r="8" spans="2:9">
      <c r="B8" s="11" t="s">
        <v>194</v>
      </c>
      <c r="C8" s="3">
        <v>65.864574204689532</v>
      </c>
      <c r="D8" s="3">
        <v>23.936097651028586</v>
      </c>
      <c r="E8" s="3">
        <v>0.5013722071348522</v>
      </c>
      <c r="F8" s="3">
        <v>14.740890125173854</v>
      </c>
      <c r="G8" s="3">
        <v>1.1812390705726667</v>
      </c>
      <c r="H8" s="3">
        <v>1.4909367826469708</v>
      </c>
      <c r="I8" s="3">
        <v>2.7516838861935038</v>
      </c>
    </row>
    <row r="9" spans="2:9">
      <c r="B9" s="11" t="s">
        <v>195</v>
      </c>
      <c r="C9" s="3">
        <v>67.467678593340963</v>
      </c>
      <c r="D9" s="3">
        <v>24.111863834086904</v>
      </c>
      <c r="E9" s="3">
        <v>0.66064941293639012</v>
      </c>
      <c r="F9" s="3">
        <v>14.562375179285468</v>
      </c>
      <c r="G9" s="3">
        <v>1.5898682599627108</v>
      </c>
      <c r="H9" s="3">
        <v>1.5074167560244993</v>
      </c>
      <c r="I9" s="3">
        <v>2.7981112973092528</v>
      </c>
    </row>
    <row r="10" spans="2:9">
      <c r="B10" s="11" t="s">
        <v>196</v>
      </c>
      <c r="C10" s="12">
        <v>58.714720433419906</v>
      </c>
      <c r="D10" s="12">
        <v>21.911879862243296</v>
      </c>
      <c r="E10" s="12">
        <v>0.74822285078548423</v>
      </c>
      <c r="F10" s="12">
        <v>11.856100493578321</v>
      </c>
      <c r="G10" s="12">
        <v>1.6565185323107845</v>
      </c>
      <c r="H10" s="12">
        <v>1.3955502110398164</v>
      </c>
      <c r="I10" s="3">
        <v>2.6795838970709291</v>
      </c>
    </row>
    <row r="11" spans="2:9">
      <c r="B11" s="11" t="s">
        <v>197</v>
      </c>
      <c r="C11" s="12">
        <v>67.182343519919826</v>
      </c>
      <c r="D11" s="12">
        <v>22.160039272543212</v>
      </c>
      <c r="E11" s="12">
        <v>0.66967648931974855</v>
      </c>
      <c r="F11" s="12">
        <v>13.138777884322845</v>
      </c>
      <c r="G11" s="12">
        <v>1.4258212030932893</v>
      </c>
      <c r="H11" s="12">
        <v>1.2418137198167223</v>
      </c>
      <c r="I11" s="3">
        <v>3.0316888293226203</v>
      </c>
    </row>
    <row r="12" spans="2:9">
      <c r="B12" s="11" t="s">
        <v>198</v>
      </c>
      <c r="C12" s="12">
        <v>66.979778669267418</v>
      </c>
      <c r="D12" s="12">
        <v>21.173671437113299</v>
      </c>
      <c r="E12" s="12">
        <v>0.79482630486857853</v>
      </c>
      <c r="F12" s="12">
        <v>11.495810458590491</v>
      </c>
      <c r="G12" s="12">
        <v>1.6843626405939711</v>
      </c>
      <c r="H12" s="12">
        <v>1.322576806159435</v>
      </c>
      <c r="I12" s="3">
        <v>3.1633521313580499</v>
      </c>
    </row>
    <row r="13" spans="2:9">
      <c r="B13" s="11" t="s">
        <v>199</v>
      </c>
      <c r="C13" s="12">
        <v>57.340369483188802</v>
      </c>
      <c r="D13" s="12">
        <v>23.961429990025518</v>
      </c>
      <c r="E13" s="12">
        <v>0.91597442767716875</v>
      </c>
      <c r="F13" s="12">
        <v>12.329677652881607</v>
      </c>
      <c r="G13" s="12">
        <v>1.8752474832801183</v>
      </c>
      <c r="H13" s="12">
        <v>1.6617056470688945</v>
      </c>
      <c r="I13" s="3">
        <v>2.3930278579808473</v>
      </c>
    </row>
    <row r="14" spans="2:9">
      <c r="B14" s="11" t="s">
        <v>200</v>
      </c>
      <c r="C14" s="12">
        <v>59.009186813594155</v>
      </c>
      <c r="D14" s="12">
        <v>21.650180825056072</v>
      </c>
      <c r="E14" s="12">
        <v>0.70214270419300273</v>
      </c>
      <c r="F14" s="12">
        <v>11.098979295245133</v>
      </c>
      <c r="G14" s="12">
        <v>1.2934924791645073</v>
      </c>
      <c r="H14" s="12">
        <v>1.296867345279678</v>
      </c>
      <c r="I14" s="3">
        <v>2.7255747788167182</v>
      </c>
    </row>
    <row r="15" spans="2:9">
      <c r="B15" s="11" t="s">
        <v>201</v>
      </c>
      <c r="C15" s="12">
        <v>70.240348346566179</v>
      </c>
      <c r="D15" s="12">
        <v>21.719137617566542</v>
      </c>
      <c r="E15" s="12">
        <v>0.76421123040423278</v>
      </c>
      <c r="F15" s="12">
        <v>11.763895146406568</v>
      </c>
      <c r="G15" s="12">
        <v>1.6261291985096182</v>
      </c>
      <c r="H15" s="12">
        <v>1.676834895254308</v>
      </c>
      <c r="I15" s="3">
        <v>3.2340302632345517</v>
      </c>
    </row>
    <row r="16" spans="2:9">
      <c r="B16" s="11" t="s">
        <v>202</v>
      </c>
      <c r="C16" s="12">
        <v>68.452343590016895</v>
      </c>
      <c r="D16" s="12">
        <v>25.416418177275091</v>
      </c>
      <c r="E16" s="12">
        <v>0.74787385201844347</v>
      </c>
      <c r="F16" s="12">
        <v>15.151440227402968</v>
      </c>
      <c r="G16" s="12">
        <v>1.99158688794678</v>
      </c>
      <c r="H16" s="12">
        <v>1.8520601390075453</v>
      </c>
      <c r="I16" s="3">
        <v>2.6932332916689408</v>
      </c>
    </row>
    <row r="17" spans="2:9">
      <c r="B17" s="11" t="s">
        <v>203</v>
      </c>
      <c r="C17" s="12">
        <v>53.824771741297852</v>
      </c>
      <c r="D17" s="12">
        <v>24.124011323425727</v>
      </c>
      <c r="E17" s="12">
        <v>0.42959638574466497</v>
      </c>
      <c r="F17" s="12">
        <v>11.637539694073801</v>
      </c>
      <c r="G17" s="12">
        <v>1.3535754699280811</v>
      </c>
      <c r="H17" s="12">
        <v>1.667957511680255</v>
      </c>
      <c r="I17" s="3">
        <v>2.2311700579012359</v>
      </c>
    </row>
    <row r="18" spans="2:9">
      <c r="B18" s="11" t="s">
        <v>204</v>
      </c>
      <c r="C18" s="3">
        <v>60.531866710722753</v>
      </c>
      <c r="D18" s="3">
        <v>22.046332133225782</v>
      </c>
      <c r="E18" s="3">
        <v>0.79176095209438424</v>
      </c>
      <c r="F18" s="3">
        <v>12.017879039355877</v>
      </c>
      <c r="G18" s="3">
        <v>1.4562134886587135</v>
      </c>
      <c r="H18" s="3">
        <v>1.4040736123239352</v>
      </c>
      <c r="I18" s="3">
        <v>2.7456660974228839</v>
      </c>
    </row>
    <row r="19" spans="2:9">
      <c r="B19" s="11" t="s">
        <v>205</v>
      </c>
      <c r="C19" s="3">
        <v>57.566363237790405</v>
      </c>
      <c r="D19" s="3">
        <v>18.454075756060636</v>
      </c>
      <c r="E19" s="3">
        <v>0.74486449547799316</v>
      </c>
      <c r="F19" s="3">
        <v>10.8479532594641</v>
      </c>
      <c r="G19" s="3">
        <v>1.2745729020187977</v>
      </c>
      <c r="H19" s="3">
        <v>1.1231657115255649</v>
      </c>
      <c r="I19" s="3">
        <v>3.1194389791580117</v>
      </c>
    </row>
    <row r="20" spans="2:9">
      <c r="B20" s="11" t="s">
        <v>206</v>
      </c>
      <c r="C20" s="3">
        <v>53.749156404664994</v>
      </c>
      <c r="D20" s="3">
        <v>18.313971946058686</v>
      </c>
      <c r="E20" s="3">
        <v>0.69856880934036092</v>
      </c>
      <c r="F20" s="3">
        <v>11.04429417213578</v>
      </c>
      <c r="G20" s="3">
        <v>1.3254818772470487</v>
      </c>
      <c r="H20" s="3">
        <v>1.0767051158604286</v>
      </c>
      <c r="I20" s="3">
        <v>2.9348716140319437</v>
      </c>
    </row>
    <row r="21" spans="2:9">
      <c r="B21" s="11" t="s">
        <v>207</v>
      </c>
      <c r="C21" s="3">
        <v>57.896977417631291</v>
      </c>
      <c r="D21" s="3">
        <v>21.71293697493152</v>
      </c>
      <c r="E21" s="3">
        <v>0.85349075064008095</v>
      </c>
      <c r="F21" s="3">
        <v>10.36771747870306</v>
      </c>
      <c r="G21" s="3">
        <v>0.91963832205234308</v>
      </c>
      <c r="H21" s="3">
        <v>1.3661388001501313</v>
      </c>
      <c r="I21" s="3">
        <v>2.6664737932263947</v>
      </c>
    </row>
    <row r="22" spans="2:9">
      <c r="B22" s="11" t="s">
        <v>208</v>
      </c>
      <c r="C22" s="3">
        <v>58.762495430352168</v>
      </c>
      <c r="D22" s="3">
        <v>24.660890932509592</v>
      </c>
      <c r="E22" s="3">
        <v>0.65891405577149342</v>
      </c>
      <c r="F22" s="3">
        <v>11.165933452494786</v>
      </c>
      <c r="G22" s="3">
        <v>1.2092574742919242</v>
      </c>
      <c r="H22" s="3">
        <v>1.3701463533140319</v>
      </c>
      <c r="I22" s="3">
        <v>2.3828212691572963</v>
      </c>
    </row>
    <row r="23" spans="2:9">
      <c r="B23" s="11" t="s">
        <v>209</v>
      </c>
      <c r="C23" s="3">
        <v>63.934280890819281</v>
      </c>
      <c r="D23" s="3">
        <v>22.410364691189798</v>
      </c>
      <c r="E23" s="3">
        <v>0.73424213381271086</v>
      </c>
      <c r="F23" s="3">
        <v>12.05988868002434</v>
      </c>
      <c r="G23" s="3">
        <v>1.4111040978458342</v>
      </c>
      <c r="H23" s="3">
        <v>1.5018106737572128</v>
      </c>
      <c r="I23" s="3">
        <v>2.85288890974424</v>
      </c>
    </row>
    <row r="24" spans="2:9">
      <c r="B24" s="11" t="s">
        <v>210</v>
      </c>
      <c r="C24" s="3">
        <v>70.853266818860433</v>
      </c>
      <c r="D24" s="3">
        <v>25.010132807041249</v>
      </c>
      <c r="E24" s="3">
        <v>0.86458556115407348</v>
      </c>
      <c r="F24" s="3">
        <v>16.363003900817109</v>
      </c>
      <c r="G24" s="3">
        <v>1.6855844955870563</v>
      </c>
      <c r="H24" s="3">
        <v>1.2146600968610202</v>
      </c>
      <c r="I24" s="3">
        <v>2.8329824301817661</v>
      </c>
    </row>
    <row r="25" spans="2:9">
      <c r="B25" s="11" t="s">
        <v>211</v>
      </c>
      <c r="C25" s="3">
        <v>62.908047820885137</v>
      </c>
      <c r="D25" s="3">
        <v>23.63540631416009</v>
      </c>
      <c r="E25" s="3">
        <v>0.64616800216731118</v>
      </c>
      <c r="F25" s="3">
        <v>13.790862145775383</v>
      </c>
      <c r="G25" s="3">
        <v>1.0078594415547464</v>
      </c>
      <c r="H25" s="3">
        <v>1.50343166367147</v>
      </c>
      <c r="I25" s="3">
        <v>2.6616021313412586</v>
      </c>
    </row>
    <row r="26" spans="2:9">
      <c r="B26" s="11"/>
    </row>
    <row r="27" spans="2:9">
      <c r="B27" s="11"/>
    </row>
    <row r="28" spans="2:9">
      <c r="B28" s="11"/>
    </row>
    <row r="29" spans="2:9">
      <c r="B29" s="11"/>
    </row>
    <row r="30" spans="2:9">
      <c r="B30" s="11"/>
    </row>
    <row r="31" spans="2:9">
      <c r="B31" s="11"/>
    </row>
    <row r="32" spans="2:9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</sheetData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" sqref="B2:B25"/>
    </sheetView>
  </sheetViews>
  <sheetFormatPr defaultRowHeight="15"/>
  <cols>
    <col min="1" max="16384" width="9" style="3"/>
  </cols>
  <sheetData>
    <row r="1" spans="1:2">
      <c r="B1" s="10" t="s">
        <v>215</v>
      </c>
    </row>
    <row r="2" spans="1:2">
      <c r="A2" s="14" t="s">
        <v>212</v>
      </c>
      <c r="B2" s="3">
        <v>17.272403100775193</v>
      </c>
    </row>
    <row r="3" spans="1:2">
      <c r="A3" s="14" t="s">
        <v>189</v>
      </c>
      <c r="B3" s="3">
        <v>31.296395348837205</v>
      </c>
    </row>
    <row r="4" spans="1:2">
      <c r="A4" s="14" t="s">
        <v>190</v>
      </c>
      <c r="B4" s="3">
        <v>13.116046511627907</v>
      </c>
    </row>
    <row r="5" spans="1:2">
      <c r="A5" s="14" t="s">
        <v>191</v>
      </c>
      <c r="B5" s="3">
        <v>26.307906976744185</v>
      </c>
    </row>
    <row r="6" spans="1:2">
      <c r="A6" s="14" t="s">
        <v>192</v>
      </c>
      <c r="B6" s="3">
        <v>30.176899224806199</v>
      </c>
    </row>
    <row r="7" spans="1:2">
      <c r="A7" s="14" t="s">
        <v>193</v>
      </c>
      <c r="B7" s="3">
        <v>25.680813953488368</v>
      </c>
    </row>
    <row r="8" spans="1:2">
      <c r="A8" s="14" t="s">
        <v>194</v>
      </c>
      <c r="B8" s="3">
        <v>17.440000000000001</v>
      </c>
    </row>
    <row r="9" spans="1:2">
      <c r="A9" s="14" t="s">
        <v>195</v>
      </c>
      <c r="B9" s="3">
        <v>16.291085271317833</v>
      </c>
    </row>
    <row r="10" spans="1:2">
      <c r="A10" s="14" t="s">
        <v>213</v>
      </c>
      <c r="B10" s="3">
        <v>29.997596899224803</v>
      </c>
    </row>
    <row r="11" spans="1:2">
      <c r="A11" s="14" t="s">
        <v>197</v>
      </c>
      <c r="B11" s="3">
        <v>29.438023255813953</v>
      </c>
    </row>
    <row r="12" spans="1:2">
      <c r="A12" s="14" t="s">
        <v>198</v>
      </c>
      <c r="B12" s="3">
        <v>32.188100775193796</v>
      </c>
    </row>
    <row r="13" spans="1:2">
      <c r="A13" s="14" t="s">
        <v>199</v>
      </c>
      <c r="B13" s="3">
        <v>23.951744186046511</v>
      </c>
    </row>
    <row r="14" spans="1:2">
      <c r="A14" s="14" t="s">
        <v>200</v>
      </c>
      <c r="B14" s="3">
        <v>37.531201550387593</v>
      </c>
    </row>
    <row r="15" spans="1:2">
      <c r="A15" s="14" t="s">
        <v>201</v>
      </c>
      <c r="B15" s="3">
        <v>13.256627906976744</v>
      </c>
    </row>
    <row r="16" spans="1:2">
      <c r="A16" s="14" t="s">
        <v>202</v>
      </c>
      <c r="B16" s="3">
        <v>29.447790697674414</v>
      </c>
    </row>
    <row r="17" spans="1:2">
      <c r="A17" s="14" t="s">
        <v>203</v>
      </c>
      <c r="B17" s="3">
        <v>19.773449612403098</v>
      </c>
    </row>
    <row r="18" spans="1:2">
      <c r="A18" s="14" t="s">
        <v>214</v>
      </c>
      <c r="B18" s="3">
        <v>42.230465116279063</v>
      </c>
    </row>
    <row r="19" spans="1:2">
      <c r="A19" s="14" t="s">
        <v>205</v>
      </c>
      <c r="B19" s="3">
        <v>37.22999999999999</v>
      </c>
    </row>
    <row r="20" spans="1:2">
      <c r="A20" s="14" t="s">
        <v>206</v>
      </c>
      <c r="B20" s="3">
        <v>29.829186046511623</v>
      </c>
    </row>
    <row r="21" spans="1:2">
      <c r="A21" s="14" t="s">
        <v>207</v>
      </c>
      <c r="B21" s="3">
        <v>23.864767441860465</v>
      </c>
    </row>
    <row r="22" spans="1:2">
      <c r="A22" s="14" t="s">
        <v>208</v>
      </c>
      <c r="B22" s="3">
        <v>34.268217054263559</v>
      </c>
    </row>
    <row r="23" spans="1:2">
      <c r="A23" s="14" t="s">
        <v>209</v>
      </c>
      <c r="B23" s="3">
        <v>35.333798449612402</v>
      </c>
    </row>
    <row r="24" spans="1:2">
      <c r="A24" s="14" t="s">
        <v>210</v>
      </c>
      <c r="B24" s="3">
        <v>42.03670542635659</v>
      </c>
    </row>
    <row r="25" spans="1:2">
      <c r="A25" s="14" t="s">
        <v>211</v>
      </c>
      <c r="B25" s="3">
        <v>32.17383720930232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9" sqref="F9"/>
    </sheetView>
  </sheetViews>
  <sheetFormatPr defaultRowHeight="15"/>
  <cols>
    <col min="1" max="16384" width="9" style="36"/>
  </cols>
  <sheetData>
    <row r="1" spans="1:17">
      <c r="A1" s="40" t="s">
        <v>31</v>
      </c>
      <c r="B1" s="41" t="s">
        <v>32</v>
      </c>
      <c r="C1" s="41" t="s">
        <v>33</v>
      </c>
      <c r="D1" s="41" t="s">
        <v>34</v>
      </c>
      <c r="E1" s="41" t="s">
        <v>35</v>
      </c>
      <c r="F1" s="41" t="s">
        <v>36</v>
      </c>
      <c r="G1" s="41" t="s">
        <v>37</v>
      </c>
      <c r="H1" s="41" t="s">
        <v>38</v>
      </c>
      <c r="I1" s="41" t="s">
        <v>39</v>
      </c>
      <c r="J1" s="41" t="s">
        <v>40</v>
      </c>
      <c r="K1" s="41" t="s">
        <v>41</v>
      </c>
      <c r="L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Q1" s="41" t="s">
        <v>47</v>
      </c>
    </row>
    <row r="2" spans="1:17">
      <c r="A2" s="40" t="s">
        <v>387</v>
      </c>
      <c r="B2" s="41" t="s">
        <v>48</v>
      </c>
      <c r="C2" s="41" t="s">
        <v>49</v>
      </c>
      <c r="D2" s="41" t="s">
        <v>50</v>
      </c>
      <c r="E2" s="41" t="s">
        <v>51</v>
      </c>
      <c r="F2" s="41" t="s">
        <v>52</v>
      </c>
      <c r="G2" s="41" t="s">
        <v>53</v>
      </c>
      <c r="H2" s="41" t="s">
        <v>54</v>
      </c>
      <c r="I2" s="41" t="s">
        <v>55</v>
      </c>
      <c r="J2" s="41" t="s">
        <v>56</v>
      </c>
      <c r="K2" s="41" t="s">
        <v>57</v>
      </c>
      <c r="L2" s="41" t="s">
        <v>58</v>
      </c>
      <c r="M2" s="41" t="s">
        <v>59</v>
      </c>
      <c r="N2" s="41" t="s">
        <v>60</v>
      </c>
      <c r="O2" s="41" t="s">
        <v>61</v>
      </c>
      <c r="P2" s="41" t="s">
        <v>62</v>
      </c>
      <c r="Q2" s="41" t="s">
        <v>63</v>
      </c>
    </row>
    <row r="3" spans="1:17">
      <c r="A3" s="40" t="s">
        <v>64</v>
      </c>
      <c r="B3" s="41" t="s">
        <v>65</v>
      </c>
      <c r="C3" s="41" t="s">
        <v>66</v>
      </c>
      <c r="D3" s="41" t="s">
        <v>67</v>
      </c>
      <c r="E3" s="41" t="s">
        <v>16</v>
      </c>
      <c r="F3" s="41" t="s">
        <v>68</v>
      </c>
      <c r="G3" s="41" t="s">
        <v>69</v>
      </c>
      <c r="H3" s="41" t="s">
        <v>70</v>
      </c>
      <c r="I3" s="41" t="s">
        <v>54</v>
      </c>
      <c r="J3" s="41" t="s">
        <v>71</v>
      </c>
      <c r="K3" s="41" t="s">
        <v>72</v>
      </c>
      <c r="L3" s="41" t="s">
        <v>73</v>
      </c>
      <c r="M3" s="41" t="s">
        <v>74</v>
      </c>
      <c r="N3" s="41" t="s">
        <v>60</v>
      </c>
      <c r="O3" s="41" t="s">
        <v>75</v>
      </c>
      <c r="P3" s="41" t="s">
        <v>76</v>
      </c>
      <c r="Q3" s="41" t="s">
        <v>77</v>
      </c>
    </row>
    <row r="4" spans="1:17">
      <c r="A4" s="40" t="s">
        <v>388</v>
      </c>
      <c r="B4" s="41" t="s">
        <v>78</v>
      </c>
      <c r="C4" s="41" t="s">
        <v>79</v>
      </c>
      <c r="D4" s="41" t="s">
        <v>80</v>
      </c>
      <c r="E4" s="41" t="s">
        <v>17</v>
      </c>
      <c r="F4" s="41" t="s">
        <v>81</v>
      </c>
      <c r="G4" s="41" t="s">
        <v>82</v>
      </c>
      <c r="H4" s="41" t="s">
        <v>83</v>
      </c>
      <c r="I4" s="41" t="s">
        <v>84</v>
      </c>
      <c r="J4" s="41" t="s">
        <v>56</v>
      </c>
      <c r="K4" s="41" t="s">
        <v>85</v>
      </c>
      <c r="L4" s="41" t="s">
        <v>86</v>
      </c>
      <c r="M4" s="41" t="s">
        <v>87</v>
      </c>
      <c r="N4" s="41" t="s">
        <v>88</v>
      </c>
      <c r="O4" s="41" t="s">
        <v>89</v>
      </c>
      <c r="P4" s="41" t="s">
        <v>90</v>
      </c>
      <c r="Q4" s="41" t="s">
        <v>91</v>
      </c>
    </row>
    <row r="5" spans="1:17">
      <c r="A5" s="40" t="s">
        <v>389</v>
      </c>
      <c r="B5" s="41" t="s">
        <v>92</v>
      </c>
      <c r="C5" s="41" t="s">
        <v>93</v>
      </c>
      <c r="D5" s="41" t="s">
        <v>94</v>
      </c>
      <c r="E5" s="41" t="s">
        <v>95</v>
      </c>
      <c r="F5" s="41" t="s">
        <v>96</v>
      </c>
      <c r="G5" s="41" t="s">
        <v>97</v>
      </c>
      <c r="H5" s="41" t="s">
        <v>98</v>
      </c>
      <c r="I5" s="41" t="s">
        <v>99</v>
      </c>
      <c r="J5" s="41" t="s">
        <v>100</v>
      </c>
      <c r="K5" s="41" t="s">
        <v>101</v>
      </c>
      <c r="L5" s="41" t="s">
        <v>102</v>
      </c>
      <c r="M5" s="41" t="s">
        <v>87</v>
      </c>
      <c r="N5" s="41" t="s">
        <v>60</v>
      </c>
      <c r="O5" s="41" t="s">
        <v>103</v>
      </c>
      <c r="P5" s="41" t="s">
        <v>104</v>
      </c>
      <c r="Q5" s="41" t="s">
        <v>105</v>
      </c>
    </row>
    <row r="6" spans="1:17">
      <c r="A6" s="40" t="s">
        <v>390</v>
      </c>
      <c r="B6" s="41" t="s">
        <v>106</v>
      </c>
      <c r="C6" s="41" t="s">
        <v>107</v>
      </c>
      <c r="D6" s="41" t="s">
        <v>108</v>
      </c>
      <c r="E6" s="41" t="s">
        <v>109</v>
      </c>
      <c r="F6" s="41" t="s">
        <v>110</v>
      </c>
      <c r="G6" s="41" t="s">
        <v>111</v>
      </c>
      <c r="H6" s="41" t="s">
        <v>112</v>
      </c>
      <c r="I6" s="41" t="s">
        <v>113</v>
      </c>
      <c r="J6" s="41" t="s">
        <v>114</v>
      </c>
      <c r="K6" s="41" t="s">
        <v>115</v>
      </c>
      <c r="L6" s="41" t="s">
        <v>116</v>
      </c>
      <c r="M6" s="41" t="s">
        <v>117</v>
      </c>
      <c r="N6" s="41" t="s">
        <v>118</v>
      </c>
      <c r="O6" s="41" t="s">
        <v>119</v>
      </c>
      <c r="P6" s="41" t="s">
        <v>120</v>
      </c>
      <c r="Q6" s="41" t="s">
        <v>121</v>
      </c>
    </row>
    <row r="7" spans="1:17">
      <c r="A7" s="40" t="s">
        <v>391</v>
      </c>
      <c r="B7" s="41" t="s">
        <v>78</v>
      </c>
      <c r="C7" s="41" t="s">
        <v>122</v>
      </c>
      <c r="D7" s="41" t="s">
        <v>123</v>
      </c>
      <c r="E7" s="41" t="s">
        <v>124</v>
      </c>
      <c r="F7" s="41" t="s">
        <v>67</v>
      </c>
      <c r="G7" s="41" t="s">
        <v>125</v>
      </c>
      <c r="H7" s="41" t="s">
        <v>126</v>
      </c>
      <c r="I7" s="41" t="s">
        <v>127</v>
      </c>
      <c r="J7" s="41" t="s">
        <v>128</v>
      </c>
      <c r="K7" s="41" t="s">
        <v>124</v>
      </c>
      <c r="L7" s="41" t="s">
        <v>129</v>
      </c>
      <c r="M7" s="41" t="s">
        <v>130</v>
      </c>
      <c r="N7" s="41" t="s">
        <v>131</v>
      </c>
      <c r="O7" s="41" t="s">
        <v>132</v>
      </c>
      <c r="P7" s="41" t="s">
        <v>133</v>
      </c>
      <c r="Q7" s="41" t="s">
        <v>134</v>
      </c>
    </row>
    <row r="8" spans="1:17">
      <c r="A8" s="40" t="s">
        <v>392</v>
      </c>
      <c r="B8" s="41" t="s">
        <v>135</v>
      </c>
      <c r="C8" s="41" t="s">
        <v>136</v>
      </c>
      <c r="D8" s="41" t="s">
        <v>137</v>
      </c>
      <c r="E8" s="41" t="s">
        <v>138</v>
      </c>
      <c r="F8" s="41" t="s">
        <v>139</v>
      </c>
      <c r="G8" s="41" t="s">
        <v>140</v>
      </c>
      <c r="H8" s="41" t="s">
        <v>141</v>
      </c>
      <c r="I8" s="41" t="s">
        <v>142</v>
      </c>
      <c r="J8" s="41" t="s">
        <v>143</v>
      </c>
      <c r="K8" s="41" t="s">
        <v>144</v>
      </c>
      <c r="L8" s="41" t="s">
        <v>145</v>
      </c>
      <c r="M8" s="41" t="s">
        <v>146</v>
      </c>
      <c r="N8" s="41" t="s">
        <v>147</v>
      </c>
      <c r="O8" s="41" t="s">
        <v>148</v>
      </c>
      <c r="P8" s="41" t="s">
        <v>149</v>
      </c>
      <c r="Q8" s="41" t="s">
        <v>150</v>
      </c>
    </row>
    <row r="9" spans="1:17">
      <c r="A9" s="40" t="s">
        <v>393</v>
      </c>
      <c r="B9" s="41" t="s">
        <v>151</v>
      </c>
      <c r="C9" s="41" t="s">
        <v>152</v>
      </c>
      <c r="D9" s="41" t="s">
        <v>153</v>
      </c>
      <c r="E9" s="41" t="s">
        <v>154</v>
      </c>
      <c r="F9" s="41" t="s">
        <v>155</v>
      </c>
      <c r="G9" s="41" t="s">
        <v>156</v>
      </c>
      <c r="H9" s="41" t="s">
        <v>157</v>
      </c>
      <c r="I9" s="41" t="s">
        <v>158</v>
      </c>
      <c r="J9" s="41" t="s">
        <v>159</v>
      </c>
      <c r="K9" s="41" t="s">
        <v>160</v>
      </c>
      <c r="L9" s="41" t="s">
        <v>129</v>
      </c>
      <c r="M9" s="41" t="s">
        <v>161</v>
      </c>
      <c r="N9" s="41" t="s">
        <v>162</v>
      </c>
      <c r="O9" s="41" t="s">
        <v>163</v>
      </c>
      <c r="P9" s="41" t="s">
        <v>164</v>
      </c>
      <c r="Q9" s="41" t="s">
        <v>165</v>
      </c>
    </row>
    <row r="10" spans="1:17">
      <c r="A10" s="40" t="s">
        <v>394</v>
      </c>
      <c r="B10" s="41" t="s">
        <v>65</v>
      </c>
      <c r="C10" s="41" t="s">
        <v>107</v>
      </c>
      <c r="D10" s="41" t="s">
        <v>216</v>
      </c>
      <c r="E10" s="41" t="s">
        <v>217</v>
      </c>
      <c r="F10" s="41" t="s">
        <v>9</v>
      </c>
      <c r="G10" s="41" t="s">
        <v>218</v>
      </c>
      <c r="H10" s="41" t="s">
        <v>142</v>
      </c>
      <c r="I10" s="41" t="s">
        <v>219</v>
      </c>
      <c r="J10" s="41" t="s">
        <v>181</v>
      </c>
      <c r="K10" s="41" t="s">
        <v>220</v>
      </c>
      <c r="L10" s="41" t="s">
        <v>165</v>
      </c>
      <c r="M10" s="41" t="s">
        <v>221</v>
      </c>
      <c r="N10" s="41" t="s">
        <v>118</v>
      </c>
      <c r="O10" s="41" t="s">
        <v>222</v>
      </c>
      <c r="P10" s="41" t="s">
        <v>223</v>
      </c>
      <c r="Q10" s="41" t="s">
        <v>224</v>
      </c>
    </row>
    <row r="11" spans="1:17">
      <c r="A11" s="40" t="s">
        <v>395</v>
      </c>
      <c r="B11" s="41" t="s">
        <v>65</v>
      </c>
      <c r="C11" s="41" t="s">
        <v>122</v>
      </c>
      <c r="D11" s="41" t="s">
        <v>225</v>
      </c>
      <c r="E11" s="41" t="s">
        <v>226</v>
      </c>
      <c r="F11" s="41" t="s">
        <v>227</v>
      </c>
      <c r="G11" s="41" t="s">
        <v>228</v>
      </c>
      <c r="H11" s="41" t="s">
        <v>229</v>
      </c>
      <c r="I11" s="41" t="s">
        <v>230</v>
      </c>
      <c r="J11" s="41" t="s">
        <v>231</v>
      </c>
      <c r="K11" s="41" t="s">
        <v>14</v>
      </c>
      <c r="L11" s="41" t="s">
        <v>232</v>
      </c>
      <c r="M11" s="41" t="s">
        <v>233</v>
      </c>
      <c r="N11" s="41" t="s">
        <v>60</v>
      </c>
      <c r="O11" s="41" t="s">
        <v>234</v>
      </c>
      <c r="P11" s="41" t="s">
        <v>235</v>
      </c>
      <c r="Q11" s="41" t="s">
        <v>236</v>
      </c>
    </row>
    <row r="12" spans="1:17">
      <c r="A12" s="40" t="s">
        <v>396</v>
      </c>
      <c r="B12" s="41" t="s">
        <v>237</v>
      </c>
      <c r="C12" s="41" t="s">
        <v>238</v>
      </c>
      <c r="D12" s="41" t="s">
        <v>239</v>
      </c>
      <c r="E12" s="41" t="s">
        <v>240</v>
      </c>
      <c r="F12" s="41" t="s">
        <v>241</v>
      </c>
      <c r="G12" s="41" t="s">
        <v>82</v>
      </c>
      <c r="H12" s="41" t="s">
        <v>242</v>
      </c>
      <c r="I12" s="41" t="s">
        <v>243</v>
      </c>
      <c r="J12" s="41" t="s">
        <v>244</v>
      </c>
      <c r="K12" s="41" t="s">
        <v>245</v>
      </c>
      <c r="L12" s="41" t="s">
        <v>246</v>
      </c>
      <c r="M12" s="41" t="s">
        <v>247</v>
      </c>
      <c r="N12" s="41" t="s">
        <v>175</v>
      </c>
      <c r="O12" s="41" t="s">
        <v>248</v>
      </c>
      <c r="P12" s="41" t="s">
        <v>249</v>
      </c>
      <c r="Q12" s="41" t="s">
        <v>250</v>
      </c>
    </row>
    <row r="13" spans="1:17">
      <c r="A13" s="40" t="s">
        <v>397</v>
      </c>
      <c r="B13" s="41" t="s">
        <v>65</v>
      </c>
      <c r="C13" s="41" t="s">
        <v>168</v>
      </c>
      <c r="D13" s="41" t="s">
        <v>13</v>
      </c>
      <c r="E13" s="41" t="s">
        <v>16</v>
      </c>
      <c r="F13" s="41" t="s">
        <v>251</v>
      </c>
      <c r="G13" s="41" t="s">
        <v>111</v>
      </c>
      <c r="H13" s="41" t="s">
        <v>252</v>
      </c>
      <c r="I13" s="41" t="s">
        <v>253</v>
      </c>
      <c r="J13" s="41" t="s">
        <v>254</v>
      </c>
      <c r="K13" s="41" t="s">
        <v>255</v>
      </c>
      <c r="L13" s="41" t="s">
        <v>116</v>
      </c>
      <c r="M13" s="41" t="s">
        <v>256</v>
      </c>
      <c r="N13" s="41" t="s">
        <v>147</v>
      </c>
      <c r="O13" s="41" t="s">
        <v>257</v>
      </c>
      <c r="P13" s="41" t="s">
        <v>258</v>
      </c>
      <c r="Q13" s="41" t="s">
        <v>259</v>
      </c>
    </row>
    <row r="14" spans="1:17">
      <c r="A14" s="40" t="s">
        <v>398</v>
      </c>
      <c r="B14" s="41" t="s">
        <v>260</v>
      </c>
      <c r="C14" s="41" t="s">
        <v>261</v>
      </c>
      <c r="D14" s="41" t="s">
        <v>262</v>
      </c>
      <c r="E14" s="41" t="s">
        <v>263</v>
      </c>
      <c r="F14" s="41" t="s">
        <v>264</v>
      </c>
      <c r="G14" s="41" t="s">
        <v>265</v>
      </c>
      <c r="H14" s="41" t="s">
        <v>266</v>
      </c>
      <c r="I14" s="41" t="s">
        <v>141</v>
      </c>
      <c r="J14" s="41" t="s">
        <v>100</v>
      </c>
      <c r="K14" s="41" t="s">
        <v>267</v>
      </c>
      <c r="L14" s="41" t="s">
        <v>268</v>
      </c>
      <c r="M14" s="41" t="s">
        <v>269</v>
      </c>
      <c r="N14" s="41" t="s">
        <v>118</v>
      </c>
      <c r="O14" s="41" t="s">
        <v>270</v>
      </c>
      <c r="P14" s="41" t="s">
        <v>271</v>
      </c>
      <c r="Q14" s="41" t="s">
        <v>272</v>
      </c>
    </row>
    <row r="15" spans="1:17">
      <c r="A15" s="40" t="s">
        <v>399</v>
      </c>
      <c r="B15" s="41" t="s">
        <v>273</v>
      </c>
      <c r="C15" s="41" t="s">
        <v>274</v>
      </c>
      <c r="D15" s="41" t="s">
        <v>275</v>
      </c>
      <c r="E15" s="41" t="s">
        <v>276</v>
      </c>
      <c r="F15" s="41" t="s">
        <v>277</v>
      </c>
      <c r="G15" s="41" t="s">
        <v>278</v>
      </c>
      <c r="H15" s="41" t="s">
        <v>279</v>
      </c>
      <c r="I15" s="41" t="s">
        <v>280</v>
      </c>
      <c r="J15" s="41" t="s">
        <v>281</v>
      </c>
      <c r="K15" s="41" t="s">
        <v>173</v>
      </c>
      <c r="L15" s="41" t="s">
        <v>282</v>
      </c>
      <c r="M15" s="41" t="s">
        <v>283</v>
      </c>
      <c r="N15" s="41" t="s">
        <v>118</v>
      </c>
      <c r="O15" s="41" t="s">
        <v>284</v>
      </c>
      <c r="P15" s="41" t="s">
        <v>285</v>
      </c>
      <c r="Q15" s="41" t="s">
        <v>286</v>
      </c>
    </row>
    <row r="16" spans="1:17">
      <c r="A16" s="40" t="s">
        <v>400</v>
      </c>
      <c r="B16" s="41" t="s">
        <v>166</v>
      </c>
      <c r="C16" s="41" t="s">
        <v>261</v>
      </c>
      <c r="D16" s="41" t="s">
        <v>287</v>
      </c>
      <c r="E16" s="41" t="s">
        <v>124</v>
      </c>
      <c r="F16" s="41" t="s">
        <v>15</v>
      </c>
      <c r="G16" s="41" t="s">
        <v>288</v>
      </c>
      <c r="H16" s="41" t="s">
        <v>180</v>
      </c>
      <c r="I16" s="41" t="s">
        <v>157</v>
      </c>
      <c r="J16" s="41" t="s">
        <v>181</v>
      </c>
      <c r="K16" s="41" t="s">
        <v>289</v>
      </c>
      <c r="L16" s="41" t="s">
        <v>290</v>
      </c>
      <c r="M16" s="41" t="s">
        <v>291</v>
      </c>
      <c r="N16" s="41" t="s">
        <v>162</v>
      </c>
      <c r="O16" s="41" t="s">
        <v>292</v>
      </c>
      <c r="P16" s="41" t="s">
        <v>293</v>
      </c>
      <c r="Q16" s="41" t="s">
        <v>185</v>
      </c>
    </row>
    <row r="17" spans="1:17">
      <c r="A17" s="40" t="s">
        <v>401</v>
      </c>
      <c r="B17" s="41" t="s">
        <v>78</v>
      </c>
      <c r="C17" s="41" t="s">
        <v>177</v>
      </c>
      <c r="D17" s="41" t="s">
        <v>80</v>
      </c>
      <c r="E17" s="41" t="s">
        <v>294</v>
      </c>
      <c r="F17" s="41" t="s">
        <v>295</v>
      </c>
      <c r="G17" s="41" t="s">
        <v>296</v>
      </c>
      <c r="H17" s="41" t="s">
        <v>297</v>
      </c>
      <c r="I17" s="41" t="s">
        <v>127</v>
      </c>
      <c r="J17" s="41" t="s">
        <v>114</v>
      </c>
      <c r="K17" s="41" t="s">
        <v>298</v>
      </c>
      <c r="L17" s="41" t="s">
        <v>58</v>
      </c>
      <c r="M17" s="41" t="s">
        <v>299</v>
      </c>
      <c r="N17" s="41" t="s">
        <v>162</v>
      </c>
      <c r="O17" s="41" t="s">
        <v>300</v>
      </c>
      <c r="P17" s="41" t="s">
        <v>301</v>
      </c>
      <c r="Q17" s="41" t="s">
        <v>302</v>
      </c>
    </row>
    <row r="18" spans="1:17">
      <c r="A18" s="40" t="s">
        <v>402</v>
      </c>
      <c r="B18" s="41" t="s">
        <v>303</v>
      </c>
      <c r="C18" s="41" t="s">
        <v>261</v>
      </c>
      <c r="D18" s="41" t="s">
        <v>304</v>
      </c>
      <c r="E18" s="41" t="s">
        <v>305</v>
      </c>
      <c r="F18" s="41" t="s">
        <v>306</v>
      </c>
      <c r="G18" s="41" t="s">
        <v>307</v>
      </c>
      <c r="H18" s="41" t="s">
        <v>308</v>
      </c>
      <c r="I18" s="41" t="s">
        <v>309</v>
      </c>
      <c r="J18" s="41" t="s">
        <v>254</v>
      </c>
      <c r="K18" s="41" t="s">
        <v>310</v>
      </c>
      <c r="L18" s="41" t="s">
        <v>176</v>
      </c>
      <c r="M18" s="41" t="s">
        <v>311</v>
      </c>
      <c r="N18" s="41" t="s">
        <v>167</v>
      </c>
      <c r="O18" s="41" t="s">
        <v>312</v>
      </c>
      <c r="P18" s="41" t="s">
        <v>313</v>
      </c>
      <c r="Q18" s="41" t="s">
        <v>314</v>
      </c>
    </row>
    <row r="19" spans="1:17">
      <c r="A19" s="40" t="s">
        <v>403</v>
      </c>
      <c r="B19" s="41" t="s">
        <v>315</v>
      </c>
      <c r="C19" s="41" t="s">
        <v>316</v>
      </c>
      <c r="D19" s="41" t="s">
        <v>174</v>
      </c>
      <c r="E19" s="41" t="s">
        <v>317</v>
      </c>
      <c r="F19" s="41" t="s">
        <v>186</v>
      </c>
      <c r="G19" s="41" t="s">
        <v>318</v>
      </c>
      <c r="H19" s="41" t="s">
        <v>319</v>
      </c>
      <c r="I19" s="41" t="s">
        <v>320</v>
      </c>
      <c r="J19" s="41" t="s">
        <v>181</v>
      </c>
      <c r="K19" s="41" t="s">
        <v>321</v>
      </c>
      <c r="L19" s="41" t="s">
        <v>322</v>
      </c>
      <c r="M19" s="41" t="s">
        <v>323</v>
      </c>
      <c r="N19" s="41" t="s">
        <v>175</v>
      </c>
      <c r="O19" s="41" t="s">
        <v>324</v>
      </c>
      <c r="P19" s="41" t="s">
        <v>325</v>
      </c>
      <c r="Q19" s="41" t="s">
        <v>326</v>
      </c>
    </row>
    <row r="20" spans="1:17">
      <c r="A20" s="40" t="s">
        <v>404</v>
      </c>
      <c r="B20" s="41" t="s">
        <v>166</v>
      </c>
      <c r="C20" s="41" t="s">
        <v>170</v>
      </c>
      <c r="D20" s="41" t="s">
        <v>327</v>
      </c>
      <c r="E20" s="41" t="s">
        <v>328</v>
      </c>
      <c r="F20" s="41" t="s">
        <v>172</v>
      </c>
      <c r="G20" s="41" t="s">
        <v>329</v>
      </c>
      <c r="H20" s="41" t="s">
        <v>330</v>
      </c>
      <c r="I20" s="41" t="s">
        <v>331</v>
      </c>
      <c r="J20" s="41" t="s">
        <v>187</v>
      </c>
      <c r="K20" s="41" t="s">
        <v>332</v>
      </c>
      <c r="L20" s="41" t="s">
        <v>102</v>
      </c>
      <c r="M20" s="41" t="s">
        <v>333</v>
      </c>
      <c r="N20" s="41" t="s">
        <v>60</v>
      </c>
      <c r="O20" s="41" t="s">
        <v>334</v>
      </c>
      <c r="P20" s="41" t="s">
        <v>335</v>
      </c>
      <c r="Q20" s="41" t="s">
        <v>336</v>
      </c>
    </row>
    <row r="21" spans="1:17">
      <c r="A21" s="40" t="s">
        <v>405</v>
      </c>
      <c r="B21" s="41" t="s">
        <v>171</v>
      </c>
      <c r="C21" s="41" t="s">
        <v>274</v>
      </c>
      <c r="D21" s="41" t="s">
        <v>337</v>
      </c>
      <c r="E21" s="41" t="s">
        <v>338</v>
      </c>
      <c r="F21" s="41" t="s">
        <v>339</v>
      </c>
      <c r="G21" s="41" t="s">
        <v>340</v>
      </c>
      <c r="H21" s="41" t="s">
        <v>141</v>
      </c>
      <c r="I21" s="41" t="s">
        <v>179</v>
      </c>
      <c r="J21" s="41" t="s">
        <v>100</v>
      </c>
      <c r="K21" s="41" t="s">
        <v>341</v>
      </c>
      <c r="L21" s="41" t="s">
        <v>185</v>
      </c>
      <c r="M21" s="41" t="s">
        <v>342</v>
      </c>
      <c r="N21" s="41" t="s">
        <v>162</v>
      </c>
      <c r="O21" s="41" t="s">
        <v>132</v>
      </c>
      <c r="P21" s="41" t="s">
        <v>343</v>
      </c>
      <c r="Q21" s="41" t="s">
        <v>344</v>
      </c>
    </row>
    <row r="22" spans="1:17">
      <c r="A22" s="40" t="s">
        <v>406</v>
      </c>
      <c r="B22" s="41" t="s">
        <v>345</v>
      </c>
      <c r="C22" s="41" t="s">
        <v>79</v>
      </c>
      <c r="D22" s="41" t="s">
        <v>346</v>
      </c>
      <c r="E22" s="41" t="s">
        <v>347</v>
      </c>
      <c r="F22" s="41" t="s">
        <v>348</v>
      </c>
      <c r="G22" s="41" t="s">
        <v>349</v>
      </c>
      <c r="H22" s="41" t="s">
        <v>350</v>
      </c>
      <c r="I22" s="41" t="s">
        <v>351</v>
      </c>
      <c r="J22" s="41" t="s">
        <v>183</v>
      </c>
      <c r="K22" s="41" t="s">
        <v>352</v>
      </c>
      <c r="L22" s="41" t="s">
        <v>176</v>
      </c>
      <c r="M22" s="41" t="s">
        <v>127</v>
      </c>
      <c r="N22" s="41" t="s">
        <v>60</v>
      </c>
      <c r="O22" s="41" t="s">
        <v>353</v>
      </c>
      <c r="P22" s="41" t="s">
        <v>354</v>
      </c>
      <c r="Q22" s="41" t="s">
        <v>355</v>
      </c>
    </row>
    <row r="23" spans="1:17">
      <c r="A23" s="40" t="s">
        <v>407</v>
      </c>
      <c r="B23" s="41" t="s">
        <v>171</v>
      </c>
      <c r="C23" s="41" t="s">
        <v>356</v>
      </c>
      <c r="D23" s="41" t="s">
        <v>357</v>
      </c>
      <c r="E23" s="41" t="s">
        <v>217</v>
      </c>
      <c r="F23" s="41" t="s">
        <v>358</v>
      </c>
      <c r="G23" s="41" t="s">
        <v>359</v>
      </c>
      <c r="H23" s="41" t="s">
        <v>360</v>
      </c>
      <c r="I23" s="41" t="s">
        <v>283</v>
      </c>
      <c r="J23" s="41" t="s">
        <v>361</v>
      </c>
      <c r="K23" s="41" t="s">
        <v>362</v>
      </c>
      <c r="L23" s="41" t="s">
        <v>176</v>
      </c>
      <c r="M23" s="41" t="s">
        <v>363</v>
      </c>
      <c r="N23" s="41" t="s">
        <v>162</v>
      </c>
      <c r="O23" s="41" t="s">
        <v>364</v>
      </c>
      <c r="P23" s="41" t="s">
        <v>365</v>
      </c>
      <c r="Q23" s="41" t="s">
        <v>366</v>
      </c>
    </row>
    <row r="24" spans="1:17">
      <c r="A24" s="40" t="s">
        <v>408</v>
      </c>
      <c r="B24" s="41" t="s">
        <v>171</v>
      </c>
      <c r="C24" s="41" t="s">
        <v>367</v>
      </c>
      <c r="D24" s="41" t="s">
        <v>368</v>
      </c>
      <c r="E24" s="41" t="s">
        <v>369</v>
      </c>
      <c r="F24" s="41" t="s">
        <v>370</v>
      </c>
      <c r="G24" s="41" t="s">
        <v>371</v>
      </c>
      <c r="H24" s="41" t="s">
        <v>308</v>
      </c>
      <c r="I24" s="41" t="s">
        <v>372</v>
      </c>
      <c r="J24" s="41" t="s">
        <v>373</v>
      </c>
      <c r="K24" s="41" t="s">
        <v>374</v>
      </c>
      <c r="L24" s="41" t="s">
        <v>375</v>
      </c>
      <c r="M24" s="41" t="s">
        <v>184</v>
      </c>
      <c r="N24" s="41" t="s">
        <v>162</v>
      </c>
      <c r="O24" s="41" t="s">
        <v>376</v>
      </c>
      <c r="P24" s="41" t="s">
        <v>377</v>
      </c>
      <c r="Q24" s="41" t="s">
        <v>378</v>
      </c>
    </row>
    <row r="25" spans="1:17">
      <c r="A25" s="40" t="s">
        <v>409</v>
      </c>
      <c r="B25" s="41" t="s">
        <v>65</v>
      </c>
      <c r="C25" s="41" t="s">
        <v>122</v>
      </c>
      <c r="D25" s="41" t="s">
        <v>379</v>
      </c>
      <c r="E25" s="41" t="s">
        <v>178</v>
      </c>
      <c r="F25" s="41" t="s">
        <v>380</v>
      </c>
      <c r="G25" s="41" t="s">
        <v>381</v>
      </c>
      <c r="H25" s="41" t="s">
        <v>182</v>
      </c>
      <c r="I25" s="41" t="s">
        <v>382</v>
      </c>
      <c r="J25" s="41" t="s">
        <v>294</v>
      </c>
      <c r="K25" s="41" t="s">
        <v>169</v>
      </c>
      <c r="L25" s="41" t="s">
        <v>185</v>
      </c>
      <c r="M25" s="41" t="s">
        <v>383</v>
      </c>
      <c r="N25" s="41" t="s">
        <v>162</v>
      </c>
      <c r="O25" s="41" t="s">
        <v>384</v>
      </c>
      <c r="P25" s="41" t="s">
        <v>385</v>
      </c>
      <c r="Q25" s="41" t="s">
        <v>386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H4" sqref="H4"/>
    </sheetView>
  </sheetViews>
  <sheetFormatPr defaultRowHeight="15"/>
  <cols>
    <col min="1" max="16384" width="9" style="36"/>
  </cols>
  <sheetData>
    <row r="1" spans="1:9">
      <c r="A1" s="36" t="s">
        <v>451</v>
      </c>
      <c r="B1" s="36" t="s">
        <v>28</v>
      </c>
      <c r="C1" s="36" t="s">
        <v>29</v>
      </c>
      <c r="D1" s="36" t="s">
        <v>30</v>
      </c>
      <c r="E1" s="36" t="s">
        <v>0</v>
      </c>
      <c r="F1" s="36" t="s">
        <v>1</v>
      </c>
      <c r="G1" s="36" t="s">
        <v>2</v>
      </c>
      <c r="H1" s="36" t="s">
        <v>3</v>
      </c>
      <c r="I1" s="36" t="s">
        <v>4</v>
      </c>
    </row>
    <row r="2" spans="1:9">
      <c r="A2" s="37" t="s">
        <v>188</v>
      </c>
      <c r="B2" s="36">
        <v>70.387320799999998</v>
      </c>
      <c r="C2" s="36">
        <v>25.689258200000001</v>
      </c>
      <c r="D2" s="37" t="s">
        <v>452</v>
      </c>
      <c r="E2" s="37" t="s">
        <v>475</v>
      </c>
      <c r="F2" s="37" t="s">
        <v>476</v>
      </c>
      <c r="G2" s="37" t="s">
        <v>477</v>
      </c>
      <c r="H2" s="37" t="s">
        <v>478</v>
      </c>
      <c r="I2" s="36">
        <v>5.6785512167515559</v>
      </c>
    </row>
    <row r="3" spans="1:9">
      <c r="A3" s="37" t="s">
        <v>189</v>
      </c>
      <c r="B3" s="36">
        <v>44.271908400000001</v>
      </c>
      <c r="C3" s="36">
        <v>19.4956703</v>
      </c>
      <c r="D3" s="37" t="s">
        <v>453</v>
      </c>
      <c r="E3" s="37" t="s">
        <v>27</v>
      </c>
      <c r="F3" s="37" t="s">
        <v>464</v>
      </c>
      <c r="G3" s="37" t="s">
        <v>479</v>
      </c>
      <c r="H3" s="37" t="s">
        <v>480</v>
      </c>
      <c r="I3" s="36">
        <v>11.613958560523447</v>
      </c>
    </row>
    <row r="4" spans="1:9">
      <c r="A4" s="37" t="s">
        <v>190</v>
      </c>
      <c r="B4" s="36">
        <v>58.710485200000008</v>
      </c>
      <c r="C4" s="36">
        <v>20.245758800000001</v>
      </c>
      <c r="D4" s="37" t="s">
        <v>454</v>
      </c>
      <c r="E4" s="37" t="s">
        <v>23</v>
      </c>
      <c r="F4" s="37" t="s">
        <v>6</v>
      </c>
      <c r="G4" s="37" t="s">
        <v>481</v>
      </c>
      <c r="H4" s="37" t="s">
        <v>482</v>
      </c>
      <c r="I4" s="36">
        <v>22.189555125725338</v>
      </c>
    </row>
    <row r="5" spans="1:9">
      <c r="A5" s="37" t="s">
        <v>191</v>
      </c>
      <c r="B5" s="36">
        <v>45.289392000000007</v>
      </c>
      <c r="C5" s="36">
        <v>18.016924400000001</v>
      </c>
      <c r="D5" s="37" t="s">
        <v>455</v>
      </c>
      <c r="E5" s="37" t="s">
        <v>23</v>
      </c>
      <c r="F5" s="37" t="s">
        <v>483</v>
      </c>
      <c r="G5" s="37" t="s">
        <v>484</v>
      </c>
      <c r="H5" s="37" t="s">
        <v>485</v>
      </c>
      <c r="I5" s="36">
        <v>9.1765209940017147</v>
      </c>
    </row>
    <row r="6" spans="1:9">
      <c r="A6" s="37" t="s">
        <v>192</v>
      </c>
      <c r="B6" s="36">
        <v>46.113069199999998</v>
      </c>
      <c r="C6" s="36">
        <v>18.145510999999999</v>
      </c>
      <c r="D6" s="37" t="s">
        <v>456</v>
      </c>
      <c r="E6" s="37" t="s">
        <v>22</v>
      </c>
      <c r="F6" s="37" t="s">
        <v>486</v>
      </c>
      <c r="G6" s="37" t="s">
        <v>487</v>
      </c>
      <c r="H6" s="37" t="s">
        <v>488</v>
      </c>
      <c r="I6" s="36">
        <v>6.8022741629816812</v>
      </c>
    </row>
    <row r="7" spans="1:9">
      <c r="A7" s="37" t="s">
        <v>193</v>
      </c>
      <c r="B7" s="36">
        <v>48.681004000000001</v>
      </c>
      <c r="C7" s="36">
        <v>18.124079899999998</v>
      </c>
      <c r="D7" s="37" t="s">
        <v>457</v>
      </c>
      <c r="E7" s="37" t="s">
        <v>21</v>
      </c>
      <c r="F7" s="37" t="s">
        <v>489</v>
      </c>
      <c r="G7" s="37" t="s">
        <v>490</v>
      </c>
      <c r="H7" s="37" t="s">
        <v>491</v>
      </c>
      <c r="I7" s="36">
        <v>5.7644468904788102</v>
      </c>
    </row>
    <row r="8" spans="1:9">
      <c r="A8" s="37" t="s">
        <v>194</v>
      </c>
      <c r="B8" s="36">
        <v>61.908290800000003</v>
      </c>
      <c r="C8" s="36">
        <v>21.981677900000001</v>
      </c>
      <c r="D8" s="37" t="s">
        <v>458</v>
      </c>
      <c r="E8" s="37" t="s">
        <v>492</v>
      </c>
      <c r="F8" s="37" t="s">
        <v>493</v>
      </c>
      <c r="G8" s="37" t="s">
        <v>494</v>
      </c>
      <c r="H8" s="37" t="s">
        <v>495</v>
      </c>
      <c r="I8" s="36">
        <v>13.426336375488919</v>
      </c>
    </row>
    <row r="9" spans="1:9">
      <c r="A9" s="37" t="s">
        <v>195</v>
      </c>
      <c r="B9" s="36">
        <v>100.0397</v>
      </c>
      <c r="C9" s="36">
        <v>37.476363200000002</v>
      </c>
      <c r="D9" s="37" t="s">
        <v>459</v>
      </c>
      <c r="E9" s="37" t="s">
        <v>22</v>
      </c>
      <c r="F9" s="37" t="s">
        <v>137</v>
      </c>
      <c r="G9" s="37" t="s">
        <v>484</v>
      </c>
      <c r="H9" s="37" t="s">
        <v>8</v>
      </c>
      <c r="I9" s="36">
        <v>7.9428571428571431</v>
      </c>
    </row>
    <row r="10" spans="1:9">
      <c r="A10" s="38" t="s">
        <v>196</v>
      </c>
      <c r="B10" s="36">
        <v>42.479199200000004</v>
      </c>
      <c r="C10" s="36">
        <v>16.452454100000001</v>
      </c>
      <c r="D10" s="38" t="s">
        <v>460</v>
      </c>
      <c r="E10" s="38" t="s">
        <v>496</v>
      </c>
      <c r="F10" s="38" t="s">
        <v>497</v>
      </c>
      <c r="G10" s="38" t="s">
        <v>498</v>
      </c>
      <c r="H10" s="38" t="s">
        <v>19</v>
      </c>
      <c r="I10" s="36">
        <v>14.72987721691678</v>
      </c>
    </row>
    <row r="11" spans="1:9">
      <c r="A11" s="38" t="s">
        <v>197</v>
      </c>
      <c r="B11" s="36">
        <v>47.760423600000003</v>
      </c>
      <c r="C11" s="36">
        <v>20.4815009</v>
      </c>
      <c r="D11" s="38" t="s">
        <v>461</v>
      </c>
      <c r="E11" s="38" t="s">
        <v>20</v>
      </c>
      <c r="F11" s="38" t="s">
        <v>499</v>
      </c>
      <c r="G11" s="38" t="s">
        <v>487</v>
      </c>
      <c r="H11" s="38" t="s">
        <v>26</v>
      </c>
      <c r="I11" s="36">
        <v>6.9278876834716021</v>
      </c>
    </row>
    <row r="12" spans="1:9">
      <c r="A12" s="38" t="s">
        <v>198</v>
      </c>
      <c r="B12" s="36">
        <v>54.1560348</v>
      </c>
      <c r="C12" s="36">
        <v>25.367791700000001</v>
      </c>
      <c r="D12" s="38" t="s">
        <v>462</v>
      </c>
      <c r="E12" s="38" t="s">
        <v>27</v>
      </c>
      <c r="F12" s="38" t="s">
        <v>500</v>
      </c>
      <c r="G12" s="38" t="s">
        <v>501</v>
      </c>
      <c r="H12" s="38" t="s">
        <v>19</v>
      </c>
      <c r="I12" s="36">
        <v>22.354037267080745</v>
      </c>
    </row>
    <row r="13" spans="1:9">
      <c r="A13" s="38" t="s">
        <v>199</v>
      </c>
      <c r="B13" s="36">
        <v>42.430747599999997</v>
      </c>
      <c r="C13" s="36">
        <v>19.302790400000003</v>
      </c>
      <c r="D13" s="38" t="s">
        <v>463</v>
      </c>
      <c r="E13" s="38" t="s">
        <v>10</v>
      </c>
      <c r="F13" s="38" t="s">
        <v>502</v>
      </c>
      <c r="G13" s="38" t="s">
        <v>503</v>
      </c>
      <c r="H13" s="38" t="s">
        <v>12</v>
      </c>
      <c r="I13" s="36">
        <v>8.3097949886104789</v>
      </c>
    </row>
    <row r="14" spans="1:9">
      <c r="A14" s="38" t="s">
        <v>200</v>
      </c>
      <c r="B14" s="36">
        <v>54.252938</v>
      </c>
      <c r="C14" s="36">
        <v>24.746289800000003</v>
      </c>
      <c r="D14" s="38" t="s">
        <v>464</v>
      </c>
      <c r="E14" s="38" t="s">
        <v>25</v>
      </c>
      <c r="F14" s="38" t="s">
        <v>504</v>
      </c>
      <c r="G14" s="38" t="s">
        <v>501</v>
      </c>
      <c r="H14" s="38" t="s">
        <v>505</v>
      </c>
      <c r="I14" s="36">
        <v>5.4865000000000004</v>
      </c>
    </row>
    <row r="15" spans="1:9">
      <c r="A15" s="38" t="s">
        <v>201</v>
      </c>
      <c r="B15" s="36">
        <v>76.492222400000003</v>
      </c>
      <c r="C15" s="36">
        <v>40.4124239</v>
      </c>
      <c r="D15" s="38" t="s">
        <v>465</v>
      </c>
      <c r="E15" s="38" t="s">
        <v>506</v>
      </c>
      <c r="F15" s="38" t="s">
        <v>507</v>
      </c>
      <c r="G15" s="38" t="s">
        <v>477</v>
      </c>
      <c r="H15" s="38" t="s">
        <v>505</v>
      </c>
      <c r="I15" s="36">
        <v>11.34746639089969</v>
      </c>
    </row>
    <row r="16" spans="1:9">
      <c r="A16" s="38" t="s">
        <v>202</v>
      </c>
      <c r="B16" s="36">
        <v>45.434746799999999</v>
      </c>
      <c r="C16" s="36">
        <v>18.7455818</v>
      </c>
      <c r="D16" s="38" t="s">
        <v>466</v>
      </c>
      <c r="E16" s="38" t="s">
        <v>508</v>
      </c>
      <c r="F16" s="38" t="s">
        <v>509</v>
      </c>
      <c r="G16" s="38" t="s">
        <v>477</v>
      </c>
      <c r="H16" s="38" t="s">
        <v>510</v>
      </c>
      <c r="I16" s="36">
        <v>3.9669578427649075</v>
      </c>
    </row>
    <row r="17" spans="1:9">
      <c r="A17" s="38" t="s">
        <v>203</v>
      </c>
      <c r="B17" s="36">
        <v>43.545134400000002</v>
      </c>
      <c r="C17" s="36">
        <v>21.831660199999998</v>
      </c>
      <c r="D17" s="38" t="s">
        <v>467</v>
      </c>
      <c r="E17" s="38" t="s">
        <v>21</v>
      </c>
      <c r="F17" s="38" t="s">
        <v>6</v>
      </c>
      <c r="G17" s="38" t="s">
        <v>511</v>
      </c>
      <c r="H17" s="38" t="s">
        <v>11</v>
      </c>
      <c r="I17" s="36">
        <v>22.019342359767894</v>
      </c>
    </row>
    <row r="18" spans="1:9">
      <c r="A18" s="37" t="s">
        <v>204</v>
      </c>
      <c r="B18" s="36">
        <v>40.880296399999999</v>
      </c>
      <c r="C18" s="36">
        <v>19.795705699999999</v>
      </c>
      <c r="D18" s="37" t="s">
        <v>468</v>
      </c>
      <c r="E18" s="37" t="s">
        <v>5</v>
      </c>
      <c r="F18" s="37" t="s">
        <v>512</v>
      </c>
      <c r="G18" s="37" t="s">
        <v>513</v>
      </c>
      <c r="H18" s="37" t="s">
        <v>514</v>
      </c>
      <c r="I18" s="36">
        <v>7.9540740740740734</v>
      </c>
    </row>
    <row r="19" spans="1:9">
      <c r="A19" s="37" t="s">
        <v>205</v>
      </c>
      <c r="B19" s="36">
        <v>55.948744000000005</v>
      </c>
      <c r="C19" s="36">
        <v>23.096095100000003</v>
      </c>
      <c r="D19" s="37" t="s">
        <v>469</v>
      </c>
      <c r="E19" s="37" t="s">
        <v>23</v>
      </c>
      <c r="F19" s="37" t="s">
        <v>515</v>
      </c>
      <c r="G19" s="37" t="s">
        <v>503</v>
      </c>
      <c r="H19" s="37" t="s">
        <v>480</v>
      </c>
      <c r="I19" s="36">
        <v>19.9812382739212</v>
      </c>
    </row>
    <row r="20" spans="1:9">
      <c r="A20" s="37" t="s">
        <v>206</v>
      </c>
      <c r="B20" s="36">
        <v>64.573128800000006</v>
      </c>
      <c r="C20" s="36">
        <v>25.946431400000002</v>
      </c>
      <c r="D20" s="37" t="s">
        <v>470</v>
      </c>
      <c r="E20" s="37" t="s">
        <v>18</v>
      </c>
      <c r="F20" s="37" t="s">
        <v>516</v>
      </c>
      <c r="G20" s="37" t="s">
        <v>517</v>
      </c>
      <c r="H20" s="37" t="s">
        <v>19</v>
      </c>
      <c r="I20" s="36">
        <v>23.993333333333332</v>
      </c>
    </row>
    <row r="21" spans="1:9">
      <c r="A21" s="37" t="s">
        <v>207</v>
      </c>
      <c r="B21" s="36">
        <v>60.212484799999999</v>
      </c>
      <c r="C21" s="36">
        <v>24.296236699999998</v>
      </c>
      <c r="D21" s="37" t="s">
        <v>471</v>
      </c>
      <c r="E21" s="37" t="s">
        <v>7</v>
      </c>
      <c r="F21" s="37" t="s">
        <v>24</v>
      </c>
      <c r="G21" s="37" t="s">
        <v>518</v>
      </c>
      <c r="H21" s="37" t="s">
        <v>519</v>
      </c>
      <c r="I21" s="36">
        <v>17.763636363636365</v>
      </c>
    </row>
    <row r="22" spans="1:9">
      <c r="A22" s="37" t="s">
        <v>208</v>
      </c>
      <c r="B22" s="36">
        <v>59.5341624</v>
      </c>
      <c r="C22" s="36">
        <v>26.439346700000002</v>
      </c>
      <c r="D22" s="37" t="s">
        <v>472</v>
      </c>
      <c r="E22" s="37" t="s">
        <v>520</v>
      </c>
      <c r="F22" s="37" t="s">
        <v>521</v>
      </c>
      <c r="G22" s="37" t="s">
        <v>503</v>
      </c>
      <c r="H22" s="37" t="s">
        <v>522</v>
      </c>
      <c r="I22" s="36">
        <v>19.456790123456788</v>
      </c>
    </row>
    <row r="23" spans="1:9">
      <c r="A23" s="37" t="s">
        <v>209</v>
      </c>
      <c r="B23" s="36">
        <v>46.985198000000004</v>
      </c>
      <c r="C23" s="36">
        <v>18.424115299999997</v>
      </c>
      <c r="D23" s="37" t="s">
        <v>339</v>
      </c>
      <c r="E23" s="37" t="s">
        <v>21</v>
      </c>
      <c r="F23" s="37" t="s">
        <v>523</v>
      </c>
      <c r="G23" s="37" t="s">
        <v>524</v>
      </c>
      <c r="H23" s="37" t="s">
        <v>525</v>
      </c>
      <c r="I23" s="36">
        <v>8.7300710339384366</v>
      </c>
    </row>
    <row r="24" spans="1:9">
      <c r="A24" s="37" t="s">
        <v>210</v>
      </c>
      <c r="B24" s="36">
        <v>46.839843199999997</v>
      </c>
      <c r="C24" s="36">
        <v>18.102648800000001</v>
      </c>
      <c r="D24" s="37" t="s">
        <v>473</v>
      </c>
      <c r="E24" s="37" t="s">
        <v>492</v>
      </c>
      <c r="F24" s="37" t="s">
        <v>526</v>
      </c>
      <c r="G24" s="37" t="s">
        <v>527</v>
      </c>
      <c r="H24" s="37" t="s">
        <v>528</v>
      </c>
      <c r="I24" s="36">
        <v>16.979010494752625</v>
      </c>
    </row>
    <row r="25" spans="1:9">
      <c r="A25" s="37" t="s">
        <v>211</v>
      </c>
      <c r="B25" s="39">
        <f>AVERAGE(B18:B24)</f>
        <v>53.567693942857147</v>
      </c>
      <c r="C25" s="39">
        <f>AVERAGE(C18:C24)</f>
        <v>22.300082814285709</v>
      </c>
      <c r="D25" s="37" t="s">
        <v>474</v>
      </c>
      <c r="E25" s="37" t="s">
        <v>529</v>
      </c>
      <c r="F25" s="37" t="s">
        <v>530</v>
      </c>
      <c r="G25" s="37" t="s">
        <v>498</v>
      </c>
      <c r="H25" s="37" t="s">
        <v>531</v>
      </c>
      <c r="I25" s="36">
        <v>10.168441432720233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A3"/>
    </sheetView>
  </sheetViews>
  <sheetFormatPr defaultRowHeight="14.25"/>
  <cols>
    <col min="1" max="1" width="104.25" customWidth="1"/>
  </cols>
  <sheetData>
    <row r="1" spans="1:4" ht="15" thickBot="1">
      <c r="A1" s="30" t="s">
        <v>433</v>
      </c>
      <c r="B1" s="33" t="s">
        <v>443</v>
      </c>
      <c r="C1" s="34"/>
      <c r="D1" s="35"/>
    </row>
    <row r="2" spans="1:4">
      <c r="A2" s="31"/>
      <c r="B2" s="22" t="s">
        <v>444</v>
      </c>
      <c r="C2" s="22" t="s">
        <v>445</v>
      </c>
      <c r="D2" s="22" t="s">
        <v>446</v>
      </c>
    </row>
    <row r="3" spans="1:4" ht="15" thickBot="1">
      <c r="A3" s="32"/>
      <c r="B3" s="23" t="s">
        <v>447</v>
      </c>
      <c r="C3" s="23" t="s">
        <v>447</v>
      </c>
      <c r="D3" s="23" t="s">
        <v>447</v>
      </c>
    </row>
    <row r="4" spans="1:4" ht="15" thickBot="1">
      <c r="A4" s="15" t="s">
        <v>434</v>
      </c>
      <c r="B4" s="17" t="s">
        <v>435</v>
      </c>
      <c r="C4" s="18">
        <v>-0.66900000000000004</v>
      </c>
      <c r="D4" s="19">
        <v>0.76300000000000001</v>
      </c>
    </row>
    <row r="5" spans="1:4" ht="20.25" customHeight="1" thickBot="1">
      <c r="A5" s="15" t="s">
        <v>436</v>
      </c>
      <c r="B5" s="20">
        <v>0.74299999999999999</v>
      </c>
      <c r="C5" s="21" t="s">
        <v>435</v>
      </c>
      <c r="D5" s="16">
        <v>0.69699999999999995</v>
      </c>
    </row>
    <row r="6" spans="1:4" ht="18.75" customHeight="1" thickBot="1">
      <c r="A6" s="15" t="s">
        <v>437</v>
      </c>
      <c r="B6" s="20" t="s">
        <v>435</v>
      </c>
      <c r="C6" s="21" t="s">
        <v>435</v>
      </c>
      <c r="D6" s="16">
        <v>0.73299999999999998</v>
      </c>
    </row>
    <row r="7" spans="1:4" ht="21.75" customHeight="1" thickBot="1">
      <c r="A7" s="15" t="s">
        <v>438</v>
      </c>
      <c r="B7" s="20" t="s">
        <v>435</v>
      </c>
      <c r="C7" s="21" t="s">
        <v>435</v>
      </c>
      <c r="D7" s="16">
        <v>0.66800000000000004</v>
      </c>
    </row>
    <row r="8" spans="1:4" ht="21.75" customHeight="1" thickBot="1">
      <c r="A8" s="15" t="s">
        <v>439</v>
      </c>
      <c r="B8" s="20" t="s">
        <v>435</v>
      </c>
      <c r="C8" s="21">
        <v>-0.748</v>
      </c>
      <c r="D8" s="16">
        <v>0.69499999999999995</v>
      </c>
    </row>
    <row r="9" spans="1:4" ht="21.75" customHeight="1" thickBot="1">
      <c r="A9" s="15" t="s">
        <v>440</v>
      </c>
      <c r="B9" s="20" t="s">
        <v>435</v>
      </c>
      <c r="C9" s="21" t="s">
        <v>435</v>
      </c>
      <c r="D9" s="16">
        <v>0.67400000000000004</v>
      </c>
    </row>
    <row r="10" spans="1:4" ht="19.5" customHeight="1" thickBot="1">
      <c r="A10" s="15" t="s">
        <v>441</v>
      </c>
      <c r="B10" s="20" t="s">
        <v>435</v>
      </c>
      <c r="C10" s="21" t="s">
        <v>435</v>
      </c>
      <c r="D10" s="16">
        <v>0.73099999999999998</v>
      </c>
    </row>
    <row r="11" spans="1:4" ht="21.75" customHeight="1" thickBot="1">
      <c r="A11" s="15" t="s">
        <v>442</v>
      </c>
      <c r="B11" s="20" t="s">
        <v>435</v>
      </c>
      <c r="C11" s="21" t="s">
        <v>435</v>
      </c>
      <c r="D11" s="16">
        <v>0.76800000000000002</v>
      </c>
    </row>
  </sheetData>
  <mergeCells count="2">
    <mergeCell ref="A1:A3"/>
    <mergeCell ref="B1:D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feed&amp;milk</vt:lpstr>
      <vt:lpstr>VFA</vt:lpstr>
      <vt:lpstr>NH3-N</vt:lpstr>
      <vt:lpstr>biochemical</vt:lpstr>
      <vt:lpstr>immune&amp;antioxidant</vt:lpstr>
      <vt:lpstr>Metabolites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Sousa Wang</dc:creator>
  <cp:lastModifiedBy>Sousa Wang</cp:lastModifiedBy>
  <dcterms:created xsi:type="dcterms:W3CDTF">2018-12-24T06:58:53Z</dcterms:created>
  <dcterms:modified xsi:type="dcterms:W3CDTF">2018-12-25T06:14:09Z</dcterms:modified>
</cp:coreProperties>
</file>