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研究生学习\张微微老师项目\2018年\蓝冠噪鹛无线电追踪论文\Home range and habitat use data\"/>
    </mc:Choice>
  </mc:AlternateContent>
  <xr:revisionPtr revIDLastSave="0" documentId="13_ncr:1_{47FF586D-05D5-468D-BAEB-E985674D11A3}" xr6:coauthVersionLast="43" xr6:coauthVersionMax="43" xr10:uidLastSave="{00000000-0000-0000-0000-000000000000}"/>
  <bookViews>
    <workbookView xWindow="-120" yWindow="-120" windowWidth="20730" windowHeight="11160" xr2:uid="{7E15E3D8-FA7F-40E7-9ACD-B38178A3FAC8}"/>
  </bookViews>
  <sheets>
    <sheet name="habitat and ecological niche " sheetId="1" r:id="rId1"/>
    <sheet name="radio area proportion(km^2)" sheetId="2" r:id="rId2"/>
    <sheet name="radio site proportion" sheetId="3" r:id="rId3"/>
    <sheet name="T test" sheetId="4" r:id="rId4"/>
  </sheets>
  <definedNames>
    <definedName name="_xlnm._FilterDatabase" localSheetId="2" hidden="1">'radio site proportion'!$B$23:$I$40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7" i="1" l="1"/>
  <c r="N74" i="1" l="1"/>
  <c r="L76" i="1"/>
  <c r="M80" i="1"/>
  <c r="N83" i="1"/>
  <c r="E84" i="1"/>
  <c r="L84" i="1" s="1"/>
  <c r="F84" i="1"/>
  <c r="M84" i="1" s="1"/>
  <c r="G84" i="1"/>
  <c r="N84" i="1" s="1"/>
  <c r="H84" i="1"/>
  <c r="O84" i="1" s="1"/>
  <c r="D84" i="1"/>
  <c r="K84" i="1" s="1"/>
  <c r="E83" i="1"/>
  <c r="L83" i="1" s="1"/>
  <c r="F83" i="1"/>
  <c r="M83" i="1" s="1"/>
  <c r="G83" i="1"/>
  <c r="H83" i="1"/>
  <c r="O83" i="1" s="1"/>
  <c r="D83" i="1"/>
  <c r="K83" i="1" s="1"/>
  <c r="E82" i="1"/>
  <c r="L82" i="1" s="1"/>
  <c r="F82" i="1"/>
  <c r="M82" i="1" s="1"/>
  <c r="G82" i="1"/>
  <c r="N82" i="1" s="1"/>
  <c r="H82" i="1"/>
  <c r="O82" i="1" s="1"/>
  <c r="D82" i="1"/>
  <c r="K82" i="1" s="1"/>
  <c r="E81" i="1"/>
  <c r="L81" i="1" s="1"/>
  <c r="F81" i="1"/>
  <c r="M81" i="1" s="1"/>
  <c r="G81" i="1"/>
  <c r="N81" i="1" s="1"/>
  <c r="H81" i="1"/>
  <c r="O81" i="1" s="1"/>
  <c r="D81" i="1"/>
  <c r="K81" i="1" s="1"/>
  <c r="E80" i="1"/>
  <c r="L80" i="1" s="1"/>
  <c r="F80" i="1"/>
  <c r="G80" i="1"/>
  <c r="N80" i="1" s="1"/>
  <c r="H80" i="1"/>
  <c r="O80" i="1" s="1"/>
  <c r="D80" i="1"/>
  <c r="K80" i="1" s="1"/>
  <c r="E79" i="1"/>
  <c r="L79" i="1" s="1"/>
  <c r="F79" i="1"/>
  <c r="M79" i="1" s="1"/>
  <c r="G79" i="1"/>
  <c r="N79" i="1" s="1"/>
  <c r="H79" i="1"/>
  <c r="O79" i="1" s="1"/>
  <c r="D79" i="1"/>
  <c r="K79" i="1" s="1"/>
  <c r="E77" i="1"/>
  <c r="L77" i="1" s="1"/>
  <c r="F77" i="1"/>
  <c r="M77" i="1" s="1"/>
  <c r="G77" i="1"/>
  <c r="N77" i="1" s="1"/>
  <c r="H77" i="1"/>
  <c r="O77" i="1" s="1"/>
  <c r="D77" i="1"/>
  <c r="K77" i="1" s="1"/>
  <c r="E76" i="1"/>
  <c r="F76" i="1"/>
  <c r="M76" i="1" s="1"/>
  <c r="G76" i="1"/>
  <c r="N76" i="1" s="1"/>
  <c r="H76" i="1"/>
  <c r="O76" i="1" s="1"/>
  <c r="D76" i="1"/>
  <c r="K76" i="1" s="1"/>
  <c r="E75" i="1"/>
  <c r="L75" i="1" s="1"/>
  <c r="F75" i="1"/>
  <c r="M75" i="1" s="1"/>
  <c r="G75" i="1"/>
  <c r="N75" i="1" s="1"/>
  <c r="H75" i="1"/>
  <c r="O75" i="1" s="1"/>
  <c r="D75" i="1"/>
  <c r="K75" i="1" s="1"/>
  <c r="E74" i="1"/>
  <c r="L74" i="1" s="1"/>
  <c r="F74" i="1"/>
  <c r="M74" i="1" s="1"/>
  <c r="G74" i="1"/>
  <c r="H74" i="1"/>
  <c r="O74" i="1" s="1"/>
  <c r="D74" i="1"/>
  <c r="K74" i="1" s="1"/>
  <c r="E73" i="1"/>
  <c r="L73" i="1" s="1"/>
  <c r="F73" i="1"/>
  <c r="M73" i="1" s="1"/>
  <c r="G73" i="1"/>
  <c r="N73" i="1" s="1"/>
  <c r="H73" i="1"/>
  <c r="O73" i="1" s="1"/>
  <c r="D73" i="1"/>
  <c r="K73" i="1" s="1"/>
  <c r="E72" i="1"/>
  <c r="L72" i="1" s="1"/>
  <c r="F72" i="1"/>
  <c r="M72" i="1" s="1"/>
  <c r="G72" i="1"/>
  <c r="N72" i="1" s="1"/>
  <c r="N78" i="1" s="1"/>
  <c r="H72" i="1"/>
  <c r="O72" i="1" s="1"/>
  <c r="D72" i="1"/>
  <c r="K72" i="1" s="1"/>
  <c r="E70" i="1"/>
  <c r="L70" i="1" s="1"/>
  <c r="F70" i="1"/>
  <c r="M70" i="1" s="1"/>
  <c r="G70" i="1"/>
  <c r="N70" i="1" s="1"/>
  <c r="H70" i="1"/>
  <c r="O70" i="1" s="1"/>
  <c r="D70" i="1"/>
  <c r="K70" i="1" s="1"/>
  <c r="E69" i="1"/>
  <c r="L69" i="1" s="1"/>
  <c r="F69" i="1"/>
  <c r="M69" i="1" s="1"/>
  <c r="G69" i="1"/>
  <c r="N69" i="1" s="1"/>
  <c r="H69" i="1"/>
  <c r="O69" i="1" s="1"/>
  <c r="D69" i="1"/>
  <c r="K69" i="1" s="1"/>
  <c r="E68" i="1"/>
  <c r="L68" i="1" s="1"/>
  <c r="F68" i="1"/>
  <c r="M68" i="1" s="1"/>
  <c r="G68" i="1"/>
  <c r="N68" i="1" s="1"/>
  <c r="H68" i="1"/>
  <c r="O68" i="1" s="1"/>
  <c r="D68" i="1"/>
  <c r="K68" i="1" s="1"/>
  <c r="E67" i="1"/>
  <c r="L67" i="1" s="1"/>
  <c r="F67" i="1"/>
  <c r="M67" i="1" s="1"/>
  <c r="G67" i="1"/>
  <c r="N67" i="1" s="1"/>
  <c r="H67" i="1"/>
  <c r="O67" i="1" s="1"/>
  <c r="K67" i="1"/>
  <c r="N71" i="1" l="1"/>
  <c r="K86" i="1"/>
  <c r="M71" i="1"/>
  <c r="O86" i="1"/>
  <c r="M78" i="1"/>
  <c r="L86" i="1"/>
  <c r="K71" i="1"/>
  <c r="L71" i="1"/>
  <c r="K78" i="1"/>
  <c r="O71" i="1"/>
  <c r="O78" i="1"/>
  <c r="M86" i="1"/>
  <c r="N86" i="1"/>
  <c r="L78" i="1"/>
</calcChain>
</file>

<file path=xl/sharedStrings.xml><?xml version="1.0" encoding="utf-8"?>
<sst xmlns="http://schemas.openxmlformats.org/spreadsheetml/2006/main" count="372" uniqueCount="100">
  <si>
    <t>available</t>
    <phoneticPr fontId="1" type="noConversion"/>
  </si>
  <si>
    <t>used</t>
    <phoneticPr fontId="1" type="noConversion"/>
  </si>
  <si>
    <t>SM</t>
    <phoneticPr fontId="1" type="noConversion"/>
  </si>
  <si>
    <t>SJT</t>
    <phoneticPr fontId="1" type="noConversion"/>
  </si>
  <si>
    <t>HAK</t>
    <phoneticPr fontId="1" type="noConversion"/>
  </si>
  <si>
    <t>HT</t>
    <phoneticPr fontId="1" type="noConversion"/>
  </si>
  <si>
    <t>WD</t>
    <phoneticPr fontId="1" type="noConversion"/>
  </si>
  <si>
    <t>CM</t>
    <phoneticPr fontId="1" type="noConversion"/>
  </si>
  <si>
    <t xml:space="preserve"> </t>
  </si>
  <si>
    <t>available proportion</t>
    <phoneticPr fontId="1" type="noConversion"/>
  </si>
  <si>
    <t>used proportion</t>
    <phoneticPr fontId="1" type="noConversion"/>
  </si>
  <si>
    <t xml:space="preserve"> </t>
    <phoneticPr fontId="2" type="noConversion"/>
  </si>
  <si>
    <t>50% KDE</t>
    <phoneticPr fontId="1" type="noConversion"/>
  </si>
  <si>
    <t>100% MCP</t>
    <phoneticPr fontId="1" type="noConversion"/>
  </si>
  <si>
    <t>male</t>
    <phoneticPr fontId="1" type="noConversion"/>
  </si>
  <si>
    <t>female</t>
    <phoneticPr fontId="1" type="noConversion"/>
  </si>
  <si>
    <t>All</t>
    <phoneticPr fontId="1" type="noConversion"/>
  </si>
  <si>
    <t>SE</t>
    <phoneticPr fontId="1" type="noConversion"/>
  </si>
  <si>
    <t xml:space="preserve"> </t>
    <phoneticPr fontId="1" type="noConversion"/>
  </si>
  <si>
    <t>SD</t>
    <phoneticPr fontId="1" type="noConversion"/>
  </si>
  <si>
    <t>20161MCP</t>
    <phoneticPr fontId="1" type="noConversion"/>
  </si>
  <si>
    <t>20162MCP</t>
  </si>
  <si>
    <t>20163MCP</t>
  </si>
  <si>
    <t>20164MCP</t>
  </si>
  <si>
    <t>20165MCP</t>
  </si>
  <si>
    <t>20166MCP</t>
  </si>
  <si>
    <t>20167MCP</t>
  </si>
  <si>
    <t>20168MCP</t>
  </si>
  <si>
    <t>20171MCP</t>
    <phoneticPr fontId="1" type="noConversion"/>
  </si>
  <si>
    <t>20172MCP</t>
  </si>
  <si>
    <t>20173MCP</t>
  </si>
  <si>
    <t>20174MCP</t>
  </si>
  <si>
    <t>20175MCP</t>
  </si>
  <si>
    <t>20181MCP</t>
    <phoneticPr fontId="1" type="noConversion"/>
  </si>
  <si>
    <t>20182MCP</t>
  </si>
  <si>
    <t>20183MCP</t>
  </si>
  <si>
    <t>20184MCP</t>
  </si>
  <si>
    <t>Water area</t>
    <phoneticPr fontId="2" type="noConversion"/>
  </si>
  <si>
    <t>Woodland</t>
    <phoneticPr fontId="2" type="noConversion"/>
  </si>
  <si>
    <t>Vegetable plot</t>
    <phoneticPr fontId="2" type="noConversion"/>
  </si>
  <si>
    <t>Residential area</t>
    <phoneticPr fontId="1" type="noConversion"/>
  </si>
  <si>
    <t>Farmland</t>
    <phoneticPr fontId="1" type="noConversion"/>
  </si>
  <si>
    <t>Shrubbery grassplot</t>
    <phoneticPr fontId="1" type="noConversion"/>
  </si>
  <si>
    <t>WA</t>
    <phoneticPr fontId="2" type="noConversion"/>
  </si>
  <si>
    <t>SG</t>
    <phoneticPr fontId="1" type="noConversion"/>
  </si>
  <si>
    <t>WL</t>
    <phoneticPr fontId="2" type="noConversion"/>
  </si>
  <si>
    <t>RA</t>
    <phoneticPr fontId="1" type="noConversion"/>
  </si>
  <si>
    <t>VP</t>
    <phoneticPr fontId="2" type="noConversion"/>
  </si>
  <si>
    <t>FL</t>
    <phoneticPr fontId="1" type="noConversion"/>
  </si>
  <si>
    <t>SB</t>
    <phoneticPr fontId="1" type="noConversion"/>
  </si>
  <si>
    <t>Sandbeach</t>
    <phoneticPr fontId="1" type="noConversion"/>
  </si>
  <si>
    <t>Total</t>
  </si>
  <si>
    <t>n</t>
  </si>
  <si>
    <t>F</t>
  </si>
  <si>
    <t>T</t>
  </si>
  <si>
    <t>df</t>
  </si>
  <si>
    <t>P</t>
  </si>
  <si>
    <t>Ⅱ（2017）</t>
  </si>
  <si>
    <t>Ⅲ (2018)</t>
  </si>
  <si>
    <t>Males  （2016-2018）</t>
  </si>
  <si>
    <t>Females（2016-2018）</t>
  </si>
  <si>
    <t>All    （2016-2018）</t>
  </si>
  <si>
    <t>Ⅰ（2016）</t>
    <phoneticPr fontId="1" type="noConversion"/>
  </si>
  <si>
    <t>Habitat</t>
    <phoneticPr fontId="1" type="noConversion"/>
  </si>
  <si>
    <t>Water area</t>
  </si>
  <si>
    <t>Shrubbery grassplot</t>
  </si>
  <si>
    <t>Woodland</t>
  </si>
  <si>
    <t>Residential area</t>
  </si>
  <si>
    <t>Vegetable plot</t>
  </si>
  <si>
    <t>Farmland</t>
  </si>
  <si>
    <t>Sandbeach</t>
  </si>
  <si>
    <t>—0.604</t>
    <phoneticPr fontId="1" type="noConversion"/>
  </si>
  <si>
    <t>—6.534</t>
    <phoneticPr fontId="1" type="noConversion"/>
  </si>
  <si>
    <t>—7.093</t>
    <phoneticPr fontId="1" type="noConversion"/>
  </si>
  <si>
    <t>—1.053</t>
    <phoneticPr fontId="1" type="noConversion"/>
  </si>
  <si>
    <t>—1.600</t>
    <phoneticPr fontId="1" type="noConversion"/>
  </si>
  <si>
    <t>—5.842</t>
    <phoneticPr fontId="1" type="noConversion"/>
  </si>
  <si>
    <t>—2.545</t>
    <phoneticPr fontId="1" type="noConversion"/>
  </si>
  <si>
    <t>—0.846</t>
    <phoneticPr fontId="1" type="noConversion"/>
  </si>
  <si>
    <t>—8.826</t>
    <phoneticPr fontId="1" type="noConversion"/>
  </si>
  <si>
    <t>—9.762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</si>
  <si>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</si>
  <si>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</si>
  <si>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</si>
  <si>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ground</t>
    <phoneticPr fontId="2" type="noConversion"/>
  </si>
  <si>
    <t>brushwood</t>
    <phoneticPr fontId="2" type="noConversion"/>
  </si>
  <si>
    <t>arbor substratum</t>
    <phoneticPr fontId="2" type="noConversion"/>
  </si>
  <si>
    <t>arbor middle layer</t>
    <phoneticPr fontId="2" type="noConversion"/>
  </si>
  <si>
    <t>arbor upper layer</t>
    <phoneticPr fontId="2" type="noConversion"/>
  </si>
  <si>
    <t>total</t>
    <phoneticPr fontId="1" type="noConversion"/>
  </si>
  <si>
    <t>total frequency</t>
    <phoneticPr fontId="2" type="noConversion"/>
  </si>
  <si>
    <t>Shrubbery grassplot</t>
    <phoneticPr fontId="2" type="noConversion"/>
  </si>
  <si>
    <t>Shrubbery</t>
    <phoneticPr fontId="2" type="noConversion"/>
  </si>
  <si>
    <t>Grassplot</t>
    <phoneticPr fontId="2" type="noConversion"/>
  </si>
  <si>
    <t>Residential area</t>
    <phoneticPr fontId="2" type="noConversion"/>
  </si>
  <si>
    <t>Farmland</t>
    <phoneticPr fontId="2" type="noConversion"/>
  </si>
  <si>
    <t>mean</t>
    <phoneticPr fontId="1" type="noConversion"/>
  </si>
  <si>
    <t>total area/km^2</t>
    <phoneticPr fontId="1" type="noConversion"/>
  </si>
  <si>
    <t>available proportion（%）</t>
    <phoneticPr fontId="2" type="noConversion"/>
  </si>
  <si>
    <t>used proportion（%）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</si>
</sst>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##0"/>
    <numFmt numFmtId="178" formatCode="0.000_);[Red]\(0.000\)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宋体"/>
      <family val="3"/>
      <charset val="134"/>
    </font>
    <font>
      <sz val="10"/>
      <name val="Arial"/>
      <family val="2"/>
    </font>
    <font>
      <sz val="9"/>
      <color indexed="8"/>
      <name val="MingLiU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37">
    <xf numFmtId="0" fontId="0" fillId="0" borderId="0" xfId="0">
      <alignment vertical="center"/>
    </xf>
    <xf numFmtId="0" fontId="0" fillId="2" borderId="0" xfId="0" applyFill="1" applyAlignment="1"/>
    <xf numFmtId="0" fontId="0" fillId="3" borderId="0" xfId="0" applyFill="1" applyAlignment="1"/>
    <xf numFmtId="176" fontId="0" fillId="0" borderId="0" xfId="0" applyNumberFormat="1">
      <alignment vertical="center"/>
    </xf>
    <xf numFmtId="0" fontId="0" fillId="4" borderId="0" xfId="0" applyFill="1">
      <alignment vertical="center"/>
    </xf>
    <xf numFmtId="0" fontId="3" fillId="2" borderId="0" xfId="0" applyFont="1" applyFill="1" applyAlignment="1"/>
    <xf numFmtId="0" fontId="4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9" fillId="0" borderId="2" xfId="1" applyFont="1" applyBorder="1" applyAlignment="1">
      <alignment horizontal="left" vertical="top" wrapText="1"/>
    </xf>
    <xf numFmtId="177" fontId="9" fillId="0" borderId="2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top" wrapText="1"/>
    </xf>
    <xf numFmtId="177" fontId="9" fillId="0" borderId="0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top" wrapText="1"/>
    </xf>
    <xf numFmtId="177" fontId="9" fillId="0" borderId="4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left" vertical="top" wrapText="1"/>
    </xf>
    <xf numFmtId="177" fontId="9" fillId="0" borderId="5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left" vertical="top" wrapText="1"/>
    </xf>
    <xf numFmtId="177" fontId="9" fillId="0" borderId="1" xfId="1" applyNumberFormat="1" applyFont="1" applyBorder="1" applyAlignment="1">
      <alignment horizontal="right" vertical="center"/>
    </xf>
    <xf numFmtId="178" fontId="0" fillId="0" borderId="0" xfId="0" applyNumberFormat="1">
      <alignment vertical="center"/>
    </xf>
    <xf numFmtId="178" fontId="5" fillId="0" borderId="3" xfId="0" applyNumberFormat="1" applyFont="1" applyBorder="1" applyAlignment="1">
      <alignment horizontal="justify" vertical="center" wrapText="1"/>
    </xf>
    <xf numFmtId="178" fontId="6" fillId="0" borderId="3" xfId="0" applyNumberFormat="1" applyFont="1" applyBorder="1" applyAlignment="1">
      <alignment horizontal="justify" vertical="center" wrapText="1"/>
    </xf>
    <xf numFmtId="178" fontId="9" fillId="0" borderId="2" xfId="1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right" vertical="center"/>
    </xf>
    <xf numFmtId="178" fontId="9" fillId="0" borderId="4" xfId="1" applyNumberFormat="1" applyFont="1" applyBorder="1" applyAlignment="1">
      <alignment horizontal="right" vertical="center"/>
    </xf>
    <xf numFmtId="178" fontId="9" fillId="0" borderId="5" xfId="1" applyNumberFormat="1" applyFont="1" applyBorder="1" applyAlignment="1">
      <alignment horizontal="right" vertical="center"/>
    </xf>
    <xf numFmtId="178" fontId="9" fillId="0" borderId="1" xfId="1" applyNumberFormat="1" applyFont="1" applyBorder="1" applyAlignment="1">
      <alignment horizontal="right" vertical="center"/>
    </xf>
    <xf numFmtId="176" fontId="0" fillId="2" borderId="0" xfId="0" applyNumberFormat="1" applyFill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 xr:uid="{686DB250-AFC3-49D9-8BEA-8230F0A4FA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2745642581447"/>
          <c:y val="0.11828143149861101"/>
          <c:w val="0.80907174103237101"/>
          <c:h val="0.66816725327281867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'!$O$26:$V$26</c:f>
                <c:numCache>
                  <c:formatCode>General</c:formatCode>
                  <c:ptCount val="8"/>
                  <c:pt idx="0">
                    <c:v>3.9272368457125459</c:v>
                  </c:pt>
                  <c:pt idx="1">
                    <c:v>2.2304870816165438E-2</c:v>
                  </c:pt>
                  <c:pt idx="2">
                    <c:v>1.4638625209037646</c:v>
                  </c:pt>
                  <c:pt idx="3">
                    <c:v>0.86439476087500389</c:v>
                  </c:pt>
                  <c:pt idx="4">
                    <c:v>3.1002422748935925</c:v>
                  </c:pt>
                  <c:pt idx="5">
                    <c:v>5.7560536126696418</c:v>
                  </c:pt>
                  <c:pt idx="6">
                    <c:v>0.51153850390636291</c:v>
                  </c:pt>
                  <c:pt idx="7">
                    <c:v>4.0580073667884751</c:v>
                  </c:pt>
                </c:numCache>
              </c:numRef>
            </c:plus>
            <c:minus>
              <c:numRef>
                <c:f>'habitat and ecological niche '!$O$26:$V$26</c:f>
                <c:numCache>
                  <c:formatCode>General</c:formatCode>
                  <c:ptCount val="8"/>
                  <c:pt idx="0">
                    <c:v>3.9272368457125459</c:v>
                  </c:pt>
                  <c:pt idx="1">
                    <c:v>2.2304870816165438E-2</c:v>
                  </c:pt>
                  <c:pt idx="2">
                    <c:v>1.4638625209037646</c:v>
                  </c:pt>
                  <c:pt idx="3">
                    <c:v>0.86439476087500389</c:v>
                  </c:pt>
                  <c:pt idx="4">
                    <c:v>3.1002422748935925</c:v>
                  </c:pt>
                  <c:pt idx="5">
                    <c:v>5.7560536126696418</c:v>
                  </c:pt>
                  <c:pt idx="6">
                    <c:v>0.51153850390636291</c:v>
                  </c:pt>
                  <c:pt idx="7">
                    <c:v>4.0580073667884751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'!$O$21:$V$21</c:f>
              <c:strCache>
                <c:ptCount val="8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</c:strCache>
            </c:strRef>
          </c:cat>
          <c:val>
            <c:numRef>
              <c:f>'habitat and ecological niche '!$O$22:$V$22</c:f>
              <c:numCache>
                <c:formatCode>General</c:formatCode>
                <c:ptCount val="8"/>
                <c:pt idx="0">
                  <c:v>7.2548405960110127</c:v>
                </c:pt>
                <c:pt idx="1">
                  <c:v>2.4433761776504949E-2</c:v>
                </c:pt>
                <c:pt idx="2">
                  <c:v>8.8367097968522774</c:v>
                </c:pt>
                <c:pt idx="3">
                  <c:v>1.7087812630291479</c:v>
                </c:pt>
                <c:pt idx="4">
                  <c:v>26.515742426891105</c:v>
                </c:pt>
                <c:pt idx="5">
                  <c:v>20.303473737095935</c:v>
                </c:pt>
                <c:pt idx="6">
                  <c:v>0.71677615607200029</c:v>
                </c:pt>
                <c:pt idx="7">
                  <c:v>34.63924226227202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0-41F3-9B9C-092E53D08920}"/>
            </c:ext>
          </c:extLst>
        </c:ser>
        <c:ser>
          <c:idx val="1"/>
          <c:order val="1"/>
          <c:tx>
            <c:v>used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'!$O$27:$V$27</c:f>
                <c:numCache>
                  <c:formatCode>General</c:formatCode>
                  <c:ptCount val="8"/>
                  <c:pt idx="0">
                    <c:v>0.74884366310474593</c:v>
                  </c:pt>
                  <c:pt idx="1">
                    <c:v>1.4071162556185701</c:v>
                  </c:pt>
                  <c:pt idx="2">
                    <c:v>0.74670961022386551</c:v>
                  </c:pt>
                  <c:pt idx="3">
                    <c:v>3.4529249480913133</c:v>
                  </c:pt>
                  <c:pt idx="4">
                    <c:v>3.6866513872770308</c:v>
                  </c:pt>
                  <c:pt idx="5">
                    <c:v>2.7612550791750668E-2</c:v>
                  </c:pt>
                  <c:pt idx="6">
                    <c:v>1.5156189297894089</c:v>
                  </c:pt>
                  <c:pt idx="7">
                    <c:v>0.18869423209698735</c:v>
                  </c:pt>
                </c:numCache>
              </c:numRef>
            </c:plus>
            <c:minus>
              <c:numRef>
                <c:f>'habitat and ecological niche '!$O$27:$V$27</c:f>
                <c:numCache>
                  <c:formatCode>General</c:formatCode>
                  <c:ptCount val="8"/>
                  <c:pt idx="0">
                    <c:v>0.74884366310474593</c:v>
                  </c:pt>
                  <c:pt idx="1">
                    <c:v>1.4071162556185701</c:v>
                  </c:pt>
                  <c:pt idx="2">
                    <c:v>0.74670961022386551</c:v>
                  </c:pt>
                  <c:pt idx="3">
                    <c:v>3.4529249480913133</c:v>
                  </c:pt>
                  <c:pt idx="4">
                    <c:v>3.6866513872770308</c:v>
                  </c:pt>
                  <c:pt idx="5">
                    <c:v>2.7612550791750668E-2</c:v>
                  </c:pt>
                  <c:pt idx="6">
                    <c:v>1.5156189297894089</c:v>
                  </c:pt>
                  <c:pt idx="7">
                    <c:v>0.18869423209698735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'!$O$21:$V$21</c:f>
              <c:strCache>
                <c:ptCount val="8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</c:strCache>
            </c:strRef>
          </c:cat>
          <c:val>
            <c:numRef>
              <c:f>'habitat and ecological niche '!$O$23:$V$23</c:f>
              <c:numCache>
                <c:formatCode>General</c:formatCode>
                <c:ptCount val="8"/>
                <c:pt idx="0">
                  <c:v>1.0191075649053085</c:v>
                </c:pt>
                <c:pt idx="1">
                  <c:v>1.8905904592238221</c:v>
                </c:pt>
                <c:pt idx="2">
                  <c:v>1.5854191821100945</c:v>
                </c:pt>
                <c:pt idx="3">
                  <c:v>6.4851014539362488</c:v>
                </c:pt>
                <c:pt idx="4">
                  <c:v>86.646462782664329</c:v>
                </c:pt>
                <c:pt idx="5">
                  <c:v>3.0248033877797939E-2</c:v>
                </c:pt>
                <c:pt idx="6">
                  <c:v>2.0818588198725689</c:v>
                </c:pt>
                <c:pt idx="7">
                  <c:v>0.26121170340982097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0-41F3-9B9C-092E53D08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5569244867673336"/>
              <c:y val="0.870911224427504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942367237345639E-2"/>
              <c:y val="0.259511710611256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838205437847766"/>
          <c:y val="0.10534308140170609"/>
          <c:w val="0.254332895888014"/>
          <c:h val="8.8652960933074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All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807068959429398"/>
          <c:y val="6.5878444881889764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proportion(km^2)'!$C$14:$K$14</c:f>
                <c:numCache>
                  <c:formatCode>General</c:formatCode>
                  <c:ptCount val="9"/>
                  <c:pt idx="0">
                    <c:v>1.0508845064599868</c:v>
                  </c:pt>
                  <c:pt idx="1">
                    <c:v>0</c:v>
                  </c:pt>
                  <c:pt idx="2">
                    <c:v>2.4925764821311627</c:v>
                  </c:pt>
                  <c:pt idx="3">
                    <c:v>1.4215180256364186</c:v>
                  </c:pt>
                  <c:pt idx="4">
                    <c:v>2.7841911141844111</c:v>
                  </c:pt>
                  <c:pt idx="5">
                    <c:v>0.8161904064195854</c:v>
                  </c:pt>
                  <c:pt idx="6">
                    <c:v>2.7162547216705528</c:v>
                  </c:pt>
                  <c:pt idx="7">
                    <c:v>2.6252274098815649</c:v>
                  </c:pt>
                  <c:pt idx="8">
                    <c:v>1.280125612706281</c:v>
                  </c:pt>
                </c:numCache>
              </c:numRef>
            </c:plus>
            <c:minus>
              <c:numRef>
                <c:f>'radio area proportion(km^2)'!$C$14:$K$14</c:f>
                <c:numCache>
                  <c:formatCode>General</c:formatCode>
                  <c:ptCount val="9"/>
                  <c:pt idx="0">
                    <c:v>1.0508845064599868</c:v>
                  </c:pt>
                  <c:pt idx="1">
                    <c:v>0</c:v>
                  </c:pt>
                  <c:pt idx="2">
                    <c:v>2.4925764821311627</c:v>
                  </c:pt>
                  <c:pt idx="3">
                    <c:v>1.4215180256364186</c:v>
                  </c:pt>
                  <c:pt idx="4">
                    <c:v>2.7841911141844111</c:v>
                  </c:pt>
                  <c:pt idx="5">
                    <c:v>0.8161904064195854</c:v>
                  </c:pt>
                  <c:pt idx="6">
                    <c:v>2.7162547216705528</c:v>
                  </c:pt>
                  <c:pt idx="7">
                    <c:v>2.6252274098815649</c:v>
                  </c:pt>
                  <c:pt idx="8">
                    <c:v>1.280125612706281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proportion(km^2)'!$C$13:$K$13</c:f>
              <c:numCache>
                <c:formatCode>General</c:formatCode>
                <c:ptCount val="9"/>
                <c:pt idx="0">
                  <c:v>3.9198093668792873</c:v>
                </c:pt>
                <c:pt idx="1">
                  <c:v>0</c:v>
                </c:pt>
                <c:pt idx="2">
                  <c:v>19.011431054517498</c:v>
                </c:pt>
                <c:pt idx="3">
                  <c:v>2.8229535464709996</c:v>
                </c:pt>
                <c:pt idx="4">
                  <c:v>24.34208938598551</c:v>
                </c:pt>
                <c:pt idx="5">
                  <c:v>2.8352179748337796</c:v>
                </c:pt>
                <c:pt idx="6">
                  <c:v>6.6639587954123156</c:v>
                </c:pt>
                <c:pt idx="7">
                  <c:v>35.987745509180087</c:v>
                </c:pt>
                <c:pt idx="8">
                  <c:v>4.3723413447859985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5E-4B64-9C13-6127DF39AF36}"/>
            </c:ext>
          </c:extLst>
        </c:ser>
        <c:ser>
          <c:idx val="1"/>
          <c:order val="1"/>
          <c:tx>
            <c:v>Used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proportion(km^2)'!$C$28:$K$28</c:f>
                <c:numCache>
                  <c:formatCode>General</c:formatCode>
                  <c:ptCount val="9"/>
                  <c:pt idx="0">
                    <c:v>1.0888722642046196</c:v>
                  </c:pt>
                  <c:pt idx="1">
                    <c:v>0</c:v>
                  </c:pt>
                  <c:pt idx="2">
                    <c:v>4.0112337401601126</c:v>
                  </c:pt>
                  <c:pt idx="3">
                    <c:v>2.8635233094076953</c:v>
                  </c:pt>
                  <c:pt idx="4">
                    <c:v>0.95747426105830036</c:v>
                  </c:pt>
                  <c:pt idx="5">
                    <c:v>1.7079812517814605</c:v>
                  </c:pt>
                  <c:pt idx="6">
                    <c:v>5.4345902477763728</c:v>
                  </c:pt>
                  <c:pt idx="7">
                    <c:v>3.5997234599990713</c:v>
                  </c:pt>
                  <c:pt idx="8">
                    <c:v>0.6850514646524376</c:v>
                  </c:pt>
                </c:numCache>
              </c:numRef>
            </c:plus>
            <c:minus>
              <c:numRef>
                <c:f>'radio area proportion(km^2)'!$C$28:$K$28</c:f>
                <c:numCache>
                  <c:formatCode>General</c:formatCode>
                  <c:ptCount val="9"/>
                  <c:pt idx="0">
                    <c:v>1.0888722642046196</c:v>
                  </c:pt>
                  <c:pt idx="1">
                    <c:v>0</c:v>
                  </c:pt>
                  <c:pt idx="2">
                    <c:v>4.0112337401601126</c:v>
                  </c:pt>
                  <c:pt idx="3">
                    <c:v>2.8635233094076953</c:v>
                  </c:pt>
                  <c:pt idx="4">
                    <c:v>0.95747426105830036</c:v>
                  </c:pt>
                  <c:pt idx="5">
                    <c:v>1.7079812517814605</c:v>
                  </c:pt>
                  <c:pt idx="6">
                    <c:v>5.4345902477763728</c:v>
                  </c:pt>
                  <c:pt idx="7">
                    <c:v>3.5997234599990713</c:v>
                  </c:pt>
                  <c:pt idx="8">
                    <c:v>0.6850514646524376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proportion(km^2)'!$C$27:$K$27</c:f>
              <c:numCache>
                <c:formatCode>General</c:formatCode>
                <c:ptCount val="9"/>
                <c:pt idx="0">
                  <c:v>1.6373108520210902</c:v>
                </c:pt>
                <c:pt idx="1">
                  <c:v>0</c:v>
                </c:pt>
                <c:pt idx="2">
                  <c:v>24.391364579772841</c:v>
                </c:pt>
                <c:pt idx="3">
                  <c:v>4.6452209978603376</c:v>
                </c:pt>
                <c:pt idx="4">
                  <c:v>16.395621884305001</c:v>
                </c:pt>
                <c:pt idx="5">
                  <c:v>2.8872404203210706</c:v>
                </c:pt>
                <c:pt idx="6">
                  <c:v>13.894991292166972</c:v>
                </c:pt>
                <c:pt idx="7">
                  <c:v>34.627276233761727</c:v>
                </c:pt>
                <c:pt idx="8">
                  <c:v>1.552106249982242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5E-4B64-9C13-6127DF39A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460482798394595"/>
          <c:y val="5.8467847769028872E-2"/>
          <c:w val="0.2567828348810659"/>
          <c:h val="8.7891240157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MCP</a:t>
            </a:r>
            <a:endParaRPr lang="zh-CN" altLang="en-US"/>
          </a:p>
        </c:rich>
      </c:tx>
      <c:layout>
        <c:manualLayout>
          <c:xMode val="edge"/>
          <c:yMode val="edge"/>
          <c:x val="0.21701269377255986"/>
          <c:y val="5.2083333333333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225624213330212"/>
          <c:y val="8.1503444881889764E-2"/>
          <c:w val="0.84581291650811308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SJT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proportion(km^2)'!$C$3:$K$3</c:f>
              <c:numCache>
                <c:formatCode>General</c:formatCode>
                <c:ptCount val="9"/>
                <c:pt idx="0">
                  <c:v>6.801782235153242</c:v>
                </c:pt>
                <c:pt idx="1">
                  <c:v>0</c:v>
                </c:pt>
                <c:pt idx="2">
                  <c:v>17.929451803142079</c:v>
                </c:pt>
                <c:pt idx="3">
                  <c:v>0</c:v>
                </c:pt>
                <c:pt idx="4">
                  <c:v>33.430392213235493</c:v>
                </c:pt>
                <c:pt idx="5">
                  <c:v>2.5741048645389331</c:v>
                </c:pt>
                <c:pt idx="6">
                  <c:v>0</c:v>
                </c:pt>
                <c:pt idx="7">
                  <c:v>29.867889097232212</c:v>
                </c:pt>
                <c:pt idx="8">
                  <c:v>9.2912253576702462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3-42EF-A47E-A7B6DC570D1D}"/>
            </c:ext>
          </c:extLst>
        </c:ser>
        <c:ser>
          <c:idx val="1"/>
          <c:order val="1"/>
          <c:tx>
            <c:v>HAK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proportion(km^2)'!$C$5:$K$5</c:f>
              <c:numCache>
                <c:formatCode>General</c:formatCode>
                <c:ptCount val="9"/>
                <c:pt idx="0">
                  <c:v>0.17944541484716156</c:v>
                </c:pt>
                <c:pt idx="1">
                  <c:v>0</c:v>
                </c:pt>
                <c:pt idx="2">
                  <c:v>10.62813527354859</c:v>
                </c:pt>
                <c:pt idx="3">
                  <c:v>0</c:v>
                </c:pt>
                <c:pt idx="4">
                  <c:v>20.361972087061218</c:v>
                </c:pt>
                <c:pt idx="5">
                  <c:v>0.84220073234931303</c:v>
                </c:pt>
                <c:pt idx="6">
                  <c:v>22.657459904401872</c:v>
                </c:pt>
                <c:pt idx="7">
                  <c:v>45.315591393933147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A3-42EF-A47E-A7B6DC570D1D}"/>
            </c:ext>
          </c:extLst>
        </c:ser>
        <c:ser>
          <c:idx val="2"/>
          <c:order val="2"/>
          <c:tx>
            <c:v>WD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proportion(km^2)'!$C$7:$K$7</c:f>
              <c:numCache>
                <c:formatCode>General</c:formatCode>
                <c:ptCount val="9"/>
                <c:pt idx="0">
                  <c:v>2.8313185703715336</c:v>
                </c:pt>
                <c:pt idx="1">
                  <c:v>0</c:v>
                </c:pt>
                <c:pt idx="2">
                  <c:v>31.654509283479459</c:v>
                </c:pt>
                <c:pt idx="3">
                  <c:v>11.997552572501748</c:v>
                </c:pt>
                <c:pt idx="4">
                  <c:v>11.140630355140894</c:v>
                </c:pt>
                <c:pt idx="5">
                  <c:v>5.8487157485290542</c:v>
                </c:pt>
                <c:pt idx="6">
                  <c:v>0</c:v>
                </c:pt>
                <c:pt idx="7">
                  <c:v>36.567650977134498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A3-42EF-A47E-A7B6DC570D1D}"/>
            </c:ext>
          </c:extLst>
        </c:ser>
        <c:ser>
          <c:idx val="3"/>
          <c:order val="3"/>
          <c:tx>
            <c:v>Male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proportion(km^2)'!$C$9:$K$9</c:f>
              <c:numCache>
                <c:formatCode>General</c:formatCode>
                <c:ptCount val="9"/>
                <c:pt idx="0">
                  <c:v>3.4047475355754404</c:v>
                </c:pt>
                <c:pt idx="1">
                  <c:v>0</c:v>
                </c:pt>
                <c:pt idx="2">
                  <c:v>19.912415564408921</c:v>
                </c:pt>
                <c:pt idx="3">
                  <c:v>3.9991841908339159</c:v>
                </c:pt>
                <c:pt idx="4">
                  <c:v>20.705438792113245</c:v>
                </c:pt>
                <c:pt idx="5">
                  <c:v>2.9979423045413669</c:v>
                </c:pt>
                <c:pt idx="6">
                  <c:v>8.2766337106525061</c:v>
                </c:pt>
                <c:pt idx="7">
                  <c:v>36.989675754074177</c:v>
                </c:pt>
                <c:pt idx="8">
                  <c:v>3.6557288160004595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A3-42EF-A47E-A7B6DC570D1D}"/>
            </c:ext>
          </c:extLst>
        </c:ser>
        <c:ser>
          <c:idx val="4"/>
          <c:order val="4"/>
          <c:tx>
            <c:v>Female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proportion(km^2)'!$C$11:$K$11</c:f>
              <c:numCache>
                <c:formatCode>General</c:formatCode>
                <c:ptCount val="9"/>
                <c:pt idx="0">
                  <c:v>4.2660066340351985</c:v>
                </c:pt>
                <c:pt idx="1">
                  <c:v>0</c:v>
                </c:pt>
                <c:pt idx="2">
                  <c:v>18.443134384079837</c:v>
                </c:pt>
                <c:pt idx="3">
                  <c:v>0</c:v>
                </c:pt>
                <c:pt idx="4">
                  <c:v>32.035237932703325</c:v>
                </c:pt>
                <c:pt idx="5">
                  <c:v>0.74364017709387742</c:v>
                </c:pt>
                <c:pt idx="6">
                  <c:v>3.4919237485448194</c:v>
                </c:pt>
                <c:pt idx="7">
                  <c:v>35.405893735772175</c:v>
                </c:pt>
                <c:pt idx="8">
                  <c:v>5.6000026394321401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A3-42EF-A47E-A7B6DC570D1D}"/>
            </c:ext>
          </c:extLst>
        </c:ser>
        <c:ser>
          <c:idx val="5"/>
          <c:order val="5"/>
          <c:tx>
            <c:v>All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proportion(km^2)'!$C$13:$K$13</c:f>
              <c:numCache>
                <c:formatCode>General</c:formatCode>
                <c:ptCount val="9"/>
                <c:pt idx="0">
                  <c:v>3.9198093668792873</c:v>
                </c:pt>
                <c:pt idx="1">
                  <c:v>0</c:v>
                </c:pt>
                <c:pt idx="2">
                  <c:v>19.011431054517498</c:v>
                </c:pt>
                <c:pt idx="3">
                  <c:v>2.8229535464709996</c:v>
                </c:pt>
                <c:pt idx="4">
                  <c:v>24.34208938598551</c:v>
                </c:pt>
                <c:pt idx="5">
                  <c:v>2.8352179748337796</c:v>
                </c:pt>
                <c:pt idx="6">
                  <c:v>6.6639587954123156</c:v>
                </c:pt>
                <c:pt idx="7">
                  <c:v>35.987745509180087</c:v>
                </c:pt>
                <c:pt idx="8">
                  <c:v>4.3723413447859985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A3-42EF-A47E-A7B6DC570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7659163423"/>
              <c:y val="0.908554821451916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7975197338250933E-2"/>
              <c:y val="0.16055309178306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250229200391868"/>
          <c:y val="4.2842847769028865E-2"/>
          <c:w val="0.44161620471806229"/>
          <c:h val="7.950585682090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03929945976483"/>
          <c:y val="8.1503444881889764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100% MCP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proportion(km^2)'!$C$14:$K$14</c:f>
                <c:numCache>
                  <c:formatCode>General</c:formatCode>
                  <c:ptCount val="9"/>
                  <c:pt idx="0">
                    <c:v>1.0508845064599868</c:v>
                  </c:pt>
                  <c:pt idx="1">
                    <c:v>0</c:v>
                  </c:pt>
                  <c:pt idx="2">
                    <c:v>2.4925764821311627</c:v>
                  </c:pt>
                  <c:pt idx="3">
                    <c:v>1.4215180256364186</c:v>
                  </c:pt>
                  <c:pt idx="4">
                    <c:v>2.7841911141844111</c:v>
                  </c:pt>
                  <c:pt idx="5">
                    <c:v>0.8161904064195854</c:v>
                  </c:pt>
                  <c:pt idx="6">
                    <c:v>2.7162547216705528</c:v>
                  </c:pt>
                  <c:pt idx="7">
                    <c:v>2.6252274098815649</c:v>
                  </c:pt>
                  <c:pt idx="8">
                    <c:v>1.280125612706281</c:v>
                  </c:pt>
                </c:numCache>
              </c:numRef>
            </c:plus>
            <c:minus>
              <c:numRef>
                <c:f>'radio area proportion(km^2)'!$C$14:$K$14</c:f>
                <c:numCache>
                  <c:formatCode>General</c:formatCode>
                  <c:ptCount val="9"/>
                  <c:pt idx="0">
                    <c:v>1.0508845064599868</c:v>
                  </c:pt>
                  <c:pt idx="1">
                    <c:v>0</c:v>
                  </c:pt>
                  <c:pt idx="2">
                    <c:v>2.4925764821311627</c:v>
                  </c:pt>
                  <c:pt idx="3">
                    <c:v>1.4215180256364186</c:v>
                  </c:pt>
                  <c:pt idx="4">
                    <c:v>2.7841911141844111</c:v>
                  </c:pt>
                  <c:pt idx="5">
                    <c:v>0.8161904064195854</c:v>
                  </c:pt>
                  <c:pt idx="6">
                    <c:v>2.7162547216705528</c:v>
                  </c:pt>
                  <c:pt idx="7">
                    <c:v>2.6252274098815649</c:v>
                  </c:pt>
                  <c:pt idx="8">
                    <c:v>1.280125612706281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proportion(km^2)'!$C$13:$K$13</c:f>
              <c:numCache>
                <c:formatCode>General</c:formatCode>
                <c:ptCount val="9"/>
                <c:pt idx="0">
                  <c:v>3.9198093668792873</c:v>
                </c:pt>
                <c:pt idx="1">
                  <c:v>0</c:v>
                </c:pt>
                <c:pt idx="2">
                  <c:v>19.011431054517498</c:v>
                </c:pt>
                <c:pt idx="3">
                  <c:v>2.8229535464709996</c:v>
                </c:pt>
                <c:pt idx="4">
                  <c:v>24.34208938598551</c:v>
                </c:pt>
                <c:pt idx="5">
                  <c:v>2.8352179748337796</c:v>
                </c:pt>
                <c:pt idx="6">
                  <c:v>6.6639587954123156</c:v>
                </c:pt>
                <c:pt idx="7">
                  <c:v>35.987745509180087</c:v>
                </c:pt>
                <c:pt idx="8">
                  <c:v>4.3723413447859985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F-410F-87FD-A7599CE8E7AA}"/>
            </c:ext>
          </c:extLst>
        </c:ser>
        <c:ser>
          <c:idx val="1"/>
          <c:order val="1"/>
          <c:tx>
            <c:v>50% KDE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proportion(km^2)'!$C$28:$K$28</c:f>
                <c:numCache>
                  <c:formatCode>General</c:formatCode>
                  <c:ptCount val="9"/>
                  <c:pt idx="0">
                    <c:v>1.0888722642046196</c:v>
                  </c:pt>
                  <c:pt idx="1">
                    <c:v>0</c:v>
                  </c:pt>
                  <c:pt idx="2">
                    <c:v>4.0112337401601126</c:v>
                  </c:pt>
                  <c:pt idx="3">
                    <c:v>2.8635233094076953</c:v>
                  </c:pt>
                  <c:pt idx="4">
                    <c:v>0.95747426105830036</c:v>
                  </c:pt>
                  <c:pt idx="5">
                    <c:v>1.7079812517814605</c:v>
                  </c:pt>
                  <c:pt idx="6">
                    <c:v>5.4345902477763728</c:v>
                  </c:pt>
                  <c:pt idx="7">
                    <c:v>3.5997234599990713</c:v>
                  </c:pt>
                  <c:pt idx="8">
                    <c:v>0.6850514646524376</c:v>
                  </c:pt>
                </c:numCache>
              </c:numRef>
            </c:plus>
            <c:minus>
              <c:numRef>
                <c:f>'radio area proportion(km^2)'!$C$28:$K$28</c:f>
                <c:numCache>
                  <c:formatCode>General</c:formatCode>
                  <c:ptCount val="9"/>
                  <c:pt idx="0">
                    <c:v>1.0888722642046196</c:v>
                  </c:pt>
                  <c:pt idx="1">
                    <c:v>0</c:v>
                  </c:pt>
                  <c:pt idx="2">
                    <c:v>4.0112337401601126</c:v>
                  </c:pt>
                  <c:pt idx="3">
                    <c:v>2.8635233094076953</c:v>
                  </c:pt>
                  <c:pt idx="4">
                    <c:v>0.95747426105830036</c:v>
                  </c:pt>
                  <c:pt idx="5">
                    <c:v>1.7079812517814605</c:v>
                  </c:pt>
                  <c:pt idx="6">
                    <c:v>5.4345902477763728</c:v>
                  </c:pt>
                  <c:pt idx="7">
                    <c:v>3.5997234599990713</c:v>
                  </c:pt>
                  <c:pt idx="8">
                    <c:v>0.6850514646524376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proportion(km^2)'!$C$27:$K$27</c:f>
              <c:numCache>
                <c:formatCode>General</c:formatCode>
                <c:ptCount val="9"/>
                <c:pt idx="0">
                  <c:v>1.6373108520210902</c:v>
                </c:pt>
                <c:pt idx="1">
                  <c:v>0</c:v>
                </c:pt>
                <c:pt idx="2">
                  <c:v>24.391364579772841</c:v>
                </c:pt>
                <c:pt idx="3">
                  <c:v>4.6452209978603376</c:v>
                </c:pt>
                <c:pt idx="4">
                  <c:v>16.395621884305001</c:v>
                </c:pt>
                <c:pt idx="5">
                  <c:v>2.8872404203210706</c:v>
                </c:pt>
                <c:pt idx="6">
                  <c:v>13.894991292166972</c:v>
                </c:pt>
                <c:pt idx="7">
                  <c:v>34.627276233761727</c:v>
                </c:pt>
                <c:pt idx="8">
                  <c:v>1.552106249982242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F-410F-87FD-A7599CE8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26850511399075"/>
          <c:y val="9.5709352120458627E-2"/>
          <c:w val="0.34157825666528524"/>
          <c:h val="0.10794150731158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1">
                <a:latin typeface="Times New Roman" panose="02020603050405020304" pitchFamily="18" charset="0"/>
                <a:ea typeface="等线" panose="02010600030101010101" pitchFamily="2" charset="-122"/>
                <a:cs typeface="Times New Roman" panose="02020603050405020304" pitchFamily="18" charset="0"/>
              </a:rPr>
              <a:t>Ⅰ Breeding site</a:t>
            </a:r>
            <a:endParaRPr lang="zh-CN" alt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0.14991833395474291"/>
          <c:w val="0.82102986005673062"/>
          <c:h val="0.64857613067229347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proportion'!$C$44:$I$44</c:f>
                <c:numCache>
                  <c:formatCode>General</c:formatCode>
                  <c:ptCount val="7"/>
                  <c:pt idx="0">
                    <c:v>1.5172350890024409</c:v>
                  </c:pt>
                  <c:pt idx="1">
                    <c:v>1.9552747633728662</c:v>
                  </c:pt>
                  <c:pt idx="2">
                    <c:v>2.6575463529408769</c:v>
                  </c:pt>
                  <c:pt idx="3">
                    <c:v>1.0531805973594366</c:v>
                  </c:pt>
                  <c:pt idx="4">
                    <c:v>2.2268484848000982</c:v>
                  </c:pt>
                  <c:pt idx="5">
                    <c:v>1.4896203064160189</c:v>
                  </c:pt>
                  <c:pt idx="6">
                    <c:v>1.1991515649668172</c:v>
                  </c:pt>
                </c:numCache>
              </c:numRef>
            </c:plus>
            <c:minus>
              <c:numRef>
                <c:f>'radio site proportion'!$C$44:$I$44</c:f>
                <c:numCache>
                  <c:formatCode>General</c:formatCode>
                  <c:ptCount val="7"/>
                  <c:pt idx="0">
                    <c:v>1.5172350890024409</c:v>
                  </c:pt>
                  <c:pt idx="1">
                    <c:v>1.9552747633728662</c:v>
                  </c:pt>
                  <c:pt idx="2">
                    <c:v>2.6575463529408769</c:v>
                  </c:pt>
                  <c:pt idx="3">
                    <c:v>1.0531805973594366</c:v>
                  </c:pt>
                  <c:pt idx="4">
                    <c:v>2.2268484848000982</c:v>
                  </c:pt>
                  <c:pt idx="5">
                    <c:v>1.4896203064160189</c:v>
                  </c:pt>
                  <c:pt idx="6">
                    <c:v>1.1991515649668172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proportion'!$C$43:$I$43</c:f>
              <c:numCache>
                <c:formatCode>General</c:formatCode>
                <c:ptCount val="7"/>
                <c:pt idx="0">
                  <c:v>6.8121597945171874</c:v>
                </c:pt>
                <c:pt idx="1">
                  <c:v>17.947284931069316</c:v>
                </c:pt>
                <c:pt idx="2">
                  <c:v>33.472245189961676</c:v>
                </c:pt>
                <c:pt idx="3">
                  <c:v>2.5764574173924153</c:v>
                </c:pt>
                <c:pt idx="4">
                  <c:v>17.938132884406528</c:v>
                </c:pt>
                <c:pt idx="5">
                  <c:v>11.972283394799161</c:v>
                </c:pt>
                <c:pt idx="6">
                  <c:v>9.3038425954766844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4-4B30-9BE7-E645C6AA9D1A}"/>
            </c:ext>
          </c:extLst>
        </c:ser>
        <c:ser>
          <c:idx val="1"/>
          <c:order val="1"/>
          <c:tx>
            <c:v>Used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proportion'!$C$58:$I$58</c:f>
                <c:numCache>
                  <c:formatCode>General</c:formatCode>
                  <c:ptCount val="7"/>
                  <c:pt idx="0">
                    <c:v>0.25352269400894079</c:v>
                  </c:pt>
                  <c:pt idx="1">
                    <c:v>1.3789297887197933</c:v>
                  </c:pt>
                  <c:pt idx="2">
                    <c:v>1.2040481331138453</c:v>
                  </c:pt>
                  <c:pt idx="3">
                    <c:v>0</c:v>
                  </c:pt>
                  <c:pt idx="4">
                    <c:v>0.94619427369453235</c:v>
                  </c:pt>
                  <c:pt idx="5">
                    <c:v>1.1913649785329088</c:v>
                  </c:pt>
                  <c:pt idx="6">
                    <c:v>0.5158934506255648</c:v>
                  </c:pt>
                </c:numCache>
              </c:numRef>
            </c:plus>
            <c:minus>
              <c:numRef>
                <c:f>'radio site proportion'!$C$58:$I$58</c:f>
                <c:numCache>
                  <c:formatCode>General</c:formatCode>
                  <c:ptCount val="7"/>
                  <c:pt idx="0">
                    <c:v>0.25352269400894079</c:v>
                  </c:pt>
                  <c:pt idx="1">
                    <c:v>1.3789297887197933</c:v>
                  </c:pt>
                  <c:pt idx="2">
                    <c:v>1.2040481331138453</c:v>
                  </c:pt>
                  <c:pt idx="3">
                    <c:v>0</c:v>
                  </c:pt>
                  <c:pt idx="4">
                    <c:v>0.94619427369453235</c:v>
                  </c:pt>
                  <c:pt idx="5">
                    <c:v>1.1913649785329088</c:v>
                  </c:pt>
                  <c:pt idx="6">
                    <c:v>0.5158934506255648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proportion'!$C$57:$I$57</c:f>
              <c:numCache>
                <c:formatCode>General</c:formatCode>
                <c:ptCount val="7"/>
                <c:pt idx="0">
                  <c:v>0.3794642857142857</c:v>
                </c:pt>
                <c:pt idx="1">
                  <c:v>31.921542893592768</c:v>
                </c:pt>
                <c:pt idx="2">
                  <c:v>40.895831710096019</c:v>
                </c:pt>
                <c:pt idx="3">
                  <c:v>0</c:v>
                </c:pt>
                <c:pt idx="4">
                  <c:v>13.470565463114616</c:v>
                </c:pt>
                <c:pt idx="5">
                  <c:v>11.37843617105419</c:v>
                </c:pt>
                <c:pt idx="6">
                  <c:v>1.9541594764281254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E4-4B30-9BE7-E645C6AA9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7477620152447"/>
          <c:y val="6.84136758658732E-2"/>
          <c:w val="0.25715596421110298"/>
          <c:h val="8.8685973261870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1">
                <a:latin typeface="Times New Roman" panose="02020603050405020304" pitchFamily="18" charset="0"/>
                <a:ea typeface="等线" panose="02010600030101010101" pitchFamily="2" charset="-122"/>
                <a:cs typeface="Times New Roman" panose="02020603050405020304" pitchFamily="18" charset="0"/>
              </a:rPr>
              <a:t>Ⅱ </a:t>
            </a:r>
            <a:r>
              <a:rPr lang="en-US" altLang="zh-CN" sz="12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Breeding site</a:t>
            </a:r>
            <a:endParaRPr lang="zh-CN" alt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628201507501439"/>
          <c:y val="2.5838690081068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404543532204017"/>
          <c:y val="0.14997306269869107"/>
          <c:w val="0.82102986005673062"/>
          <c:h val="0.64852142995866857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proportion'!$C$46:$I$46</c:f>
                <c:numCache>
                  <c:formatCode>General</c:formatCode>
                  <c:ptCount val="7"/>
                  <c:pt idx="0">
                    <c:v>0.17944541484716156</c:v>
                  </c:pt>
                  <c:pt idx="1">
                    <c:v>1.9630206274489135</c:v>
                  </c:pt>
                  <c:pt idx="2">
                    <c:v>3.5684429078816393</c:v>
                  </c:pt>
                  <c:pt idx="3">
                    <c:v>0.22555567862748579</c:v>
                  </c:pt>
                  <c:pt idx="4">
                    <c:v>3.1222287824217085</c:v>
                  </c:pt>
                  <c:pt idx="5">
                    <c:v>2.9508832287859841</c:v>
                  </c:pt>
                  <c:pt idx="6">
                    <c:v>0</c:v>
                  </c:pt>
                </c:numCache>
              </c:numRef>
            </c:plus>
            <c:minus>
              <c:numRef>
                <c:f>'radio site proportion'!$C$46:$I$46</c:f>
                <c:numCache>
                  <c:formatCode>General</c:formatCode>
                  <c:ptCount val="7"/>
                  <c:pt idx="0">
                    <c:v>0.17944541484716156</c:v>
                  </c:pt>
                  <c:pt idx="1">
                    <c:v>1.9630206274489135</c:v>
                  </c:pt>
                  <c:pt idx="2">
                    <c:v>3.5684429078816393</c:v>
                  </c:pt>
                  <c:pt idx="3">
                    <c:v>0.22555567862748579</c:v>
                  </c:pt>
                  <c:pt idx="4">
                    <c:v>3.1222287824217085</c:v>
                  </c:pt>
                  <c:pt idx="5">
                    <c:v>2.9508832287859841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proportion'!$C$45:$I$45</c:f>
              <c:numCache>
                <c:formatCode>General</c:formatCode>
                <c:ptCount val="7"/>
                <c:pt idx="0">
                  <c:v>0.17944541484716156</c:v>
                </c:pt>
                <c:pt idx="1">
                  <c:v>10.62813527354859</c:v>
                </c:pt>
                <c:pt idx="2">
                  <c:v>20.361972087061218</c:v>
                </c:pt>
                <c:pt idx="3">
                  <c:v>0.84220073234931303</c:v>
                </c:pt>
                <c:pt idx="4">
                  <c:v>22.657459904401872</c:v>
                </c:pt>
                <c:pt idx="5">
                  <c:v>45.315591393933147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BE3-B42A-20CF95A3164E}"/>
            </c:ext>
          </c:extLst>
        </c:ser>
        <c:ser>
          <c:idx val="1"/>
          <c:order val="1"/>
          <c:tx>
            <c:v>Used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proportion'!$C$60:$I$60</c:f>
                <c:numCache>
                  <c:formatCode>General</c:formatCode>
                  <c:ptCount val="7"/>
                  <c:pt idx="0">
                    <c:v>0.44032654851317876</c:v>
                  </c:pt>
                  <c:pt idx="1">
                    <c:v>0.90643142021511824</c:v>
                  </c:pt>
                  <c:pt idx="2">
                    <c:v>1.5126213528800188</c:v>
                  </c:pt>
                  <c:pt idx="3">
                    <c:v>0.23134537577248496</c:v>
                  </c:pt>
                  <c:pt idx="4">
                    <c:v>1.6601839309563038</c:v>
                  </c:pt>
                  <c:pt idx="5">
                    <c:v>1.5514367145991266</c:v>
                  </c:pt>
                  <c:pt idx="6">
                    <c:v>0</c:v>
                  </c:pt>
                </c:numCache>
              </c:numRef>
            </c:plus>
            <c:minus>
              <c:numRef>
                <c:f>'radio site proportion'!$C$60:$I$60</c:f>
                <c:numCache>
                  <c:formatCode>General</c:formatCode>
                  <c:ptCount val="7"/>
                  <c:pt idx="0">
                    <c:v>0.44032654851317876</c:v>
                  </c:pt>
                  <c:pt idx="1">
                    <c:v>0.90643142021511824</c:v>
                  </c:pt>
                  <c:pt idx="2">
                    <c:v>1.5126213528800188</c:v>
                  </c:pt>
                  <c:pt idx="3">
                    <c:v>0.23134537577248496</c:v>
                  </c:pt>
                  <c:pt idx="4">
                    <c:v>1.6601839309563038</c:v>
                  </c:pt>
                  <c:pt idx="5">
                    <c:v>1.5514367145991266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proportion'!$C$59:$I$59</c:f>
              <c:numCache>
                <c:formatCode>General</c:formatCode>
                <c:ptCount val="7"/>
                <c:pt idx="0">
                  <c:v>0.5819339895773018</c:v>
                </c:pt>
                <c:pt idx="1">
                  <c:v>5.2043814591761244</c:v>
                </c:pt>
                <c:pt idx="2">
                  <c:v>54.573675919393267</c:v>
                </c:pt>
                <c:pt idx="3">
                  <c:v>0.35547785547785549</c:v>
                </c:pt>
                <c:pt idx="4">
                  <c:v>18.558061264803708</c:v>
                </c:pt>
                <c:pt idx="5">
                  <c:v>20.726469511571743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19-4BE3-B42A-20CF95A31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105281122370914"/>
              <c:y val="0.908854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5921401080470322E-2"/>
              <c:y val="0.13971989829396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329793639111493"/>
          <c:y val="4.126935355031975E-2"/>
          <c:w val="0.25715596421110298"/>
          <c:h val="8.87477446998116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1" i="0" u="none" strike="noStrike" baseline="0">
                <a:effectLst/>
                <a:latin typeface="Times New Roman" panose="02020603050405020304" pitchFamily="18" charset="0"/>
                <a:ea typeface="等线" panose="02010600030101010101" pitchFamily="2" charset="-122"/>
                <a:cs typeface="Times New Roman" panose="02020603050405020304" pitchFamily="18" charset="0"/>
              </a:rPr>
              <a:t>Ⅲ </a:t>
            </a:r>
            <a:r>
              <a:rPr lang="en-US" altLang="zh-CN" sz="12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Breeding site</a:t>
            </a:r>
            <a:endParaRPr lang="zh-CN" alt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8976507701817026"/>
          <c:y val="4.1615939256307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7.1086778215223093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proportion'!$C$48:$I$48</c:f>
                <c:numCache>
                  <c:formatCode>General</c:formatCode>
                  <c:ptCount val="7"/>
                  <c:pt idx="0">
                    <c:v>1.5840736852053312</c:v>
                  </c:pt>
                  <c:pt idx="1">
                    <c:v>3.5254125811522021</c:v>
                  </c:pt>
                  <c:pt idx="2">
                    <c:v>1.4158243124186884</c:v>
                  </c:pt>
                  <c:pt idx="3">
                    <c:v>2.2613267943479554</c:v>
                  </c:pt>
                  <c:pt idx="4">
                    <c:v>0</c:v>
                  </c:pt>
                  <c:pt idx="5">
                    <c:v>3.9899291638385881</c:v>
                  </c:pt>
                  <c:pt idx="6">
                    <c:v>0</c:v>
                  </c:pt>
                </c:numCache>
              </c:numRef>
            </c:plus>
            <c:minus>
              <c:numRef>
                <c:f>'radio site proportion'!$C$48:$I$48</c:f>
                <c:numCache>
                  <c:formatCode>General</c:formatCode>
                  <c:ptCount val="7"/>
                  <c:pt idx="0">
                    <c:v>1.5840736852053312</c:v>
                  </c:pt>
                  <c:pt idx="1">
                    <c:v>3.5254125811522021</c:v>
                  </c:pt>
                  <c:pt idx="2">
                    <c:v>1.4158243124186884</c:v>
                  </c:pt>
                  <c:pt idx="3">
                    <c:v>2.2613267943479554</c:v>
                  </c:pt>
                  <c:pt idx="4">
                    <c:v>0</c:v>
                  </c:pt>
                  <c:pt idx="5">
                    <c:v>3.9899291638385881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proportion'!$C$47:$I$47</c:f>
              <c:numCache>
                <c:formatCode>General</c:formatCode>
                <c:ptCount val="7"/>
                <c:pt idx="0">
                  <c:v>2.8313185703715336</c:v>
                </c:pt>
                <c:pt idx="1">
                  <c:v>43.624084795136071</c:v>
                </c:pt>
                <c:pt idx="2">
                  <c:v>11.133928039400233</c:v>
                </c:pt>
                <c:pt idx="3">
                  <c:v>5.8466687526156553</c:v>
                </c:pt>
                <c:pt idx="4">
                  <c:v>0</c:v>
                </c:pt>
                <c:pt idx="5">
                  <c:v>36.54403491476311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E-4FFA-8D91-320FFA2B64DA}"/>
            </c:ext>
          </c:extLst>
        </c:ser>
        <c:ser>
          <c:idx val="1"/>
          <c:order val="1"/>
          <c:tx>
            <c:v>Used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proportion'!$C$62:$I$62</c:f>
                <c:numCache>
                  <c:formatCode>General</c:formatCode>
                  <c:ptCount val="7"/>
                  <c:pt idx="0">
                    <c:v>0.51101307136509644</c:v>
                  </c:pt>
                  <c:pt idx="1">
                    <c:v>4.9196579161580365</c:v>
                  </c:pt>
                  <c:pt idx="2">
                    <c:v>3.1561062602349028</c:v>
                  </c:pt>
                  <c:pt idx="3">
                    <c:v>1.3127364207023142</c:v>
                  </c:pt>
                  <c:pt idx="4">
                    <c:v>0</c:v>
                  </c:pt>
                  <c:pt idx="5">
                    <c:v>1.0813586579881289</c:v>
                  </c:pt>
                  <c:pt idx="6">
                    <c:v>0</c:v>
                  </c:pt>
                </c:numCache>
              </c:numRef>
            </c:plus>
            <c:minus>
              <c:numRef>
                <c:f>'radio site proportion'!$C$62:$I$62</c:f>
                <c:numCache>
                  <c:formatCode>General</c:formatCode>
                  <c:ptCount val="7"/>
                  <c:pt idx="0">
                    <c:v>0.51101307136509644</c:v>
                  </c:pt>
                  <c:pt idx="1">
                    <c:v>4.9196579161580365</c:v>
                  </c:pt>
                  <c:pt idx="2">
                    <c:v>3.1561062602349028</c:v>
                  </c:pt>
                  <c:pt idx="3">
                    <c:v>1.3127364207023142</c:v>
                  </c:pt>
                  <c:pt idx="4">
                    <c:v>0</c:v>
                  </c:pt>
                  <c:pt idx="5">
                    <c:v>1.0813586579881289</c:v>
                  </c:pt>
                  <c:pt idx="6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proportion'!$C$61:$I$61</c:f>
              <c:numCache>
                <c:formatCode>General</c:formatCode>
                <c:ptCount val="7"/>
                <c:pt idx="0">
                  <c:v>1.416223737652309</c:v>
                </c:pt>
                <c:pt idx="1">
                  <c:v>34.734618663190091</c:v>
                </c:pt>
                <c:pt idx="2">
                  <c:v>44.89921275635561</c:v>
                </c:pt>
                <c:pt idx="3">
                  <c:v>5.830366544652259</c:v>
                </c:pt>
                <c:pt idx="4">
                  <c:v>0</c:v>
                </c:pt>
                <c:pt idx="5">
                  <c:v>13.119578298149726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AE-4FFA-8D91-320FFA2B6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105281122370914"/>
              <c:y val="0.908854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5013656496062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679282769910136"/>
          <c:y val="6.2559527063176967E-2"/>
          <c:w val="0.25715596421110298"/>
          <c:h val="8.8747707949254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Male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7.1086778215223093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proportion'!$C$50:$I$50</c:f>
                <c:numCache>
                  <c:formatCode>General</c:formatCode>
                  <c:ptCount val="7"/>
                  <c:pt idx="0">
                    <c:v>1.2266515172148234</c:v>
                  </c:pt>
                  <c:pt idx="1">
                    <c:v>4.6067344292341463</c:v>
                  </c:pt>
                  <c:pt idx="2">
                    <c:v>3.1342235042517466</c:v>
                  </c:pt>
                  <c:pt idx="3">
                    <c:v>0.94904031310423509</c:v>
                  </c:pt>
                  <c:pt idx="4">
                    <c:v>3.3136732620042246</c:v>
                  </c:pt>
                  <c:pt idx="5">
                    <c:v>4.7769730692514774</c:v>
                  </c:pt>
                  <c:pt idx="6">
                    <c:v>1.5636111195306579</c:v>
                  </c:pt>
                </c:numCache>
              </c:numRef>
            </c:plus>
            <c:minus>
              <c:numRef>
                <c:f>'radio site proportion'!$C$50:$I$50</c:f>
                <c:numCache>
                  <c:formatCode>General</c:formatCode>
                  <c:ptCount val="7"/>
                  <c:pt idx="0">
                    <c:v>1.2266515172148234</c:v>
                  </c:pt>
                  <c:pt idx="1">
                    <c:v>4.6067344292341463</c:v>
                  </c:pt>
                  <c:pt idx="2">
                    <c:v>3.1342235042517466</c:v>
                  </c:pt>
                  <c:pt idx="3">
                    <c:v>0.94904031310423509</c:v>
                  </c:pt>
                  <c:pt idx="4">
                    <c:v>3.3136732620042246</c:v>
                  </c:pt>
                  <c:pt idx="5">
                    <c:v>4.7769730692514774</c:v>
                  </c:pt>
                  <c:pt idx="6">
                    <c:v>1.5636111195306579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proportion'!$C$49:$I$49</c:f>
              <c:numCache>
                <c:formatCode>General</c:formatCode>
                <c:ptCount val="7"/>
                <c:pt idx="0">
                  <c:v>3.4116659084847374</c:v>
                </c:pt>
                <c:pt idx="1">
                  <c:v>23.914162820245949</c:v>
                </c:pt>
                <c:pt idx="2">
                  <c:v>20.731106671350478</c:v>
                </c:pt>
                <c:pt idx="3">
                  <c:v>2.9988283411392227</c:v>
                </c:pt>
                <c:pt idx="4">
                  <c:v>13.872922727251803</c:v>
                </c:pt>
                <c:pt idx="5">
                  <c:v>31.4138661713334</c:v>
                </c:pt>
                <c:pt idx="6">
                  <c:v>3.664140307871417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7-4E8C-83E5-447D071BCA01}"/>
            </c:ext>
          </c:extLst>
        </c:ser>
        <c:ser>
          <c:idx val="1"/>
          <c:order val="1"/>
          <c:tx>
            <c:v>Used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proportion'!$C$64:$I$64</c:f>
                <c:numCache>
                  <c:formatCode>General</c:formatCode>
                  <c:ptCount val="7"/>
                  <c:pt idx="0">
                    <c:v>0.28960753292122177</c:v>
                  </c:pt>
                  <c:pt idx="1">
                    <c:v>4.3797695921822983</c:v>
                  </c:pt>
                  <c:pt idx="2">
                    <c:v>2.1045842496083438</c:v>
                  </c:pt>
                  <c:pt idx="3">
                    <c:v>0.89552003622044152</c:v>
                  </c:pt>
                  <c:pt idx="4">
                    <c:v>2.3141669977189485</c:v>
                  </c:pt>
                  <c:pt idx="5">
                    <c:v>1.5270615472345048</c:v>
                  </c:pt>
                  <c:pt idx="6">
                    <c:v>0.42886968581356083</c:v>
                  </c:pt>
                </c:numCache>
              </c:numRef>
            </c:plus>
            <c:minus>
              <c:numRef>
                <c:f>'radio site proportion'!$C$64:$I$64</c:f>
                <c:numCache>
                  <c:formatCode>General</c:formatCode>
                  <c:ptCount val="7"/>
                  <c:pt idx="0">
                    <c:v>0.28960753292122177</c:v>
                  </c:pt>
                  <c:pt idx="1">
                    <c:v>4.3797695921822983</c:v>
                  </c:pt>
                  <c:pt idx="2">
                    <c:v>2.1045842496083438</c:v>
                  </c:pt>
                  <c:pt idx="3">
                    <c:v>0.89552003622044152</c:v>
                  </c:pt>
                  <c:pt idx="4">
                    <c:v>2.3141669977189485</c:v>
                  </c:pt>
                  <c:pt idx="5">
                    <c:v>1.5270615472345048</c:v>
                  </c:pt>
                  <c:pt idx="6">
                    <c:v>0.42886968581356083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proportion'!$C$63:$I$63</c:f>
              <c:numCache>
                <c:formatCode>General</c:formatCode>
                <c:ptCount val="7"/>
                <c:pt idx="0">
                  <c:v>0.66146851861137579</c:v>
                </c:pt>
                <c:pt idx="1">
                  <c:v>23.564275565577585</c:v>
                </c:pt>
                <c:pt idx="2">
                  <c:v>47.505879485369348</c:v>
                </c:pt>
                <c:pt idx="3">
                  <c:v>2.0915712879998591</c:v>
                </c:pt>
                <c:pt idx="4">
                  <c:v>10.103797179312908</c:v>
                </c:pt>
                <c:pt idx="5">
                  <c:v>15.165834229779838</c:v>
                </c:pt>
                <c:pt idx="6">
                  <c:v>0.90717373334908746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37-4E8C-83E5-447D071BC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884682107700947"/>
          <c:y val="8.3646808024289532E-2"/>
          <c:w val="0.25715590358952067"/>
          <c:h val="8.8747707949254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Female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40462573687"/>
          <c:y val="0.14997300059464949"/>
          <c:w val="0.82102986005673062"/>
          <c:h val="0.66429842128016947"/>
        </c:manualLayout>
      </c:layout>
      <c:barChart>
        <c:barDir val="col"/>
        <c:grouping val="clustered"/>
        <c:varyColors val="0"/>
        <c:ser>
          <c:idx val="1"/>
          <c:order val="0"/>
          <c:tx>
            <c:v>Available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proportion'!$C$52:$I$52</c:f>
                <c:numCache>
                  <c:formatCode>General</c:formatCode>
                  <c:ptCount val="7"/>
                  <c:pt idx="0">
                    <c:v>2.5180672631986045</c:v>
                  </c:pt>
                  <c:pt idx="1">
                    <c:v>2.2350939601436735</c:v>
                  </c:pt>
                  <c:pt idx="2">
                    <c:v>4.6787043761369862</c:v>
                  </c:pt>
                  <c:pt idx="3">
                    <c:v>0.52622331667272226</c:v>
                  </c:pt>
                  <c:pt idx="4">
                    <c:v>4.2502648684740079</c:v>
                  </c:pt>
                  <c:pt idx="5">
                    <c:v>7.2945656924968896</c:v>
                  </c:pt>
                  <c:pt idx="6">
                    <c:v>2.8688281978257484</c:v>
                  </c:pt>
                </c:numCache>
              </c:numRef>
            </c:plus>
            <c:minus>
              <c:numRef>
                <c:f>'radio site proportion'!$C$52:$I$52</c:f>
                <c:numCache>
                  <c:formatCode>General</c:formatCode>
                  <c:ptCount val="7"/>
                  <c:pt idx="0">
                    <c:v>2.5180672631986045</c:v>
                  </c:pt>
                  <c:pt idx="1">
                    <c:v>2.2350939601436735</c:v>
                  </c:pt>
                  <c:pt idx="2">
                    <c:v>4.6787043761369862</c:v>
                  </c:pt>
                  <c:pt idx="3">
                    <c:v>0.52622331667272226</c:v>
                  </c:pt>
                  <c:pt idx="4">
                    <c:v>4.2502648684740079</c:v>
                  </c:pt>
                  <c:pt idx="5">
                    <c:v>7.2945656924968896</c:v>
                  </c:pt>
                  <c:pt idx="6">
                    <c:v>2.8688281978257484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proportion'!$C$51:$I$51</c:f>
              <c:numCache>
                <c:formatCode>General</c:formatCode>
                <c:ptCount val="7"/>
                <c:pt idx="0">
                  <c:v>4.2660066340351985</c:v>
                </c:pt>
                <c:pt idx="1">
                  <c:v>18.443134384079837</c:v>
                </c:pt>
                <c:pt idx="2">
                  <c:v>32.035237932703325</c:v>
                </c:pt>
                <c:pt idx="3">
                  <c:v>0.74364017709387742</c:v>
                </c:pt>
                <c:pt idx="4">
                  <c:v>18.635524017947585</c:v>
                </c:pt>
                <c:pt idx="5">
                  <c:v>20.262293466369407</c:v>
                </c:pt>
                <c:pt idx="6">
                  <c:v>5.6000026394321401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1-4DE3-93E6-810878BC02CE}"/>
            </c:ext>
          </c:extLst>
        </c:ser>
        <c:ser>
          <c:idx val="0"/>
          <c:order val="1"/>
          <c:tx>
            <c:v>Uesd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proportion'!$C$66:$I$66</c:f>
                <c:numCache>
                  <c:formatCode>General</c:formatCode>
                  <c:ptCount val="7"/>
                  <c:pt idx="0">
                    <c:v>0.38566708371987346</c:v>
                  </c:pt>
                  <c:pt idx="1">
                    <c:v>6.1148364431673929</c:v>
                  </c:pt>
                  <c:pt idx="2">
                    <c:v>3.1114767486295953</c:v>
                  </c:pt>
                  <c:pt idx="3">
                    <c:v>0</c:v>
                  </c:pt>
                  <c:pt idx="4">
                    <c:v>1.6245278204179507</c:v>
                  </c:pt>
                  <c:pt idx="5">
                    <c:v>2.5452574253955178</c:v>
                  </c:pt>
                  <c:pt idx="6">
                    <c:v>0.68713849990921361</c:v>
                  </c:pt>
                </c:numCache>
              </c:numRef>
            </c:plus>
            <c:minus>
              <c:numRef>
                <c:f>'radio site proportion'!$C$66:$I$66</c:f>
                <c:numCache>
                  <c:formatCode>General</c:formatCode>
                  <c:ptCount val="7"/>
                  <c:pt idx="0">
                    <c:v>0.38566708371987346</c:v>
                  </c:pt>
                  <c:pt idx="1">
                    <c:v>6.1148364431673929</c:v>
                  </c:pt>
                  <c:pt idx="2">
                    <c:v>3.1114767486295953</c:v>
                  </c:pt>
                  <c:pt idx="3">
                    <c:v>0</c:v>
                  </c:pt>
                  <c:pt idx="4">
                    <c:v>1.6245278204179507</c:v>
                  </c:pt>
                  <c:pt idx="5">
                    <c:v>2.5452574253955178</c:v>
                  </c:pt>
                  <c:pt idx="6">
                    <c:v>0.68713849990921361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proportion'!$C$65:$I$65</c:f>
              <c:numCache>
                <c:formatCode>General</c:formatCode>
                <c:ptCount val="7"/>
                <c:pt idx="0">
                  <c:v>0.91816424021838028</c:v>
                </c:pt>
                <c:pt idx="1">
                  <c:v>25.299445486703949</c:v>
                </c:pt>
                <c:pt idx="2">
                  <c:v>41.026696256044822</c:v>
                </c:pt>
                <c:pt idx="3">
                  <c:v>0</c:v>
                </c:pt>
                <c:pt idx="4">
                  <c:v>17.554588696567873</c:v>
                </c:pt>
                <c:pt idx="5">
                  <c:v>14.01430756765599</c:v>
                </c:pt>
                <c:pt idx="6">
                  <c:v>1.1867977528089888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1-4DE3-93E6-810878BC0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14242895776326"/>
          <c:y val="7.3432999236397178E-2"/>
          <c:w val="0.25668126567856464"/>
          <c:h val="8.8747707949254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All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508660137053732"/>
          <c:y val="0.18675309294369782"/>
          <c:w val="0.82102986005673062"/>
          <c:h val="0.60653270428201533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proportion'!$C$54:$I$54</c:f>
                <c:numCache>
                  <c:formatCode>General</c:formatCode>
                  <c:ptCount val="7"/>
                  <c:pt idx="0">
                    <c:v>1.0524544141594496</c:v>
                  </c:pt>
                  <c:pt idx="1">
                    <c:v>3.3695465339829989</c:v>
                  </c:pt>
                  <c:pt idx="2">
                    <c:v>2.7905661036349114</c:v>
                  </c:pt>
                  <c:pt idx="3">
                    <c:v>0.81612174661466552</c:v>
                  </c:pt>
                  <c:pt idx="4">
                    <c:v>2.5253986075359824</c:v>
                  </c:pt>
                  <c:pt idx="5">
                    <c:v>3.9909929948282046</c:v>
                  </c:pt>
                  <c:pt idx="6">
                    <c:v>1.282144583712737</c:v>
                  </c:pt>
                </c:numCache>
              </c:numRef>
            </c:plus>
            <c:minus>
              <c:numRef>
                <c:f>'radio site proportion'!$C$54:$I$54</c:f>
                <c:numCache>
                  <c:formatCode>General</c:formatCode>
                  <c:ptCount val="7"/>
                  <c:pt idx="0">
                    <c:v>1.0524544141594496</c:v>
                  </c:pt>
                  <c:pt idx="1">
                    <c:v>3.3695465339829989</c:v>
                  </c:pt>
                  <c:pt idx="2">
                    <c:v>2.7905661036349114</c:v>
                  </c:pt>
                  <c:pt idx="3">
                    <c:v>0.81612174661466552</c:v>
                  </c:pt>
                  <c:pt idx="4">
                    <c:v>2.5253986075359824</c:v>
                  </c:pt>
                  <c:pt idx="5">
                    <c:v>3.9909929948282046</c:v>
                  </c:pt>
                  <c:pt idx="6">
                    <c:v>1.282144583712737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proportion'!$C$53:$I$53</c:f>
              <c:numCache>
                <c:formatCode>General</c:formatCode>
                <c:ptCount val="7"/>
                <c:pt idx="0">
                  <c:v>3.92</c:v>
                </c:pt>
                <c:pt idx="1">
                  <c:v>21.84</c:v>
                </c:pt>
                <c:pt idx="2">
                  <c:v>24.36</c:v>
                </c:pt>
                <c:pt idx="3">
                  <c:v>2.83</c:v>
                </c:pt>
                <c:pt idx="4">
                  <c:v>15.11</c:v>
                </c:pt>
                <c:pt idx="5">
                  <c:v>27.56</c:v>
                </c:pt>
                <c:pt idx="6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2-463D-8E42-E65CC24CCF29}"/>
            </c:ext>
          </c:extLst>
        </c:ser>
        <c:ser>
          <c:idx val="1"/>
          <c:order val="1"/>
          <c:tx>
            <c:v>Used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site proportion'!$C$68:$I$68</c:f>
                <c:numCache>
                  <c:formatCode>General</c:formatCode>
                  <c:ptCount val="7"/>
                  <c:pt idx="0">
                    <c:v>0.22318963968350741</c:v>
                  </c:pt>
                  <c:pt idx="1">
                    <c:v>3.3942610824545234</c:v>
                  </c:pt>
                  <c:pt idx="2">
                    <c:v>1.7436380677394725</c:v>
                  </c:pt>
                  <c:pt idx="3">
                    <c:v>0.66779439206149982</c:v>
                  </c:pt>
                  <c:pt idx="4">
                    <c:v>1.8320103545931965</c:v>
                  </c:pt>
                  <c:pt idx="5">
                    <c:v>1.2441790715622616</c:v>
                  </c:pt>
                  <c:pt idx="6">
                    <c:v>0.33801791881728965</c:v>
                  </c:pt>
                </c:numCache>
              </c:numRef>
            </c:plus>
            <c:minus>
              <c:numRef>
                <c:f>'radio site proportion'!$C$68:$I$68</c:f>
                <c:numCache>
                  <c:formatCode>General</c:formatCode>
                  <c:ptCount val="7"/>
                  <c:pt idx="0">
                    <c:v>0.22318963968350741</c:v>
                  </c:pt>
                  <c:pt idx="1">
                    <c:v>3.3942610824545234</c:v>
                  </c:pt>
                  <c:pt idx="2">
                    <c:v>1.7436380677394725</c:v>
                  </c:pt>
                  <c:pt idx="3">
                    <c:v>0.66779439206149982</c:v>
                  </c:pt>
                  <c:pt idx="4">
                    <c:v>1.8320103545931965</c:v>
                  </c:pt>
                  <c:pt idx="5">
                    <c:v>1.2441790715622616</c:v>
                  </c:pt>
                  <c:pt idx="6">
                    <c:v>0.33801791881728965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site proportion'!$C$42:$I$42</c:f>
              <c:strCache>
                <c:ptCount val="7"/>
                <c:pt idx="0">
                  <c:v>WA</c:v>
                </c:pt>
                <c:pt idx="1">
                  <c:v>SG</c:v>
                </c:pt>
                <c:pt idx="2">
                  <c:v>WL</c:v>
                </c:pt>
                <c:pt idx="3">
                  <c:v>RA</c:v>
                </c:pt>
                <c:pt idx="4">
                  <c:v>VP</c:v>
                </c:pt>
                <c:pt idx="5">
                  <c:v>FL</c:v>
                </c:pt>
                <c:pt idx="6">
                  <c:v>SB</c:v>
                </c:pt>
              </c:strCache>
            </c:strRef>
          </c:cat>
          <c:val>
            <c:numRef>
              <c:f>'radio site proportion'!$C$67:$I$67</c:f>
              <c:numCache>
                <c:formatCode>General</c:formatCode>
                <c:ptCount val="7"/>
                <c:pt idx="0">
                  <c:v>0.68289999999999995</c:v>
                </c:pt>
                <c:pt idx="1">
                  <c:v>24.725300000000001</c:v>
                </c:pt>
                <c:pt idx="2">
                  <c:v>45.860599999999998</c:v>
                </c:pt>
                <c:pt idx="3">
                  <c:v>1.4764999999999999</c:v>
                </c:pt>
                <c:pt idx="4">
                  <c:v>11.797599999999999</c:v>
                </c:pt>
                <c:pt idx="5">
                  <c:v>14.537100000000001</c:v>
                </c:pt>
                <c:pt idx="6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2-463D-8E42-E65CC24CC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460482798394595"/>
          <c:y val="5.8467847769028872E-2"/>
          <c:w val="0.25630951164181348"/>
          <c:h val="8.8685973261870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4759405074368"/>
          <c:y val="0.15277777777777779"/>
          <c:w val="0.84175240594925638"/>
          <c:h val="0.64228382910469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'habitat and ecological niche '!$N$46</c:f>
              <c:strCache>
                <c:ptCount val="1"/>
                <c:pt idx="0">
                  <c:v>April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'habitat and ecological niche '!$O$45:$S$45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'!$O$46:$S$46</c:f>
              <c:numCache>
                <c:formatCode>General</c:formatCode>
                <c:ptCount val="5"/>
                <c:pt idx="0">
                  <c:v>12.373819602735265</c:v>
                </c:pt>
                <c:pt idx="1">
                  <c:v>20.644741126668837</c:v>
                </c:pt>
                <c:pt idx="2">
                  <c:v>17.909475740801042</c:v>
                </c:pt>
                <c:pt idx="3">
                  <c:v>15.760338651904918</c:v>
                </c:pt>
                <c:pt idx="4">
                  <c:v>33.31162487788994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B-4B74-A066-E251F104CCA2}"/>
            </c:ext>
          </c:extLst>
        </c:ser>
        <c:ser>
          <c:idx val="1"/>
          <c:order val="1"/>
          <c:tx>
            <c:strRef>
              <c:f>'habitat and ecological niche '!$N$47</c:f>
              <c:strCache>
                <c:ptCount val="1"/>
                <c:pt idx="0">
                  <c:v>May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'habitat and ecological niche '!$O$45:$S$45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'!$O$47:$S$47</c:f>
              <c:numCache>
                <c:formatCode>General</c:formatCode>
                <c:ptCount val="5"/>
                <c:pt idx="0">
                  <c:v>4.7713717693836974</c:v>
                </c:pt>
                <c:pt idx="1">
                  <c:v>9.5427435387673949</c:v>
                </c:pt>
                <c:pt idx="2">
                  <c:v>18.15772034459907</c:v>
                </c:pt>
                <c:pt idx="3">
                  <c:v>26.507620941020544</c:v>
                </c:pt>
                <c:pt idx="4">
                  <c:v>41.020543406229294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B-4B74-A066-E251F104CCA2}"/>
            </c:ext>
          </c:extLst>
        </c:ser>
        <c:ser>
          <c:idx val="2"/>
          <c:order val="2"/>
          <c:tx>
            <c:strRef>
              <c:f>'habitat and ecological niche '!$N$48</c:f>
              <c:strCache>
                <c:ptCount val="1"/>
                <c:pt idx="0">
                  <c:v>June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'habitat and ecological niche '!$O$45:$S$45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'!$O$48:$S$48</c:f>
              <c:numCache>
                <c:formatCode>General</c:formatCode>
                <c:ptCount val="5"/>
                <c:pt idx="0">
                  <c:v>3.3025099075297231</c:v>
                </c:pt>
                <c:pt idx="1">
                  <c:v>16.116248348745046</c:v>
                </c:pt>
                <c:pt idx="2">
                  <c:v>22.324966974900924</c:v>
                </c:pt>
                <c:pt idx="3">
                  <c:v>29.854689564068693</c:v>
                </c:pt>
                <c:pt idx="4">
                  <c:v>28.401585204755612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B-4B74-A066-E251F104CCA2}"/>
            </c:ext>
          </c:extLst>
        </c:ser>
        <c:ser>
          <c:idx val="3"/>
          <c:order val="3"/>
          <c:tx>
            <c:strRef>
              <c:f>'habitat and ecological niche '!$N$49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'habitat and ecological niche '!$O$45:$S$45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'!$O$49:$S$49</c:f>
              <c:numCache>
                <c:formatCode>General</c:formatCode>
                <c:ptCount val="5"/>
                <c:pt idx="0">
                  <c:v>8.019281332164768</c:v>
                </c:pt>
                <c:pt idx="1">
                  <c:v>15.249780893952671</c:v>
                </c:pt>
                <c:pt idx="2">
                  <c:v>18.507157464212678</c:v>
                </c:pt>
                <c:pt idx="3">
                  <c:v>22.056675430908559</c:v>
                </c:pt>
                <c:pt idx="4">
                  <c:v>36.167104878761322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B-4B74-A066-E251F104C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3379039"/>
        <c:axId val="102366655"/>
      </c:barChart>
      <c:catAx>
        <c:axId val="20133790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2" charset="-122"/>
                    <a:ea typeface="宋体" panose="02010600030101010101" pitchFamily="2" charset="-122"/>
                    <a:cs typeface="+mn-cs"/>
                  </a:defRPr>
                </a:pPr>
                <a:r>
                  <a:rPr lang="en-US" altLang="zh-CN" b="1">
                    <a:latin typeface="宋体" panose="02010600030101010101" pitchFamily="2" charset="-122"/>
                    <a:ea typeface="宋体" panose="02010600030101010101" pitchFamily="2" charset="-122"/>
                  </a:rPr>
                  <a:t>ecological niche </a:t>
                </a:r>
                <a:r>
                  <a:rPr lang="en-US" altLang="zh-CN" b="1" baseline="0">
                    <a:latin typeface="宋体" panose="02010600030101010101" pitchFamily="2" charset="-122"/>
                    <a:ea typeface="宋体" panose="02010600030101010101" pitchFamily="2" charset="-122"/>
                  </a:rPr>
                  <a:t>type</a:t>
                </a:r>
                <a:endParaRPr lang="zh-CN" altLang="en-US" b="1">
                  <a:latin typeface="宋体" panose="02010600030101010101" pitchFamily="2" charset="-122"/>
                  <a:ea typeface="宋体" panose="02010600030101010101" pitchFamily="2" charset="-122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宋体" panose="02010600030101010101" pitchFamily="2" charset="-122"/>
                  <a:ea typeface="宋体" panose="02010600030101010101" pitchFamily="2" charset="-122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02366655"/>
        <c:crosses val="autoZero"/>
        <c:auto val="1"/>
        <c:lblAlgn val="ctr"/>
        <c:lblOffset val="100"/>
        <c:noMultiLvlLbl val="0"/>
      </c:catAx>
      <c:valAx>
        <c:axId val="1023666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2" charset="-122"/>
                    <a:ea typeface="宋体" panose="02010600030101010101" pitchFamily="2" charset="-122"/>
                    <a:cs typeface="+mn-cs"/>
                  </a:defRPr>
                </a:pPr>
                <a:r>
                  <a:rPr lang="en-US" altLang="zh-CN" b="1">
                    <a:latin typeface="宋体" panose="02010600030101010101" pitchFamily="2" charset="-122"/>
                    <a:ea typeface="宋体" panose="02010600030101010101" pitchFamily="2" charset="-122"/>
                  </a:rPr>
                  <a:t>proportion</a:t>
                </a:r>
                <a:r>
                  <a:rPr lang="zh-CN" altLang="en-US" b="1">
                    <a:latin typeface="宋体" panose="02010600030101010101" pitchFamily="2" charset="-122"/>
                    <a:ea typeface="宋体" panose="02010600030101010101" pitchFamily="2" charset="-122"/>
                  </a:rPr>
                  <a:t>（</a:t>
                </a:r>
                <a:r>
                  <a:rPr lang="en-US" altLang="zh-CN" b="1">
                    <a:latin typeface="宋体" panose="02010600030101010101" pitchFamily="2" charset="-122"/>
                    <a:ea typeface="宋体" panose="02010600030101010101" pitchFamily="2" charset="-122"/>
                  </a:rPr>
                  <a:t>%</a:t>
                </a:r>
                <a:r>
                  <a:rPr lang="zh-CN" altLang="en-US" b="1">
                    <a:latin typeface="宋体" panose="02010600030101010101" pitchFamily="2" charset="-122"/>
                    <a:ea typeface="宋体" panose="02010600030101010101" pitchFamily="2" charset="-122"/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宋体" panose="02010600030101010101" pitchFamily="2" charset="-122"/>
                  <a:ea typeface="宋体" panose="02010600030101010101" pitchFamily="2" charset="-122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201337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69991251093613"/>
          <c:y val="6.0601851851851851E-2"/>
          <c:w val="0.33448884514435695"/>
          <c:h val="0.10143518518518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2" charset="-122"/>
              <a:ea typeface="宋体" panose="02010600030101010101" pitchFamily="2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4759405074368"/>
          <c:y val="7.8703865720488639E-2"/>
          <c:w val="0.84175240594925638"/>
          <c:h val="0.71635786267457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'habitat and ecological niche '!$Q$68</c:f>
              <c:strCache>
                <c:ptCount val="1"/>
                <c:pt idx="0">
                  <c:v>April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'!$Y$72:$AC$72</c:f>
                <c:numCache>
                  <c:formatCode>General</c:formatCode>
                  <c:ptCount val="5"/>
                  <c:pt idx="0">
                    <c:v>2.5624110954188559</c:v>
                  </c:pt>
                  <c:pt idx="1">
                    <c:v>10.200477972524645</c:v>
                  </c:pt>
                  <c:pt idx="2">
                    <c:v>4.2549489769720541</c:v>
                  </c:pt>
                  <c:pt idx="3">
                    <c:v>5.1799827649350316</c:v>
                  </c:pt>
                  <c:pt idx="4">
                    <c:v>7.5905845209023752</c:v>
                  </c:pt>
                </c:numCache>
              </c:numRef>
            </c:plus>
            <c:minus>
              <c:numRef>
                <c:f>'habitat and ecological niche '!$Y$72:$AC$72</c:f>
                <c:numCache>
                  <c:formatCode>General</c:formatCode>
                  <c:ptCount val="5"/>
                  <c:pt idx="0">
                    <c:v>2.5624110954188559</c:v>
                  </c:pt>
                  <c:pt idx="1">
                    <c:v>10.200477972524645</c:v>
                  </c:pt>
                  <c:pt idx="2">
                    <c:v>4.2549489769720541</c:v>
                  </c:pt>
                  <c:pt idx="3">
                    <c:v>5.1799827649350316</c:v>
                  </c:pt>
                  <c:pt idx="4">
                    <c:v>7.5905845209023752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'!$R$67:$V$67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'!$R$68:$V$68</c:f>
              <c:numCache>
                <c:formatCode>General</c:formatCode>
                <c:ptCount val="5"/>
                <c:pt idx="0">
                  <c:v>10.73928455108644</c:v>
                </c:pt>
                <c:pt idx="1">
                  <c:v>20.457246939947844</c:v>
                </c:pt>
                <c:pt idx="2">
                  <c:v>11.500745200096949</c:v>
                </c:pt>
                <c:pt idx="3">
                  <c:v>17.57172406655031</c:v>
                </c:pt>
                <c:pt idx="4">
                  <c:v>39.730999242318461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E-4E69-B144-CAD692CE4A31}"/>
            </c:ext>
          </c:extLst>
        </c:ser>
        <c:ser>
          <c:idx val="1"/>
          <c:order val="1"/>
          <c:tx>
            <c:strRef>
              <c:f>'habitat and ecological niche '!$Q$69</c:f>
              <c:strCache>
                <c:ptCount val="1"/>
                <c:pt idx="0">
                  <c:v>May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'!$Y$73:$AC$73</c:f>
                <c:numCache>
                  <c:formatCode>General</c:formatCode>
                  <c:ptCount val="5"/>
                  <c:pt idx="0">
                    <c:v>2.0760633602549055</c:v>
                  </c:pt>
                  <c:pt idx="1">
                    <c:v>2.577325071290351</c:v>
                  </c:pt>
                  <c:pt idx="2">
                    <c:v>3.6316795721236117</c:v>
                  </c:pt>
                  <c:pt idx="3">
                    <c:v>6.5387743588087215</c:v>
                  </c:pt>
                  <c:pt idx="4">
                    <c:v>2.8140981736756321</c:v>
                  </c:pt>
                </c:numCache>
              </c:numRef>
            </c:plus>
            <c:minus>
              <c:numRef>
                <c:f>'habitat and ecological niche '!$Y$73:$AC$73</c:f>
                <c:numCache>
                  <c:formatCode>General</c:formatCode>
                  <c:ptCount val="5"/>
                  <c:pt idx="0">
                    <c:v>2.0760633602549055</c:v>
                  </c:pt>
                  <c:pt idx="1">
                    <c:v>2.577325071290351</c:v>
                  </c:pt>
                  <c:pt idx="2">
                    <c:v>3.6316795721236117</c:v>
                  </c:pt>
                  <c:pt idx="3">
                    <c:v>6.5387743588087215</c:v>
                  </c:pt>
                  <c:pt idx="4">
                    <c:v>2.8140981736756321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'!$R$67:$V$67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'!$R$69:$V$69</c:f>
              <c:numCache>
                <c:formatCode>General</c:formatCode>
                <c:ptCount val="5"/>
                <c:pt idx="0">
                  <c:v>4.8849043588746595</c:v>
                </c:pt>
                <c:pt idx="1">
                  <c:v>4.0689329949222817</c:v>
                </c:pt>
                <c:pt idx="2">
                  <c:v>15.27946472571927</c:v>
                </c:pt>
                <c:pt idx="3">
                  <c:v>30.592277966640324</c:v>
                </c:pt>
                <c:pt idx="4">
                  <c:v>45.174419953843461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E-4E69-B144-CAD692CE4A31}"/>
            </c:ext>
          </c:extLst>
        </c:ser>
        <c:ser>
          <c:idx val="2"/>
          <c:order val="2"/>
          <c:tx>
            <c:strRef>
              <c:f>'habitat and ecological niche '!$Q$70</c:f>
              <c:strCache>
                <c:ptCount val="1"/>
                <c:pt idx="0">
                  <c:v>June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'!$Y$74:$AC$74</c:f>
                <c:numCache>
                  <c:formatCode>General</c:formatCode>
                  <c:ptCount val="5"/>
                  <c:pt idx="0">
                    <c:v>1.8946847031647931</c:v>
                  </c:pt>
                  <c:pt idx="1">
                    <c:v>6.5894391787397861</c:v>
                  </c:pt>
                  <c:pt idx="2">
                    <c:v>9.6387740996000986</c:v>
                  </c:pt>
                  <c:pt idx="3">
                    <c:v>8.9501630622748838</c:v>
                  </c:pt>
                  <c:pt idx="4">
                    <c:v>2.2230546094994699</c:v>
                  </c:pt>
                </c:numCache>
              </c:numRef>
            </c:plus>
            <c:minus>
              <c:numRef>
                <c:f>'habitat and ecological niche '!$Y$74:$AC$74</c:f>
                <c:numCache>
                  <c:formatCode>General</c:formatCode>
                  <c:ptCount val="5"/>
                  <c:pt idx="0">
                    <c:v>1.8946847031647931</c:v>
                  </c:pt>
                  <c:pt idx="1">
                    <c:v>6.5894391787397861</c:v>
                  </c:pt>
                  <c:pt idx="2">
                    <c:v>9.6387740996000986</c:v>
                  </c:pt>
                  <c:pt idx="3">
                    <c:v>8.9501630622748838</c:v>
                  </c:pt>
                  <c:pt idx="4">
                    <c:v>2.2230546094994699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'!$R$67:$V$67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'!$R$70:$V$70</c:f>
              <c:numCache>
                <c:formatCode>General</c:formatCode>
                <c:ptCount val="5"/>
                <c:pt idx="0">
                  <c:v>2.8049728049728055</c:v>
                </c:pt>
                <c:pt idx="1">
                  <c:v>10.820392889358407</c:v>
                </c:pt>
                <c:pt idx="2">
                  <c:v>26.201052164046274</c:v>
                </c:pt>
                <c:pt idx="3">
                  <c:v>33.369789001972912</c:v>
                </c:pt>
                <c:pt idx="4">
                  <c:v>26.803793139649599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1E-4E69-B144-CAD692CE4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3379039"/>
        <c:axId val="102366655"/>
      </c:barChart>
      <c:catAx>
        <c:axId val="20133790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2" charset="-122"/>
                    <a:ea typeface="宋体" panose="02010600030101010101" pitchFamily="2" charset="-122"/>
                    <a:cs typeface="+mn-cs"/>
                  </a:defRPr>
                </a:pPr>
                <a:r>
                  <a:rPr lang="en-US" altLang="zh-CN" b="1">
                    <a:latin typeface="宋体" panose="02010600030101010101" pitchFamily="2" charset="-122"/>
                    <a:ea typeface="宋体" panose="02010600030101010101" pitchFamily="2" charset="-122"/>
                  </a:rPr>
                  <a:t>Type of ecological</a:t>
                </a:r>
                <a:r>
                  <a:rPr lang="en-US" altLang="zh-CN" b="1" baseline="0">
                    <a:latin typeface="宋体" panose="02010600030101010101" pitchFamily="2" charset="-122"/>
                    <a:ea typeface="宋体" panose="02010600030101010101" pitchFamily="2" charset="-122"/>
                  </a:rPr>
                  <a:t> niche</a:t>
                </a:r>
                <a:endParaRPr lang="zh-CN" altLang="en-US" b="1">
                  <a:latin typeface="宋体" panose="02010600030101010101" pitchFamily="2" charset="-122"/>
                  <a:ea typeface="宋体" panose="02010600030101010101" pitchFamily="2" charset="-122"/>
                </a:endParaRPr>
              </a:p>
            </c:rich>
          </c:tx>
          <c:layout>
            <c:manualLayout>
              <c:xMode val="edge"/>
              <c:yMode val="edge"/>
              <c:x val="0.37997981021603067"/>
              <c:y val="0.88788049641942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宋体" panose="02010600030101010101" pitchFamily="2" charset="-122"/>
                  <a:ea typeface="宋体" panose="02010600030101010101" pitchFamily="2" charset="-122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02366655"/>
        <c:crosses val="autoZero"/>
        <c:auto val="1"/>
        <c:lblAlgn val="ctr"/>
        <c:lblOffset val="100"/>
        <c:noMultiLvlLbl val="0"/>
      </c:catAx>
      <c:valAx>
        <c:axId val="1023666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2" charset="-122"/>
                    <a:ea typeface="宋体" panose="02010600030101010101" pitchFamily="2" charset="-122"/>
                    <a:cs typeface="+mn-cs"/>
                  </a:defRPr>
                </a:pPr>
                <a:r>
                  <a:rPr lang="en-US" altLang="zh-CN" b="1">
                    <a:latin typeface="宋体" panose="02010600030101010101" pitchFamily="2" charset="-122"/>
                    <a:ea typeface="宋体" panose="02010600030101010101" pitchFamily="2" charset="-122"/>
                  </a:rPr>
                  <a:t>Average proportion</a:t>
                </a:r>
                <a:r>
                  <a:rPr lang="zh-CN" altLang="en-US" b="1">
                    <a:latin typeface="宋体" panose="02010600030101010101" pitchFamily="2" charset="-122"/>
                    <a:ea typeface="宋体" panose="02010600030101010101" pitchFamily="2" charset="-122"/>
                  </a:rPr>
                  <a:t>（</a:t>
                </a:r>
                <a:r>
                  <a:rPr lang="en-US" altLang="zh-CN" b="1">
                    <a:latin typeface="宋体" panose="02010600030101010101" pitchFamily="2" charset="-122"/>
                    <a:ea typeface="宋体" panose="02010600030101010101" pitchFamily="2" charset="-122"/>
                  </a:rPr>
                  <a:t>%</a:t>
                </a:r>
                <a:r>
                  <a:rPr lang="zh-CN" altLang="en-US" b="1">
                    <a:latin typeface="宋体" panose="02010600030101010101" pitchFamily="2" charset="-122"/>
                    <a:ea typeface="宋体" panose="02010600030101010101" pitchFamily="2" charset="-122"/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宋体" panose="02010600030101010101" pitchFamily="2" charset="-122"/>
                  <a:ea typeface="宋体" panose="02010600030101010101" pitchFamily="2" charset="-122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201337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92213473315835"/>
          <c:y val="0.15782407407407409"/>
          <c:w val="0.33448884514435695"/>
          <c:h val="0.10143518518518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2" charset="-122"/>
              <a:ea typeface="宋体" panose="02010600030101010101" pitchFamily="2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SJT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7.1086778215223093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proportion(km^2)'!$C$4:$K$4</c:f>
                <c:numCache>
                  <c:formatCode>General</c:formatCode>
                  <c:ptCount val="9"/>
                  <c:pt idx="0">
                    <c:v>1.5147663317979023</c:v>
                  </c:pt>
                  <c:pt idx="1">
                    <c:v>0</c:v>
                  </c:pt>
                  <c:pt idx="2">
                    <c:v>1.9577524379279918</c:v>
                  </c:pt>
                  <c:pt idx="3">
                    <c:v>0</c:v>
                  </c:pt>
                  <c:pt idx="4">
                    <c:v>2.6481189155836344</c:v>
                  </c:pt>
                  <c:pt idx="5">
                    <c:v>1.0533273342068232</c:v>
                  </c:pt>
                  <c:pt idx="6">
                    <c:v>0</c:v>
                  </c:pt>
                  <c:pt idx="7">
                    <c:v>3.716883632458281</c:v>
                  </c:pt>
                  <c:pt idx="8">
                    <c:v>1.1960693956501591</c:v>
                  </c:pt>
                </c:numCache>
              </c:numRef>
            </c:plus>
            <c:minus>
              <c:numRef>
                <c:f>'radio area proportion(km^2)'!$C$4:$K$4</c:f>
                <c:numCache>
                  <c:formatCode>General</c:formatCode>
                  <c:ptCount val="9"/>
                  <c:pt idx="0">
                    <c:v>1.5147663317979023</c:v>
                  </c:pt>
                  <c:pt idx="1">
                    <c:v>0</c:v>
                  </c:pt>
                  <c:pt idx="2">
                    <c:v>1.9577524379279918</c:v>
                  </c:pt>
                  <c:pt idx="3">
                    <c:v>0</c:v>
                  </c:pt>
                  <c:pt idx="4">
                    <c:v>2.6481189155836344</c:v>
                  </c:pt>
                  <c:pt idx="5">
                    <c:v>1.0533273342068232</c:v>
                  </c:pt>
                  <c:pt idx="6">
                    <c:v>0</c:v>
                  </c:pt>
                  <c:pt idx="7">
                    <c:v>3.716883632458281</c:v>
                  </c:pt>
                  <c:pt idx="8">
                    <c:v>1.1960693956501591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proportion(km^2)'!$C$3:$K$3</c:f>
              <c:numCache>
                <c:formatCode>General</c:formatCode>
                <c:ptCount val="9"/>
                <c:pt idx="0">
                  <c:v>6.801782235153242</c:v>
                </c:pt>
                <c:pt idx="1">
                  <c:v>0</c:v>
                </c:pt>
                <c:pt idx="2">
                  <c:v>17.929451803142079</c:v>
                </c:pt>
                <c:pt idx="3">
                  <c:v>0</c:v>
                </c:pt>
                <c:pt idx="4">
                  <c:v>33.430392213235493</c:v>
                </c:pt>
                <c:pt idx="5">
                  <c:v>2.5741048645389331</c:v>
                </c:pt>
                <c:pt idx="6">
                  <c:v>0</c:v>
                </c:pt>
                <c:pt idx="7">
                  <c:v>29.867889097232212</c:v>
                </c:pt>
                <c:pt idx="8">
                  <c:v>9.2912253576702462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E-4B73-B7A4-346D27A263E6}"/>
            </c:ext>
          </c:extLst>
        </c:ser>
        <c:ser>
          <c:idx val="1"/>
          <c:order val="1"/>
          <c:tx>
            <c:v>Used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proportion(km^2)'!$C$18:$K$18</c:f>
                <c:numCache>
                  <c:formatCode>General</c:formatCode>
                  <c:ptCount val="9"/>
                  <c:pt idx="0">
                    <c:v>2.0883177083333337</c:v>
                  </c:pt>
                  <c:pt idx="1">
                    <c:v>0</c:v>
                  </c:pt>
                  <c:pt idx="2">
                    <c:v>0.9263105583544371</c:v>
                  </c:pt>
                  <c:pt idx="3">
                    <c:v>0</c:v>
                  </c:pt>
                  <c:pt idx="4">
                    <c:v>0.97951508124461661</c:v>
                  </c:pt>
                  <c:pt idx="5">
                    <c:v>2.5752187499999994</c:v>
                  </c:pt>
                  <c:pt idx="6">
                    <c:v>0</c:v>
                  </c:pt>
                  <c:pt idx="7">
                    <c:v>5.311620545510241</c:v>
                  </c:pt>
                  <c:pt idx="8">
                    <c:v>1.2069412850307746</c:v>
                  </c:pt>
                </c:numCache>
              </c:numRef>
            </c:plus>
            <c:minus>
              <c:numRef>
                <c:f>'radio area proportion(km^2)'!$C$18:$K$18</c:f>
                <c:numCache>
                  <c:formatCode>General</c:formatCode>
                  <c:ptCount val="9"/>
                  <c:pt idx="0">
                    <c:v>2.0883177083333337</c:v>
                  </c:pt>
                  <c:pt idx="1">
                    <c:v>0</c:v>
                  </c:pt>
                  <c:pt idx="2">
                    <c:v>0.9263105583544371</c:v>
                  </c:pt>
                  <c:pt idx="3">
                    <c:v>0</c:v>
                  </c:pt>
                  <c:pt idx="4">
                    <c:v>0.97951508124461661</c:v>
                  </c:pt>
                  <c:pt idx="5">
                    <c:v>2.5752187499999994</c:v>
                  </c:pt>
                  <c:pt idx="6">
                    <c:v>0</c:v>
                  </c:pt>
                  <c:pt idx="7">
                    <c:v>5.311620545510241</c:v>
                  </c:pt>
                  <c:pt idx="8">
                    <c:v>1.2069412850307746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'radio area proportion(km^2)'!$C$17:$K$17</c:f>
              <c:numCache>
                <c:formatCode>General</c:formatCode>
                <c:ptCount val="9"/>
                <c:pt idx="0">
                  <c:v>2.0883177083333337</c:v>
                </c:pt>
                <c:pt idx="1">
                  <c:v>0</c:v>
                </c:pt>
                <c:pt idx="2">
                  <c:v>34.867424502244063</c:v>
                </c:pt>
                <c:pt idx="3">
                  <c:v>0</c:v>
                </c:pt>
                <c:pt idx="4">
                  <c:v>18.446626619434582</c:v>
                </c:pt>
                <c:pt idx="5">
                  <c:v>2.5752187499999999</c:v>
                </c:pt>
                <c:pt idx="6">
                  <c:v>0</c:v>
                </c:pt>
                <c:pt idx="7">
                  <c:v>38.833802951261539</c:v>
                </c:pt>
                <c:pt idx="8">
                  <c:v>3.2982257812122646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B-48E0-B324-160D0358D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40966067582359"/>
          <c:y val="0.12096784776902887"/>
          <c:w val="0.2567828348810659"/>
          <c:h val="8.7891240157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4759405074368"/>
          <c:y val="0.15277777777777779"/>
          <c:w val="0.84175240594925638"/>
          <c:h val="0.64228382910469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'habitat and ecological niche '!$Q$68</c:f>
              <c:strCache>
                <c:ptCount val="1"/>
                <c:pt idx="0">
                  <c:v>April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'!$R$72:$V$72</c:f>
                <c:numCache>
                  <c:formatCode>General</c:formatCode>
                  <c:ptCount val="5"/>
                  <c:pt idx="0">
                    <c:v>6.2765996950222949</c:v>
                  </c:pt>
                  <c:pt idx="1">
                    <c:v>24.985966165184863</c:v>
                  </c:pt>
                  <c:pt idx="2">
                    <c:v>10.422453875158823</c:v>
                  </c:pt>
                  <c:pt idx="3">
                    <c:v>12.688314650502006</c:v>
                  </c:pt>
                  <c:pt idx="4">
                    <c:v>18.593058925679131</c:v>
                  </c:pt>
                </c:numCache>
              </c:numRef>
            </c:plus>
            <c:minus>
              <c:numRef>
                <c:f>'habitat and ecological niche '!$R$72:$V$72</c:f>
                <c:numCache>
                  <c:formatCode>General</c:formatCode>
                  <c:ptCount val="5"/>
                  <c:pt idx="0">
                    <c:v>6.2765996950222949</c:v>
                  </c:pt>
                  <c:pt idx="1">
                    <c:v>24.985966165184863</c:v>
                  </c:pt>
                  <c:pt idx="2">
                    <c:v>10.422453875158823</c:v>
                  </c:pt>
                  <c:pt idx="3">
                    <c:v>12.688314650502006</c:v>
                  </c:pt>
                  <c:pt idx="4">
                    <c:v>18.593058925679131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'!$O$45:$S$45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'!$R$68:$V$68</c:f>
              <c:numCache>
                <c:formatCode>General</c:formatCode>
                <c:ptCount val="5"/>
                <c:pt idx="0">
                  <c:v>10.73928455108644</c:v>
                </c:pt>
                <c:pt idx="1">
                  <c:v>20.457246939947844</c:v>
                </c:pt>
                <c:pt idx="2">
                  <c:v>11.500745200096949</c:v>
                </c:pt>
                <c:pt idx="3">
                  <c:v>17.57172406655031</c:v>
                </c:pt>
                <c:pt idx="4">
                  <c:v>39.730999242318461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8-47C5-9162-A38395583590}"/>
            </c:ext>
          </c:extLst>
        </c:ser>
        <c:ser>
          <c:idx val="1"/>
          <c:order val="1"/>
          <c:tx>
            <c:strRef>
              <c:f>'habitat and ecological niche '!$Q$69</c:f>
              <c:strCache>
                <c:ptCount val="1"/>
                <c:pt idx="0">
                  <c:v>May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'!$R$73:$V$73</c:f>
                <c:numCache>
                  <c:formatCode>General</c:formatCode>
                  <c:ptCount val="5"/>
                  <c:pt idx="0">
                    <c:v>5.0852959063123686</c:v>
                  </c:pt>
                  <c:pt idx="1">
                    <c:v>6.3131313259436377</c:v>
                  </c:pt>
                  <c:pt idx="2">
                    <c:v>8.8957618609919873</c:v>
                  </c:pt>
                  <c:pt idx="3">
                    <c:v>16.016660722275613</c:v>
                  </c:pt>
                  <c:pt idx="4">
                    <c:v>6.8931046116033343</c:v>
                  </c:pt>
                </c:numCache>
              </c:numRef>
            </c:plus>
            <c:minus>
              <c:numRef>
                <c:f>'habitat and ecological niche '!$R$73:$V$73</c:f>
                <c:numCache>
                  <c:formatCode>General</c:formatCode>
                  <c:ptCount val="5"/>
                  <c:pt idx="0">
                    <c:v>5.0852959063123686</c:v>
                  </c:pt>
                  <c:pt idx="1">
                    <c:v>6.3131313259436377</c:v>
                  </c:pt>
                  <c:pt idx="2">
                    <c:v>8.8957618609919873</c:v>
                  </c:pt>
                  <c:pt idx="3">
                    <c:v>16.016660722275613</c:v>
                  </c:pt>
                  <c:pt idx="4">
                    <c:v>6.8931046116033343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'!$O$45:$S$45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'!$R$69:$V$69</c:f>
              <c:numCache>
                <c:formatCode>General</c:formatCode>
                <c:ptCount val="5"/>
                <c:pt idx="0">
                  <c:v>4.8849043588746595</c:v>
                </c:pt>
                <c:pt idx="1">
                  <c:v>4.0689329949222817</c:v>
                </c:pt>
                <c:pt idx="2">
                  <c:v>15.27946472571927</c:v>
                </c:pt>
                <c:pt idx="3">
                  <c:v>30.592277966640324</c:v>
                </c:pt>
                <c:pt idx="4">
                  <c:v>45.174419953843461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8-47C5-9162-A38395583590}"/>
            </c:ext>
          </c:extLst>
        </c:ser>
        <c:ser>
          <c:idx val="2"/>
          <c:order val="2"/>
          <c:tx>
            <c:strRef>
              <c:f>'habitat and ecological niche '!$Q$70</c:f>
              <c:strCache>
                <c:ptCount val="1"/>
                <c:pt idx="0">
                  <c:v>June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'habitat and ecological niche '!$R$74:$V$74</c:f>
                <c:numCache>
                  <c:formatCode>General</c:formatCode>
                  <c:ptCount val="5"/>
                  <c:pt idx="0">
                    <c:v>4.6410107462103509</c:v>
                  </c:pt>
                  <c:pt idx="1">
                    <c:v>16.140763679016715</c:v>
                  </c:pt>
                  <c:pt idx="2">
                    <c:v>23.610078289974602</c:v>
                  </c:pt>
                  <c:pt idx="3">
                    <c:v>21.923332617279204</c:v>
                  </c:pt>
                  <c:pt idx="4">
                    <c:v>5.4453494636158144</c:v>
                  </c:pt>
                </c:numCache>
              </c:numRef>
            </c:plus>
            <c:minus>
              <c:numRef>
                <c:f>'habitat and ecological niche '!$R$74:$V$74</c:f>
                <c:numCache>
                  <c:formatCode>General</c:formatCode>
                  <c:ptCount val="5"/>
                  <c:pt idx="0">
                    <c:v>4.6410107462103509</c:v>
                  </c:pt>
                  <c:pt idx="1">
                    <c:v>16.140763679016715</c:v>
                  </c:pt>
                  <c:pt idx="2">
                    <c:v>23.610078289974602</c:v>
                  </c:pt>
                  <c:pt idx="3">
                    <c:v>21.923332617279204</c:v>
                  </c:pt>
                  <c:pt idx="4">
                    <c:v>5.4453494636158144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'habitat and ecological niche '!$O$45:$S$45</c:f>
              <c:strCache>
                <c:ptCount val="5"/>
                <c:pt idx="0">
                  <c:v>ground</c:v>
                </c:pt>
                <c:pt idx="1">
                  <c:v>brushwood</c:v>
                </c:pt>
                <c:pt idx="2">
                  <c:v>arbor substratum</c:v>
                </c:pt>
                <c:pt idx="3">
                  <c:v>arbor middle layer</c:v>
                </c:pt>
                <c:pt idx="4">
                  <c:v>arbor upper layer</c:v>
                </c:pt>
              </c:strCache>
            </c:strRef>
          </c:cat>
          <c:val>
            <c:numRef>
              <c:f>'habitat and ecological niche '!$R$70:$V$70</c:f>
              <c:numCache>
                <c:formatCode>General</c:formatCode>
                <c:ptCount val="5"/>
                <c:pt idx="0">
                  <c:v>2.8049728049728055</c:v>
                </c:pt>
                <c:pt idx="1">
                  <c:v>10.820392889358407</c:v>
                </c:pt>
                <c:pt idx="2">
                  <c:v>26.201052164046274</c:v>
                </c:pt>
                <c:pt idx="3">
                  <c:v>33.369789001972912</c:v>
                </c:pt>
                <c:pt idx="4">
                  <c:v>26.803793139649599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8-47C5-9162-A38395583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3379039"/>
        <c:axId val="102366655"/>
      </c:barChart>
      <c:catAx>
        <c:axId val="20133790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2" charset="-122"/>
                    <a:ea typeface="宋体" panose="02010600030101010101" pitchFamily="2" charset="-122"/>
                    <a:cs typeface="+mn-cs"/>
                  </a:defRPr>
                </a:pPr>
                <a:r>
                  <a:rPr lang="zh-CN" altLang="en-US" b="1">
                    <a:latin typeface="宋体" panose="02010600030101010101" pitchFamily="2" charset="-122"/>
                    <a:ea typeface="宋体" panose="02010600030101010101" pitchFamily="2" charset="-122"/>
                  </a:rPr>
                  <a:t>生态位类型</a:t>
                </a:r>
              </a:p>
            </c:rich>
          </c:tx>
          <c:layout>
            <c:manualLayout>
              <c:xMode val="edge"/>
              <c:yMode val="edge"/>
              <c:x val="0.45106824146981633"/>
              <c:y val="0.84672827354913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宋体" panose="02010600030101010101" pitchFamily="2" charset="-122"/>
                  <a:ea typeface="宋体" panose="02010600030101010101" pitchFamily="2" charset="-122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02366655"/>
        <c:crosses val="autoZero"/>
        <c:auto val="1"/>
        <c:lblAlgn val="ctr"/>
        <c:lblOffset val="100"/>
        <c:noMultiLvlLbl val="0"/>
      </c:catAx>
      <c:valAx>
        <c:axId val="10236665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宋体" panose="02010600030101010101" pitchFamily="2" charset="-122"/>
                    <a:ea typeface="宋体" panose="02010600030101010101" pitchFamily="2" charset="-122"/>
                    <a:cs typeface="+mn-cs"/>
                  </a:defRPr>
                </a:pPr>
                <a:r>
                  <a:rPr lang="zh-CN" altLang="en-US" b="1">
                    <a:latin typeface="宋体" panose="02010600030101010101" pitchFamily="2" charset="-122"/>
                    <a:ea typeface="宋体" panose="02010600030101010101" pitchFamily="2" charset="-122"/>
                  </a:rPr>
                  <a:t>生态位占比（</a:t>
                </a:r>
                <a:r>
                  <a:rPr lang="en-US" altLang="zh-CN" b="1">
                    <a:latin typeface="宋体" panose="02010600030101010101" pitchFamily="2" charset="-122"/>
                    <a:ea typeface="宋体" panose="02010600030101010101" pitchFamily="2" charset="-122"/>
                  </a:rPr>
                  <a:t>%</a:t>
                </a:r>
                <a:r>
                  <a:rPr lang="zh-CN" altLang="en-US" b="1">
                    <a:latin typeface="宋体" panose="02010600030101010101" pitchFamily="2" charset="-122"/>
                    <a:ea typeface="宋体" panose="02010600030101010101" pitchFamily="2" charset="-122"/>
                  </a:rPr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宋体" panose="02010600030101010101" pitchFamily="2" charset="-122"/>
                  <a:ea typeface="宋体" panose="02010600030101010101" pitchFamily="2" charset="-122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2013379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69991251093613"/>
          <c:y val="6.0601851851851851E-2"/>
          <c:w val="0.33448884514435695"/>
          <c:h val="0.10143518518518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宋体" panose="02010600030101010101" pitchFamily="2" charset="-122"/>
              <a:ea typeface="宋体" panose="02010600030101010101" pitchFamily="2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HAK</a:t>
            </a:r>
            <a:endParaRPr lang="zh-CN" altLang="en-US"/>
          </a:p>
        </c:rich>
      </c:tx>
      <c:layout>
        <c:manualLayout>
          <c:xMode val="edge"/>
          <c:yMode val="edge"/>
          <c:x val="0.47958146487294462"/>
          <c:y val="4.6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7.1086778215223093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proportion(km^2)'!$C$6:$K$6</c:f>
                <c:numCache>
                  <c:formatCode>General</c:formatCode>
                  <c:ptCount val="9"/>
                  <c:pt idx="0">
                    <c:v>0.17944541484716156</c:v>
                  </c:pt>
                  <c:pt idx="1">
                    <c:v>0</c:v>
                  </c:pt>
                  <c:pt idx="2">
                    <c:v>1.9630206274489135</c:v>
                  </c:pt>
                  <c:pt idx="3">
                    <c:v>0</c:v>
                  </c:pt>
                  <c:pt idx="4">
                    <c:v>3.5684429078816393</c:v>
                  </c:pt>
                  <c:pt idx="5">
                    <c:v>0.22555567862748579</c:v>
                  </c:pt>
                  <c:pt idx="6">
                    <c:v>3.1222287824217085</c:v>
                  </c:pt>
                  <c:pt idx="7">
                    <c:v>2.9508832287859841</c:v>
                  </c:pt>
                  <c:pt idx="8">
                    <c:v>0</c:v>
                  </c:pt>
                </c:numCache>
              </c:numRef>
            </c:plus>
            <c:minus>
              <c:numRef>
                <c:f>'radio area proportion(km^2)'!$C$6:$K$6</c:f>
                <c:numCache>
                  <c:formatCode>General</c:formatCode>
                  <c:ptCount val="9"/>
                  <c:pt idx="0">
                    <c:v>0.17944541484716156</c:v>
                  </c:pt>
                  <c:pt idx="1">
                    <c:v>0</c:v>
                  </c:pt>
                  <c:pt idx="2">
                    <c:v>1.9630206274489135</c:v>
                  </c:pt>
                  <c:pt idx="3">
                    <c:v>0</c:v>
                  </c:pt>
                  <c:pt idx="4">
                    <c:v>3.5684429078816393</c:v>
                  </c:pt>
                  <c:pt idx="5">
                    <c:v>0.22555567862748579</c:v>
                  </c:pt>
                  <c:pt idx="6">
                    <c:v>3.1222287824217085</c:v>
                  </c:pt>
                  <c:pt idx="7">
                    <c:v>2.9508832287859841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proportion(km^2)'!$C$5:$K$5</c:f>
              <c:numCache>
                <c:formatCode>General</c:formatCode>
                <c:ptCount val="9"/>
                <c:pt idx="0">
                  <c:v>0.17944541484716156</c:v>
                </c:pt>
                <c:pt idx="1">
                  <c:v>0</c:v>
                </c:pt>
                <c:pt idx="2">
                  <c:v>10.62813527354859</c:v>
                </c:pt>
                <c:pt idx="3">
                  <c:v>0</c:v>
                </c:pt>
                <c:pt idx="4">
                  <c:v>20.361972087061218</c:v>
                </c:pt>
                <c:pt idx="5">
                  <c:v>0.84220073234931303</c:v>
                </c:pt>
                <c:pt idx="6">
                  <c:v>22.657459904401872</c:v>
                </c:pt>
                <c:pt idx="7">
                  <c:v>45.315591393933147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0-4B23-A628-FD92024B25B2}"/>
            </c:ext>
          </c:extLst>
        </c:ser>
        <c:ser>
          <c:idx val="1"/>
          <c:order val="1"/>
          <c:tx>
            <c:v>Used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proportion(km^2)'!$C$20:$K$20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9.7322525791225162E-2</c:v>
                  </c:pt>
                  <c:pt idx="3">
                    <c:v>0</c:v>
                  </c:pt>
                  <c:pt idx="4">
                    <c:v>0.88729581848663786</c:v>
                  </c:pt>
                  <c:pt idx="5">
                    <c:v>0</c:v>
                  </c:pt>
                  <c:pt idx="6">
                    <c:v>2.7943676303426312</c:v>
                  </c:pt>
                  <c:pt idx="7">
                    <c:v>2.9426499016701895</c:v>
                  </c:pt>
                  <c:pt idx="8">
                    <c:v>0</c:v>
                  </c:pt>
                </c:numCache>
              </c:numRef>
            </c:plus>
            <c:minus>
              <c:numRef>
                <c:f>'radio area proportion(km^2)'!$C$20:$K$20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9.7322525791225162E-2</c:v>
                  </c:pt>
                  <c:pt idx="3">
                    <c:v>0</c:v>
                  </c:pt>
                  <c:pt idx="4">
                    <c:v>0.88729581848663786</c:v>
                  </c:pt>
                  <c:pt idx="5">
                    <c:v>0</c:v>
                  </c:pt>
                  <c:pt idx="6">
                    <c:v>2.7943676303426312</c:v>
                  </c:pt>
                  <c:pt idx="7">
                    <c:v>2.9426499016701895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'radio area proportion(km^2)'!$C$19:$K$19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0.12967599560439561</c:v>
                </c:pt>
                <c:pt idx="3">
                  <c:v>0</c:v>
                </c:pt>
                <c:pt idx="4">
                  <c:v>11.619514741081764</c:v>
                </c:pt>
                <c:pt idx="5">
                  <c:v>0</c:v>
                </c:pt>
                <c:pt idx="6">
                  <c:v>47.242970393367706</c:v>
                </c:pt>
                <c:pt idx="7">
                  <c:v>40.95313948704343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60-4B23-A628-FD92024B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105281122370914"/>
              <c:y val="0.908854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5921401080470322E-2"/>
              <c:y val="0.13971989829396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6267551757818"/>
          <c:y val="0.20430118110236223"/>
          <c:w val="0.2567828348810659"/>
          <c:h val="8.7891240157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WD</a:t>
            </a:r>
            <a:endParaRPr lang="zh-CN" altLang="en-US"/>
          </a:p>
        </c:rich>
      </c:tx>
      <c:layout>
        <c:manualLayout>
          <c:xMode val="edge"/>
          <c:yMode val="edge"/>
          <c:x val="0.47958146487294462"/>
          <c:y val="4.6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7.1086778215223093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proportion(km^2)'!$C$8:$K$8</c:f>
                <c:numCache>
                  <c:formatCode>General</c:formatCode>
                  <c:ptCount val="9"/>
                  <c:pt idx="0">
                    <c:v>1.5840736852053312</c:v>
                  </c:pt>
                  <c:pt idx="1">
                    <c:v>0</c:v>
                  </c:pt>
                  <c:pt idx="2">
                    <c:v>5.7594858388337027</c:v>
                  </c:pt>
                  <c:pt idx="3">
                    <c:v>3.0185970065469472</c:v>
                  </c:pt>
                  <c:pt idx="4">
                    <c:v>1.4139648330622221</c:v>
                  </c:pt>
                  <c:pt idx="5">
                    <c:v>2.2604799976740484</c:v>
                  </c:pt>
                  <c:pt idx="6">
                    <c:v>0</c:v>
                  </c:pt>
                  <c:pt idx="7">
                    <c:v>3.9870428955882651</c:v>
                  </c:pt>
                  <c:pt idx="8">
                    <c:v>0</c:v>
                  </c:pt>
                </c:numCache>
              </c:numRef>
            </c:plus>
            <c:minus>
              <c:numRef>
                <c:f>'radio area proportion(km^2)'!$C$8:$K$8</c:f>
                <c:numCache>
                  <c:formatCode>General</c:formatCode>
                  <c:ptCount val="9"/>
                  <c:pt idx="0">
                    <c:v>1.5840736852053312</c:v>
                  </c:pt>
                  <c:pt idx="1">
                    <c:v>0</c:v>
                  </c:pt>
                  <c:pt idx="2">
                    <c:v>5.7594858388337027</c:v>
                  </c:pt>
                  <c:pt idx="3">
                    <c:v>3.0185970065469472</c:v>
                  </c:pt>
                  <c:pt idx="4">
                    <c:v>1.4139648330622221</c:v>
                  </c:pt>
                  <c:pt idx="5">
                    <c:v>2.2604799976740484</c:v>
                  </c:pt>
                  <c:pt idx="6">
                    <c:v>0</c:v>
                  </c:pt>
                  <c:pt idx="7">
                    <c:v>3.9870428955882651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proportion(km^2)'!$C$7:$K$7</c:f>
              <c:numCache>
                <c:formatCode>General</c:formatCode>
                <c:ptCount val="9"/>
                <c:pt idx="0">
                  <c:v>2.8313185703715336</c:v>
                </c:pt>
                <c:pt idx="1">
                  <c:v>0</c:v>
                </c:pt>
                <c:pt idx="2">
                  <c:v>31.654509283479459</c:v>
                </c:pt>
                <c:pt idx="3">
                  <c:v>11.997552572501748</c:v>
                </c:pt>
                <c:pt idx="4">
                  <c:v>11.140630355140894</c:v>
                </c:pt>
                <c:pt idx="5">
                  <c:v>5.8487157485290542</c:v>
                </c:pt>
                <c:pt idx="6">
                  <c:v>0</c:v>
                </c:pt>
                <c:pt idx="7">
                  <c:v>36.567650977134498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4-4A1A-B84E-8821734F4101}"/>
            </c:ext>
          </c:extLst>
        </c:ser>
        <c:ser>
          <c:idx val="1"/>
          <c:order val="1"/>
          <c:tx>
            <c:v>Used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proportion(km^2)'!$C$22:$K$22</c:f>
                <c:numCache>
                  <c:formatCode>General</c:formatCode>
                  <c:ptCount val="9"/>
                  <c:pt idx="0">
                    <c:v>2.1985415665722892</c:v>
                  </c:pt>
                  <c:pt idx="1">
                    <c:v>0</c:v>
                  </c:pt>
                  <c:pt idx="2">
                    <c:v>3.6003067864137512</c:v>
                  </c:pt>
                  <c:pt idx="3">
                    <c:v>9.3011982479189346</c:v>
                  </c:pt>
                  <c:pt idx="4">
                    <c:v>1.2320142999990278</c:v>
                  </c:pt>
                  <c:pt idx="5">
                    <c:v>5.0659345703314287</c:v>
                  </c:pt>
                  <c:pt idx="6">
                    <c:v>0</c:v>
                  </c:pt>
                  <c:pt idx="7">
                    <c:v>5.5105047591335081</c:v>
                  </c:pt>
                  <c:pt idx="8">
                    <c:v>0</c:v>
                  </c:pt>
                </c:numCache>
              </c:numRef>
            </c:plus>
            <c:minus>
              <c:numRef>
                <c:f>'radio area proportion(km^2)'!$C$22:$K$22</c:f>
                <c:numCache>
                  <c:formatCode>General</c:formatCode>
                  <c:ptCount val="9"/>
                  <c:pt idx="0">
                    <c:v>2.1985415665722892</c:v>
                  </c:pt>
                  <c:pt idx="1">
                    <c:v>0</c:v>
                  </c:pt>
                  <c:pt idx="2">
                    <c:v>3.6003067864137512</c:v>
                  </c:pt>
                  <c:pt idx="3">
                    <c:v>9.3011982479189346</c:v>
                  </c:pt>
                  <c:pt idx="4">
                    <c:v>1.2320142999990278</c:v>
                  </c:pt>
                  <c:pt idx="5">
                    <c:v>5.0659345703314287</c:v>
                  </c:pt>
                  <c:pt idx="6">
                    <c:v>0</c:v>
                  </c:pt>
                  <c:pt idx="7">
                    <c:v>5.5105047591335081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proportion(km^2)'!$C$21:$K$21</c:f>
              <c:numCache>
                <c:formatCode>General</c:formatCode>
                <c:ptCount val="9"/>
                <c:pt idx="0">
                  <c:v>2.7819357044229656</c:v>
                </c:pt>
                <c:pt idx="1">
                  <c:v>0</c:v>
                </c:pt>
                <c:pt idx="2">
                  <c:v>33.766355465040959</c:v>
                </c:pt>
                <c:pt idx="3">
                  <c:v>19.742189240906434</c:v>
                </c:pt>
                <c:pt idx="4">
                  <c:v>18.263746343074889</c:v>
                </c:pt>
                <c:pt idx="5">
                  <c:v>7.1203342863645487</c:v>
                </c:pt>
                <c:pt idx="6">
                  <c:v>0</c:v>
                </c:pt>
                <c:pt idx="7">
                  <c:v>18.306893732159942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4-4A1A-B84E-8821734F4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105281122370914"/>
              <c:y val="0.908854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5013656496062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626402080905807"/>
          <c:y val="0.17825951443569554"/>
          <c:w val="0.2567828348810659"/>
          <c:h val="8.7891240157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Male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7.1086778215223093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0"/>
          <c:order val="0"/>
          <c:tx>
            <c:v>Available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proportion(km^2)'!$C$10:$K$10</c:f>
                <c:numCache>
                  <c:formatCode>General</c:formatCode>
                  <c:ptCount val="9"/>
                  <c:pt idx="0">
                    <c:v>1.223610687824727</c:v>
                  </c:pt>
                  <c:pt idx="1">
                    <c:v>0</c:v>
                  </c:pt>
                  <c:pt idx="2">
                    <c:v>3.4223308391026475</c:v>
                  </c:pt>
                  <c:pt idx="3">
                    <c:v>1.9329411473984417</c:v>
                  </c:pt>
                  <c:pt idx="4">
                    <c:v>3.1198030123660674</c:v>
                  </c:pt>
                  <c:pt idx="5">
                    <c:v>0.94917579627101867</c:v>
                  </c:pt>
                  <c:pt idx="6">
                    <c:v>3.6355152687811643</c:v>
                  </c:pt>
                  <c:pt idx="7">
                    <c:v>3.0261633742723109</c:v>
                  </c:pt>
                  <c:pt idx="8">
                    <c:v>1.5598480189307251</c:v>
                  </c:pt>
                </c:numCache>
              </c:numRef>
            </c:plus>
            <c:minus>
              <c:numRef>
                <c:f>'radio area proportion(km^2)'!$C$10:$K$10</c:f>
                <c:numCache>
                  <c:formatCode>General</c:formatCode>
                  <c:ptCount val="9"/>
                  <c:pt idx="0">
                    <c:v>1.223610687824727</c:v>
                  </c:pt>
                  <c:pt idx="1">
                    <c:v>0</c:v>
                  </c:pt>
                  <c:pt idx="2">
                    <c:v>3.4223308391026475</c:v>
                  </c:pt>
                  <c:pt idx="3">
                    <c:v>1.9329411473984417</c:v>
                  </c:pt>
                  <c:pt idx="4">
                    <c:v>3.1198030123660674</c:v>
                  </c:pt>
                  <c:pt idx="5">
                    <c:v>0.94917579627101867</c:v>
                  </c:pt>
                  <c:pt idx="6">
                    <c:v>3.6355152687811643</c:v>
                  </c:pt>
                  <c:pt idx="7">
                    <c:v>3.0261633742723109</c:v>
                  </c:pt>
                  <c:pt idx="8">
                    <c:v>1.5598480189307251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proportion(km^2)'!$C$9:$K$9</c:f>
              <c:numCache>
                <c:formatCode>General</c:formatCode>
                <c:ptCount val="9"/>
                <c:pt idx="0">
                  <c:v>3.4047475355754404</c:v>
                </c:pt>
                <c:pt idx="1">
                  <c:v>0</c:v>
                </c:pt>
                <c:pt idx="2">
                  <c:v>19.912415564408921</c:v>
                </c:pt>
                <c:pt idx="3">
                  <c:v>3.9991841908339159</c:v>
                </c:pt>
                <c:pt idx="4">
                  <c:v>20.705438792113245</c:v>
                </c:pt>
                <c:pt idx="5">
                  <c:v>2.9979423045413669</c:v>
                </c:pt>
                <c:pt idx="6">
                  <c:v>8.2766337106525061</c:v>
                </c:pt>
                <c:pt idx="7">
                  <c:v>36.989675754074177</c:v>
                </c:pt>
                <c:pt idx="8">
                  <c:v>3.6557288160004595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8-4937-A270-F38742482783}"/>
            </c:ext>
          </c:extLst>
        </c:ser>
        <c:ser>
          <c:idx val="1"/>
          <c:order val="1"/>
          <c:tx>
            <c:v>Used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proportion(km^2)'!$C$24:$K$24</c:f>
                <c:numCache>
                  <c:formatCode>General</c:formatCode>
                  <c:ptCount val="9"/>
                  <c:pt idx="0">
                    <c:v>0.77185724923589227</c:v>
                  </c:pt>
                  <c:pt idx="1">
                    <c:v>0</c:v>
                  </c:pt>
                  <c:pt idx="2">
                    <c:v>4.9941388328251053</c:v>
                  </c:pt>
                  <c:pt idx="3">
                    <c:v>3.9671869682590719</c:v>
                  </c:pt>
                  <c:pt idx="4">
                    <c:v>0.9569383026871997</c:v>
                  </c:pt>
                  <c:pt idx="5">
                    <c:v>1.8322904977244194</c:v>
                  </c:pt>
                  <c:pt idx="6">
                    <c:v>6.8931385668653054</c:v>
                  </c:pt>
                  <c:pt idx="7">
                    <c:v>3.8930501243475208</c:v>
                  </c:pt>
                  <c:pt idx="8">
                    <c:v>0.94250607037917955</c:v>
                  </c:pt>
                </c:numCache>
              </c:numRef>
            </c:plus>
            <c:minus>
              <c:numRef>
                <c:f>'radio area proportion(km^2)'!$C$24:$K$24</c:f>
                <c:numCache>
                  <c:formatCode>General</c:formatCode>
                  <c:ptCount val="9"/>
                  <c:pt idx="0">
                    <c:v>0.77185724923589227</c:v>
                  </c:pt>
                  <c:pt idx="1">
                    <c:v>0</c:v>
                  </c:pt>
                  <c:pt idx="2">
                    <c:v>4.9941388328251053</c:v>
                  </c:pt>
                  <c:pt idx="3">
                    <c:v>3.9671869682590719</c:v>
                  </c:pt>
                  <c:pt idx="4">
                    <c:v>0.9569383026871997</c:v>
                  </c:pt>
                  <c:pt idx="5">
                    <c:v>1.8322904977244194</c:v>
                  </c:pt>
                  <c:pt idx="6">
                    <c:v>6.8931385668653054</c:v>
                  </c:pt>
                  <c:pt idx="7">
                    <c:v>3.8930501243475208</c:v>
                  </c:pt>
                  <c:pt idx="8">
                    <c:v>0.94250607037917955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proportion(km^2)'!$C$23:$K$23</c:f>
              <c:numCache>
                <c:formatCode>General</c:formatCode>
                <c:ptCount val="9"/>
                <c:pt idx="0">
                  <c:v>0.92731190147432185</c:v>
                </c:pt>
                <c:pt idx="1">
                  <c:v>0</c:v>
                </c:pt>
                <c:pt idx="2">
                  <c:v>22.852251220299838</c:v>
                </c:pt>
                <c:pt idx="3">
                  <c:v>6.5807297469688111</c:v>
                </c:pt>
                <c:pt idx="4">
                  <c:v>16.113259568487823</c:v>
                </c:pt>
                <c:pt idx="5">
                  <c:v>2.3734447621215162</c:v>
                </c:pt>
                <c:pt idx="6">
                  <c:v>15.97550506317061</c:v>
                </c:pt>
                <c:pt idx="7">
                  <c:v>33.631736683111292</c:v>
                </c:pt>
                <c:pt idx="8">
                  <c:v>1.5781858225074352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8-4937-A270-F38742482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430587432176353"/>
          <c:y val="0.1730511811023622"/>
          <c:w val="0.2567828348810659"/>
          <c:h val="8.7891240157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Female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703929945976483"/>
          <c:y val="7.1086778215223093E-2"/>
          <c:w val="0.82102986005673062"/>
          <c:h val="0.72740761086540096"/>
        </c:manualLayout>
      </c:layout>
      <c:barChart>
        <c:barDir val="col"/>
        <c:grouping val="clustered"/>
        <c:varyColors val="0"/>
        <c:ser>
          <c:idx val="1"/>
          <c:order val="0"/>
          <c:tx>
            <c:v>Available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proportion(km^2)'!$C$12:$K$12</c:f>
                <c:numCache>
                  <c:formatCode>General</c:formatCode>
                  <c:ptCount val="9"/>
                  <c:pt idx="0">
                    <c:v>2.5180672631986045</c:v>
                  </c:pt>
                  <c:pt idx="1">
                    <c:v>0</c:v>
                  </c:pt>
                  <c:pt idx="2">
                    <c:v>2.2350939601436735</c:v>
                  </c:pt>
                  <c:pt idx="3">
                    <c:v>0</c:v>
                  </c:pt>
                  <c:pt idx="4">
                    <c:v>4.6787043761369862</c:v>
                  </c:pt>
                  <c:pt idx="5">
                    <c:v>0.52622331667272226</c:v>
                  </c:pt>
                  <c:pt idx="6">
                    <c:v>3.4919237485448194</c:v>
                  </c:pt>
                  <c:pt idx="7">
                    <c:v>6.8212581200812856</c:v>
                  </c:pt>
                  <c:pt idx="8">
                    <c:v>2.8688281978257484</c:v>
                  </c:pt>
                </c:numCache>
              </c:numRef>
            </c:plus>
            <c:minus>
              <c:numRef>
                <c:f>'radio area proportion(km^2)'!$C$12:$K$12</c:f>
                <c:numCache>
                  <c:formatCode>General</c:formatCode>
                  <c:ptCount val="9"/>
                  <c:pt idx="0">
                    <c:v>2.5180672631986045</c:v>
                  </c:pt>
                  <c:pt idx="1">
                    <c:v>0</c:v>
                  </c:pt>
                  <c:pt idx="2">
                    <c:v>2.2350939601436735</c:v>
                  </c:pt>
                  <c:pt idx="3">
                    <c:v>0</c:v>
                  </c:pt>
                  <c:pt idx="4">
                    <c:v>4.6787043761369862</c:v>
                  </c:pt>
                  <c:pt idx="5">
                    <c:v>0.52622331667272226</c:v>
                  </c:pt>
                  <c:pt idx="6">
                    <c:v>3.4919237485448194</c:v>
                  </c:pt>
                  <c:pt idx="7">
                    <c:v>6.8212581200812856</c:v>
                  </c:pt>
                  <c:pt idx="8">
                    <c:v>2.8688281978257484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proportion(km^2)'!$C$11:$K$11</c:f>
              <c:numCache>
                <c:formatCode>General</c:formatCode>
                <c:ptCount val="9"/>
                <c:pt idx="0">
                  <c:v>4.2660066340351985</c:v>
                </c:pt>
                <c:pt idx="1">
                  <c:v>0</c:v>
                </c:pt>
                <c:pt idx="2">
                  <c:v>18.443134384079837</c:v>
                </c:pt>
                <c:pt idx="3">
                  <c:v>0</c:v>
                </c:pt>
                <c:pt idx="4">
                  <c:v>32.035237932703325</c:v>
                </c:pt>
                <c:pt idx="5">
                  <c:v>0.74364017709387742</c:v>
                </c:pt>
                <c:pt idx="6">
                  <c:v>3.4919237485448194</c:v>
                </c:pt>
                <c:pt idx="7">
                  <c:v>35.405893735772175</c:v>
                </c:pt>
                <c:pt idx="8">
                  <c:v>5.6000026394321401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B-4BA0-B5DD-475E56DB6070}"/>
            </c:ext>
          </c:extLst>
        </c:ser>
        <c:ser>
          <c:idx val="0"/>
          <c:order val="1"/>
          <c:tx>
            <c:v>Used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'radio area proportion(km^2)'!$C$26:$K$26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8.7990956120962274</c:v>
                  </c:pt>
                  <c:pt idx="3">
                    <c:v>0</c:v>
                  </c:pt>
                  <c:pt idx="4">
                    <c:v>2.1355635301528437</c:v>
                  </c:pt>
                  <c:pt idx="5">
                    <c:v>0</c:v>
                  </c:pt>
                  <c:pt idx="6">
                    <c:v>11.127197802197802</c:v>
                  </c:pt>
                  <c:pt idx="7">
                    <c:v>2.0230494147048259</c:v>
                  </c:pt>
                  <c:pt idx="8">
                    <c:v>0.79526586204358241</c:v>
                  </c:pt>
                </c:numCache>
              </c:numRef>
            </c:plus>
            <c:minus>
              <c:numRef>
                <c:f>'radio area proportion(km^2)'!$C$26:$K$26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8.7990956120962274</c:v>
                  </c:pt>
                  <c:pt idx="3">
                    <c:v>0</c:v>
                  </c:pt>
                  <c:pt idx="4">
                    <c:v>2.1355635301528437</c:v>
                  </c:pt>
                  <c:pt idx="5">
                    <c:v>0</c:v>
                  </c:pt>
                  <c:pt idx="6">
                    <c:v>11.127197802197802</c:v>
                  </c:pt>
                  <c:pt idx="7">
                    <c:v>2.0230494147048259</c:v>
                  </c:pt>
                  <c:pt idx="8">
                    <c:v>0.79526586204358241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'radio area proportion(km^2)'!$C$2:$K$2</c:f>
              <c:strCache>
                <c:ptCount val="9"/>
                <c:pt idx="0">
                  <c:v>Water area</c:v>
                </c:pt>
                <c:pt idx="1">
                  <c:v>Grassplot</c:v>
                </c:pt>
                <c:pt idx="2">
                  <c:v>Shrubbery grassplot</c:v>
                </c:pt>
                <c:pt idx="3">
                  <c:v>Shrubbery</c:v>
                </c:pt>
                <c:pt idx="4">
                  <c:v>Woodland</c:v>
                </c:pt>
                <c:pt idx="5">
                  <c:v>Residential area</c:v>
                </c:pt>
                <c:pt idx="6">
                  <c:v>Vegetable plot</c:v>
                </c:pt>
                <c:pt idx="7">
                  <c:v>Farmland</c:v>
                </c:pt>
                <c:pt idx="8">
                  <c:v>Sandbeach</c:v>
                </c:pt>
              </c:strCache>
            </c:strRef>
          </c:cat>
          <c:val>
            <c:numRef>
              <c:f>'radio area proportion(km^2)'!$C$25:$K$25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26.375379136468396</c:v>
                </c:pt>
                <c:pt idx="3">
                  <c:v>0</c:v>
                </c:pt>
                <c:pt idx="4">
                  <c:v>15.195780969499467</c:v>
                </c:pt>
                <c:pt idx="5">
                  <c:v>0</c:v>
                </c:pt>
                <c:pt idx="6">
                  <c:v>11.127197802197802</c:v>
                </c:pt>
                <c:pt idx="7">
                  <c:v>45.48550873582009</c:v>
                </c:pt>
                <c:pt idx="8">
                  <c:v>1.8618940949022229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B-4BA0-B5DD-475E56DB6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7197408"/>
        <c:axId val="1501400720"/>
      </c:barChart>
      <c:catAx>
        <c:axId val="150719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</a:t>
                </a:r>
                <a:r>
                  <a:rPr lang="en-US" altLang="zh-CN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Type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3703188446735641"/>
              <c:y val="0.89322916666666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2" charset="-122"/>
                <a:ea typeface="宋体" panose="02010600030101010101" pitchFamily="2" charset="-122"/>
                <a:cs typeface="+mn-cs"/>
              </a:defRPr>
            </a:pPr>
            <a:endParaRPr lang="zh-CN"/>
          </a:p>
        </c:txPr>
        <c:crossAx val="1501400720"/>
        <c:crosses val="autoZero"/>
        <c:auto val="1"/>
        <c:lblAlgn val="ctr"/>
        <c:lblOffset val="100"/>
        <c:noMultiLvlLbl val="0"/>
      </c:catAx>
      <c:valAx>
        <c:axId val="15014007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Habitat proportion (%)</a:t>
                </a:r>
                <a:endParaRPr lang="zh-CN" altLang="en-US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2931864458646704E-2"/>
              <c:y val="0.160553231627296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5071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327448418723446"/>
          <c:y val="0.1418011811023622"/>
          <c:w val="0.2567828348810659"/>
          <c:h val="8.789124015748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27</xdr:row>
      <xdr:rowOff>38100</xdr:rowOff>
    </xdr:from>
    <xdr:to>
      <xdr:col>20</xdr:col>
      <xdr:colOff>309562</xdr:colOff>
      <xdr:row>43</xdr:row>
      <xdr:rowOff>66675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1A3C919C-9F52-4150-AD7F-85C73BEAB7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1290637</xdr:colOff>
      <xdr:row>50</xdr:row>
      <xdr:rowOff>0</xdr:rowOff>
    </xdr:from>
    <xdr:to>
      <xdr:col>19</xdr:col>
      <xdr:colOff>395287</xdr:colOff>
      <xdr:row>65</xdr:row>
      <xdr:rowOff>28575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BBB604B4-BF95-48F5-817D-4B6918D3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504825</xdr:colOff>
      <xdr:row>77</xdr:row>
      <xdr:rowOff>142875</xdr:rowOff>
    </xdr:from>
    <xdr:to>
      <xdr:col>23</xdr:col>
      <xdr:colOff>57150</xdr:colOff>
      <xdr:row>94</xdr:row>
      <xdr:rowOff>152400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1711EE0D-95A6-4A21-9FF9-9FB3FCCA8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714375</xdr:colOff>
      <xdr:row>79</xdr:row>
      <xdr:rowOff>133350</xdr:rowOff>
    </xdr:from>
    <xdr:to>
      <xdr:col>22</xdr:col>
      <xdr:colOff>33576</xdr:colOff>
      <xdr:row>81</xdr:row>
      <xdr:rowOff>8454</xdr:rowOff>
    </xdr:to>
    <xdr:sp macro="" textlink="">
      <xdr:nvSpPr>
        <xdr:cNvPr id="7" name="文本框 1">
          <a:extLst>
            <a:ext uri="{FF2B5EF4-FFF2-40B4-BE49-F238E27FC236}">
              <a16:creationId xmlns:a16="http://schemas.microsoft.com/office/drawing/2014/main" id="{EB87AD85-D4D9-405D-8179-C16D91FB943A}"/>
            </a:ext>
          </a:extLst>
        </xdr:cNvPr>
        <xdr:cNvSpPr txBox="1"/>
      </xdr:nvSpPr>
      <xdr:spPr>
        <a:xfrm>
          <a:off x="15678150" y="14430375"/>
          <a:ext cx="243126" cy="23705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*</a:t>
          </a:r>
          <a:endParaRPr lang="zh-CN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662268</xdr:colOff>
      <xdr:row>40</xdr:row>
      <xdr:rowOff>161925</xdr:rowOff>
    </xdr:from>
    <xdr:to>
      <xdr:col>15</xdr:col>
      <xdr:colOff>618004</xdr:colOff>
      <xdr:row>54</xdr:row>
      <xdr:rowOff>44824</xdr:rowOff>
    </xdr:to>
    <xdr:graphicFrame macro="">
      <xdr:nvGraphicFramePr>
        <xdr:cNvPr id="52" name="图表 51">
          <a:extLst>
            <a:ext uri="{FF2B5EF4-FFF2-40B4-BE49-F238E27FC236}">
              <a16:creationId xmlns:a16="http://schemas.microsoft.com/office/drawing/2014/main" id="{85E311F8-97B9-4B05-B09B-DE9ECBCA2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681318</xdr:colOff>
      <xdr:row>54</xdr:row>
      <xdr:rowOff>166968</xdr:rowOff>
    </xdr:from>
    <xdr:to>
      <xdr:col>15</xdr:col>
      <xdr:colOff>637054</xdr:colOff>
      <xdr:row>68</xdr:row>
      <xdr:rowOff>48185</xdr:rowOff>
    </xdr:to>
    <xdr:graphicFrame macro="">
      <xdr:nvGraphicFramePr>
        <xdr:cNvPr id="53" name="图表 52">
          <a:extLst>
            <a:ext uri="{FF2B5EF4-FFF2-40B4-BE49-F238E27FC236}">
              <a16:creationId xmlns:a16="http://schemas.microsoft.com/office/drawing/2014/main" id="{2AB6D594-6A8C-4378-A5C0-B4579258B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224118</xdr:colOff>
      <xdr:row>69</xdr:row>
      <xdr:rowOff>76760</xdr:rowOff>
    </xdr:from>
    <xdr:to>
      <xdr:col>13</xdr:col>
      <xdr:colOff>179854</xdr:colOff>
      <xdr:row>82</xdr:row>
      <xdr:rowOff>138953</xdr:rowOff>
    </xdr:to>
    <xdr:graphicFrame macro="">
      <xdr:nvGraphicFramePr>
        <xdr:cNvPr id="54" name="图表 53">
          <a:extLst>
            <a:ext uri="{FF2B5EF4-FFF2-40B4-BE49-F238E27FC236}">
              <a16:creationId xmlns:a16="http://schemas.microsoft.com/office/drawing/2014/main" id="{AE5FB642-845C-4457-A662-3751DFF35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57710</xdr:rowOff>
    </xdr:from>
    <xdr:to>
      <xdr:col>6</xdr:col>
      <xdr:colOff>31937</xdr:colOff>
      <xdr:row>82</xdr:row>
      <xdr:rowOff>119903</xdr:rowOff>
    </xdr:to>
    <xdr:graphicFrame macro="">
      <xdr:nvGraphicFramePr>
        <xdr:cNvPr id="55" name="图表 54">
          <a:extLst>
            <a:ext uri="{FF2B5EF4-FFF2-40B4-BE49-F238E27FC236}">
              <a16:creationId xmlns:a16="http://schemas.microsoft.com/office/drawing/2014/main" id="{3E5C3979-E96B-4622-89B3-91C7EB40D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298637</xdr:colOff>
      <xdr:row>84</xdr:row>
      <xdr:rowOff>162485</xdr:rowOff>
    </xdr:from>
    <xdr:to>
      <xdr:col>6</xdr:col>
      <xdr:colOff>338418</xdr:colOff>
      <xdr:row>98</xdr:row>
      <xdr:rowOff>43703</xdr:rowOff>
    </xdr:to>
    <xdr:graphicFrame macro="">
      <xdr:nvGraphicFramePr>
        <xdr:cNvPr id="56" name="图表 55">
          <a:extLst>
            <a:ext uri="{FF2B5EF4-FFF2-40B4-BE49-F238E27FC236}">
              <a16:creationId xmlns:a16="http://schemas.microsoft.com/office/drawing/2014/main" id="{CBB5A04D-B45C-4A9F-B94A-75EE7324B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246529</xdr:colOff>
      <xdr:row>84</xdr:row>
      <xdr:rowOff>116541</xdr:rowOff>
    </xdr:from>
    <xdr:to>
      <xdr:col>13</xdr:col>
      <xdr:colOff>216274</xdr:colOff>
      <xdr:row>97</xdr:row>
      <xdr:rowOff>180415</xdr:rowOff>
    </xdr:to>
    <xdr:graphicFrame macro="">
      <xdr:nvGraphicFramePr>
        <xdr:cNvPr id="57" name="图表 56">
          <a:extLst>
            <a:ext uri="{FF2B5EF4-FFF2-40B4-BE49-F238E27FC236}">
              <a16:creationId xmlns:a16="http://schemas.microsoft.com/office/drawing/2014/main" id="{F1812E5F-2CA1-49BA-8B37-44B703F5B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333375</xdr:colOff>
      <xdr:row>92</xdr:row>
      <xdr:rowOff>47625</xdr:rowOff>
    </xdr:from>
    <xdr:to>
      <xdr:col>12</xdr:col>
      <xdr:colOff>583800</xdr:colOff>
      <xdr:row>94</xdr:row>
      <xdr:rowOff>61381</xdr:rowOff>
    </xdr:to>
    <xdr:sp macro="" textlink="">
      <xdr:nvSpPr>
        <xdr:cNvPr id="58" name="文本框 1">
          <a:extLst>
            <a:ext uri="{FF2B5EF4-FFF2-40B4-BE49-F238E27FC236}">
              <a16:creationId xmlns:a16="http://schemas.microsoft.com/office/drawing/2014/main" id="{74E71CF3-BB4A-40BA-ACA9-3E17F3F24B8D}"/>
            </a:ext>
          </a:extLst>
        </xdr:cNvPr>
        <xdr:cNvSpPr txBox="1"/>
      </xdr:nvSpPr>
      <xdr:spPr>
        <a:xfrm>
          <a:off x="8829675" y="16697325"/>
          <a:ext cx="250425" cy="3757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2000"/>
            <a:t>-</a:t>
          </a:r>
          <a:endParaRPr lang="zh-CN" altLang="en-US" sz="2000"/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0.28753</cdr:x>
      <cdr:y>0.19508</cdr:y>
    </cdr:from>
    <cdr:to>
      <cdr:x>0.33626</cdr:x>
      <cdr:y>0.28871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B1645B30-43DE-4769-A082-FCF122E59D00}"/>
            </a:ext>
          </a:extLst>
        </cdr:cNvPr>
        <cdr:cNvSpPr txBox="1"/>
      </cdr:nvSpPr>
      <cdr:spPr>
        <a:xfrm xmlns:a="http://schemas.openxmlformats.org/drawingml/2006/main" flipH="1">
          <a:off x="1219679" y="471418"/>
          <a:ext cx="206712" cy="226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400"/>
            <a:t>+</a:t>
          </a:r>
          <a:endParaRPr lang="zh-CN" altLang="en-US" sz="1400"/>
        </a:p>
      </cdr:txBody>
    </cdr:sp>
  </cdr:relSizeAnchor>
  <cdr:relSizeAnchor xmlns:cdr="http://schemas.openxmlformats.org/drawingml/2006/chartDrawing">
    <cdr:from>
      <cdr:x>0.17303</cdr:x>
      <cdr:y>0.58856</cdr:y>
    </cdr:from>
    <cdr:to>
      <cdr:x>0.22982</cdr:x>
      <cdr:y>0.65846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733997" y="1422278"/>
          <a:ext cx="240902" cy="16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0.87524</cdr:x>
      <cdr:y>0.55836</cdr:y>
    </cdr:from>
    <cdr:to>
      <cdr:x>0.92524</cdr:x>
      <cdr:y>0.62827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3712768" y="1349313"/>
          <a:ext cx="212100" cy="1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0.40717</cdr:x>
      <cdr:y>0.08409</cdr:y>
    </cdr:from>
    <cdr:to>
      <cdr:x>0.4559</cdr:x>
      <cdr:y>0.17772</cdr:y>
    </cdr:to>
    <cdr:sp macro="" textlink="">
      <cdr:nvSpPr>
        <cdr:cNvPr id="6" name="文本框 1">
          <a:extLst xmlns:a="http://schemas.openxmlformats.org/drawingml/2006/main">
            <a:ext uri="{FF2B5EF4-FFF2-40B4-BE49-F238E27FC236}">
              <a16:creationId xmlns:a16="http://schemas.microsoft.com/office/drawing/2014/main" id="{2FA06ACE-3C8C-4C14-9A9C-45738E5A620E}"/>
            </a:ext>
          </a:extLst>
        </cdr:cNvPr>
        <cdr:cNvSpPr txBox="1"/>
      </cdr:nvSpPr>
      <cdr:spPr>
        <a:xfrm xmlns:a="http://schemas.openxmlformats.org/drawingml/2006/main" flipH="1">
          <a:off x="1727200" y="203200"/>
          <a:ext cx="206712" cy="226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400"/>
            <a:t>+</a:t>
          </a:r>
          <a:endParaRPr lang="zh-CN" altLang="en-US" sz="1400"/>
        </a:p>
      </cdr:txBody>
    </cdr:sp>
  </cdr:relSizeAnchor>
  <cdr:relSizeAnchor xmlns:cdr="http://schemas.openxmlformats.org/drawingml/2006/chartDrawing">
    <cdr:from>
      <cdr:x>0.51495</cdr:x>
      <cdr:y>0.62408</cdr:y>
    </cdr:from>
    <cdr:to>
      <cdr:x>0.57174</cdr:x>
      <cdr:y>0.69398</cdr:y>
    </cdr:to>
    <cdr:sp macro="" textlink="">
      <cdr:nvSpPr>
        <cdr:cNvPr id="7" name="文本框 1">
          <a:extLst xmlns:a="http://schemas.openxmlformats.org/drawingml/2006/main">
            <a:ext uri="{FF2B5EF4-FFF2-40B4-BE49-F238E27FC236}">
              <a16:creationId xmlns:a16="http://schemas.microsoft.com/office/drawing/2014/main" id="{3293F200-C96C-418B-A62A-780A8C904574}"/>
            </a:ext>
          </a:extLst>
        </cdr:cNvPr>
        <cdr:cNvSpPr txBox="1"/>
      </cdr:nvSpPr>
      <cdr:spPr>
        <a:xfrm xmlns:a="http://schemas.openxmlformats.org/drawingml/2006/main">
          <a:off x="2184400" y="1508125"/>
          <a:ext cx="240902" cy="16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0.40151</cdr:x>
      <cdr:y>0.08126</cdr:y>
    </cdr:from>
    <cdr:to>
      <cdr:x>0.45025</cdr:x>
      <cdr:y>0.17489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B1645B30-43DE-4769-A082-FCF122E59D00}"/>
            </a:ext>
          </a:extLst>
        </cdr:cNvPr>
        <cdr:cNvSpPr txBox="1"/>
      </cdr:nvSpPr>
      <cdr:spPr>
        <a:xfrm xmlns:a="http://schemas.openxmlformats.org/drawingml/2006/main" flipH="1">
          <a:off x="1703221" y="196225"/>
          <a:ext cx="206712" cy="226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400"/>
            <a:t>+</a:t>
          </a:r>
          <a:endParaRPr lang="zh-CN" altLang="en-US" sz="1400"/>
        </a:p>
      </cdr:txBody>
    </cdr:sp>
  </cdr:relSizeAnchor>
  <cdr:relSizeAnchor xmlns:cdr="http://schemas.openxmlformats.org/drawingml/2006/chartDrawing">
    <cdr:from>
      <cdr:x>0.28557</cdr:x>
      <cdr:y>0.5429</cdr:y>
    </cdr:from>
    <cdr:to>
      <cdr:x>0.34236</cdr:x>
      <cdr:y>0.6128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1211388" y="1311041"/>
          <a:ext cx="240902" cy="168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0.75889</cdr:x>
      <cdr:y>0.33656</cdr:y>
    </cdr:from>
    <cdr:to>
      <cdr:x>0.80889</cdr:x>
      <cdr:y>0.40647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3219215" y="812741"/>
          <a:ext cx="212099" cy="168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0.40627</cdr:x>
      <cdr:y>0.10252</cdr:y>
    </cdr:from>
    <cdr:to>
      <cdr:x>0.455</cdr:x>
      <cdr:y>0.19615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B1645B30-43DE-4769-A082-FCF122E59D00}"/>
            </a:ext>
          </a:extLst>
        </cdr:cNvPr>
        <cdr:cNvSpPr txBox="1"/>
      </cdr:nvSpPr>
      <cdr:spPr>
        <a:xfrm xmlns:a="http://schemas.openxmlformats.org/drawingml/2006/main" flipH="1">
          <a:off x="1723389" y="247575"/>
          <a:ext cx="206712" cy="226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400"/>
            <a:t>+</a:t>
          </a:r>
          <a:endParaRPr lang="zh-CN" altLang="en-US" sz="1400"/>
        </a:p>
      </cdr:txBody>
    </cdr:sp>
  </cdr:relSizeAnchor>
  <cdr:relSizeAnchor xmlns:cdr="http://schemas.openxmlformats.org/drawingml/2006/chartDrawing">
    <cdr:from>
      <cdr:x>0.76535</cdr:x>
      <cdr:y>0.38812</cdr:y>
    </cdr:from>
    <cdr:to>
      <cdr:x>0.81535</cdr:x>
      <cdr:y>0.45803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3246603" y="937254"/>
          <a:ext cx="212099" cy="168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0.17357</cdr:x>
      <cdr:y>0.60325</cdr:y>
    </cdr:from>
    <cdr:to>
      <cdr:x>0.25115</cdr:x>
      <cdr:y>0.7543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736276" y="1456766"/>
          <a:ext cx="329093" cy="364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0.76194</cdr:x>
      <cdr:y>0.35236</cdr:y>
    </cdr:from>
    <cdr:to>
      <cdr:x>0.83952</cdr:x>
      <cdr:y>0.50341</cdr:y>
    </cdr:to>
    <cdr:sp macro="" textlink="">
      <cdr:nvSpPr>
        <cdr:cNvPr id="6" name="文本框 1">
          <a:extLst xmlns:a="http://schemas.openxmlformats.org/drawingml/2006/main">
            <a:ext uri="{FF2B5EF4-FFF2-40B4-BE49-F238E27FC236}">
              <a16:creationId xmlns:a16="http://schemas.microsoft.com/office/drawing/2014/main" id="{FC74DD7F-6521-4BAC-8F46-42ED34AFBAB1}"/>
            </a:ext>
          </a:extLst>
        </cdr:cNvPr>
        <cdr:cNvSpPr txBox="1"/>
      </cdr:nvSpPr>
      <cdr:spPr>
        <a:xfrm xmlns:a="http://schemas.openxmlformats.org/drawingml/2006/main">
          <a:off x="3232150" y="850900"/>
          <a:ext cx="329093" cy="364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0.41166</cdr:x>
      <cdr:y>0.07231</cdr:y>
    </cdr:from>
    <cdr:to>
      <cdr:x>0.48924</cdr:x>
      <cdr:y>0.22337</cdr:y>
    </cdr:to>
    <cdr:sp macro="" textlink="">
      <cdr:nvSpPr>
        <cdr:cNvPr id="7" name="文本框 1">
          <a:extLst xmlns:a="http://schemas.openxmlformats.org/drawingml/2006/main">
            <a:ext uri="{FF2B5EF4-FFF2-40B4-BE49-F238E27FC236}">
              <a16:creationId xmlns:a16="http://schemas.microsoft.com/office/drawing/2014/main" id="{BA54EC23-16DE-4383-8418-D395278DC258}"/>
            </a:ext>
          </a:extLst>
        </cdr:cNvPr>
        <cdr:cNvSpPr txBox="1"/>
      </cdr:nvSpPr>
      <cdr:spPr>
        <a:xfrm xmlns:a="http://schemas.openxmlformats.org/drawingml/2006/main">
          <a:off x="1746250" y="174625"/>
          <a:ext cx="329093" cy="364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400"/>
            <a:t>+</a:t>
          </a:r>
          <a:endParaRPr lang="zh-CN" altLang="en-US" sz="14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0.19644</cdr:x>
      <cdr:y>0.03921</cdr:y>
    </cdr:from>
    <cdr:to>
      <cdr:x>0.26368</cdr:x>
      <cdr:y>0.1536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42C3B6F1-D342-4984-9284-2613C3E50F38}"/>
            </a:ext>
          </a:extLst>
        </cdr:cNvPr>
        <cdr:cNvSpPr txBox="1"/>
      </cdr:nvSpPr>
      <cdr:spPr>
        <a:xfrm xmlns:a="http://schemas.openxmlformats.org/drawingml/2006/main">
          <a:off x="834838" y="94690"/>
          <a:ext cx="2857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400"/>
            <a:t>e</a:t>
          </a:r>
          <a:endParaRPr lang="zh-CN" altLang="en-US" sz="14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0.15627</cdr:x>
      <cdr:y>0.57673</cdr:y>
    </cdr:from>
    <cdr:to>
      <cdr:x>0.21511</cdr:x>
      <cdr:y>0.7322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665095" y="1393703"/>
          <a:ext cx="250425" cy="375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0.39464</cdr:x>
      <cdr:y>0.08803</cdr:y>
    </cdr:from>
    <cdr:to>
      <cdr:x>0.45348</cdr:x>
      <cdr:y>0.2435</cdr:y>
    </cdr:to>
    <cdr:sp macro="" textlink="">
      <cdr:nvSpPr>
        <cdr:cNvPr id="3" name="文本框 1">
          <a:extLst xmlns:a="http://schemas.openxmlformats.org/drawingml/2006/main">
            <a:ext uri="{FF2B5EF4-FFF2-40B4-BE49-F238E27FC236}">
              <a16:creationId xmlns:a16="http://schemas.microsoft.com/office/drawing/2014/main" id="{E5E9C0C6-290B-4608-AEA7-818451CA24D1}"/>
            </a:ext>
          </a:extLst>
        </cdr:cNvPr>
        <cdr:cNvSpPr txBox="1"/>
      </cdr:nvSpPr>
      <cdr:spPr>
        <a:xfrm xmlns:a="http://schemas.openxmlformats.org/drawingml/2006/main">
          <a:off x="1679575" y="212725"/>
          <a:ext cx="250425" cy="375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400"/>
            <a:t>+</a:t>
          </a:r>
          <a:endParaRPr lang="zh-CN" altLang="en-US" sz="1400"/>
        </a:p>
      </cdr:txBody>
    </cdr:sp>
  </cdr:relSizeAnchor>
  <cdr:relSizeAnchor xmlns:cdr="http://schemas.openxmlformats.org/drawingml/2006/chartDrawing">
    <cdr:from>
      <cdr:x>0.75272</cdr:x>
      <cdr:y>0.38759</cdr:y>
    </cdr:from>
    <cdr:to>
      <cdr:x>0.81156</cdr:x>
      <cdr:y>0.54306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74E71CF3-BB4A-40BA-ACA9-3E17F3F24B8D}"/>
            </a:ext>
          </a:extLst>
        </cdr:cNvPr>
        <cdr:cNvSpPr txBox="1"/>
      </cdr:nvSpPr>
      <cdr:spPr>
        <a:xfrm xmlns:a="http://schemas.openxmlformats.org/drawingml/2006/main">
          <a:off x="3203575" y="936625"/>
          <a:ext cx="250425" cy="375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0.56979</cdr:x>
      <cdr:y>0.0854</cdr:y>
    </cdr:from>
    <cdr:to>
      <cdr:x>0.61979</cdr:x>
      <cdr:y>0.15152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B1645B30-43DE-4769-A082-FCF122E59D00}"/>
            </a:ext>
          </a:extLst>
        </cdr:cNvPr>
        <cdr:cNvSpPr txBox="1"/>
      </cdr:nvSpPr>
      <cdr:spPr>
        <a:xfrm xmlns:a="http://schemas.openxmlformats.org/drawingml/2006/main">
          <a:off x="2770611" y="295277"/>
          <a:ext cx="243125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/>
            <a:t>+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0.36528</cdr:x>
      <cdr:y>0.61499</cdr:y>
    </cdr:from>
    <cdr:to>
      <cdr:x>0.41528</cdr:x>
      <cdr:y>0.6849</cdr:y>
    </cdr:to>
    <cdr:sp macro="" textlink="">
      <cdr:nvSpPr>
        <cdr:cNvPr id="3" name="文本框 1">
          <a:extLst xmlns:a="http://schemas.openxmlformats.org/drawingml/2006/main">
            <a:ext uri="{FF2B5EF4-FFF2-40B4-BE49-F238E27FC236}">
              <a16:creationId xmlns:a16="http://schemas.microsoft.com/office/drawing/2014/main" id="{BB511AFA-99CA-4F33-BD2A-E865B9CCB0F1}"/>
            </a:ext>
          </a:extLst>
        </cdr:cNvPr>
        <cdr:cNvSpPr txBox="1"/>
      </cdr:nvSpPr>
      <cdr:spPr>
        <a:xfrm xmlns:a="http://schemas.openxmlformats.org/drawingml/2006/main">
          <a:off x="1670050" y="1927225"/>
          <a:ext cx="2286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0.66994</cdr:x>
      <cdr:y>0.52926</cdr:y>
    </cdr:from>
    <cdr:to>
      <cdr:x>0.71994</cdr:x>
      <cdr:y>0.59916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3257613" y="1335923"/>
          <a:ext cx="243126" cy="176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0.87778</cdr:x>
      <cdr:y>0.46606</cdr:y>
    </cdr:from>
    <cdr:to>
      <cdr:x>0.92778</cdr:x>
      <cdr:y>0.53597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4013200" y="1460500"/>
          <a:ext cx="2286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762000</xdr:colOff>
      <xdr:row>0</xdr:row>
      <xdr:rowOff>0</xdr:rowOff>
    </xdr:from>
    <xdr:to>
      <xdr:col>19</xdr:col>
      <xdr:colOff>28575</xdr:colOff>
      <xdr:row>13</xdr:row>
      <xdr:rowOff>85725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9D4781F8-D5A5-4DD5-913A-F0C334301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81</xdr:row>
      <xdr:rowOff>0</xdr:rowOff>
    </xdr:from>
    <xdr:to>
      <xdr:col>25</xdr:col>
      <xdr:colOff>247650</xdr:colOff>
      <xdr:row>96</xdr:row>
      <xdr:rowOff>28575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F922B839-C26F-49D8-8818-0AD801926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371475</xdr:colOff>
      <xdr:row>85</xdr:row>
      <xdr:rowOff>171450</xdr:rowOff>
    </xdr:from>
    <xdr:to>
      <xdr:col>24</xdr:col>
      <xdr:colOff>614601</xdr:colOff>
      <xdr:row>87</xdr:row>
      <xdr:rowOff>46554</xdr:rowOff>
    </xdr:to>
    <xdr:sp macro="" textlink="">
      <xdr:nvSpPr>
        <xdr:cNvPr id="5" name="文本框 1">
          <a:extLst>
            <a:ext uri="{FF2B5EF4-FFF2-40B4-BE49-F238E27FC236}">
              <a16:creationId xmlns:a16="http://schemas.microsoft.com/office/drawing/2014/main" id="{B312193C-BE27-419F-B4DD-A4C93FFA65B8}"/>
            </a:ext>
          </a:extLst>
        </xdr:cNvPr>
        <xdr:cNvSpPr txBox="1"/>
      </xdr:nvSpPr>
      <xdr:spPr>
        <a:xfrm>
          <a:off x="14763750" y="14468475"/>
          <a:ext cx="243126" cy="23705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 sz="1100"/>
            <a:t>*</a:t>
          </a:r>
          <a:endParaRPr lang="zh-CN" altLang="en-US" sz="1100"/>
        </a:p>
      </xdr:txBody>
    </xdr:sp>
    <xdr:clientData/>
  </xdr:twoCellAnchor>
  <xdr:twoCellAnchor>
    <xdr:from>
      <xdr:col>13</xdr:col>
      <xdr:colOff>771525</xdr:colOff>
      <xdr:row>14</xdr:row>
      <xdr:rowOff>95250</xdr:rowOff>
    </xdr:from>
    <xdr:to>
      <xdr:col>19</xdr:col>
      <xdr:colOff>38100</xdr:colOff>
      <xdr:row>28</xdr:row>
      <xdr:rowOff>0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AB6D1791-428E-407C-9D6F-883544EED3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828675</xdr:colOff>
      <xdr:row>28</xdr:row>
      <xdr:rowOff>171450</xdr:rowOff>
    </xdr:from>
    <xdr:to>
      <xdr:col>19</xdr:col>
      <xdr:colOff>95250</xdr:colOff>
      <xdr:row>42</xdr:row>
      <xdr:rowOff>76200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C3E0853A-4696-46AD-889F-1A0D1C1C0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28</xdr:row>
      <xdr:rowOff>161925</xdr:rowOff>
    </xdr:from>
    <xdr:to>
      <xdr:col>6</xdr:col>
      <xdr:colOff>476250</xdr:colOff>
      <xdr:row>42</xdr:row>
      <xdr:rowOff>66675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871CF559-89F9-4D3F-962E-221E5BB04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714375</xdr:colOff>
      <xdr:row>28</xdr:row>
      <xdr:rowOff>161925</xdr:rowOff>
    </xdr:from>
    <xdr:to>
      <xdr:col>13</xdr:col>
      <xdr:colOff>571500</xdr:colOff>
      <xdr:row>42</xdr:row>
      <xdr:rowOff>66675</xdr:rowOff>
    </xdr:to>
    <xdr:graphicFrame macro="">
      <xdr:nvGraphicFramePr>
        <xdr:cNvPr id="9" name="图表 8">
          <a:extLst>
            <a:ext uri="{FF2B5EF4-FFF2-40B4-BE49-F238E27FC236}">
              <a16:creationId xmlns:a16="http://schemas.microsoft.com/office/drawing/2014/main" id="{1DED16CD-4B0C-408A-81EE-A1C3C5582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95250</xdr:colOff>
      <xdr:row>44</xdr:row>
      <xdr:rowOff>85725</xdr:rowOff>
    </xdr:from>
    <xdr:to>
      <xdr:col>10</xdr:col>
      <xdr:colOff>171450</xdr:colOff>
      <xdr:row>57</xdr:row>
      <xdr:rowOff>171450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0597877B-9AFB-4A01-A3C0-A6D40C658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609601</xdr:colOff>
      <xdr:row>59</xdr:row>
      <xdr:rowOff>57150</xdr:rowOff>
    </xdr:from>
    <xdr:to>
      <xdr:col>8</xdr:col>
      <xdr:colOff>666750</xdr:colOff>
      <xdr:row>74</xdr:row>
      <xdr:rowOff>38100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20332109-3E12-49E2-B74C-011AA774C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95250</xdr:colOff>
      <xdr:row>59</xdr:row>
      <xdr:rowOff>95250</xdr:rowOff>
    </xdr:from>
    <xdr:to>
      <xdr:col>15</xdr:col>
      <xdr:colOff>600075</xdr:colOff>
      <xdr:row>73</xdr:row>
      <xdr:rowOff>95250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id="{A6C7E790-FB49-4EF7-9D83-5FBB2CD67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11</xdr:col>
      <xdr:colOff>190500</xdr:colOff>
      <xdr:row>68</xdr:row>
      <xdr:rowOff>19050</xdr:rowOff>
    </xdr:from>
    <xdr:ext cx="254942" cy="274085"/>
    <xdr:sp macro="" textlink="">
      <xdr:nvSpPr>
        <xdr:cNvPr id="13" name="文本框 12">
          <a:extLst>
            <a:ext uri="{FF2B5EF4-FFF2-40B4-BE49-F238E27FC236}">
              <a16:creationId xmlns:a16="http://schemas.microsoft.com/office/drawing/2014/main" id="{4931F5CB-D20E-4772-94CA-01F2E9D541DD}"/>
            </a:ext>
          </a:extLst>
        </xdr:cNvPr>
        <xdr:cNvSpPr txBox="1"/>
      </xdr:nvSpPr>
      <xdr:spPr>
        <a:xfrm>
          <a:off x="7286625" y="12325350"/>
          <a:ext cx="254942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CN" sz="1600" b="1"/>
            <a:t>*</a:t>
          </a:r>
          <a:endParaRPr lang="zh-CN" altLang="en-US" sz="1600" b="1"/>
        </a:p>
      </xdr:txBody>
    </xdr:sp>
    <xdr:clientData/>
  </xdr:oneCellAnchor>
  <xdr:oneCellAnchor>
    <xdr:from>
      <xdr:col>13</xdr:col>
      <xdr:colOff>657225</xdr:colOff>
      <xdr:row>63</xdr:row>
      <xdr:rowOff>104775</xdr:rowOff>
    </xdr:from>
    <xdr:ext cx="254942" cy="274085"/>
    <xdr:sp macro="" textlink="">
      <xdr:nvSpPr>
        <xdr:cNvPr id="14" name="文本框 13">
          <a:extLst>
            <a:ext uri="{FF2B5EF4-FFF2-40B4-BE49-F238E27FC236}">
              <a16:creationId xmlns:a16="http://schemas.microsoft.com/office/drawing/2014/main" id="{E3CD2211-6CCE-4A89-ABE4-0D8996FC2736}"/>
            </a:ext>
          </a:extLst>
        </xdr:cNvPr>
        <xdr:cNvSpPr txBox="1"/>
      </xdr:nvSpPr>
      <xdr:spPr>
        <a:xfrm>
          <a:off x="8886825" y="11506200"/>
          <a:ext cx="254942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CN" sz="1600" b="1"/>
            <a:t>*</a:t>
          </a:r>
          <a:endParaRPr lang="zh-CN" altLang="en-US" sz="1600" b="1"/>
        </a:p>
      </xdr:txBody>
    </xdr:sp>
    <xdr:clientData/>
  </xdr:oneCellAnchor>
  <xdr:oneCellAnchor>
    <xdr:from>
      <xdr:col>13</xdr:col>
      <xdr:colOff>1038225</xdr:colOff>
      <xdr:row>68</xdr:row>
      <xdr:rowOff>19050</xdr:rowOff>
    </xdr:from>
    <xdr:ext cx="254942" cy="274085"/>
    <xdr:sp macro="" textlink="">
      <xdr:nvSpPr>
        <xdr:cNvPr id="15" name="文本框 14">
          <a:extLst>
            <a:ext uri="{FF2B5EF4-FFF2-40B4-BE49-F238E27FC236}">
              <a16:creationId xmlns:a16="http://schemas.microsoft.com/office/drawing/2014/main" id="{A5341AA2-36F5-46D7-8FD4-A6CB76594614}"/>
            </a:ext>
          </a:extLst>
        </xdr:cNvPr>
        <xdr:cNvSpPr txBox="1"/>
      </xdr:nvSpPr>
      <xdr:spPr>
        <a:xfrm>
          <a:off x="9267825" y="12325350"/>
          <a:ext cx="254942" cy="274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altLang="zh-CN" sz="1600" b="1"/>
            <a:t>*</a:t>
          </a:r>
          <a:endParaRPr lang="zh-CN" altLang="en-US" sz="1600" b="1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0.33917</cdr:x>
      <cdr:y>0.14778</cdr:y>
    </cdr:from>
    <cdr:to>
      <cdr:x>0.3879</cdr:x>
      <cdr:y>0.24141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B1645B30-43DE-4769-A082-FCF122E59D00}"/>
            </a:ext>
          </a:extLst>
        </cdr:cNvPr>
        <cdr:cNvSpPr txBox="1"/>
      </cdr:nvSpPr>
      <cdr:spPr>
        <a:xfrm xmlns:a="http://schemas.openxmlformats.org/drawingml/2006/main" flipH="1">
          <a:off x="1440831" y="360352"/>
          <a:ext cx="207022" cy="228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/>
            <a:t>+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0.52107</cdr:x>
      <cdr:y>0.34418</cdr:y>
    </cdr:from>
    <cdr:to>
      <cdr:x>0.57786</cdr:x>
      <cdr:y>0.41408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2213587" y="839253"/>
          <a:ext cx="241270" cy="170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0.88647</cdr:x>
      <cdr:y>0.57413</cdr:y>
    </cdr:from>
    <cdr:to>
      <cdr:x>0.93647</cdr:x>
      <cdr:y>0.64404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3765838" y="1399948"/>
          <a:ext cx="212407" cy="170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0.7024</cdr:x>
      <cdr:y>0.09309</cdr:y>
    </cdr:from>
    <cdr:to>
      <cdr:x>0.75113</cdr:x>
      <cdr:y>0.18672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B1645B30-43DE-4769-A082-FCF122E59D00}"/>
            </a:ext>
          </a:extLst>
        </cdr:cNvPr>
        <cdr:cNvSpPr txBox="1"/>
      </cdr:nvSpPr>
      <cdr:spPr>
        <a:xfrm xmlns:a="http://schemas.openxmlformats.org/drawingml/2006/main" flipH="1">
          <a:off x="2983895" y="226997"/>
          <a:ext cx="207012" cy="228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/>
            <a:t>+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0.33497</cdr:x>
      <cdr:y>0.59418</cdr:y>
    </cdr:from>
    <cdr:to>
      <cdr:x>0.39176</cdr:x>
      <cdr:y>0.66408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1423009" y="1448849"/>
          <a:ext cx="241252" cy="170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0.60396</cdr:x>
      <cdr:y>0.66788</cdr:y>
    </cdr:from>
    <cdr:to>
      <cdr:x>0.65396</cdr:x>
      <cdr:y>0.73779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2565708" y="1628559"/>
          <a:ext cx="212407" cy="170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0.51854</cdr:x>
      <cdr:y>0.33918</cdr:y>
    </cdr:from>
    <cdr:to>
      <cdr:x>0.56727</cdr:x>
      <cdr:y>0.43281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B1645B30-43DE-4769-A082-FCF122E59D00}"/>
            </a:ext>
          </a:extLst>
        </cdr:cNvPr>
        <cdr:cNvSpPr txBox="1"/>
      </cdr:nvSpPr>
      <cdr:spPr>
        <a:xfrm xmlns:a="http://schemas.openxmlformats.org/drawingml/2006/main" flipH="1">
          <a:off x="2202851" y="827066"/>
          <a:ext cx="207012" cy="228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zh-CN" sz="1100"/>
            <a:t>+</a:t>
          </a:r>
          <a:endParaRPr lang="zh-CN" altLang="en-US" sz="1100"/>
        </a:p>
      </cdr:txBody>
    </cdr:sp>
  </cdr:relSizeAnchor>
  <cdr:relSizeAnchor xmlns:cdr="http://schemas.openxmlformats.org/drawingml/2006/chartDrawing">
    <cdr:from>
      <cdr:x>0.79454</cdr:x>
      <cdr:y>0.23429</cdr:y>
    </cdr:from>
    <cdr:to>
      <cdr:x>0.84454</cdr:x>
      <cdr:y>0.3042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3375338" y="571284"/>
          <a:ext cx="212407" cy="170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0.15336</cdr:x>
      <cdr:y>0.60156</cdr:y>
    </cdr:from>
    <cdr:to>
      <cdr:x>0.23094</cdr:x>
      <cdr:y>0.71486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651483" y="1466850"/>
          <a:ext cx="329591" cy="276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  <cdr:relSizeAnchor xmlns:cdr="http://schemas.openxmlformats.org/drawingml/2006/chartDrawing">
    <cdr:from>
      <cdr:x>0.61069</cdr:x>
      <cdr:y>0.5625</cdr:y>
    </cdr:from>
    <cdr:to>
      <cdr:x>0.67937</cdr:x>
      <cdr:y>0.69091</cdr:y>
    </cdr:to>
    <cdr:sp macro="" textlink="">
      <cdr:nvSpPr>
        <cdr:cNvPr id="5" name="文本框 1">
          <a:extLst xmlns:a="http://schemas.openxmlformats.org/drawingml/2006/main">
            <a:ext uri="{FF2B5EF4-FFF2-40B4-BE49-F238E27FC236}">
              <a16:creationId xmlns:a16="http://schemas.microsoft.com/office/drawing/2014/main" id="{D5843E0B-5CBD-48F0-A195-28E468EBF68C}"/>
            </a:ext>
          </a:extLst>
        </cdr:cNvPr>
        <cdr:cNvSpPr txBox="1"/>
      </cdr:nvSpPr>
      <cdr:spPr>
        <a:xfrm xmlns:a="http://schemas.openxmlformats.org/drawingml/2006/main">
          <a:off x="2594283" y="1371600"/>
          <a:ext cx="291792" cy="313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0.52332</cdr:x>
      <cdr:y>0.375</cdr:y>
    </cdr:from>
    <cdr:to>
      <cdr:x>0.6009</cdr:x>
      <cdr:y>0.4883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2223121" y="914394"/>
          <a:ext cx="329572" cy="276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0.52107</cdr:x>
      <cdr:y>0.34418</cdr:y>
    </cdr:from>
    <cdr:to>
      <cdr:x>0.57786</cdr:x>
      <cdr:y>0.41408</cdr:y>
    </cdr:to>
    <cdr:sp macro="" textlink="">
      <cdr:nvSpPr>
        <cdr:cNvPr id="4" name="文本框 1">
          <a:extLst xmlns:a="http://schemas.openxmlformats.org/drawingml/2006/main">
            <a:ext uri="{FF2B5EF4-FFF2-40B4-BE49-F238E27FC236}">
              <a16:creationId xmlns:a16="http://schemas.microsoft.com/office/drawing/2014/main" id="{951708D4-A047-426F-894F-54FAF1FE04F9}"/>
            </a:ext>
          </a:extLst>
        </cdr:cNvPr>
        <cdr:cNvSpPr txBox="1"/>
      </cdr:nvSpPr>
      <cdr:spPr>
        <a:xfrm xmlns:a="http://schemas.openxmlformats.org/drawingml/2006/main">
          <a:off x="2213587" y="839253"/>
          <a:ext cx="241270" cy="1704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2000"/>
            <a:t>-</a:t>
          </a:r>
          <a:endParaRPr lang="zh-CN" altLang="en-US" sz="2000"/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AE39D-3E6B-4EA7-90AD-03B70228A185}">
  <dimension ref="A2:AC86"/>
  <sheetViews>
    <sheetView tabSelected="1" workbookViewId="0">
      <selection activeCell="F16" sqref="F16"/>
    </sheetView>
  </sheetViews>
  <sheetFormatPr defaultRowHeight="14.25" x14ac:dyDescent="0.2"/>
  <cols>
    <col min="1" max="1" width="8.625" bestFit="1" customWidth="1"/>
    <col min="2" max="2" width="5" bestFit="1" customWidth="1"/>
    <col min="3" max="3" width="10.625" bestFit="1" customWidth="1"/>
    <col min="4" max="4" width="9.75" customWidth="1"/>
    <col min="5" max="5" width="18.875" customWidth="1"/>
    <col min="6" max="6" width="15.75" customWidth="1"/>
    <col min="7" max="7" width="17.25" bestFit="1" customWidth="1"/>
    <col min="8" max="8" width="16.375" bestFit="1" customWidth="1"/>
    <col min="9" max="9" width="13.375" customWidth="1"/>
    <col min="10" max="10" width="9.125" bestFit="1" customWidth="1"/>
    <col min="11" max="11" width="15.375" bestFit="1" customWidth="1"/>
    <col min="12" max="12" width="5.875" customWidth="1"/>
    <col min="13" max="13" width="18.875" bestFit="1" customWidth="1"/>
    <col min="14" max="14" width="7" customWidth="1"/>
    <col min="15" max="15" width="8.375" customWidth="1"/>
    <col min="16" max="16" width="12.875" customWidth="1"/>
    <col min="17" max="17" width="15.875" customWidth="1"/>
    <col min="18" max="18" width="16.375" customWidth="1"/>
    <col min="19" max="19" width="16.25" customWidth="1"/>
    <col min="20" max="20" width="12" customWidth="1"/>
    <col min="21" max="21" width="10.375" customWidth="1"/>
    <col min="22" max="22" width="12.125" customWidth="1"/>
  </cols>
  <sheetData>
    <row r="2" spans="1:22" x14ac:dyDescent="0.2">
      <c r="C2" s="1" t="s">
        <v>37</v>
      </c>
      <c r="D2" s="1" t="s">
        <v>93</v>
      </c>
      <c r="E2" s="1" t="s">
        <v>91</v>
      </c>
      <c r="F2" s="1" t="s">
        <v>92</v>
      </c>
      <c r="G2" s="1" t="s">
        <v>38</v>
      </c>
      <c r="H2" s="1" t="s">
        <v>94</v>
      </c>
      <c r="I2" s="1" t="s">
        <v>39</v>
      </c>
      <c r="J2" s="1" t="s">
        <v>95</v>
      </c>
      <c r="K2" s="1" t="s">
        <v>97</v>
      </c>
      <c r="O2" s="1" t="s">
        <v>37</v>
      </c>
      <c r="P2" s="1" t="s">
        <v>93</v>
      </c>
      <c r="Q2" s="1" t="s">
        <v>91</v>
      </c>
      <c r="R2" s="1" t="s">
        <v>92</v>
      </c>
      <c r="S2" s="1" t="s">
        <v>38</v>
      </c>
      <c r="T2" s="1" t="s">
        <v>94</v>
      </c>
      <c r="U2" s="1" t="s">
        <v>39</v>
      </c>
      <c r="V2" s="1" t="s">
        <v>95</v>
      </c>
    </row>
    <row r="3" spans="1:22" x14ac:dyDescent="0.2">
      <c r="A3" t="s">
        <v>0</v>
      </c>
      <c r="B3" t="s">
        <v>2</v>
      </c>
      <c r="C3">
        <v>4.8360000000000003</v>
      </c>
      <c r="D3">
        <v>0</v>
      </c>
      <c r="E3">
        <v>1.425</v>
      </c>
      <c r="F3">
        <v>0.40300000000000002</v>
      </c>
      <c r="G3">
        <v>6.3739999999999997</v>
      </c>
      <c r="H3">
        <v>0.23599999999999999</v>
      </c>
      <c r="I3">
        <v>0</v>
      </c>
      <c r="J3">
        <v>4.2169999999999996</v>
      </c>
      <c r="K3">
        <v>17.491</v>
      </c>
      <c r="M3" t="s">
        <v>9</v>
      </c>
      <c r="N3" t="s">
        <v>2</v>
      </c>
      <c r="O3">
        <v>0.27648504945400493</v>
      </c>
      <c r="P3">
        <v>0</v>
      </c>
      <c r="Q3">
        <v>8.147047052769997E-2</v>
      </c>
      <c r="R3">
        <v>2.3040420787833745E-2</v>
      </c>
      <c r="S3">
        <v>0.36441598536390141</v>
      </c>
      <c r="T3">
        <v>1.3492653364587501E-2</v>
      </c>
      <c r="U3">
        <v>0</v>
      </c>
      <c r="V3">
        <v>0.24109542050197244</v>
      </c>
    </row>
    <row r="4" spans="1:22" x14ac:dyDescent="0.2">
      <c r="B4" t="s">
        <v>3</v>
      </c>
      <c r="C4">
        <v>2.1749999999999998</v>
      </c>
      <c r="D4">
        <v>0</v>
      </c>
      <c r="E4">
        <v>2.9180000000000001</v>
      </c>
      <c r="F4">
        <v>0</v>
      </c>
      <c r="G4">
        <v>11.14</v>
      </c>
      <c r="H4">
        <v>4.17</v>
      </c>
      <c r="I4">
        <v>0</v>
      </c>
      <c r="J4">
        <v>9.67</v>
      </c>
      <c r="K4">
        <v>30.073</v>
      </c>
      <c r="N4" t="s">
        <v>3</v>
      </c>
      <c r="O4">
        <v>7.2324011571841845E-2</v>
      </c>
      <c r="P4">
        <v>0</v>
      </c>
      <c r="Q4">
        <v>9.7030558973165301E-2</v>
      </c>
      <c r="R4">
        <v>0</v>
      </c>
      <c r="S4">
        <v>0.37043194892428427</v>
      </c>
      <c r="T4">
        <v>0.1386625877032554</v>
      </c>
      <c r="U4">
        <v>0</v>
      </c>
      <c r="V4">
        <v>0.32155089282745319</v>
      </c>
    </row>
    <row r="5" spans="1:22" x14ac:dyDescent="0.2">
      <c r="B5" t="s">
        <v>4</v>
      </c>
      <c r="C5">
        <v>0.14599999999999999</v>
      </c>
      <c r="D5">
        <v>0</v>
      </c>
      <c r="E5">
        <v>11.72</v>
      </c>
      <c r="F5">
        <v>0</v>
      </c>
      <c r="G5">
        <v>17.649999999999999</v>
      </c>
      <c r="H5">
        <v>14.412000000000001</v>
      </c>
      <c r="I5">
        <v>3.02</v>
      </c>
      <c r="J5">
        <v>41.2</v>
      </c>
      <c r="K5">
        <v>88.147999999999996</v>
      </c>
      <c r="N5" t="s">
        <v>4</v>
      </c>
      <c r="O5">
        <v>1.6563053047147977E-3</v>
      </c>
      <c r="P5">
        <v>0</v>
      </c>
      <c r="Q5">
        <v>0.13295820665244817</v>
      </c>
      <c r="R5">
        <v>0</v>
      </c>
      <c r="S5">
        <v>0.20023142896038479</v>
      </c>
      <c r="T5">
        <v>0.16349775377773745</v>
      </c>
      <c r="U5">
        <v>3.4260561782456782E-2</v>
      </c>
      <c r="V5">
        <v>0.4673957435222581</v>
      </c>
    </row>
    <row r="6" spans="1:22" x14ac:dyDescent="0.2">
      <c r="B6" t="s">
        <v>5</v>
      </c>
      <c r="C6">
        <v>0.125</v>
      </c>
      <c r="D6">
        <v>4.2999999999999997E-2</v>
      </c>
      <c r="E6">
        <v>1.0629999999999999</v>
      </c>
      <c r="F6">
        <v>0.59699999999999998</v>
      </c>
      <c r="G6">
        <v>6.8570000000000002</v>
      </c>
      <c r="H6">
        <v>6.9370000000000003</v>
      </c>
      <c r="I6">
        <v>0</v>
      </c>
      <c r="J6">
        <v>13.709</v>
      </c>
      <c r="K6">
        <v>29.331</v>
      </c>
      <c r="N6" t="s">
        <v>5</v>
      </c>
      <c r="O6">
        <v>4.2617026354369097E-3</v>
      </c>
      <c r="P6">
        <v>1.4660257065902968E-3</v>
      </c>
      <c r="Q6">
        <v>3.6241519211755481E-2</v>
      </c>
      <c r="R6">
        <v>2.0353891786846681E-2</v>
      </c>
      <c r="S6">
        <v>0.23377995976952715</v>
      </c>
      <c r="T6">
        <v>0.23650744945620675</v>
      </c>
      <c r="U6">
        <v>0</v>
      </c>
      <c r="V6">
        <v>0.46738945143363675</v>
      </c>
    </row>
    <row r="7" spans="1:22" x14ac:dyDescent="0.2">
      <c r="B7" t="s">
        <v>6</v>
      </c>
      <c r="C7">
        <v>2.4510000000000001</v>
      </c>
      <c r="D7">
        <v>0</v>
      </c>
      <c r="E7">
        <v>4.3259999999999996</v>
      </c>
      <c r="F7">
        <v>1.9810000000000001</v>
      </c>
      <c r="G7">
        <v>5.86</v>
      </c>
      <c r="H7">
        <v>6.26</v>
      </c>
      <c r="I7">
        <v>0.29299999999999998</v>
      </c>
      <c r="J7">
        <v>12.33</v>
      </c>
      <c r="K7">
        <v>33.500999999999998</v>
      </c>
      <c r="N7" t="s">
        <v>6</v>
      </c>
      <c r="O7">
        <v>7.3161995164323465E-2</v>
      </c>
      <c r="P7">
        <v>0</v>
      </c>
      <c r="Q7">
        <v>0.12913047371720246</v>
      </c>
      <c r="R7">
        <v>5.9132563207068452E-2</v>
      </c>
      <c r="S7">
        <v>0.17492015163726457</v>
      </c>
      <c r="T7">
        <v>0.18686009372854542</v>
      </c>
      <c r="U7">
        <v>8.7460075818632278E-3</v>
      </c>
      <c r="V7">
        <v>0.36804871496373243</v>
      </c>
    </row>
    <row r="8" spans="1:22" x14ac:dyDescent="0.2">
      <c r="B8" t="s">
        <v>7</v>
      </c>
      <c r="C8">
        <v>0.109</v>
      </c>
      <c r="D8">
        <v>0</v>
      </c>
      <c r="E8">
        <v>0.78600000000000003</v>
      </c>
      <c r="F8">
        <v>0</v>
      </c>
      <c r="G8">
        <v>3.64</v>
      </c>
      <c r="H8">
        <v>7.0570000000000004</v>
      </c>
      <c r="I8">
        <v>0</v>
      </c>
      <c r="J8">
        <v>3.1349999999999998</v>
      </c>
      <c r="K8">
        <v>14.727</v>
      </c>
      <c r="N8" t="s">
        <v>7</v>
      </c>
      <c r="O8">
        <v>7.4013716303388336E-3</v>
      </c>
      <c r="P8">
        <v>0</v>
      </c>
      <c r="Q8">
        <v>5.3371358728865351E-2</v>
      </c>
      <c r="R8">
        <v>0</v>
      </c>
      <c r="S8">
        <v>0.24716507095810417</v>
      </c>
      <c r="T8">
        <v>0.47918788619542341</v>
      </c>
      <c r="U8">
        <v>0</v>
      </c>
      <c r="V8">
        <v>0.21287431248726826</v>
      </c>
    </row>
    <row r="10" spans="1:22" x14ac:dyDescent="0.2">
      <c r="C10" s="1" t="s">
        <v>37</v>
      </c>
      <c r="D10" s="1" t="s">
        <v>93</v>
      </c>
      <c r="E10" s="1" t="s">
        <v>91</v>
      </c>
      <c r="F10" s="1" t="s">
        <v>92</v>
      </c>
      <c r="G10" s="1" t="s">
        <v>38</v>
      </c>
      <c r="H10" s="1" t="s">
        <v>94</v>
      </c>
      <c r="I10" s="1" t="s">
        <v>39</v>
      </c>
      <c r="J10" s="1" t="s">
        <v>95</v>
      </c>
      <c r="K10" s="1" t="s">
        <v>97</v>
      </c>
      <c r="O10" s="1" t="s">
        <v>37</v>
      </c>
      <c r="P10" s="1" t="s">
        <v>93</v>
      </c>
      <c r="Q10" s="1" t="s">
        <v>91</v>
      </c>
      <c r="R10" s="1" t="s">
        <v>92</v>
      </c>
      <c r="S10" s="1" t="s">
        <v>38</v>
      </c>
      <c r="T10" s="1" t="s">
        <v>94</v>
      </c>
      <c r="U10" s="1" t="s">
        <v>39</v>
      </c>
      <c r="V10" s="1" t="s">
        <v>95</v>
      </c>
    </row>
    <row r="11" spans="1:22" x14ac:dyDescent="0.2">
      <c r="A11" t="s">
        <v>1</v>
      </c>
      <c r="B11" t="s">
        <v>2</v>
      </c>
      <c r="C11">
        <v>100</v>
      </c>
      <c r="D11">
        <v>0</v>
      </c>
      <c r="E11">
        <v>4</v>
      </c>
      <c r="F11">
        <v>211</v>
      </c>
      <c r="G11">
        <v>1676</v>
      </c>
      <c r="H11">
        <v>0</v>
      </c>
      <c r="I11">
        <v>0</v>
      </c>
      <c r="J11">
        <v>0</v>
      </c>
      <c r="K11">
        <v>1991</v>
      </c>
      <c r="M11" t="s">
        <v>10</v>
      </c>
      <c r="N11" t="s">
        <v>2</v>
      </c>
      <c r="O11">
        <v>5.0226017076845805E-2</v>
      </c>
      <c r="P11">
        <v>0</v>
      </c>
      <c r="Q11">
        <v>2.0090406830738324E-3</v>
      </c>
      <c r="R11">
        <v>0.10597689603214465</v>
      </c>
      <c r="S11">
        <v>0.84178804620793568</v>
      </c>
      <c r="T11">
        <v>0</v>
      </c>
      <c r="U11">
        <v>0</v>
      </c>
      <c r="V11">
        <v>0</v>
      </c>
    </row>
    <row r="12" spans="1:22" x14ac:dyDescent="0.2">
      <c r="B12" t="s">
        <v>3</v>
      </c>
      <c r="G12">
        <v>96</v>
      </c>
      <c r="I12" t="s">
        <v>8</v>
      </c>
      <c r="K12">
        <v>96</v>
      </c>
      <c r="N12" t="s">
        <v>3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</row>
    <row r="13" spans="1:22" x14ac:dyDescent="0.2">
      <c r="B13" t="s">
        <v>4</v>
      </c>
      <c r="C13">
        <v>7</v>
      </c>
      <c r="D13">
        <v>10</v>
      </c>
      <c r="E13">
        <v>0</v>
      </c>
      <c r="F13">
        <v>13</v>
      </c>
      <c r="G13">
        <v>545</v>
      </c>
      <c r="H13">
        <v>0</v>
      </c>
      <c r="I13">
        <v>66</v>
      </c>
      <c r="J13">
        <v>0</v>
      </c>
      <c r="K13">
        <v>641</v>
      </c>
      <c r="N13" t="s">
        <v>4</v>
      </c>
      <c r="O13">
        <v>1.0920436817472699E-2</v>
      </c>
      <c r="P13">
        <v>1.5600624024960999E-2</v>
      </c>
      <c r="Q13">
        <v>0</v>
      </c>
      <c r="R13">
        <v>2.0280811232449299E-2</v>
      </c>
      <c r="S13">
        <v>0.85023400936037441</v>
      </c>
      <c r="T13">
        <v>0</v>
      </c>
      <c r="U13">
        <v>0.10296411856474259</v>
      </c>
      <c r="V13">
        <v>0</v>
      </c>
    </row>
    <row r="14" spans="1:22" x14ac:dyDescent="0.2">
      <c r="B14" t="s">
        <v>5</v>
      </c>
      <c r="C14">
        <v>0</v>
      </c>
      <c r="D14">
        <v>157</v>
      </c>
      <c r="E14">
        <v>39</v>
      </c>
      <c r="F14">
        <v>44</v>
      </c>
      <c r="G14">
        <v>1393</v>
      </c>
      <c r="H14">
        <v>3</v>
      </c>
      <c r="I14">
        <v>12</v>
      </c>
      <c r="J14">
        <v>5</v>
      </c>
      <c r="K14">
        <v>1653</v>
      </c>
      <c r="N14" t="s">
        <v>5</v>
      </c>
      <c r="O14">
        <v>0</v>
      </c>
      <c r="P14">
        <v>9.4978826376285547E-2</v>
      </c>
      <c r="Q14">
        <v>2.3593466424682397E-2</v>
      </c>
      <c r="R14">
        <v>2.6618269812462191E-2</v>
      </c>
      <c r="S14">
        <v>0.84271022383545069</v>
      </c>
      <c r="T14">
        <v>1.8148820326678765E-3</v>
      </c>
      <c r="U14">
        <v>7.2595281306715061E-3</v>
      </c>
      <c r="V14">
        <v>3.0248033877797943E-3</v>
      </c>
    </row>
    <row r="15" spans="1:22" x14ac:dyDescent="0.2">
      <c r="B15" t="s">
        <v>6</v>
      </c>
      <c r="C15">
        <v>0</v>
      </c>
      <c r="D15">
        <v>7</v>
      </c>
      <c r="E15">
        <v>45</v>
      </c>
      <c r="F15">
        <v>579</v>
      </c>
      <c r="G15">
        <v>1753</v>
      </c>
      <c r="H15">
        <v>0</v>
      </c>
      <c r="I15">
        <v>36</v>
      </c>
      <c r="J15">
        <v>31</v>
      </c>
      <c r="K15">
        <v>2451</v>
      </c>
      <c r="N15" t="s">
        <v>6</v>
      </c>
      <c r="O15">
        <v>0</v>
      </c>
      <c r="P15">
        <v>2.8559771521827824E-3</v>
      </c>
      <c r="Q15">
        <v>1.8359853121175031E-2</v>
      </c>
      <c r="R15">
        <v>0.23623011015911874</v>
      </c>
      <c r="S15">
        <v>0.71521827825377393</v>
      </c>
      <c r="T15">
        <v>0</v>
      </c>
      <c r="U15">
        <v>1.4687882496940025E-2</v>
      </c>
      <c r="V15">
        <v>1.2647898816809465E-2</v>
      </c>
    </row>
    <row r="16" spans="1:22" x14ac:dyDescent="0.2">
      <c r="B16" t="s">
        <v>7</v>
      </c>
      <c r="C16">
        <v>0</v>
      </c>
      <c r="D16">
        <v>0</v>
      </c>
      <c r="E16">
        <v>22</v>
      </c>
      <c r="F16">
        <v>0</v>
      </c>
      <c r="G16">
        <v>408</v>
      </c>
      <c r="H16">
        <v>0</v>
      </c>
      <c r="I16">
        <v>0</v>
      </c>
      <c r="J16">
        <v>0</v>
      </c>
      <c r="K16">
        <v>430</v>
      </c>
      <c r="N16" t="s">
        <v>7</v>
      </c>
      <c r="O16">
        <v>0</v>
      </c>
      <c r="P16">
        <v>0</v>
      </c>
      <c r="Q16">
        <v>5.1162790697674418E-2</v>
      </c>
      <c r="R16">
        <v>0</v>
      </c>
      <c r="S16">
        <v>0.94883720930232562</v>
      </c>
      <c r="T16">
        <v>0</v>
      </c>
      <c r="U16">
        <v>0</v>
      </c>
      <c r="V16">
        <v>0</v>
      </c>
    </row>
    <row r="19" spans="2:22" x14ac:dyDescent="0.2">
      <c r="D19" s="2" t="s">
        <v>84</v>
      </c>
      <c r="E19" s="2" t="s">
        <v>85</v>
      </c>
      <c r="F19" s="2" t="s">
        <v>86</v>
      </c>
      <c r="G19" s="2" t="s">
        <v>87</v>
      </c>
      <c r="H19" s="2" t="s">
        <v>88</v>
      </c>
      <c r="I19" s="2" t="s">
        <v>90</v>
      </c>
    </row>
    <row r="20" spans="2:22" x14ac:dyDescent="0.2">
      <c r="B20" t="s">
        <v>2</v>
      </c>
      <c r="C20" t="s">
        <v>81</v>
      </c>
      <c r="D20">
        <v>198</v>
      </c>
      <c r="E20">
        <v>290</v>
      </c>
      <c r="F20">
        <v>416</v>
      </c>
      <c r="G20">
        <v>145</v>
      </c>
      <c r="H20">
        <v>539</v>
      </c>
      <c r="I20">
        <v>1588</v>
      </c>
    </row>
    <row r="21" spans="2:22" x14ac:dyDescent="0.2">
      <c r="C21" t="s">
        <v>82</v>
      </c>
      <c r="D21">
        <v>10</v>
      </c>
      <c r="E21">
        <v>6</v>
      </c>
      <c r="F21">
        <v>41</v>
      </c>
      <c r="G21">
        <v>11</v>
      </c>
      <c r="H21">
        <v>83</v>
      </c>
      <c r="I21">
        <v>151</v>
      </c>
      <c r="O21" s="1" t="s">
        <v>37</v>
      </c>
      <c r="P21" s="1" t="s">
        <v>93</v>
      </c>
      <c r="Q21" s="1" t="s">
        <v>91</v>
      </c>
      <c r="R21" s="1" t="s">
        <v>92</v>
      </c>
      <c r="S21" s="1" t="s">
        <v>38</v>
      </c>
      <c r="T21" s="1" t="s">
        <v>94</v>
      </c>
      <c r="U21" s="1" t="s">
        <v>39</v>
      </c>
      <c r="V21" s="1" t="s">
        <v>95</v>
      </c>
    </row>
    <row r="22" spans="2:22" x14ac:dyDescent="0.2">
      <c r="C22" t="s">
        <v>83</v>
      </c>
      <c r="D22">
        <v>18</v>
      </c>
      <c r="E22">
        <v>9</v>
      </c>
      <c r="F22">
        <v>45</v>
      </c>
      <c r="G22">
        <v>31</v>
      </c>
      <c r="H22">
        <v>40</v>
      </c>
      <c r="I22">
        <v>143</v>
      </c>
      <c r="M22" t="s">
        <v>9</v>
      </c>
      <c r="N22" t="s">
        <v>96</v>
      </c>
      <c r="O22">
        <v>7.2548405960110127</v>
      </c>
      <c r="P22">
        <v>2.4433761776504949E-2</v>
      </c>
      <c r="Q22">
        <v>8.8367097968522774</v>
      </c>
      <c r="R22">
        <v>1.7087812630291479</v>
      </c>
      <c r="S22">
        <v>26.515742426891105</v>
      </c>
      <c r="T22">
        <v>20.303473737095935</v>
      </c>
      <c r="U22">
        <v>0.71677615607200029</v>
      </c>
      <c r="V22">
        <v>34.63924226227202</v>
      </c>
    </row>
    <row r="23" spans="2:22" x14ac:dyDescent="0.2">
      <c r="C23" t="s">
        <v>89</v>
      </c>
      <c r="D23">
        <v>226</v>
      </c>
      <c r="E23">
        <v>305</v>
      </c>
      <c r="F23">
        <v>502</v>
      </c>
      <c r="G23">
        <v>187</v>
      </c>
      <c r="H23">
        <v>662</v>
      </c>
      <c r="I23">
        <v>1882</v>
      </c>
      <c r="M23" t="s">
        <v>10</v>
      </c>
      <c r="N23" t="s">
        <v>96</v>
      </c>
      <c r="O23">
        <v>1.0191075649053085</v>
      </c>
      <c r="P23">
        <v>1.8905904592238221</v>
      </c>
      <c r="Q23">
        <v>1.5854191821100945</v>
      </c>
      <c r="R23">
        <v>6.4851014539362488</v>
      </c>
      <c r="S23">
        <v>86.646462782664329</v>
      </c>
      <c r="T23">
        <v>3.0248033877797939E-2</v>
      </c>
      <c r="U23">
        <v>2.0818588198725689</v>
      </c>
      <c r="V23">
        <v>0.26121170340982097</v>
      </c>
    </row>
    <row r="24" spans="2:22" x14ac:dyDescent="0.2">
      <c r="B24" t="s">
        <v>3</v>
      </c>
      <c r="C24" t="s">
        <v>81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M24" t="s">
        <v>9</v>
      </c>
      <c r="N24" t="s">
        <v>19</v>
      </c>
      <c r="O24">
        <v>9.6197263710530425</v>
      </c>
      <c r="P24">
        <v>5.4635552278301087E-2</v>
      </c>
      <c r="Q24">
        <v>3.5857162297984968</v>
      </c>
      <c r="R24">
        <v>2.1173261004788397</v>
      </c>
      <c r="S24">
        <v>7.5940116524946397</v>
      </c>
      <c r="T24">
        <v>14.099394283144342</v>
      </c>
      <c r="U24">
        <v>1.2530083183572884</v>
      </c>
      <c r="V24">
        <v>9.9400474210869429</v>
      </c>
    </row>
    <row r="25" spans="2:22" x14ac:dyDescent="0.2">
      <c r="C25" t="s">
        <v>82</v>
      </c>
      <c r="D25">
        <v>0</v>
      </c>
      <c r="E25">
        <v>0</v>
      </c>
      <c r="F25">
        <v>3</v>
      </c>
      <c r="G25">
        <v>6</v>
      </c>
      <c r="H25">
        <v>9</v>
      </c>
      <c r="I25">
        <v>18</v>
      </c>
      <c r="M25" t="s">
        <v>10</v>
      </c>
      <c r="N25" t="s">
        <v>19</v>
      </c>
      <c r="O25">
        <v>1.8342848717232569</v>
      </c>
      <c r="P25">
        <v>3.4467168350411597</v>
      </c>
      <c r="Q25">
        <v>1.8290575310809833</v>
      </c>
      <c r="R25">
        <v>8.4579042429498088</v>
      </c>
      <c r="S25">
        <v>9.0304147583524603</v>
      </c>
      <c r="T25">
        <v>6.7636659936472776E-2</v>
      </c>
      <c r="U25">
        <v>3.7124930224871746</v>
      </c>
      <c r="V25">
        <v>0.46220458604391884</v>
      </c>
    </row>
    <row r="26" spans="2:22" x14ac:dyDescent="0.2">
      <c r="C26" t="s">
        <v>83</v>
      </c>
      <c r="D26">
        <v>0</v>
      </c>
      <c r="E26">
        <v>0</v>
      </c>
      <c r="F26">
        <v>60</v>
      </c>
      <c r="G26">
        <v>0</v>
      </c>
      <c r="H26">
        <v>22</v>
      </c>
      <c r="I26">
        <v>82</v>
      </c>
      <c r="M26" t="s">
        <v>9</v>
      </c>
      <c r="N26" t="s">
        <v>17</v>
      </c>
      <c r="O26">
        <v>3.9272368457125459</v>
      </c>
      <c r="P26">
        <v>2.2304870816165438E-2</v>
      </c>
      <c r="Q26">
        <v>1.4638625209037646</v>
      </c>
      <c r="R26">
        <v>0.86439476087500389</v>
      </c>
      <c r="S26">
        <v>3.1002422748935925</v>
      </c>
      <c r="T26">
        <v>5.7560536126696418</v>
      </c>
      <c r="U26">
        <v>0.51153850390636291</v>
      </c>
      <c r="V26">
        <v>4.0580073667884751</v>
      </c>
    </row>
    <row r="27" spans="2:22" x14ac:dyDescent="0.2">
      <c r="C27" t="s">
        <v>89</v>
      </c>
      <c r="D27">
        <v>0</v>
      </c>
      <c r="E27">
        <v>0</v>
      </c>
      <c r="F27">
        <v>63</v>
      </c>
      <c r="G27">
        <v>6</v>
      </c>
      <c r="H27">
        <v>31</v>
      </c>
      <c r="I27">
        <v>100</v>
      </c>
      <c r="M27" t="s">
        <v>10</v>
      </c>
      <c r="N27" t="s">
        <v>17</v>
      </c>
      <c r="O27">
        <v>0.74884366310474593</v>
      </c>
      <c r="P27">
        <v>1.4071162556185701</v>
      </c>
      <c r="Q27">
        <v>0.74670961022386551</v>
      </c>
      <c r="R27">
        <v>3.4529249480913133</v>
      </c>
      <c r="S27">
        <v>3.6866513872770308</v>
      </c>
      <c r="T27">
        <v>2.7612550791750668E-2</v>
      </c>
      <c r="U27">
        <v>1.5156189297894089</v>
      </c>
      <c r="V27">
        <v>0.18869423209698735</v>
      </c>
    </row>
    <row r="28" spans="2:22" x14ac:dyDescent="0.2">
      <c r="B28" t="s">
        <v>4</v>
      </c>
      <c r="C28" t="s">
        <v>81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2:22" x14ac:dyDescent="0.2">
      <c r="C29" t="s">
        <v>82</v>
      </c>
      <c r="D29">
        <v>50</v>
      </c>
      <c r="E29">
        <v>0</v>
      </c>
      <c r="F29">
        <v>34</v>
      </c>
      <c r="G29">
        <v>129</v>
      </c>
      <c r="H29">
        <v>219</v>
      </c>
      <c r="I29">
        <v>432</v>
      </c>
    </row>
    <row r="30" spans="2:22" x14ac:dyDescent="0.2">
      <c r="C30" t="s">
        <v>83</v>
      </c>
      <c r="D30">
        <v>7</v>
      </c>
      <c r="E30">
        <v>13</v>
      </c>
      <c r="F30">
        <v>22</v>
      </c>
      <c r="G30">
        <v>66</v>
      </c>
      <c r="H30">
        <v>57</v>
      </c>
      <c r="I30">
        <v>165</v>
      </c>
    </row>
    <row r="31" spans="2:22" x14ac:dyDescent="0.2">
      <c r="C31" t="s">
        <v>89</v>
      </c>
      <c r="D31">
        <v>57</v>
      </c>
      <c r="E31">
        <v>13</v>
      </c>
      <c r="F31">
        <v>56</v>
      </c>
      <c r="G31">
        <v>195</v>
      </c>
      <c r="H31">
        <v>276</v>
      </c>
      <c r="I31">
        <v>597</v>
      </c>
    </row>
    <row r="32" spans="2:22" x14ac:dyDescent="0.2">
      <c r="B32" t="s">
        <v>5</v>
      </c>
      <c r="C32" t="s">
        <v>81</v>
      </c>
      <c r="D32">
        <v>148</v>
      </c>
      <c r="E32">
        <v>1</v>
      </c>
      <c r="F32">
        <v>121</v>
      </c>
      <c r="G32">
        <v>276</v>
      </c>
      <c r="H32">
        <v>188</v>
      </c>
      <c r="I32">
        <v>734</v>
      </c>
    </row>
    <row r="33" spans="2:19" x14ac:dyDescent="0.2">
      <c r="C33" t="s">
        <v>82</v>
      </c>
      <c r="D33">
        <v>82</v>
      </c>
      <c r="E33">
        <v>20</v>
      </c>
      <c r="F33">
        <v>96</v>
      </c>
      <c r="G33">
        <v>259</v>
      </c>
      <c r="H33">
        <v>290</v>
      </c>
      <c r="I33">
        <v>747</v>
      </c>
    </row>
    <row r="34" spans="2:19" x14ac:dyDescent="0.2">
      <c r="C34" t="s">
        <v>83</v>
      </c>
      <c r="D34">
        <v>0</v>
      </c>
      <c r="E34">
        <v>6</v>
      </c>
      <c r="F34">
        <v>39</v>
      </c>
      <c r="G34">
        <v>64</v>
      </c>
      <c r="H34">
        <v>26</v>
      </c>
      <c r="I34">
        <v>135</v>
      </c>
    </row>
    <row r="35" spans="2:19" x14ac:dyDescent="0.2">
      <c r="C35" t="s">
        <v>89</v>
      </c>
      <c r="D35">
        <v>230</v>
      </c>
      <c r="E35">
        <v>27</v>
      </c>
      <c r="F35">
        <v>256</v>
      </c>
      <c r="G35">
        <v>599</v>
      </c>
      <c r="H35">
        <v>504</v>
      </c>
      <c r="I35">
        <v>1616</v>
      </c>
    </row>
    <row r="36" spans="2:19" x14ac:dyDescent="0.2">
      <c r="B36" t="s">
        <v>6</v>
      </c>
      <c r="C36" t="s">
        <v>81</v>
      </c>
      <c r="D36">
        <v>21</v>
      </c>
      <c r="E36">
        <v>340</v>
      </c>
      <c r="F36">
        <v>10</v>
      </c>
      <c r="G36">
        <v>25</v>
      </c>
      <c r="H36">
        <v>153</v>
      </c>
      <c r="I36">
        <v>549</v>
      </c>
    </row>
    <row r="37" spans="2:19" x14ac:dyDescent="0.2">
      <c r="C37" t="s">
        <v>82</v>
      </c>
      <c r="D37">
        <v>2</v>
      </c>
      <c r="E37">
        <v>262</v>
      </c>
      <c r="F37">
        <v>370</v>
      </c>
      <c r="G37">
        <v>279</v>
      </c>
      <c r="H37">
        <v>562</v>
      </c>
      <c r="I37">
        <v>1475</v>
      </c>
    </row>
    <row r="38" spans="2:19" x14ac:dyDescent="0.2">
      <c r="C38" t="s">
        <v>83</v>
      </c>
      <c r="D38">
        <v>0</v>
      </c>
      <c r="E38">
        <v>94</v>
      </c>
      <c r="F38">
        <v>0</v>
      </c>
      <c r="G38">
        <v>45</v>
      </c>
      <c r="H38">
        <v>64</v>
      </c>
      <c r="I38">
        <v>203</v>
      </c>
    </row>
    <row r="39" spans="2:19" x14ac:dyDescent="0.2">
      <c r="C39" t="s">
        <v>89</v>
      </c>
      <c r="D39">
        <v>23</v>
      </c>
      <c r="E39">
        <v>696</v>
      </c>
      <c r="F39">
        <v>380</v>
      </c>
      <c r="G39">
        <v>349</v>
      </c>
      <c r="H39">
        <v>779</v>
      </c>
      <c r="I39">
        <v>2227</v>
      </c>
    </row>
    <row r="40" spans="2:19" x14ac:dyDescent="0.2">
      <c r="B40" t="s">
        <v>7</v>
      </c>
      <c r="C40" t="s">
        <v>81</v>
      </c>
      <c r="D40">
        <v>13</v>
      </c>
      <c r="E40">
        <v>3</v>
      </c>
      <c r="F40">
        <v>3</v>
      </c>
      <c r="G40">
        <v>38</v>
      </c>
      <c r="H40">
        <v>143</v>
      </c>
      <c r="I40">
        <v>200</v>
      </c>
    </row>
    <row r="41" spans="2:19" x14ac:dyDescent="0.2">
      <c r="C41" t="s">
        <v>82</v>
      </c>
      <c r="D41">
        <v>0</v>
      </c>
      <c r="E41">
        <v>0</v>
      </c>
      <c r="F41">
        <v>4</v>
      </c>
      <c r="G41">
        <v>116</v>
      </c>
      <c r="H41">
        <v>75</v>
      </c>
      <c r="I41">
        <v>195</v>
      </c>
    </row>
    <row r="42" spans="2:19" x14ac:dyDescent="0.2">
      <c r="C42" t="s">
        <v>83</v>
      </c>
      <c r="D42">
        <v>0</v>
      </c>
      <c r="E42">
        <v>0</v>
      </c>
      <c r="F42">
        <v>3</v>
      </c>
      <c r="G42">
        <v>20</v>
      </c>
      <c r="H42">
        <v>6</v>
      </c>
      <c r="I42">
        <v>29</v>
      </c>
    </row>
    <row r="43" spans="2:19" x14ac:dyDescent="0.2">
      <c r="C43" t="s">
        <v>89</v>
      </c>
      <c r="D43">
        <v>13</v>
      </c>
      <c r="E43">
        <v>3</v>
      </c>
      <c r="F43">
        <v>10</v>
      </c>
      <c r="G43">
        <v>174</v>
      </c>
      <c r="H43">
        <v>224</v>
      </c>
      <c r="I43">
        <v>424</v>
      </c>
    </row>
    <row r="45" spans="2:19" x14ac:dyDescent="0.2">
      <c r="D45" s="2" t="s">
        <v>84</v>
      </c>
      <c r="E45" s="2" t="s">
        <v>85</v>
      </c>
      <c r="F45" s="2" t="s">
        <v>86</v>
      </c>
      <c r="G45" s="2" t="s">
        <v>87</v>
      </c>
      <c r="H45" s="2" t="s">
        <v>88</v>
      </c>
      <c r="I45" s="2" t="s">
        <v>90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</row>
    <row r="46" spans="2:19" x14ac:dyDescent="0.2">
      <c r="C46" t="s">
        <v>81</v>
      </c>
      <c r="D46">
        <v>198</v>
      </c>
      <c r="E46">
        <v>290</v>
      </c>
      <c r="F46">
        <v>416</v>
      </c>
      <c r="G46">
        <v>145</v>
      </c>
      <c r="H46">
        <v>539</v>
      </c>
      <c r="I46">
        <v>1588</v>
      </c>
      <c r="N46" t="s">
        <v>81</v>
      </c>
      <c r="O46">
        <v>12.373819602735265</v>
      </c>
      <c r="P46">
        <v>20.644741126668837</v>
      </c>
      <c r="Q46">
        <v>17.909475740801042</v>
      </c>
      <c r="R46">
        <v>15.760338651904918</v>
      </c>
      <c r="S46">
        <v>33.31162487788994</v>
      </c>
    </row>
    <row r="47" spans="2:19" x14ac:dyDescent="0.2">
      <c r="D47">
        <v>148</v>
      </c>
      <c r="E47">
        <v>1</v>
      </c>
      <c r="F47">
        <v>121</v>
      </c>
      <c r="G47">
        <v>276</v>
      </c>
      <c r="H47">
        <v>188</v>
      </c>
      <c r="I47">
        <v>734</v>
      </c>
      <c r="N47" t="s">
        <v>82</v>
      </c>
      <c r="O47">
        <v>4.7713717693836974</v>
      </c>
      <c r="P47">
        <v>9.5427435387673949</v>
      </c>
      <c r="Q47">
        <v>18.15772034459907</v>
      </c>
      <c r="R47">
        <v>26.507620941020544</v>
      </c>
      <c r="S47">
        <v>41.020543406229294</v>
      </c>
    </row>
    <row r="48" spans="2:19" x14ac:dyDescent="0.2">
      <c r="D48">
        <v>21</v>
      </c>
      <c r="E48">
        <v>340</v>
      </c>
      <c r="F48">
        <v>10</v>
      </c>
      <c r="G48">
        <v>25</v>
      </c>
      <c r="H48">
        <v>153</v>
      </c>
      <c r="I48">
        <v>549</v>
      </c>
      <c r="N48" t="s">
        <v>83</v>
      </c>
      <c r="O48">
        <v>3.3025099075297231</v>
      </c>
      <c r="P48">
        <v>16.116248348745046</v>
      </c>
      <c r="Q48">
        <v>22.324966974900924</v>
      </c>
      <c r="R48">
        <v>29.854689564068693</v>
      </c>
      <c r="S48">
        <v>28.401585204755612</v>
      </c>
    </row>
    <row r="49" spans="3:19" x14ac:dyDescent="0.2">
      <c r="D49">
        <v>13</v>
      </c>
      <c r="E49">
        <v>3</v>
      </c>
      <c r="F49">
        <v>3</v>
      </c>
      <c r="G49">
        <v>38</v>
      </c>
      <c r="H49">
        <v>143</v>
      </c>
      <c r="I49">
        <v>200</v>
      </c>
      <c r="N49" t="s">
        <v>89</v>
      </c>
      <c r="O49">
        <v>8.019281332164768</v>
      </c>
      <c r="P49">
        <v>15.249780893952671</v>
      </c>
      <c r="Q49">
        <v>18.507157464212678</v>
      </c>
      <c r="R49">
        <v>22.056675430908559</v>
      </c>
      <c r="S49">
        <v>36.167104878761322</v>
      </c>
    </row>
    <row r="51" spans="3:19" x14ac:dyDescent="0.2">
      <c r="C51" t="s">
        <v>82</v>
      </c>
      <c r="D51">
        <v>10</v>
      </c>
      <c r="E51">
        <v>6</v>
      </c>
      <c r="F51">
        <v>41</v>
      </c>
      <c r="G51">
        <v>11</v>
      </c>
      <c r="H51">
        <v>83</v>
      </c>
      <c r="I51">
        <v>151</v>
      </c>
    </row>
    <row r="52" spans="3:19" x14ac:dyDescent="0.2">
      <c r="D52">
        <v>0</v>
      </c>
      <c r="E52">
        <v>0</v>
      </c>
      <c r="F52">
        <v>3</v>
      </c>
      <c r="G52">
        <v>6</v>
      </c>
      <c r="H52">
        <v>9</v>
      </c>
      <c r="I52">
        <v>18</v>
      </c>
    </row>
    <row r="53" spans="3:19" x14ac:dyDescent="0.2">
      <c r="D53">
        <v>50</v>
      </c>
      <c r="E53">
        <v>0</v>
      </c>
      <c r="F53">
        <v>34</v>
      </c>
      <c r="G53">
        <v>129</v>
      </c>
      <c r="H53">
        <v>219</v>
      </c>
      <c r="I53">
        <v>432</v>
      </c>
    </row>
    <row r="54" spans="3:19" x14ac:dyDescent="0.2">
      <c r="D54">
        <v>82</v>
      </c>
      <c r="E54">
        <v>20</v>
      </c>
      <c r="F54">
        <v>96</v>
      </c>
      <c r="G54">
        <v>259</v>
      </c>
      <c r="H54">
        <v>290</v>
      </c>
      <c r="I54">
        <v>747</v>
      </c>
    </row>
    <row r="55" spans="3:19" x14ac:dyDescent="0.2">
      <c r="D55">
        <v>2</v>
      </c>
      <c r="E55">
        <v>262</v>
      </c>
      <c r="F55">
        <v>370</v>
      </c>
      <c r="G55">
        <v>279</v>
      </c>
      <c r="H55">
        <v>562</v>
      </c>
      <c r="I55">
        <v>1475</v>
      </c>
    </row>
    <row r="56" spans="3:19" x14ac:dyDescent="0.2">
      <c r="D56">
        <v>0</v>
      </c>
      <c r="E56">
        <v>0</v>
      </c>
      <c r="F56">
        <v>4</v>
      </c>
      <c r="G56">
        <v>116</v>
      </c>
      <c r="H56">
        <v>75</v>
      </c>
      <c r="I56">
        <v>195</v>
      </c>
    </row>
    <row r="58" spans="3:19" x14ac:dyDescent="0.2">
      <c r="C58" t="s">
        <v>83</v>
      </c>
      <c r="D58">
        <v>18</v>
      </c>
      <c r="E58">
        <v>9</v>
      </c>
      <c r="F58">
        <v>45</v>
      </c>
      <c r="G58">
        <v>31</v>
      </c>
      <c r="H58">
        <v>40</v>
      </c>
      <c r="I58">
        <v>143</v>
      </c>
    </row>
    <row r="59" spans="3:19" x14ac:dyDescent="0.2">
      <c r="D59">
        <v>0</v>
      </c>
      <c r="E59">
        <v>0</v>
      </c>
      <c r="F59">
        <v>60</v>
      </c>
      <c r="G59">
        <v>0</v>
      </c>
      <c r="H59">
        <v>22</v>
      </c>
      <c r="I59">
        <v>82</v>
      </c>
    </row>
    <row r="60" spans="3:19" x14ac:dyDescent="0.2">
      <c r="D60">
        <v>7</v>
      </c>
      <c r="E60">
        <v>13</v>
      </c>
      <c r="F60">
        <v>22</v>
      </c>
      <c r="G60">
        <v>66</v>
      </c>
      <c r="H60">
        <v>57</v>
      </c>
      <c r="I60">
        <v>165</v>
      </c>
    </row>
    <row r="61" spans="3:19" x14ac:dyDescent="0.2">
      <c r="D61">
        <v>0</v>
      </c>
      <c r="E61">
        <v>6</v>
      </c>
      <c r="F61">
        <v>39</v>
      </c>
      <c r="G61">
        <v>64</v>
      </c>
      <c r="H61">
        <v>26</v>
      </c>
      <c r="I61">
        <v>135</v>
      </c>
    </row>
    <row r="62" spans="3:19" x14ac:dyDescent="0.2">
      <c r="D62">
        <v>0</v>
      </c>
      <c r="E62">
        <v>94</v>
      </c>
      <c r="F62">
        <v>0</v>
      </c>
      <c r="G62">
        <v>45</v>
      </c>
      <c r="H62">
        <v>64</v>
      </c>
      <c r="I62">
        <v>203</v>
      </c>
    </row>
    <row r="63" spans="3:19" x14ac:dyDescent="0.2">
      <c r="D63">
        <v>0</v>
      </c>
      <c r="E63">
        <v>0</v>
      </c>
      <c r="F63">
        <v>3</v>
      </c>
      <c r="G63">
        <v>20</v>
      </c>
      <c r="H63">
        <v>6</v>
      </c>
      <c r="I63">
        <v>29</v>
      </c>
    </row>
    <row r="66" spans="3:29" x14ac:dyDescent="0.2">
      <c r="D66" s="2" t="s">
        <v>84</v>
      </c>
      <c r="E66" s="2" t="s">
        <v>85</v>
      </c>
      <c r="F66" s="2" t="s">
        <v>86</v>
      </c>
      <c r="G66" s="2" t="s">
        <v>87</v>
      </c>
      <c r="H66" s="2" t="s">
        <v>88</v>
      </c>
      <c r="I66" s="2" t="s">
        <v>90</v>
      </c>
    </row>
    <row r="67" spans="3:29" x14ac:dyDescent="0.2">
      <c r="C67" t="s">
        <v>81</v>
      </c>
      <c r="D67">
        <f>D46/1588</f>
        <v>0.12468513853904283</v>
      </c>
      <c r="E67">
        <f t="shared" ref="E67:H67" si="0">E46/1588</f>
        <v>0.18261964735516373</v>
      </c>
      <c r="F67">
        <f t="shared" si="0"/>
        <v>0.26196473551637278</v>
      </c>
      <c r="G67">
        <f t="shared" si="0"/>
        <v>9.1309823677581864E-2</v>
      </c>
      <c r="H67">
        <f t="shared" si="0"/>
        <v>0.33942065491183881</v>
      </c>
      <c r="J67">
        <v>4</v>
      </c>
      <c r="K67">
        <f>D67*100</f>
        <v>12.468513853904282</v>
      </c>
      <c r="L67">
        <f t="shared" ref="L67:O67" si="1">E67*100</f>
        <v>18.261964735516372</v>
      </c>
      <c r="M67">
        <f t="shared" si="1"/>
        <v>26.196473551637279</v>
      </c>
      <c r="N67">
        <f t="shared" si="1"/>
        <v>9.1309823677581861</v>
      </c>
      <c r="O67">
        <f t="shared" si="1"/>
        <v>33.942065491183882</v>
      </c>
      <c r="R67" s="2" t="s">
        <v>84</v>
      </c>
      <c r="S67" s="2" t="s">
        <v>85</v>
      </c>
      <c r="T67" s="2" t="s">
        <v>86</v>
      </c>
      <c r="U67" s="2" t="s">
        <v>87</v>
      </c>
      <c r="V67" s="2" t="s">
        <v>88</v>
      </c>
      <c r="W67" s="2" t="s">
        <v>11</v>
      </c>
    </row>
    <row r="68" spans="3:29" x14ac:dyDescent="0.2">
      <c r="D68">
        <f>D47/734</f>
        <v>0.20163487738419619</v>
      </c>
      <c r="E68">
        <f t="shared" ref="E68:H68" si="2">E47/734</f>
        <v>1.3623978201634877E-3</v>
      </c>
      <c r="F68">
        <f t="shared" si="2"/>
        <v>0.16485013623978201</v>
      </c>
      <c r="G68">
        <f t="shared" si="2"/>
        <v>0.37602179836512262</v>
      </c>
      <c r="H68">
        <f t="shared" si="2"/>
        <v>0.2561307901907357</v>
      </c>
      <c r="J68">
        <v>4</v>
      </c>
      <c r="K68">
        <f t="shared" ref="K68:K84" si="3">D68*100</f>
        <v>20.163487738419619</v>
      </c>
      <c r="L68">
        <f t="shared" ref="L68:L84" si="4">E68*100</f>
        <v>0.13623978201634876</v>
      </c>
      <c r="M68">
        <f t="shared" ref="M68:M84" si="5">F68*100</f>
        <v>16.485013623978201</v>
      </c>
      <c r="N68">
        <f t="shared" ref="N68:N84" si="6">G68*100</f>
        <v>37.602179836512263</v>
      </c>
      <c r="O68">
        <f t="shared" ref="O68:O84" si="7">H68*100</f>
        <v>25.61307901907357</v>
      </c>
      <c r="Q68" t="s">
        <v>81</v>
      </c>
      <c r="R68">
        <v>10.73928455108644</v>
      </c>
      <c r="S68">
        <v>20.457246939947844</v>
      </c>
      <c r="T68">
        <v>11.500745200096949</v>
      </c>
      <c r="U68">
        <v>17.57172406655031</v>
      </c>
      <c r="V68">
        <v>39.730999242318461</v>
      </c>
    </row>
    <row r="69" spans="3:29" x14ac:dyDescent="0.2">
      <c r="D69">
        <f>D48/549</f>
        <v>3.825136612021858E-2</v>
      </c>
      <c r="E69">
        <f t="shared" ref="E69:H69" si="8">E48/549</f>
        <v>0.61930783242258647</v>
      </c>
      <c r="F69">
        <f t="shared" si="8"/>
        <v>1.8214936247723135E-2</v>
      </c>
      <c r="G69">
        <f t="shared" si="8"/>
        <v>4.553734061930783E-2</v>
      </c>
      <c r="H69">
        <f t="shared" si="8"/>
        <v>0.27868852459016391</v>
      </c>
      <c r="J69">
        <v>4</v>
      </c>
      <c r="K69">
        <f t="shared" si="3"/>
        <v>3.8251366120218582</v>
      </c>
      <c r="L69">
        <f t="shared" si="4"/>
        <v>61.930783242258649</v>
      </c>
      <c r="M69">
        <f t="shared" si="5"/>
        <v>1.8214936247723135</v>
      </c>
      <c r="N69">
        <f t="shared" si="6"/>
        <v>4.5537340619307827</v>
      </c>
      <c r="O69">
        <f t="shared" si="7"/>
        <v>27.868852459016392</v>
      </c>
      <c r="Q69" t="s">
        <v>82</v>
      </c>
      <c r="R69">
        <v>4.8849043588746595</v>
      </c>
      <c r="S69">
        <v>4.0689329949222817</v>
      </c>
      <c r="T69">
        <v>15.27946472571927</v>
      </c>
      <c r="U69">
        <v>30.592277966640324</v>
      </c>
      <c r="V69">
        <v>45.174419953843461</v>
      </c>
    </row>
    <row r="70" spans="3:29" x14ac:dyDescent="0.2">
      <c r="D70">
        <f>D49/200</f>
        <v>6.5000000000000002E-2</v>
      </c>
      <c r="E70">
        <f t="shared" ref="E70:H70" si="9">E49/200</f>
        <v>1.4999999999999999E-2</v>
      </c>
      <c r="F70">
        <f t="shared" si="9"/>
        <v>1.4999999999999999E-2</v>
      </c>
      <c r="G70">
        <f t="shared" si="9"/>
        <v>0.19</v>
      </c>
      <c r="H70">
        <f t="shared" si="9"/>
        <v>0.71499999999999997</v>
      </c>
      <c r="J70">
        <v>4</v>
      </c>
      <c r="K70">
        <f t="shared" si="3"/>
        <v>6.5</v>
      </c>
      <c r="L70">
        <f t="shared" si="4"/>
        <v>1.5</v>
      </c>
      <c r="M70">
        <f t="shared" si="5"/>
        <v>1.5</v>
      </c>
      <c r="N70">
        <f t="shared" si="6"/>
        <v>19</v>
      </c>
      <c r="O70">
        <f t="shared" si="7"/>
        <v>71.5</v>
      </c>
      <c r="Q70" t="s">
        <v>83</v>
      </c>
      <c r="R70">
        <v>2.8049728049728055</v>
      </c>
      <c r="S70">
        <v>10.820392889358407</v>
      </c>
      <c r="T70">
        <v>26.201052164046274</v>
      </c>
      <c r="U70">
        <v>33.369789001972912</v>
      </c>
      <c r="V70">
        <v>26.803793139649599</v>
      </c>
    </row>
    <row r="71" spans="3:29" x14ac:dyDescent="0.2">
      <c r="K71">
        <f>STDEVP(K67:K70)</f>
        <v>6.2765996950222949</v>
      </c>
      <c r="L71">
        <f t="shared" ref="L71:O71" si="10">STDEVP(L67:L70)</f>
        <v>24.985966165184863</v>
      </c>
      <c r="M71">
        <f t="shared" si="10"/>
        <v>10.422453875158823</v>
      </c>
      <c r="N71">
        <f t="shared" si="10"/>
        <v>12.688314650502006</v>
      </c>
      <c r="O71">
        <f t="shared" si="10"/>
        <v>18.593058925679131</v>
      </c>
    </row>
    <row r="72" spans="3:29" x14ac:dyDescent="0.2">
      <c r="C72" t="s">
        <v>82</v>
      </c>
      <c r="D72">
        <f>D51/151</f>
        <v>6.6225165562913912E-2</v>
      </c>
      <c r="E72">
        <f t="shared" ref="E72:H72" si="11">E51/151</f>
        <v>3.9735099337748346E-2</v>
      </c>
      <c r="F72">
        <f t="shared" si="11"/>
        <v>0.27152317880794702</v>
      </c>
      <c r="G72">
        <f t="shared" si="11"/>
        <v>7.2847682119205295E-2</v>
      </c>
      <c r="H72">
        <f t="shared" si="11"/>
        <v>0.54966887417218546</v>
      </c>
      <c r="J72">
        <v>5</v>
      </c>
      <c r="K72">
        <f t="shared" si="3"/>
        <v>6.6225165562913908</v>
      </c>
      <c r="L72">
        <f t="shared" si="4"/>
        <v>3.9735099337748347</v>
      </c>
      <c r="M72">
        <f t="shared" si="5"/>
        <v>27.152317880794701</v>
      </c>
      <c r="N72">
        <f t="shared" si="6"/>
        <v>7.2847682119205297</v>
      </c>
      <c r="O72">
        <f t="shared" si="7"/>
        <v>54.966887417218544</v>
      </c>
      <c r="Q72" t="s">
        <v>19</v>
      </c>
      <c r="R72">
        <v>6.2765996950222949</v>
      </c>
      <c r="S72">
        <v>24.985966165184863</v>
      </c>
      <c r="T72">
        <v>10.422453875158823</v>
      </c>
      <c r="U72">
        <v>12.688314650502006</v>
      </c>
      <c r="V72">
        <v>18.593058925679131</v>
      </c>
      <c r="X72" t="s">
        <v>17</v>
      </c>
      <c r="Y72">
        <v>2.5624110954188559</v>
      </c>
      <c r="Z72">
        <v>10.200477972524645</v>
      </c>
      <c r="AA72">
        <v>4.2549489769720541</v>
      </c>
      <c r="AB72">
        <v>5.1799827649350316</v>
      </c>
      <c r="AC72">
        <v>7.5905845209023752</v>
      </c>
    </row>
    <row r="73" spans="3:29" x14ac:dyDescent="0.2">
      <c r="D73">
        <f>D52/18</f>
        <v>0</v>
      </c>
      <c r="E73">
        <f t="shared" ref="E73:H73" si="12">E52/18</f>
        <v>0</v>
      </c>
      <c r="F73">
        <f t="shared" si="12"/>
        <v>0.16666666666666666</v>
      </c>
      <c r="G73">
        <f t="shared" si="12"/>
        <v>0.33333333333333331</v>
      </c>
      <c r="H73">
        <f t="shared" si="12"/>
        <v>0.5</v>
      </c>
      <c r="J73">
        <v>5</v>
      </c>
      <c r="K73">
        <f t="shared" si="3"/>
        <v>0</v>
      </c>
      <c r="L73">
        <f t="shared" si="4"/>
        <v>0</v>
      </c>
      <c r="M73">
        <f t="shared" si="5"/>
        <v>16.666666666666664</v>
      </c>
      <c r="N73">
        <f t="shared" si="6"/>
        <v>33.333333333333329</v>
      </c>
      <c r="O73">
        <f t="shared" si="7"/>
        <v>50</v>
      </c>
      <c r="Q73" t="s">
        <v>19</v>
      </c>
      <c r="R73">
        <v>5.0852959063123686</v>
      </c>
      <c r="S73">
        <v>6.3131313259436377</v>
      </c>
      <c r="T73">
        <v>8.8957618609919873</v>
      </c>
      <c r="U73">
        <v>16.016660722275613</v>
      </c>
      <c r="V73">
        <v>6.8931046116033343</v>
      </c>
      <c r="X73" t="s">
        <v>17</v>
      </c>
      <c r="Y73">
        <v>2.0760633602549055</v>
      </c>
      <c r="Z73">
        <v>2.577325071290351</v>
      </c>
      <c r="AA73">
        <v>3.6316795721236117</v>
      </c>
      <c r="AB73">
        <v>6.5387743588087215</v>
      </c>
      <c r="AC73">
        <v>2.8140981736756321</v>
      </c>
    </row>
    <row r="74" spans="3:29" x14ac:dyDescent="0.2">
      <c r="D74">
        <f>D53/432</f>
        <v>0.11574074074074074</v>
      </c>
      <c r="E74">
        <f t="shared" ref="E74:H74" si="13">E53/432</f>
        <v>0</v>
      </c>
      <c r="F74">
        <f t="shared" si="13"/>
        <v>7.8703703703703706E-2</v>
      </c>
      <c r="G74">
        <f t="shared" si="13"/>
        <v>0.2986111111111111</v>
      </c>
      <c r="H74">
        <f t="shared" si="13"/>
        <v>0.50694444444444442</v>
      </c>
      <c r="J74">
        <v>5</v>
      </c>
      <c r="K74">
        <f t="shared" si="3"/>
        <v>11.574074074074074</v>
      </c>
      <c r="L74">
        <f t="shared" si="4"/>
        <v>0</v>
      </c>
      <c r="M74">
        <f t="shared" si="5"/>
        <v>7.8703703703703702</v>
      </c>
      <c r="N74">
        <f t="shared" si="6"/>
        <v>29.861111111111111</v>
      </c>
      <c r="O74">
        <f t="shared" si="7"/>
        <v>50.694444444444443</v>
      </c>
      <c r="Q74" t="s">
        <v>19</v>
      </c>
      <c r="R74">
        <v>4.6410107462103509</v>
      </c>
      <c r="S74">
        <v>16.140763679016715</v>
      </c>
      <c r="T74">
        <v>23.610078289974602</v>
      </c>
      <c r="U74">
        <v>21.923332617279204</v>
      </c>
      <c r="V74">
        <v>5.4453494636158144</v>
      </c>
      <c r="X74" t="s">
        <v>17</v>
      </c>
      <c r="Y74">
        <v>1.8946847031647931</v>
      </c>
      <c r="Z74">
        <v>6.5894391787397861</v>
      </c>
      <c r="AA74">
        <v>9.6387740996000986</v>
      </c>
      <c r="AB74">
        <v>8.9501630622748838</v>
      </c>
      <c r="AC74">
        <v>2.2230546094994699</v>
      </c>
    </row>
    <row r="75" spans="3:29" x14ac:dyDescent="0.2">
      <c r="D75">
        <f>D54/747</f>
        <v>0.10977242302543508</v>
      </c>
      <c r="E75">
        <f t="shared" ref="E75:H75" si="14">E54/747</f>
        <v>2.677376171352075E-2</v>
      </c>
      <c r="F75">
        <f t="shared" si="14"/>
        <v>0.12851405622489959</v>
      </c>
      <c r="G75">
        <f t="shared" si="14"/>
        <v>0.34672021419009369</v>
      </c>
      <c r="H75">
        <f t="shared" si="14"/>
        <v>0.38821954484605087</v>
      </c>
      <c r="J75">
        <v>5</v>
      </c>
      <c r="K75">
        <f t="shared" si="3"/>
        <v>10.977242302543507</v>
      </c>
      <c r="L75">
        <f t="shared" si="4"/>
        <v>2.677376171352075</v>
      </c>
      <c r="M75">
        <f t="shared" si="5"/>
        <v>12.851405622489958</v>
      </c>
      <c r="N75">
        <f t="shared" si="6"/>
        <v>34.672021419009369</v>
      </c>
      <c r="O75">
        <f t="shared" si="7"/>
        <v>38.821954484605087</v>
      </c>
    </row>
    <row r="76" spans="3:29" x14ac:dyDescent="0.2">
      <c r="D76">
        <f>D55/1475</f>
        <v>1.3559322033898306E-3</v>
      </c>
      <c r="E76">
        <f t="shared" ref="E76:H76" si="15">E55/1475</f>
        <v>0.1776271186440678</v>
      </c>
      <c r="F76">
        <f t="shared" si="15"/>
        <v>0.25084745762711863</v>
      </c>
      <c r="G76">
        <f t="shared" si="15"/>
        <v>0.18915254237288134</v>
      </c>
      <c r="H76">
        <f t="shared" si="15"/>
        <v>0.38101694915254236</v>
      </c>
      <c r="J76">
        <v>5</v>
      </c>
      <c r="K76">
        <f t="shared" si="3"/>
        <v>0.13559322033898305</v>
      </c>
      <c r="L76">
        <f t="shared" si="4"/>
        <v>17.762711864406779</v>
      </c>
      <c r="M76">
        <f t="shared" si="5"/>
        <v>25.084745762711862</v>
      </c>
      <c r="N76">
        <f t="shared" si="6"/>
        <v>18.915254237288135</v>
      </c>
      <c r="O76">
        <f t="shared" si="7"/>
        <v>38.101694915254235</v>
      </c>
    </row>
    <row r="77" spans="3:29" x14ac:dyDescent="0.2">
      <c r="D77">
        <f>D56/195</f>
        <v>0</v>
      </c>
      <c r="E77">
        <f t="shared" ref="E77:H77" si="16">E56/195</f>
        <v>0</v>
      </c>
      <c r="F77">
        <f t="shared" si="16"/>
        <v>2.0512820512820513E-2</v>
      </c>
      <c r="G77">
        <f t="shared" si="16"/>
        <v>0.59487179487179487</v>
      </c>
      <c r="H77">
        <f t="shared" si="16"/>
        <v>0.38461538461538464</v>
      </c>
      <c r="J77">
        <v>5</v>
      </c>
      <c r="K77">
        <f t="shared" si="3"/>
        <v>0</v>
      </c>
      <c r="L77">
        <f t="shared" si="4"/>
        <v>0</v>
      </c>
      <c r="M77">
        <f t="shared" si="5"/>
        <v>2.0512820512820511</v>
      </c>
      <c r="N77">
        <f t="shared" si="6"/>
        <v>59.487179487179489</v>
      </c>
      <c r="O77">
        <f t="shared" si="7"/>
        <v>38.461538461538467</v>
      </c>
    </row>
    <row r="78" spans="3:29" x14ac:dyDescent="0.2">
      <c r="K78">
        <f>STDEVP(K72:K77)</f>
        <v>5.0852959063123686</v>
      </c>
      <c r="L78">
        <f t="shared" ref="L78:O78" si="17">STDEVP(L72:L77)</f>
        <v>6.3131313259436377</v>
      </c>
      <c r="M78">
        <f t="shared" si="17"/>
        <v>8.8957618609919873</v>
      </c>
      <c r="N78">
        <f t="shared" si="17"/>
        <v>16.016660722275613</v>
      </c>
      <c r="O78">
        <f t="shared" si="17"/>
        <v>6.8931046116033343</v>
      </c>
    </row>
    <row r="79" spans="3:29" x14ac:dyDescent="0.2">
      <c r="C79" t="s">
        <v>83</v>
      </c>
      <c r="D79">
        <f>D58/143</f>
        <v>0.12587412587412589</v>
      </c>
      <c r="E79">
        <f t="shared" ref="E79:H79" si="18">E58/143</f>
        <v>6.2937062937062943E-2</v>
      </c>
      <c r="F79">
        <f t="shared" si="18"/>
        <v>0.31468531468531469</v>
      </c>
      <c r="G79">
        <f t="shared" si="18"/>
        <v>0.21678321678321677</v>
      </c>
      <c r="H79">
        <f t="shared" si="18"/>
        <v>0.27972027972027974</v>
      </c>
      <c r="J79">
        <v>6</v>
      </c>
      <c r="K79">
        <f t="shared" si="3"/>
        <v>12.587412587412588</v>
      </c>
      <c r="L79">
        <f t="shared" si="4"/>
        <v>6.2937062937062942</v>
      </c>
      <c r="M79">
        <f t="shared" si="5"/>
        <v>31.46853146853147</v>
      </c>
      <c r="N79">
        <f t="shared" si="6"/>
        <v>21.678321678321677</v>
      </c>
      <c r="O79">
        <f t="shared" si="7"/>
        <v>27.972027972027973</v>
      </c>
    </row>
    <row r="80" spans="3:29" x14ac:dyDescent="0.2">
      <c r="D80">
        <f>D59/82</f>
        <v>0</v>
      </c>
      <c r="E80">
        <f t="shared" ref="E80:H80" si="19">E59/82</f>
        <v>0</v>
      </c>
      <c r="F80">
        <f t="shared" si="19"/>
        <v>0.73170731707317072</v>
      </c>
      <c r="G80">
        <f t="shared" si="19"/>
        <v>0</v>
      </c>
      <c r="H80">
        <f t="shared" si="19"/>
        <v>0.26829268292682928</v>
      </c>
      <c r="J80">
        <v>6</v>
      </c>
      <c r="K80">
        <f t="shared" si="3"/>
        <v>0</v>
      </c>
      <c r="L80">
        <f t="shared" si="4"/>
        <v>0</v>
      </c>
      <c r="M80">
        <f t="shared" si="5"/>
        <v>73.170731707317074</v>
      </c>
      <c r="N80">
        <f t="shared" si="6"/>
        <v>0</v>
      </c>
      <c r="O80">
        <f t="shared" si="7"/>
        <v>26.829268292682929</v>
      </c>
    </row>
    <row r="81" spans="4:15" x14ac:dyDescent="0.2">
      <c r="D81">
        <f>D60/165</f>
        <v>4.2424242424242427E-2</v>
      </c>
      <c r="E81">
        <f t="shared" ref="E81:H81" si="20">E60/165</f>
        <v>7.8787878787878782E-2</v>
      </c>
      <c r="F81">
        <f t="shared" si="20"/>
        <v>0.13333333333333333</v>
      </c>
      <c r="G81">
        <f t="shared" si="20"/>
        <v>0.4</v>
      </c>
      <c r="H81">
        <f t="shared" si="20"/>
        <v>0.34545454545454546</v>
      </c>
      <c r="J81">
        <v>6</v>
      </c>
      <c r="K81">
        <f t="shared" si="3"/>
        <v>4.2424242424242431</v>
      </c>
      <c r="L81">
        <f t="shared" si="4"/>
        <v>7.878787878787878</v>
      </c>
      <c r="M81">
        <f t="shared" si="5"/>
        <v>13.333333333333334</v>
      </c>
      <c r="N81">
        <f t="shared" si="6"/>
        <v>40</v>
      </c>
      <c r="O81">
        <f t="shared" si="7"/>
        <v>34.545454545454547</v>
      </c>
    </row>
    <row r="82" spans="4:15" x14ac:dyDescent="0.2">
      <c r="D82">
        <f>D61/135</f>
        <v>0</v>
      </c>
      <c r="E82">
        <f t="shared" ref="E82:H82" si="21">E61/135</f>
        <v>4.4444444444444446E-2</v>
      </c>
      <c r="F82">
        <f t="shared" si="21"/>
        <v>0.28888888888888886</v>
      </c>
      <c r="G82">
        <f t="shared" si="21"/>
        <v>0.47407407407407409</v>
      </c>
      <c r="H82">
        <f t="shared" si="21"/>
        <v>0.19259259259259259</v>
      </c>
      <c r="J82">
        <v>6</v>
      </c>
      <c r="K82">
        <f t="shared" si="3"/>
        <v>0</v>
      </c>
      <c r="L82">
        <f t="shared" si="4"/>
        <v>4.4444444444444446</v>
      </c>
      <c r="M82">
        <f t="shared" si="5"/>
        <v>28.888888888888886</v>
      </c>
      <c r="N82">
        <f t="shared" si="6"/>
        <v>47.407407407407412</v>
      </c>
      <c r="O82">
        <f t="shared" si="7"/>
        <v>19.25925925925926</v>
      </c>
    </row>
    <row r="83" spans="4:15" x14ac:dyDescent="0.2">
      <c r="D83">
        <f>D62/203</f>
        <v>0</v>
      </c>
      <c r="E83">
        <f t="shared" ref="E83:H83" si="22">E62/203</f>
        <v>0.46305418719211822</v>
      </c>
      <c r="F83">
        <f t="shared" si="22"/>
        <v>0</v>
      </c>
      <c r="G83">
        <f t="shared" si="22"/>
        <v>0.22167487684729065</v>
      </c>
      <c r="H83">
        <f t="shared" si="22"/>
        <v>0.31527093596059114</v>
      </c>
      <c r="J83">
        <v>6</v>
      </c>
      <c r="K83">
        <f t="shared" si="3"/>
        <v>0</v>
      </c>
      <c r="L83">
        <f t="shared" si="4"/>
        <v>46.305418719211822</v>
      </c>
      <c r="M83">
        <f t="shared" si="5"/>
        <v>0</v>
      </c>
      <c r="N83">
        <f t="shared" si="6"/>
        <v>22.167487684729064</v>
      </c>
      <c r="O83">
        <f t="shared" si="7"/>
        <v>31.527093596059114</v>
      </c>
    </row>
    <row r="84" spans="4:15" x14ac:dyDescent="0.2">
      <c r="D84">
        <f>D63/29</f>
        <v>0</v>
      </c>
      <c r="E84">
        <f t="shared" ref="E84:H84" si="23">E63/29</f>
        <v>0</v>
      </c>
      <c r="F84">
        <f t="shared" si="23"/>
        <v>0.10344827586206896</v>
      </c>
      <c r="G84">
        <f t="shared" si="23"/>
        <v>0.68965517241379315</v>
      </c>
      <c r="H84">
        <f t="shared" si="23"/>
        <v>0.20689655172413793</v>
      </c>
      <c r="J84">
        <v>6</v>
      </c>
      <c r="K84">
        <f t="shared" si="3"/>
        <v>0</v>
      </c>
      <c r="L84">
        <f t="shared" si="4"/>
        <v>0</v>
      </c>
      <c r="M84">
        <f t="shared" si="5"/>
        <v>10.344827586206897</v>
      </c>
      <c r="N84">
        <f t="shared" si="6"/>
        <v>68.965517241379317</v>
      </c>
      <c r="O84">
        <f t="shared" si="7"/>
        <v>20.689655172413794</v>
      </c>
    </row>
    <row r="86" spans="4:15" x14ac:dyDescent="0.2">
      <c r="K86">
        <f>STDEVP(K79:K84)</f>
        <v>4.6410107462103509</v>
      </c>
      <c r="L86">
        <f t="shared" ref="L86:O86" si="24">STDEVP(L79:L84)</f>
        <v>16.140763679016715</v>
      </c>
      <c r="M86">
        <f t="shared" si="24"/>
        <v>23.610078289974602</v>
      </c>
      <c r="N86">
        <f t="shared" si="24"/>
        <v>21.923332617279204</v>
      </c>
      <c r="O86">
        <f t="shared" si="24"/>
        <v>5.4453494636158144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5FE4-4A23-44F3-ADA1-859BC29D509C}">
  <dimension ref="A2:K28"/>
  <sheetViews>
    <sheetView zoomScaleNormal="100" workbookViewId="0">
      <selection activeCell="E15" sqref="E15"/>
    </sheetView>
  </sheetViews>
  <sheetFormatPr defaultRowHeight="14.25" x14ac:dyDescent="0.2"/>
  <cols>
    <col min="1" max="1" width="9.75" bestFit="1" customWidth="1"/>
    <col min="2" max="2" width="6.625" customWidth="1"/>
    <col min="3" max="3" width="10.25" customWidth="1"/>
    <col min="4" max="4" width="9.125" customWidth="1"/>
    <col min="5" max="5" width="16.875" customWidth="1"/>
    <col min="6" max="6" width="10.25" customWidth="1"/>
    <col min="7" max="7" width="9.5" customWidth="1"/>
    <col min="8" max="8" width="14.875" bestFit="1" customWidth="1"/>
    <col min="9" max="9" width="14" bestFit="1" customWidth="1"/>
    <col min="10" max="11" width="12.75" bestFit="1" customWidth="1"/>
    <col min="13" max="13" width="5.875" customWidth="1"/>
    <col min="14" max="14" width="18.875" bestFit="1" customWidth="1"/>
    <col min="15" max="15" width="9.125" customWidth="1"/>
    <col min="16" max="16" width="8.375" customWidth="1"/>
    <col min="17" max="17" width="9.125" customWidth="1"/>
    <col min="18" max="18" width="10.875" customWidth="1"/>
    <col min="20" max="20" width="8.5" customWidth="1"/>
    <col min="21" max="21" width="7.125" bestFit="1" customWidth="1"/>
    <col min="22" max="23" width="7" customWidth="1"/>
    <col min="24" max="24" width="5.25" bestFit="1" customWidth="1"/>
  </cols>
  <sheetData>
    <row r="2" spans="1:11" x14ac:dyDescent="0.2">
      <c r="A2" t="s">
        <v>13</v>
      </c>
      <c r="C2" s="1" t="s">
        <v>37</v>
      </c>
      <c r="D2" s="1" t="s">
        <v>93</v>
      </c>
      <c r="E2" s="1" t="s">
        <v>91</v>
      </c>
      <c r="F2" s="1" t="s">
        <v>92</v>
      </c>
      <c r="G2" s="1" t="s">
        <v>38</v>
      </c>
      <c r="H2" s="1" t="s">
        <v>94</v>
      </c>
      <c r="I2" s="1" t="s">
        <v>39</v>
      </c>
      <c r="J2" s="1" t="s">
        <v>95</v>
      </c>
      <c r="K2" s="1" t="s">
        <v>50</v>
      </c>
    </row>
    <row r="3" spans="1:11" x14ac:dyDescent="0.2">
      <c r="A3" t="s">
        <v>0</v>
      </c>
      <c r="B3" t="s">
        <v>3</v>
      </c>
      <c r="C3">
        <v>6.801782235153242</v>
      </c>
      <c r="D3">
        <v>0</v>
      </c>
      <c r="E3">
        <v>17.929451803142079</v>
      </c>
      <c r="F3">
        <v>0</v>
      </c>
      <c r="G3">
        <v>33.430392213235493</v>
      </c>
      <c r="H3">
        <v>2.5741048645389331</v>
      </c>
      <c r="I3">
        <v>0</v>
      </c>
      <c r="J3">
        <v>29.867889097232212</v>
      </c>
      <c r="K3">
        <v>9.2912253576702462</v>
      </c>
    </row>
    <row r="4" spans="1:11" x14ac:dyDescent="0.2">
      <c r="B4" t="s">
        <v>17</v>
      </c>
      <c r="C4">
        <v>1.5147663317979023</v>
      </c>
      <c r="D4">
        <v>0</v>
      </c>
      <c r="E4">
        <v>1.9577524379279918</v>
      </c>
      <c r="F4">
        <v>0</v>
      </c>
      <c r="G4">
        <v>2.6481189155836344</v>
      </c>
      <c r="H4">
        <v>1.0533273342068232</v>
      </c>
      <c r="I4">
        <v>0</v>
      </c>
      <c r="J4">
        <v>3.716883632458281</v>
      </c>
      <c r="K4">
        <v>1.1960693956501591</v>
      </c>
    </row>
    <row r="5" spans="1:11" x14ac:dyDescent="0.2">
      <c r="B5" t="s">
        <v>4</v>
      </c>
      <c r="C5">
        <v>0.17944541484716156</v>
      </c>
      <c r="D5">
        <v>0</v>
      </c>
      <c r="E5">
        <v>10.62813527354859</v>
      </c>
      <c r="F5">
        <v>0</v>
      </c>
      <c r="G5">
        <v>20.361972087061218</v>
      </c>
      <c r="H5">
        <v>0.84220073234931303</v>
      </c>
      <c r="I5">
        <v>22.657459904401872</v>
      </c>
      <c r="J5">
        <v>45.315591393933147</v>
      </c>
      <c r="K5">
        <v>0</v>
      </c>
    </row>
    <row r="6" spans="1:11" x14ac:dyDescent="0.2">
      <c r="B6" t="s">
        <v>17</v>
      </c>
      <c r="C6">
        <v>0.17944541484716156</v>
      </c>
      <c r="D6">
        <v>0</v>
      </c>
      <c r="E6">
        <v>1.9630206274489135</v>
      </c>
      <c r="F6">
        <v>0</v>
      </c>
      <c r="G6">
        <v>3.5684429078816393</v>
      </c>
      <c r="H6">
        <v>0.22555567862748579</v>
      </c>
      <c r="I6">
        <v>3.1222287824217085</v>
      </c>
      <c r="J6">
        <v>2.9508832287859841</v>
      </c>
      <c r="K6">
        <v>0</v>
      </c>
    </row>
    <row r="7" spans="1:11" x14ac:dyDescent="0.2">
      <c r="B7" t="s">
        <v>6</v>
      </c>
      <c r="C7">
        <v>2.8313185703715336</v>
      </c>
      <c r="D7">
        <v>0</v>
      </c>
      <c r="E7">
        <v>31.654509283479459</v>
      </c>
      <c r="F7">
        <v>11.997552572501748</v>
      </c>
      <c r="G7">
        <v>11.140630355140894</v>
      </c>
      <c r="H7">
        <v>5.8487157485290542</v>
      </c>
      <c r="I7">
        <v>0</v>
      </c>
      <c r="J7">
        <v>36.567650977134498</v>
      </c>
      <c r="K7">
        <v>0</v>
      </c>
    </row>
    <row r="8" spans="1:11" x14ac:dyDescent="0.2">
      <c r="B8" t="s">
        <v>17</v>
      </c>
      <c r="C8">
        <v>1.5840736852053312</v>
      </c>
      <c r="D8">
        <v>0</v>
      </c>
      <c r="E8">
        <v>5.7594858388337027</v>
      </c>
      <c r="F8">
        <v>3.0185970065469472</v>
      </c>
      <c r="G8">
        <v>1.4139648330622221</v>
      </c>
      <c r="H8">
        <v>2.2604799976740484</v>
      </c>
      <c r="I8">
        <v>0</v>
      </c>
      <c r="J8">
        <v>3.9870428955882651</v>
      </c>
      <c r="K8">
        <v>0</v>
      </c>
    </row>
    <row r="9" spans="1:11" x14ac:dyDescent="0.2">
      <c r="B9" t="s">
        <v>14</v>
      </c>
      <c r="C9">
        <v>3.4047475355754404</v>
      </c>
      <c r="D9">
        <v>0</v>
      </c>
      <c r="E9">
        <v>19.912415564408921</v>
      </c>
      <c r="F9">
        <v>3.9991841908339159</v>
      </c>
      <c r="G9">
        <v>20.705438792113245</v>
      </c>
      <c r="H9">
        <v>2.9979423045413669</v>
      </c>
      <c r="I9">
        <v>8.2766337106525061</v>
      </c>
      <c r="J9">
        <v>36.989675754074177</v>
      </c>
      <c r="K9">
        <v>3.6557288160004595</v>
      </c>
    </row>
    <row r="10" spans="1:11" x14ac:dyDescent="0.2">
      <c r="B10" t="s">
        <v>17</v>
      </c>
      <c r="C10">
        <v>1.223610687824727</v>
      </c>
      <c r="D10">
        <v>0</v>
      </c>
      <c r="E10">
        <v>3.4223308391026475</v>
      </c>
      <c r="F10">
        <v>1.9329411473984417</v>
      </c>
      <c r="G10">
        <v>3.1198030123660674</v>
      </c>
      <c r="H10">
        <v>0.94917579627101867</v>
      </c>
      <c r="I10">
        <v>3.6355152687811643</v>
      </c>
      <c r="J10">
        <v>3.0261633742723109</v>
      </c>
      <c r="K10">
        <v>1.5598480189307251</v>
      </c>
    </row>
    <row r="11" spans="1:11" x14ac:dyDescent="0.2">
      <c r="B11" t="s">
        <v>15</v>
      </c>
      <c r="C11">
        <v>4.2660066340351985</v>
      </c>
      <c r="D11">
        <v>0</v>
      </c>
      <c r="E11">
        <v>18.443134384079837</v>
      </c>
      <c r="F11">
        <v>0</v>
      </c>
      <c r="G11">
        <v>32.035237932703325</v>
      </c>
      <c r="H11">
        <v>0.74364017709387742</v>
      </c>
      <c r="I11">
        <v>3.4919237485448194</v>
      </c>
      <c r="J11">
        <v>35.405893735772175</v>
      </c>
      <c r="K11">
        <v>5.6000026394321401</v>
      </c>
    </row>
    <row r="12" spans="1:11" x14ac:dyDescent="0.2">
      <c r="B12" t="s">
        <v>17</v>
      </c>
      <c r="C12">
        <v>2.5180672631986045</v>
      </c>
      <c r="D12">
        <v>0</v>
      </c>
      <c r="E12">
        <v>2.2350939601436735</v>
      </c>
      <c r="F12">
        <v>0</v>
      </c>
      <c r="G12">
        <v>4.6787043761369862</v>
      </c>
      <c r="H12">
        <v>0.52622331667272226</v>
      </c>
      <c r="I12">
        <v>3.4919237485448194</v>
      </c>
      <c r="J12">
        <v>6.8212581200812856</v>
      </c>
      <c r="K12">
        <v>2.8688281978257484</v>
      </c>
    </row>
    <row r="13" spans="1:11" x14ac:dyDescent="0.2">
      <c r="B13" t="s">
        <v>16</v>
      </c>
      <c r="C13">
        <v>3.9198093668792873</v>
      </c>
      <c r="D13">
        <v>0</v>
      </c>
      <c r="E13">
        <v>19.011431054517498</v>
      </c>
      <c r="F13">
        <v>2.8229535464709996</v>
      </c>
      <c r="G13">
        <v>24.34208938598551</v>
      </c>
      <c r="H13">
        <v>2.8352179748337796</v>
      </c>
      <c r="I13">
        <v>6.6639587954123156</v>
      </c>
      <c r="J13">
        <v>35.987745509180087</v>
      </c>
      <c r="K13">
        <v>4.3723413447859985</v>
      </c>
    </row>
    <row r="14" spans="1:11" x14ac:dyDescent="0.2">
      <c r="B14" t="s">
        <v>17</v>
      </c>
      <c r="C14">
        <v>1.0508845064599868</v>
      </c>
      <c r="D14">
        <v>0</v>
      </c>
      <c r="E14">
        <v>2.4925764821311627</v>
      </c>
      <c r="F14">
        <v>1.4215180256364186</v>
      </c>
      <c r="G14">
        <v>2.7841911141844111</v>
      </c>
      <c r="H14">
        <v>0.8161904064195854</v>
      </c>
      <c r="I14">
        <v>2.7162547216705528</v>
      </c>
      <c r="J14">
        <v>2.6252274098815649</v>
      </c>
      <c r="K14">
        <v>1.280125612706281</v>
      </c>
    </row>
    <row r="16" spans="1:11" x14ac:dyDescent="0.2">
      <c r="A16" t="s">
        <v>12</v>
      </c>
      <c r="C16" s="1" t="s">
        <v>37</v>
      </c>
      <c r="D16" s="1" t="s">
        <v>93</v>
      </c>
      <c r="E16" s="1" t="s">
        <v>91</v>
      </c>
      <c r="F16" s="1" t="s">
        <v>92</v>
      </c>
      <c r="G16" s="1" t="s">
        <v>38</v>
      </c>
      <c r="H16" s="1" t="s">
        <v>94</v>
      </c>
      <c r="I16" s="1" t="s">
        <v>39</v>
      </c>
      <c r="J16" s="1" t="s">
        <v>95</v>
      </c>
      <c r="K16" s="1" t="s">
        <v>50</v>
      </c>
    </row>
    <row r="17" spans="1:11" x14ac:dyDescent="0.2">
      <c r="A17" t="s">
        <v>1</v>
      </c>
      <c r="B17" t="s">
        <v>3</v>
      </c>
      <c r="C17">
        <v>2.0883177083333337</v>
      </c>
      <c r="D17">
        <v>0</v>
      </c>
      <c r="E17">
        <v>34.867424502244063</v>
      </c>
      <c r="F17">
        <v>0</v>
      </c>
      <c r="G17">
        <v>18.446626619434582</v>
      </c>
      <c r="H17">
        <v>2.5752187499999999</v>
      </c>
      <c r="I17">
        <v>0</v>
      </c>
      <c r="J17">
        <v>38.833802951261539</v>
      </c>
      <c r="K17">
        <v>3.2982257812122646</v>
      </c>
    </row>
    <row r="18" spans="1:11" x14ac:dyDescent="0.2">
      <c r="B18" t="s">
        <v>17</v>
      </c>
      <c r="C18">
        <v>2.0883177083333337</v>
      </c>
      <c r="D18">
        <v>0</v>
      </c>
      <c r="E18">
        <v>0.9263105583544371</v>
      </c>
      <c r="F18">
        <v>0</v>
      </c>
      <c r="G18">
        <v>0.97951508124461661</v>
      </c>
      <c r="H18">
        <v>2.5752187499999994</v>
      </c>
      <c r="I18">
        <v>0</v>
      </c>
      <c r="J18">
        <v>5.311620545510241</v>
      </c>
      <c r="K18">
        <v>1.2069412850307746</v>
      </c>
    </row>
    <row r="19" spans="1:11" x14ac:dyDescent="0.2">
      <c r="B19" t="s">
        <v>4</v>
      </c>
      <c r="C19">
        <v>0</v>
      </c>
      <c r="D19">
        <v>0</v>
      </c>
      <c r="E19">
        <v>0.12967599560439561</v>
      </c>
      <c r="F19">
        <v>0</v>
      </c>
      <c r="G19">
        <v>11.619514741081764</v>
      </c>
      <c r="H19">
        <v>0</v>
      </c>
      <c r="I19">
        <v>47.242970393367706</v>
      </c>
      <c r="J19">
        <v>40.95313948704343</v>
      </c>
      <c r="K19">
        <v>0</v>
      </c>
    </row>
    <row r="20" spans="1:11" x14ac:dyDescent="0.2">
      <c r="B20" t="s">
        <v>17</v>
      </c>
      <c r="C20">
        <v>0</v>
      </c>
      <c r="D20">
        <v>0</v>
      </c>
      <c r="E20">
        <v>9.7322525791225162E-2</v>
      </c>
      <c r="F20">
        <v>0</v>
      </c>
      <c r="G20">
        <v>0.88729581848663786</v>
      </c>
      <c r="H20">
        <v>0</v>
      </c>
      <c r="I20">
        <v>2.7943676303426312</v>
      </c>
      <c r="J20">
        <v>2.9426499016701895</v>
      </c>
      <c r="K20">
        <v>0</v>
      </c>
    </row>
    <row r="21" spans="1:11" x14ac:dyDescent="0.2">
      <c r="B21" t="s">
        <v>6</v>
      </c>
      <c r="C21">
        <v>2.7819357044229656</v>
      </c>
      <c r="D21">
        <v>0</v>
      </c>
      <c r="E21">
        <v>33.766355465040959</v>
      </c>
      <c r="F21">
        <v>19.742189240906434</v>
      </c>
      <c r="G21">
        <v>18.263746343074889</v>
      </c>
      <c r="H21">
        <v>7.1203342863645487</v>
      </c>
      <c r="I21">
        <v>0</v>
      </c>
      <c r="J21">
        <v>18.306893732159942</v>
      </c>
      <c r="K21">
        <v>0</v>
      </c>
    </row>
    <row r="22" spans="1:11" x14ac:dyDescent="0.2">
      <c r="B22" t="s">
        <v>17</v>
      </c>
      <c r="C22">
        <v>2.1985415665722892</v>
      </c>
      <c r="D22">
        <v>0</v>
      </c>
      <c r="E22">
        <v>3.6003067864137512</v>
      </c>
      <c r="F22">
        <v>9.3011982479189346</v>
      </c>
      <c r="G22">
        <v>1.2320142999990278</v>
      </c>
      <c r="H22">
        <v>5.0659345703314287</v>
      </c>
      <c r="I22">
        <v>0</v>
      </c>
      <c r="J22">
        <v>5.5105047591335081</v>
      </c>
      <c r="K22">
        <v>0</v>
      </c>
    </row>
    <row r="23" spans="1:11" x14ac:dyDescent="0.2">
      <c r="B23" t="s">
        <v>14</v>
      </c>
      <c r="C23">
        <v>0.92731190147432185</v>
      </c>
      <c r="D23">
        <v>0</v>
      </c>
      <c r="E23">
        <v>22.852251220299838</v>
      </c>
      <c r="F23">
        <v>6.5807297469688111</v>
      </c>
      <c r="G23">
        <v>16.113259568487823</v>
      </c>
      <c r="H23">
        <v>2.3734447621215162</v>
      </c>
      <c r="I23">
        <v>15.97550506317061</v>
      </c>
      <c r="J23">
        <v>33.631736683111292</v>
      </c>
      <c r="K23">
        <v>1.5781858225074352</v>
      </c>
    </row>
    <row r="24" spans="1:11" x14ac:dyDescent="0.2">
      <c r="B24" t="s">
        <v>17</v>
      </c>
      <c r="C24">
        <v>0.77185724923589227</v>
      </c>
      <c r="D24">
        <v>0</v>
      </c>
      <c r="E24">
        <v>4.9941388328251053</v>
      </c>
      <c r="F24">
        <v>3.9671869682590719</v>
      </c>
      <c r="G24">
        <v>0.9569383026871997</v>
      </c>
      <c r="H24">
        <v>1.8322904977244194</v>
      </c>
      <c r="I24">
        <v>6.8931385668653054</v>
      </c>
      <c r="J24">
        <v>3.8930501243475208</v>
      </c>
      <c r="K24">
        <v>0.94250607037917955</v>
      </c>
    </row>
    <row r="25" spans="1:11" x14ac:dyDescent="0.2">
      <c r="B25" t="s">
        <v>15</v>
      </c>
      <c r="C25">
        <v>0</v>
      </c>
      <c r="D25">
        <v>0</v>
      </c>
      <c r="E25">
        <v>26.375379136468396</v>
      </c>
      <c r="F25">
        <v>0</v>
      </c>
      <c r="G25">
        <v>15.195780969499467</v>
      </c>
      <c r="H25">
        <v>0</v>
      </c>
      <c r="I25">
        <v>11.127197802197802</v>
      </c>
      <c r="J25">
        <v>45.48550873582009</v>
      </c>
      <c r="K25">
        <v>1.8618940949022229</v>
      </c>
    </row>
    <row r="26" spans="1:11" x14ac:dyDescent="0.2">
      <c r="B26" t="s">
        <v>17</v>
      </c>
      <c r="C26">
        <v>0</v>
      </c>
      <c r="D26">
        <v>0</v>
      </c>
      <c r="E26">
        <v>8.7990956120962274</v>
      </c>
      <c r="F26">
        <v>0</v>
      </c>
      <c r="G26">
        <v>2.1355635301528437</v>
      </c>
      <c r="H26">
        <v>0</v>
      </c>
      <c r="I26">
        <v>11.127197802197802</v>
      </c>
      <c r="J26">
        <v>2.0230494147048259</v>
      </c>
      <c r="K26">
        <v>0.79526586204358241</v>
      </c>
    </row>
    <row r="27" spans="1:11" x14ac:dyDescent="0.2">
      <c r="B27" t="s">
        <v>16</v>
      </c>
      <c r="C27">
        <v>1.6373108520210902</v>
      </c>
      <c r="D27">
        <v>0</v>
      </c>
      <c r="E27">
        <v>24.391364579772841</v>
      </c>
      <c r="F27">
        <v>4.6452209978603376</v>
      </c>
      <c r="G27">
        <v>16.395621884305001</v>
      </c>
      <c r="H27">
        <v>2.8872404203210706</v>
      </c>
      <c r="I27">
        <v>13.894991292166972</v>
      </c>
      <c r="J27">
        <v>34.627276233761727</v>
      </c>
      <c r="K27">
        <v>1.552106249982242</v>
      </c>
    </row>
    <row r="28" spans="1:11" x14ac:dyDescent="0.2">
      <c r="B28" t="s">
        <v>17</v>
      </c>
      <c r="C28">
        <v>1.0888722642046196</v>
      </c>
      <c r="D28">
        <v>0</v>
      </c>
      <c r="E28">
        <v>4.0112337401601126</v>
      </c>
      <c r="F28">
        <v>2.8635233094076953</v>
      </c>
      <c r="G28">
        <v>0.95747426105830036</v>
      </c>
      <c r="H28">
        <v>1.7079812517814605</v>
      </c>
      <c r="I28">
        <v>5.4345902477763728</v>
      </c>
      <c r="J28">
        <v>3.5997234599990713</v>
      </c>
      <c r="K28">
        <v>0.6850514646524376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2C99-999B-467B-BA17-662188B8D1BA}">
  <dimension ref="A2:Q68"/>
  <sheetViews>
    <sheetView workbookViewId="0">
      <selection activeCell="F53" sqref="F53"/>
    </sheetView>
  </sheetViews>
  <sheetFormatPr defaultRowHeight="14.25" x14ac:dyDescent="0.2"/>
  <cols>
    <col min="2" max="2" width="10.25" bestFit="1" customWidth="1"/>
    <col min="12" max="12" width="11.25" customWidth="1"/>
  </cols>
  <sheetData>
    <row r="2" spans="1:9" x14ac:dyDescent="0.2">
      <c r="C2" s="26" t="s">
        <v>98</v>
      </c>
      <c r="D2" s="26"/>
      <c r="E2" s="26"/>
      <c r="F2" s="26"/>
      <c r="G2" s="26"/>
      <c r="H2" s="26"/>
      <c r="I2" s="26"/>
    </row>
    <row r="3" spans="1:9" x14ac:dyDescent="0.2">
      <c r="B3" t="s">
        <v>0</v>
      </c>
      <c r="C3" s="1" t="s">
        <v>37</v>
      </c>
      <c r="D3" s="1" t="s">
        <v>91</v>
      </c>
      <c r="E3" s="1" t="s">
        <v>38</v>
      </c>
      <c r="F3" s="1" t="s">
        <v>94</v>
      </c>
      <c r="G3" s="1" t="s">
        <v>39</v>
      </c>
      <c r="H3" s="1" t="s">
        <v>95</v>
      </c>
      <c r="I3" s="1" t="s">
        <v>50</v>
      </c>
    </row>
    <row r="4" spans="1:9" x14ac:dyDescent="0.2">
      <c r="A4">
        <v>1</v>
      </c>
      <c r="B4" t="s">
        <v>20</v>
      </c>
      <c r="C4" s="3">
        <v>0</v>
      </c>
      <c r="D4" s="3">
        <v>27.331558441558439</v>
      </c>
      <c r="E4" s="3">
        <v>22.727272727272727</v>
      </c>
      <c r="F4" s="3">
        <v>0</v>
      </c>
      <c r="G4" s="3">
        <v>23.7012987012987</v>
      </c>
      <c r="H4" s="3">
        <v>15.909090909090908</v>
      </c>
      <c r="I4" s="3">
        <v>10.455162337662337</v>
      </c>
    </row>
    <row r="5" spans="1:9" x14ac:dyDescent="0.2">
      <c r="A5">
        <v>1</v>
      </c>
      <c r="B5" s="4" t="s">
        <v>21</v>
      </c>
      <c r="C5" s="3">
        <v>0</v>
      </c>
      <c r="D5" s="3">
        <v>23.974763406940063</v>
      </c>
      <c r="E5" s="3">
        <v>22.397476340694006</v>
      </c>
      <c r="F5" s="3">
        <v>0</v>
      </c>
      <c r="G5" s="3">
        <v>31.230283911671918</v>
      </c>
      <c r="H5" s="3">
        <v>20.820189274447952</v>
      </c>
      <c r="I5" s="3">
        <v>1.577287066246057</v>
      </c>
    </row>
    <row r="6" spans="1:9" x14ac:dyDescent="0.2">
      <c r="A6">
        <v>1</v>
      </c>
      <c r="B6" t="s">
        <v>22</v>
      </c>
      <c r="C6" s="3">
        <v>9.2534174553102009</v>
      </c>
      <c r="D6" s="3">
        <v>18.089695057833858</v>
      </c>
      <c r="E6" s="3">
        <v>32.912723449001049</v>
      </c>
      <c r="F6" s="3">
        <v>3.0494216614090428</v>
      </c>
      <c r="G6" s="3">
        <v>15.31507886435331</v>
      </c>
      <c r="H6" s="3">
        <v>10.210052576235542</v>
      </c>
      <c r="I6" s="3">
        <v>11.203470031545741</v>
      </c>
    </row>
    <row r="7" spans="1:9" x14ac:dyDescent="0.2">
      <c r="A7">
        <v>1</v>
      </c>
      <c r="B7" t="s">
        <v>23</v>
      </c>
      <c r="C7" s="3">
        <v>8.7157622739018095</v>
      </c>
      <c r="D7" s="3">
        <v>10.472803617571058</v>
      </c>
      <c r="E7" s="3">
        <v>37.209302325581397</v>
      </c>
      <c r="F7" s="3">
        <v>9.2488372093023248</v>
      </c>
      <c r="G7" s="3">
        <v>15.775193798449614</v>
      </c>
      <c r="H7" s="3">
        <v>10.516795865633076</v>
      </c>
      <c r="I7" s="3">
        <v>8.0610465116279055</v>
      </c>
    </row>
    <row r="8" spans="1:9" x14ac:dyDescent="0.2">
      <c r="A8">
        <v>1</v>
      </c>
      <c r="B8" s="4" t="s">
        <v>24</v>
      </c>
      <c r="C8" s="3">
        <v>7.2489110707804008</v>
      </c>
      <c r="D8" s="3">
        <v>18.978039927404719</v>
      </c>
      <c r="E8" s="3">
        <v>33.938294010889294</v>
      </c>
      <c r="F8" s="3">
        <v>0.74198548094373873</v>
      </c>
      <c r="G8" s="3">
        <v>16.24404718693285</v>
      </c>
      <c r="H8" s="3">
        <v>10.829364791288567</v>
      </c>
      <c r="I8" s="3">
        <v>11.980036297640655</v>
      </c>
    </row>
    <row r="9" spans="1:9" x14ac:dyDescent="0.2">
      <c r="A9">
        <v>1</v>
      </c>
      <c r="B9" s="4" t="s">
        <v>25</v>
      </c>
      <c r="C9" s="3">
        <v>9.8151154653603925</v>
      </c>
      <c r="D9" s="3">
        <v>13.101049685094472</v>
      </c>
      <c r="E9" s="3">
        <v>44.156752974107768</v>
      </c>
      <c r="F9" s="3">
        <v>2.2325752274317709</v>
      </c>
      <c r="G9" s="3">
        <v>13.100069979006298</v>
      </c>
      <c r="H9" s="3">
        <v>8.7333799860042021</v>
      </c>
      <c r="I9" s="3">
        <v>8.8426871938418472</v>
      </c>
    </row>
    <row r="10" spans="1:9" x14ac:dyDescent="0.2">
      <c r="A10">
        <v>1</v>
      </c>
      <c r="B10" t="s">
        <v>26</v>
      </c>
      <c r="C10" s="3">
        <v>9.3730116175156386</v>
      </c>
      <c r="D10" s="3">
        <v>16.106881143878464</v>
      </c>
      <c r="E10" s="3">
        <v>37.801608579088473</v>
      </c>
      <c r="F10" s="3">
        <v>2.1248257372654158</v>
      </c>
      <c r="G10" s="3">
        <v>13.941018766756033</v>
      </c>
      <c r="H10" s="3">
        <v>9.2940125111706884</v>
      </c>
      <c r="I10" s="3">
        <v>11.395889186773905</v>
      </c>
    </row>
    <row r="11" spans="1:9" x14ac:dyDescent="0.2">
      <c r="A11">
        <v>1</v>
      </c>
      <c r="B11" t="s">
        <v>27</v>
      </c>
      <c r="C11" s="3">
        <v>10.091060473269062</v>
      </c>
      <c r="D11" s="3">
        <v>15.523488168273444</v>
      </c>
      <c r="E11" s="3">
        <v>36.634531113058713</v>
      </c>
      <c r="F11" s="3">
        <v>3.2140140227870289</v>
      </c>
      <c r="G11" s="3">
        <v>14.198071866783524</v>
      </c>
      <c r="H11" s="3">
        <v>9.465381244522348</v>
      </c>
      <c r="I11" s="3">
        <v>10.915162138475022</v>
      </c>
    </row>
    <row r="12" spans="1:9" x14ac:dyDescent="0.2">
      <c r="A12">
        <v>1</v>
      </c>
      <c r="B12" t="s">
        <v>28</v>
      </c>
      <c r="C12" s="3">
        <v>0.89722707423580783</v>
      </c>
      <c r="D12" s="3">
        <v>9.8963609898107716</v>
      </c>
      <c r="E12" s="3">
        <v>17.831149927219798</v>
      </c>
      <c r="F12" s="3">
        <v>1.1916084425036391</v>
      </c>
      <c r="G12" s="3">
        <v>20.316157205240177</v>
      </c>
      <c r="H12" s="3">
        <v>49.896579330422128</v>
      </c>
      <c r="I12" s="3">
        <v>0</v>
      </c>
    </row>
    <row r="13" spans="1:9" x14ac:dyDescent="0.2">
      <c r="A13">
        <v>1</v>
      </c>
      <c r="B13" t="s">
        <v>29</v>
      </c>
      <c r="C13" s="3">
        <v>0</v>
      </c>
      <c r="D13" s="3">
        <v>6.2592429792429796</v>
      </c>
      <c r="E13" s="3">
        <v>8.5470085470085468</v>
      </c>
      <c r="F13" s="3">
        <v>0.7433894993894995</v>
      </c>
      <c r="G13" s="3">
        <v>29.699755799755799</v>
      </c>
      <c r="H13" s="3">
        <v>54.700854700854705</v>
      </c>
      <c r="I13" s="3">
        <v>0</v>
      </c>
    </row>
    <row r="14" spans="1:9" x14ac:dyDescent="0.2">
      <c r="A14">
        <v>1</v>
      </c>
      <c r="B14" t="s">
        <v>30</v>
      </c>
      <c r="C14" s="3">
        <v>0</v>
      </c>
      <c r="D14" s="3">
        <v>11.244184491978608</v>
      </c>
      <c r="E14" s="3">
        <v>27.807486631016044</v>
      </c>
      <c r="F14" s="3">
        <v>1.1119451871657753</v>
      </c>
      <c r="G14" s="3">
        <v>19.340374331550802</v>
      </c>
      <c r="H14" s="3">
        <v>40.474331550802141</v>
      </c>
      <c r="I14" s="3">
        <v>0</v>
      </c>
    </row>
    <row r="15" spans="1:9" x14ac:dyDescent="0.2">
      <c r="A15">
        <v>1</v>
      </c>
      <c r="B15" t="s">
        <v>31</v>
      </c>
      <c r="C15" s="3">
        <v>0</v>
      </c>
      <c r="D15" s="3">
        <v>8.0222033898305085</v>
      </c>
      <c r="E15" s="3">
        <v>19.975786924939467</v>
      </c>
      <c r="F15" s="3">
        <v>1.1640605326876514</v>
      </c>
      <c r="G15" s="3">
        <v>29.963317191283295</v>
      </c>
      <c r="H15" s="3">
        <v>40.839951573849881</v>
      </c>
      <c r="I15" s="3">
        <v>0</v>
      </c>
    </row>
    <row r="16" spans="1:9" x14ac:dyDescent="0.2">
      <c r="A16">
        <v>1</v>
      </c>
      <c r="B16" s="4" t="s">
        <v>32</v>
      </c>
      <c r="C16" s="3">
        <v>0</v>
      </c>
      <c r="D16" s="3">
        <v>17.718684516880092</v>
      </c>
      <c r="E16" s="3">
        <v>27.648428405122232</v>
      </c>
      <c r="F16" s="3">
        <v>0</v>
      </c>
      <c r="G16" s="3">
        <v>13.967694994179277</v>
      </c>
      <c r="H16" s="3">
        <v>40.666239813736901</v>
      </c>
      <c r="I16" s="3">
        <v>0</v>
      </c>
    </row>
    <row r="17" spans="1:10" x14ac:dyDescent="0.2">
      <c r="A17">
        <v>1</v>
      </c>
      <c r="B17" t="s">
        <v>33</v>
      </c>
      <c r="C17" s="3">
        <v>0.23746723300970873</v>
      </c>
      <c r="D17" s="3">
        <v>45.631067961165044</v>
      </c>
      <c r="E17" s="3">
        <v>14.805825242718445</v>
      </c>
      <c r="F17" s="3">
        <v>12.525922330097087</v>
      </c>
      <c r="G17" s="3">
        <v>0</v>
      </c>
      <c r="H17" s="3">
        <v>26.759708737864081</v>
      </c>
      <c r="I17" s="3">
        <v>0</v>
      </c>
    </row>
    <row r="18" spans="1:10" x14ac:dyDescent="0.2">
      <c r="A18">
        <v>1</v>
      </c>
      <c r="B18" t="s">
        <v>34</v>
      </c>
      <c r="C18" s="3">
        <v>4.9734609720176728</v>
      </c>
      <c r="D18" s="3">
        <v>41.973490427098675</v>
      </c>
      <c r="E18" s="3">
        <v>11.634756995581737</v>
      </c>
      <c r="F18" s="3">
        <v>3.0835640648011786</v>
      </c>
      <c r="G18" s="3">
        <v>0</v>
      </c>
      <c r="H18" s="3">
        <v>38.350073637702501</v>
      </c>
      <c r="I18" s="3">
        <v>0</v>
      </c>
    </row>
    <row r="19" spans="1:10" x14ac:dyDescent="0.2">
      <c r="A19">
        <v>1</v>
      </c>
      <c r="B19" t="s">
        <v>35</v>
      </c>
      <c r="C19" s="3">
        <v>6.1143460764587525</v>
      </c>
      <c r="D19" s="3">
        <v>35.010060362173043</v>
      </c>
      <c r="E19" s="3">
        <v>8.148893360160967</v>
      </c>
      <c r="F19" s="3">
        <v>4.7394466800804826</v>
      </c>
      <c r="G19" s="3">
        <v>0</v>
      </c>
      <c r="H19" s="3">
        <v>46.020120724346079</v>
      </c>
      <c r="I19" s="3">
        <v>0</v>
      </c>
    </row>
    <row r="20" spans="1:10" x14ac:dyDescent="0.2">
      <c r="A20">
        <v>1</v>
      </c>
      <c r="B20" t="s">
        <v>36</v>
      </c>
      <c r="C20" s="3">
        <v>0</v>
      </c>
      <c r="D20" s="3">
        <v>51.881720430107528</v>
      </c>
      <c r="E20" s="3">
        <v>9.9462365591397841</v>
      </c>
      <c r="F20" s="3">
        <v>3.0377419354838708</v>
      </c>
      <c r="G20" s="3">
        <v>0</v>
      </c>
      <c r="H20" s="3">
        <v>35.046236559139778</v>
      </c>
      <c r="I20" s="3">
        <v>0</v>
      </c>
    </row>
    <row r="21" spans="1:10" x14ac:dyDescent="0.2">
      <c r="C21" s="3" t="s">
        <v>18</v>
      </c>
      <c r="D21" s="3"/>
      <c r="E21" s="3"/>
      <c r="F21" s="3"/>
      <c r="G21" s="3"/>
      <c r="H21" s="3"/>
      <c r="I21" s="3"/>
    </row>
    <row r="22" spans="1:10" x14ac:dyDescent="0.2">
      <c r="C22" s="26" t="s">
        <v>99</v>
      </c>
      <c r="D22" s="26"/>
      <c r="E22" s="26"/>
      <c r="F22" s="26"/>
      <c r="G22" s="26"/>
      <c r="H22" s="26"/>
      <c r="I22" s="26"/>
    </row>
    <row r="23" spans="1:10" x14ac:dyDescent="0.2">
      <c r="B23" t="s">
        <v>1</v>
      </c>
      <c r="C23" s="1" t="s">
        <v>37</v>
      </c>
      <c r="D23" s="1" t="s">
        <v>91</v>
      </c>
      <c r="E23" s="1" t="s">
        <v>38</v>
      </c>
      <c r="F23" s="1" t="s">
        <v>94</v>
      </c>
      <c r="G23" s="1" t="s">
        <v>39</v>
      </c>
      <c r="H23" s="1" t="s">
        <v>95</v>
      </c>
      <c r="I23" s="1" t="s">
        <v>50</v>
      </c>
      <c r="J23" t="s">
        <v>11</v>
      </c>
    </row>
    <row r="24" spans="1:10" x14ac:dyDescent="0.2">
      <c r="A24">
        <v>2</v>
      </c>
      <c r="B24" t="s">
        <v>20</v>
      </c>
      <c r="C24" s="3">
        <v>0</v>
      </c>
      <c r="D24" s="3">
        <v>26.027397260273972</v>
      </c>
      <c r="E24" s="3">
        <v>39.726027397260275</v>
      </c>
      <c r="F24" s="3">
        <v>0</v>
      </c>
      <c r="G24" s="3">
        <v>13.698630136986301</v>
      </c>
      <c r="H24" s="3">
        <v>17.80821917808219</v>
      </c>
      <c r="I24" s="3">
        <v>2.7397260273972601</v>
      </c>
    </row>
    <row r="25" spans="1:10" x14ac:dyDescent="0.2">
      <c r="A25">
        <v>2</v>
      </c>
      <c r="B25" s="4" t="s">
        <v>21</v>
      </c>
      <c r="C25" s="3">
        <v>1.7857142857142856</v>
      </c>
      <c r="D25" s="3">
        <v>30.357142857142854</v>
      </c>
      <c r="E25" s="3">
        <v>42.857142857142854</v>
      </c>
      <c r="F25" s="3">
        <v>0</v>
      </c>
      <c r="G25" s="3">
        <v>16.071428571428573</v>
      </c>
      <c r="H25" s="3">
        <v>8.9285714285714288</v>
      </c>
      <c r="I25" s="3">
        <v>0</v>
      </c>
    </row>
    <row r="26" spans="1:10" x14ac:dyDescent="0.2">
      <c r="A26">
        <v>2</v>
      </c>
      <c r="B26" t="s">
        <v>22</v>
      </c>
      <c r="C26" s="3">
        <v>0</v>
      </c>
      <c r="D26" s="3">
        <v>37.209302325581397</v>
      </c>
      <c r="E26" s="3">
        <v>43.02325581395349</v>
      </c>
      <c r="F26" s="3">
        <v>0</v>
      </c>
      <c r="G26" s="3">
        <v>10.465116279069768</v>
      </c>
      <c r="H26" s="3">
        <v>8.1395348837209305</v>
      </c>
      <c r="I26" s="3">
        <v>1.1627906976744187</v>
      </c>
    </row>
    <row r="27" spans="1:10" x14ac:dyDescent="0.2">
      <c r="A27">
        <v>2</v>
      </c>
      <c r="B27" t="s">
        <v>23</v>
      </c>
      <c r="C27" s="3">
        <v>0</v>
      </c>
      <c r="D27" s="3">
        <v>36.363636363636367</v>
      </c>
      <c r="E27" s="3">
        <v>45.454545454545453</v>
      </c>
      <c r="F27" s="3">
        <v>0</v>
      </c>
      <c r="G27" s="3">
        <v>9.0909090909090917</v>
      </c>
      <c r="H27" s="3">
        <v>9.0909090909090917</v>
      </c>
      <c r="I27" s="3">
        <v>0</v>
      </c>
    </row>
    <row r="28" spans="1:10" x14ac:dyDescent="0.2">
      <c r="A28">
        <v>2</v>
      </c>
      <c r="B28" s="4" t="s">
        <v>24</v>
      </c>
      <c r="C28" s="3">
        <v>0</v>
      </c>
      <c r="D28" s="3">
        <v>32.584269662921351</v>
      </c>
      <c r="E28" s="3">
        <v>35.955056179775283</v>
      </c>
      <c r="F28" s="3">
        <v>0</v>
      </c>
      <c r="G28" s="3">
        <v>16.853932584269664</v>
      </c>
      <c r="H28" s="3">
        <v>12.359550561797752</v>
      </c>
      <c r="I28" s="3">
        <v>2.2471910112359552</v>
      </c>
    </row>
    <row r="29" spans="1:10" x14ac:dyDescent="0.2">
      <c r="A29">
        <v>2</v>
      </c>
      <c r="B29" s="4" t="s">
        <v>25</v>
      </c>
      <c r="C29" s="3">
        <v>1.25</v>
      </c>
      <c r="D29" s="3">
        <v>31.25</v>
      </c>
      <c r="E29" s="3">
        <v>36.25</v>
      </c>
      <c r="F29" s="3">
        <v>0</v>
      </c>
      <c r="G29" s="3">
        <v>15</v>
      </c>
      <c r="H29" s="3">
        <v>13.750000000000002</v>
      </c>
      <c r="I29" s="3">
        <v>2.5</v>
      </c>
    </row>
    <row r="30" spans="1:10" x14ac:dyDescent="0.2">
      <c r="A30">
        <v>2</v>
      </c>
      <c r="B30" t="s">
        <v>26</v>
      </c>
      <c r="C30" s="3">
        <v>0</v>
      </c>
      <c r="D30" s="3">
        <v>27.777777777777779</v>
      </c>
      <c r="E30" s="3">
        <v>43.055555555555557</v>
      </c>
      <c r="F30" s="3">
        <v>0</v>
      </c>
      <c r="G30" s="3">
        <v>12.5</v>
      </c>
      <c r="H30" s="3">
        <v>12.5</v>
      </c>
      <c r="I30" s="3">
        <v>4.1666666666666661</v>
      </c>
    </row>
    <row r="31" spans="1:10" x14ac:dyDescent="0.2">
      <c r="A31">
        <v>2</v>
      </c>
      <c r="B31" t="s">
        <v>27</v>
      </c>
      <c r="C31" s="3">
        <v>0</v>
      </c>
      <c r="D31" s="3">
        <v>33.802816901408448</v>
      </c>
      <c r="E31" s="3">
        <v>40.845070422535215</v>
      </c>
      <c r="F31" s="3">
        <v>0</v>
      </c>
      <c r="G31" s="3">
        <v>14.084507042253522</v>
      </c>
      <c r="H31" s="3">
        <v>8.4507042253521121</v>
      </c>
      <c r="I31" s="3">
        <v>2.8169014084507045</v>
      </c>
    </row>
    <row r="32" spans="1:10" x14ac:dyDescent="0.2">
      <c r="A32">
        <v>2</v>
      </c>
      <c r="B32" t="s">
        <v>28</v>
      </c>
      <c r="C32" s="3">
        <v>2.2727272727272729</v>
      </c>
      <c r="D32" s="3">
        <v>2.2727272727272729</v>
      </c>
      <c r="E32" s="3">
        <v>55.113636363636367</v>
      </c>
      <c r="F32" s="3">
        <v>1.1363636363636365</v>
      </c>
      <c r="G32" s="3">
        <v>17.045454545454543</v>
      </c>
      <c r="H32" s="3">
        <v>22.15909090909091</v>
      </c>
      <c r="I32" s="3">
        <v>0</v>
      </c>
    </row>
    <row r="33" spans="1:17" x14ac:dyDescent="0.2">
      <c r="A33">
        <v>2</v>
      </c>
      <c r="B33" t="s">
        <v>29</v>
      </c>
      <c r="C33" s="3">
        <v>0</v>
      </c>
      <c r="D33" s="3">
        <v>4.1666666666666661</v>
      </c>
      <c r="E33" s="3">
        <v>58.333333333333336</v>
      </c>
      <c r="F33" s="3">
        <v>0</v>
      </c>
      <c r="G33" s="3">
        <v>13.888888888888889</v>
      </c>
      <c r="H33" s="3">
        <v>23.611111111111111</v>
      </c>
      <c r="I33" s="3">
        <v>0</v>
      </c>
    </row>
    <row r="34" spans="1:17" x14ac:dyDescent="0.2">
      <c r="A34">
        <v>2</v>
      </c>
      <c r="B34" t="s">
        <v>30</v>
      </c>
      <c r="C34" s="3">
        <v>0</v>
      </c>
      <c r="D34" s="3">
        <v>7.0512820512820511</v>
      </c>
      <c r="E34" s="3">
        <v>55.128205128205131</v>
      </c>
      <c r="F34" s="3">
        <v>0.64102564102564097</v>
      </c>
      <c r="G34" s="3">
        <v>22.435897435897438</v>
      </c>
      <c r="H34" s="3">
        <v>14.743589743589745</v>
      </c>
      <c r="I34" s="3">
        <v>0</v>
      </c>
    </row>
    <row r="35" spans="1:17" x14ac:dyDescent="0.2">
      <c r="A35">
        <v>2</v>
      </c>
      <c r="B35" t="s">
        <v>31</v>
      </c>
      <c r="C35" s="3">
        <v>0</v>
      </c>
      <c r="D35" s="3">
        <v>5.5248618784530388</v>
      </c>
      <c r="E35" s="3">
        <v>55.248618784530393</v>
      </c>
      <c r="F35" s="3">
        <v>0</v>
      </c>
      <c r="G35" s="3">
        <v>17.127071823204421</v>
      </c>
      <c r="H35" s="3">
        <v>22.099447513812155</v>
      </c>
      <c r="I35" s="3">
        <v>0</v>
      </c>
    </row>
    <row r="36" spans="1:17" x14ac:dyDescent="0.2">
      <c r="A36">
        <v>2</v>
      </c>
      <c r="B36" s="4" t="s">
        <v>32</v>
      </c>
      <c r="C36" s="3">
        <v>0.63694267515923575</v>
      </c>
      <c r="D36" s="3">
        <v>7.0063694267515926</v>
      </c>
      <c r="E36" s="3">
        <v>49.044585987261144</v>
      </c>
      <c r="F36" s="3">
        <v>0</v>
      </c>
      <c r="G36" s="3">
        <v>22.29299363057325</v>
      </c>
      <c r="H36" s="3">
        <v>21.019108280254777</v>
      </c>
      <c r="I36" s="3">
        <v>0</v>
      </c>
    </row>
    <row r="37" spans="1:17" x14ac:dyDescent="0.2">
      <c r="A37">
        <v>2</v>
      </c>
      <c r="B37" t="s">
        <v>33</v>
      </c>
      <c r="C37" s="3">
        <v>2.2727272727272729</v>
      </c>
      <c r="D37" s="3">
        <v>27.27272727272727</v>
      </c>
      <c r="E37" s="3">
        <v>45.454545454545453</v>
      </c>
      <c r="F37" s="3">
        <v>9.0909090909090917</v>
      </c>
      <c r="G37" s="3">
        <v>0</v>
      </c>
      <c r="H37" s="3">
        <v>15.909090909090908</v>
      </c>
      <c r="I37" s="3">
        <v>0</v>
      </c>
    </row>
    <row r="38" spans="1:17" x14ac:dyDescent="0.2">
      <c r="A38">
        <v>2</v>
      </c>
      <c r="B38" t="s">
        <v>34</v>
      </c>
      <c r="C38" s="3">
        <v>0</v>
      </c>
      <c r="D38" s="3">
        <v>37.837837837837839</v>
      </c>
      <c r="E38" s="3">
        <v>43.243243243243242</v>
      </c>
      <c r="F38" s="3">
        <v>5.4054054054054053</v>
      </c>
      <c r="G38" s="3">
        <v>0</v>
      </c>
      <c r="H38" s="3">
        <v>13.513513513513514</v>
      </c>
      <c r="I38" s="3">
        <v>0</v>
      </c>
    </row>
    <row r="39" spans="1:17" x14ac:dyDescent="0.2">
      <c r="A39">
        <v>2</v>
      </c>
      <c r="B39" t="s">
        <v>35</v>
      </c>
      <c r="C39" s="3">
        <v>1.3513513513513513</v>
      </c>
      <c r="D39" s="3">
        <v>47.297297297297298</v>
      </c>
      <c r="E39" s="3">
        <v>37.837837837837839</v>
      </c>
      <c r="F39" s="3">
        <v>2.7027027027027026</v>
      </c>
      <c r="G39" s="3">
        <v>0</v>
      </c>
      <c r="H39" s="3">
        <v>10.810810810810811</v>
      </c>
      <c r="I39" s="3">
        <v>0</v>
      </c>
      <c r="K39" s="1" t="s">
        <v>37</v>
      </c>
      <c r="L39" s="1" t="s">
        <v>42</v>
      </c>
      <c r="M39" s="1" t="s">
        <v>38</v>
      </c>
      <c r="N39" s="1" t="s">
        <v>40</v>
      </c>
      <c r="O39" s="1" t="s">
        <v>39</v>
      </c>
      <c r="P39" s="1" t="s">
        <v>41</v>
      </c>
      <c r="Q39" s="1" t="s">
        <v>50</v>
      </c>
    </row>
    <row r="40" spans="1:17" x14ac:dyDescent="0.2">
      <c r="A40">
        <v>2</v>
      </c>
      <c r="B40" t="s">
        <v>36</v>
      </c>
      <c r="C40" s="3">
        <v>2.0408163265306123</v>
      </c>
      <c r="D40" s="3">
        <v>26.530612244897959</v>
      </c>
      <c r="E40" s="3">
        <v>53.061224489795919</v>
      </c>
      <c r="F40" s="3">
        <v>6.1224489795918364</v>
      </c>
      <c r="G40" s="3">
        <v>0</v>
      </c>
      <c r="H40" s="3">
        <v>12.244897959183673</v>
      </c>
      <c r="I40" s="3">
        <v>0</v>
      </c>
    </row>
    <row r="42" spans="1:17" ht="15" x14ac:dyDescent="0.25">
      <c r="A42" t="s">
        <v>18</v>
      </c>
      <c r="C42" s="5" t="s">
        <v>43</v>
      </c>
      <c r="D42" s="5" t="s">
        <v>44</v>
      </c>
      <c r="E42" s="5" t="s">
        <v>45</v>
      </c>
      <c r="F42" s="5" t="s">
        <v>46</v>
      </c>
      <c r="G42" s="5" t="s">
        <v>47</v>
      </c>
      <c r="H42" s="5" t="s">
        <v>48</v>
      </c>
      <c r="I42" s="5" t="s">
        <v>49</v>
      </c>
    </row>
    <row r="43" spans="1:17" x14ac:dyDescent="0.2">
      <c r="A43" t="s">
        <v>0</v>
      </c>
      <c r="B43" t="s">
        <v>3</v>
      </c>
      <c r="C43">
        <v>6.8121597945171874</v>
      </c>
      <c r="D43">
        <v>17.947284931069316</v>
      </c>
      <c r="E43">
        <v>33.472245189961676</v>
      </c>
      <c r="F43">
        <v>2.5764574173924153</v>
      </c>
      <c r="G43">
        <v>17.938132884406528</v>
      </c>
      <c r="H43">
        <v>11.972283394799161</v>
      </c>
      <c r="I43">
        <v>9.3038425954766844</v>
      </c>
    </row>
    <row r="44" spans="1:17" x14ac:dyDescent="0.2">
      <c r="B44" t="s">
        <v>17</v>
      </c>
      <c r="C44">
        <v>1.5172350890024409</v>
      </c>
      <c r="D44">
        <v>1.9552747633728662</v>
      </c>
      <c r="E44">
        <v>2.6575463529408769</v>
      </c>
      <c r="F44">
        <v>1.0531805973594366</v>
      </c>
      <c r="G44">
        <v>2.2268484848000982</v>
      </c>
      <c r="H44">
        <v>1.4896203064160189</v>
      </c>
      <c r="I44">
        <v>1.1991515649668172</v>
      </c>
    </row>
    <row r="45" spans="1:17" x14ac:dyDescent="0.2">
      <c r="B45" t="s">
        <v>4</v>
      </c>
      <c r="C45">
        <v>0.17944541484716156</v>
      </c>
      <c r="D45">
        <v>10.62813527354859</v>
      </c>
      <c r="E45">
        <v>20.361972087061218</v>
      </c>
      <c r="F45">
        <v>0.84220073234931303</v>
      </c>
      <c r="G45">
        <v>22.657459904401872</v>
      </c>
      <c r="H45">
        <v>45.315591393933147</v>
      </c>
      <c r="I45">
        <v>0</v>
      </c>
    </row>
    <row r="46" spans="1:17" x14ac:dyDescent="0.2">
      <c r="B46" t="s">
        <v>17</v>
      </c>
      <c r="C46">
        <v>0.17944541484716156</v>
      </c>
      <c r="D46">
        <v>1.9630206274489135</v>
      </c>
      <c r="E46">
        <v>3.5684429078816393</v>
      </c>
      <c r="F46">
        <v>0.22555567862748579</v>
      </c>
      <c r="G46">
        <v>3.1222287824217085</v>
      </c>
      <c r="H46">
        <v>2.9508832287859841</v>
      </c>
      <c r="I46">
        <v>0</v>
      </c>
    </row>
    <row r="47" spans="1:17" x14ac:dyDescent="0.2">
      <c r="B47" t="s">
        <v>6</v>
      </c>
      <c r="C47">
        <v>2.8313185703715336</v>
      </c>
      <c r="D47">
        <v>43.624084795136071</v>
      </c>
      <c r="E47">
        <v>11.133928039400233</v>
      </c>
      <c r="F47">
        <v>5.8466687526156553</v>
      </c>
      <c r="G47">
        <v>0</v>
      </c>
      <c r="H47">
        <v>36.54403491476311</v>
      </c>
      <c r="I47">
        <v>0</v>
      </c>
    </row>
    <row r="48" spans="1:17" x14ac:dyDescent="0.2">
      <c r="B48" t="s">
        <v>17</v>
      </c>
      <c r="C48">
        <v>1.5840736852053312</v>
      </c>
      <c r="D48">
        <v>3.5254125811522021</v>
      </c>
      <c r="E48">
        <v>1.4158243124186884</v>
      </c>
      <c r="F48">
        <v>2.2613267943479554</v>
      </c>
      <c r="G48">
        <v>0</v>
      </c>
      <c r="H48">
        <v>3.9899291638385881</v>
      </c>
      <c r="I48">
        <v>0</v>
      </c>
    </row>
    <row r="49" spans="1:9" x14ac:dyDescent="0.2">
      <c r="B49" t="s">
        <v>14</v>
      </c>
      <c r="C49">
        <v>3.4116659084847374</v>
      </c>
      <c r="D49">
        <v>23.914162820245949</v>
      </c>
      <c r="E49">
        <v>20.731106671350478</v>
      </c>
      <c r="F49">
        <v>2.9988283411392227</v>
      </c>
      <c r="G49">
        <v>13.872922727251803</v>
      </c>
      <c r="H49">
        <v>31.4138661713334</v>
      </c>
      <c r="I49">
        <v>3.664140307871417</v>
      </c>
    </row>
    <row r="50" spans="1:9" x14ac:dyDescent="0.2">
      <c r="B50" t="s">
        <v>17</v>
      </c>
      <c r="C50">
        <v>1.2266515172148234</v>
      </c>
      <c r="D50">
        <v>4.6067344292341463</v>
      </c>
      <c r="E50">
        <v>3.1342235042517466</v>
      </c>
      <c r="F50">
        <v>0.94904031310423509</v>
      </c>
      <c r="G50">
        <v>3.3136732620042246</v>
      </c>
      <c r="H50">
        <v>4.7769730692514774</v>
      </c>
      <c r="I50">
        <v>1.5636111195306579</v>
      </c>
    </row>
    <row r="51" spans="1:9" x14ac:dyDescent="0.2">
      <c r="B51" t="s">
        <v>15</v>
      </c>
      <c r="C51">
        <v>4.2660066340351985</v>
      </c>
      <c r="D51">
        <v>18.443134384079837</v>
      </c>
      <c r="E51">
        <v>32.035237932703325</v>
      </c>
      <c r="F51">
        <v>0.74364017709387742</v>
      </c>
      <c r="G51">
        <v>18.635524017947585</v>
      </c>
      <c r="H51">
        <v>20.262293466369407</v>
      </c>
      <c r="I51">
        <v>5.6000026394321401</v>
      </c>
    </row>
    <row r="52" spans="1:9" x14ac:dyDescent="0.2">
      <c r="B52" t="s">
        <v>17</v>
      </c>
      <c r="C52">
        <v>2.5180672631986045</v>
      </c>
      <c r="D52">
        <v>2.2350939601436735</v>
      </c>
      <c r="E52">
        <v>4.6787043761369862</v>
      </c>
      <c r="F52">
        <v>0.52622331667272226</v>
      </c>
      <c r="G52">
        <v>4.2502648684740079</v>
      </c>
      <c r="H52">
        <v>7.2945656924968896</v>
      </c>
      <c r="I52">
        <v>2.8688281978257484</v>
      </c>
    </row>
    <row r="53" spans="1:9" x14ac:dyDescent="0.2">
      <c r="B53" t="s">
        <v>16</v>
      </c>
      <c r="C53">
        <v>3.92</v>
      </c>
      <c r="D53">
        <v>21.84</v>
      </c>
      <c r="E53">
        <v>24.36</v>
      </c>
      <c r="F53">
        <v>2.83</v>
      </c>
      <c r="G53">
        <v>15.11</v>
      </c>
      <c r="H53">
        <v>27.56</v>
      </c>
      <c r="I53">
        <v>4.38</v>
      </c>
    </row>
    <row r="54" spans="1:9" x14ac:dyDescent="0.2">
      <c r="B54" t="s">
        <v>17</v>
      </c>
      <c r="C54">
        <v>1.0524544141594496</v>
      </c>
      <c r="D54">
        <v>3.3695465339829989</v>
      </c>
      <c r="E54">
        <v>2.7905661036349114</v>
      </c>
      <c r="F54">
        <v>0.81612174661466552</v>
      </c>
      <c r="G54">
        <v>2.5253986075359824</v>
      </c>
      <c r="H54">
        <v>3.9909929948282046</v>
      </c>
      <c r="I54">
        <v>1.282144583712737</v>
      </c>
    </row>
    <row r="56" spans="1:9" ht="15" x14ac:dyDescent="0.25">
      <c r="A56" t="s">
        <v>18</v>
      </c>
      <c r="C56" s="5" t="s">
        <v>43</v>
      </c>
      <c r="D56" s="5" t="s">
        <v>44</v>
      </c>
      <c r="E56" s="5" t="s">
        <v>45</v>
      </c>
      <c r="F56" s="5" t="s">
        <v>46</v>
      </c>
      <c r="G56" s="5" t="s">
        <v>47</v>
      </c>
      <c r="H56" s="5" t="s">
        <v>48</v>
      </c>
      <c r="I56" s="5" t="s">
        <v>49</v>
      </c>
    </row>
    <row r="57" spans="1:9" x14ac:dyDescent="0.2">
      <c r="A57" t="s">
        <v>1</v>
      </c>
      <c r="B57" t="s">
        <v>3</v>
      </c>
      <c r="C57">
        <v>0.3794642857142857</v>
      </c>
      <c r="D57">
        <v>31.921542893592768</v>
      </c>
      <c r="E57">
        <v>40.895831710096019</v>
      </c>
      <c r="F57">
        <v>0</v>
      </c>
      <c r="G57">
        <v>13.470565463114616</v>
      </c>
      <c r="H57">
        <v>11.37843617105419</v>
      </c>
      <c r="I57">
        <v>1.9541594764281254</v>
      </c>
    </row>
    <row r="58" spans="1:9" x14ac:dyDescent="0.2">
      <c r="B58" t="s">
        <v>17</v>
      </c>
      <c r="C58">
        <v>0.25352269400894079</v>
      </c>
      <c r="D58">
        <v>1.3789297887197933</v>
      </c>
      <c r="E58">
        <v>1.2040481331138453</v>
      </c>
      <c r="F58">
        <v>0</v>
      </c>
      <c r="G58">
        <v>0.94619427369453235</v>
      </c>
      <c r="H58">
        <v>1.1913649785329088</v>
      </c>
      <c r="I58">
        <v>0.5158934506255648</v>
      </c>
    </row>
    <row r="59" spans="1:9" x14ac:dyDescent="0.2">
      <c r="B59" t="s">
        <v>4</v>
      </c>
      <c r="C59">
        <v>0.5819339895773018</v>
      </c>
      <c r="D59">
        <v>5.2043814591761244</v>
      </c>
      <c r="E59">
        <v>54.573675919393267</v>
      </c>
      <c r="F59">
        <v>0.35547785547785549</v>
      </c>
      <c r="G59">
        <v>18.558061264803708</v>
      </c>
      <c r="H59">
        <v>20.726469511571743</v>
      </c>
      <c r="I59">
        <v>0</v>
      </c>
    </row>
    <row r="60" spans="1:9" x14ac:dyDescent="0.2">
      <c r="B60" t="s">
        <v>17</v>
      </c>
      <c r="C60">
        <v>0.44032654851317876</v>
      </c>
      <c r="D60">
        <v>0.90643142021511824</v>
      </c>
      <c r="E60">
        <v>1.5126213528800188</v>
      </c>
      <c r="F60">
        <v>0.23134537577248496</v>
      </c>
      <c r="G60">
        <v>1.6601839309563038</v>
      </c>
      <c r="H60">
        <v>1.5514367145991266</v>
      </c>
      <c r="I60">
        <v>0</v>
      </c>
    </row>
    <row r="61" spans="1:9" x14ac:dyDescent="0.2">
      <c r="B61" t="s">
        <v>6</v>
      </c>
      <c r="C61">
        <v>1.416223737652309</v>
      </c>
      <c r="D61">
        <v>34.734618663190091</v>
      </c>
      <c r="E61">
        <v>44.89921275635561</v>
      </c>
      <c r="F61">
        <v>5.830366544652259</v>
      </c>
      <c r="G61">
        <v>0</v>
      </c>
      <c r="H61">
        <v>13.119578298149726</v>
      </c>
      <c r="I61">
        <v>0</v>
      </c>
    </row>
    <row r="62" spans="1:9" x14ac:dyDescent="0.2">
      <c r="B62" t="s">
        <v>17</v>
      </c>
      <c r="C62">
        <v>0.51101307136509644</v>
      </c>
      <c r="D62">
        <v>4.9196579161580365</v>
      </c>
      <c r="E62">
        <v>3.1561062602349028</v>
      </c>
      <c r="F62">
        <v>1.3127364207023142</v>
      </c>
      <c r="G62">
        <v>0</v>
      </c>
      <c r="H62">
        <v>1.0813586579881289</v>
      </c>
      <c r="I62">
        <v>0</v>
      </c>
    </row>
    <row r="63" spans="1:9" x14ac:dyDescent="0.2">
      <c r="B63" t="s">
        <v>14</v>
      </c>
      <c r="C63">
        <v>0.66146851861137579</v>
      </c>
      <c r="D63">
        <v>23.564275565577585</v>
      </c>
      <c r="E63">
        <v>47.505879485369348</v>
      </c>
      <c r="F63">
        <v>2.0915712879998591</v>
      </c>
      <c r="G63">
        <v>10.103797179312908</v>
      </c>
      <c r="H63">
        <v>15.165834229779838</v>
      </c>
      <c r="I63">
        <v>0.90717373334908746</v>
      </c>
    </row>
    <row r="64" spans="1:9" x14ac:dyDescent="0.2">
      <c r="B64" t="s">
        <v>17</v>
      </c>
      <c r="C64">
        <v>0.28960753292122177</v>
      </c>
      <c r="D64">
        <v>4.3797695921822983</v>
      </c>
      <c r="E64">
        <v>2.1045842496083438</v>
      </c>
      <c r="F64">
        <v>0.89552003622044152</v>
      </c>
      <c r="G64">
        <v>2.3141669977189485</v>
      </c>
      <c r="H64">
        <v>1.5270615472345048</v>
      </c>
      <c r="I64">
        <v>0.42886968581356083</v>
      </c>
    </row>
    <row r="65" spans="2:9" x14ac:dyDescent="0.2">
      <c r="B65" t="s">
        <v>15</v>
      </c>
      <c r="C65">
        <v>0.91816424021838028</v>
      </c>
      <c r="D65">
        <v>25.299445486703949</v>
      </c>
      <c r="E65">
        <v>41.026696256044822</v>
      </c>
      <c r="F65">
        <v>0</v>
      </c>
      <c r="G65">
        <v>17.554588696567873</v>
      </c>
      <c r="H65">
        <v>14.01430756765599</v>
      </c>
      <c r="I65">
        <v>1.1867977528089888</v>
      </c>
    </row>
    <row r="66" spans="2:9" x14ac:dyDescent="0.2">
      <c r="B66" t="s">
        <v>17</v>
      </c>
      <c r="C66">
        <v>0.38566708371987346</v>
      </c>
      <c r="D66">
        <v>6.1148364431673929</v>
      </c>
      <c r="E66">
        <v>3.1114767486295953</v>
      </c>
      <c r="F66">
        <v>0</v>
      </c>
      <c r="G66">
        <v>1.6245278204179507</v>
      </c>
      <c r="H66">
        <v>2.5452574253955178</v>
      </c>
      <c r="I66">
        <v>0.68713849990921361</v>
      </c>
    </row>
    <row r="67" spans="2:9" x14ac:dyDescent="0.2">
      <c r="B67" t="s">
        <v>16</v>
      </c>
      <c r="C67">
        <v>0.68289999999999995</v>
      </c>
      <c r="D67">
        <v>24.725300000000001</v>
      </c>
      <c r="E67">
        <v>45.860599999999998</v>
      </c>
      <c r="F67">
        <v>1.4764999999999999</v>
      </c>
      <c r="G67">
        <v>11.797599999999999</v>
      </c>
      <c r="H67">
        <v>14.537100000000001</v>
      </c>
      <c r="I67">
        <v>0.92</v>
      </c>
    </row>
    <row r="68" spans="2:9" x14ac:dyDescent="0.2">
      <c r="B68" t="s">
        <v>17</v>
      </c>
      <c r="C68">
        <v>0.22318963968350741</v>
      </c>
      <c r="D68">
        <v>3.3942610824545234</v>
      </c>
      <c r="E68">
        <v>1.7436380677394725</v>
      </c>
      <c r="F68">
        <v>0.66779439206149982</v>
      </c>
      <c r="G68">
        <v>1.8320103545931965</v>
      </c>
      <c r="H68">
        <v>1.2441790715622616</v>
      </c>
      <c r="I68">
        <v>0.33801791881728965</v>
      </c>
    </row>
  </sheetData>
  <mergeCells count="2">
    <mergeCell ref="C2:I2"/>
    <mergeCell ref="C22:I2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FF45-7CA8-4AEB-B652-28AF25E72EEC}">
  <dimension ref="C1:I41"/>
  <sheetViews>
    <sheetView workbookViewId="0">
      <selection activeCell="K36" sqref="K36"/>
    </sheetView>
  </sheetViews>
  <sheetFormatPr defaultRowHeight="14.25" x14ac:dyDescent="0.2"/>
  <cols>
    <col min="3" max="3" width="22.625" customWidth="1"/>
    <col min="4" max="4" width="6.75" bestFit="1" customWidth="1"/>
    <col min="5" max="5" width="6.75" customWidth="1"/>
    <col min="6" max="6" width="7.5" style="18" bestFit="1" customWidth="1"/>
    <col min="7" max="7" width="6.75" style="18" bestFit="1" customWidth="1"/>
    <col min="8" max="8" width="3.25" bestFit="1" customWidth="1"/>
    <col min="9" max="9" width="6" style="18" bestFit="1" customWidth="1"/>
  </cols>
  <sheetData>
    <row r="1" spans="3:9" ht="15" thickBot="1" x14ac:dyDescent="0.25"/>
    <row r="2" spans="3:9" x14ac:dyDescent="0.2">
      <c r="C2" s="6" t="s">
        <v>51</v>
      </c>
      <c r="D2" s="6" t="s">
        <v>52</v>
      </c>
      <c r="E2" s="6" t="s">
        <v>63</v>
      </c>
      <c r="F2" s="19" t="s">
        <v>53</v>
      </c>
      <c r="G2" s="20" t="s">
        <v>54</v>
      </c>
      <c r="H2" s="7" t="s">
        <v>55</v>
      </c>
      <c r="I2" s="20" t="s">
        <v>56</v>
      </c>
    </row>
    <row r="3" spans="3:9" ht="22.5" x14ac:dyDescent="0.2">
      <c r="C3" s="35" t="s">
        <v>61</v>
      </c>
      <c r="D3" s="36">
        <v>17</v>
      </c>
      <c r="E3" s="8" t="s">
        <v>64</v>
      </c>
      <c r="F3" s="21">
        <v>97.685047759727937</v>
      </c>
      <c r="G3" s="21">
        <v>3.0134283846210739</v>
      </c>
      <c r="H3" s="9">
        <v>32</v>
      </c>
      <c r="I3" s="21">
        <v>5.01948397826935E-3</v>
      </c>
    </row>
    <row r="4" spans="3:9" ht="45" x14ac:dyDescent="0.2">
      <c r="C4" s="28"/>
      <c r="D4" s="31"/>
      <c r="E4" s="10" t="s">
        <v>65</v>
      </c>
      <c r="F4" s="22">
        <v>1.6133097687434001E-2</v>
      </c>
      <c r="G4" s="22" t="s">
        <v>71</v>
      </c>
      <c r="H4" s="11">
        <v>32</v>
      </c>
      <c r="I4" s="22">
        <v>0.54993250506733105</v>
      </c>
    </row>
    <row r="5" spans="3:9" x14ac:dyDescent="0.2">
      <c r="C5" s="28"/>
      <c r="D5" s="31"/>
      <c r="E5" s="10" t="s">
        <v>66</v>
      </c>
      <c r="F5" s="22">
        <v>5.5981530999186271</v>
      </c>
      <c r="G5" s="22" t="s">
        <v>72</v>
      </c>
      <c r="H5" s="11">
        <v>32</v>
      </c>
      <c r="I5" s="22">
        <v>2.3319183970959059E-7</v>
      </c>
    </row>
    <row r="6" spans="3:9" ht="22.5" x14ac:dyDescent="0.2">
      <c r="C6" s="28"/>
      <c r="D6" s="31"/>
      <c r="E6" s="10" t="s">
        <v>67</v>
      </c>
      <c r="F6" s="22">
        <v>6.9696408231870746E-2</v>
      </c>
      <c r="G6" s="22">
        <v>1.2877139367357338</v>
      </c>
      <c r="H6" s="11">
        <v>32</v>
      </c>
      <c r="I6" s="22">
        <v>0.20708072993951526</v>
      </c>
    </row>
    <row r="7" spans="3:9" ht="22.5" x14ac:dyDescent="0.2">
      <c r="C7" s="28"/>
      <c r="D7" s="31"/>
      <c r="E7" s="10" t="s">
        <v>68</v>
      </c>
      <c r="F7" s="22">
        <v>0.7692249311975583</v>
      </c>
      <c r="G7" s="22">
        <v>1.0603710892004394</v>
      </c>
      <c r="H7" s="11">
        <v>32</v>
      </c>
      <c r="I7" s="22">
        <v>0.29691397788510832</v>
      </c>
    </row>
    <row r="8" spans="3:9" x14ac:dyDescent="0.2">
      <c r="C8" s="28"/>
      <c r="D8" s="31"/>
      <c r="E8" s="10" t="s">
        <v>69</v>
      </c>
      <c r="F8" s="22">
        <v>40.639518531775863</v>
      </c>
      <c r="G8" s="22">
        <v>3.1154435484997869</v>
      </c>
      <c r="H8" s="11">
        <v>32</v>
      </c>
      <c r="I8" s="22">
        <v>3.8598500080246848E-3</v>
      </c>
    </row>
    <row r="9" spans="3:9" ht="22.5" x14ac:dyDescent="0.2">
      <c r="C9" s="28"/>
      <c r="D9" s="31"/>
      <c r="E9" s="10" t="s">
        <v>70</v>
      </c>
      <c r="F9" s="22">
        <v>110.56219683393043</v>
      </c>
      <c r="G9" s="22">
        <v>2.6082146953451879</v>
      </c>
      <c r="H9" s="11">
        <v>32</v>
      </c>
      <c r="I9" s="22">
        <v>1.3717602055813589E-2</v>
      </c>
    </row>
    <row r="10" spans="3:9" ht="22.5" x14ac:dyDescent="0.2">
      <c r="C10" s="27" t="s">
        <v>59</v>
      </c>
      <c r="D10" s="30">
        <v>12</v>
      </c>
      <c r="E10" s="12" t="s">
        <v>64</v>
      </c>
      <c r="F10" s="23">
        <v>40.028971855207729</v>
      </c>
      <c r="G10" s="23">
        <v>2.182805392915764</v>
      </c>
      <c r="H10" s="13">
        <v>22</v>
      </c>
      <c r="I10" s="23">
        <v>4.00072223061574E-2</v>
      </c>
    </row>
    <row r="11" spans="3:9" ht="45" x14ac:dyDescent="0.2">
      <c r="C11" s="28"/>
      <c r="D11" s="31"/>
      <c r="E11" s="10" t="s">
        <v>65</v>
      </c>
      <c r="F11" s="22">
        <v>0.15114641523777339</v>
      </c>
      <c r="G11" s="22">
        <v>5.4930426051771938E-2</v>
      </c>
      <c r="H11" s="11">
        <v>22</v>
      </c>
      <c r="I11" s="22">
        <v>0.95668969057884956</v>
      </c>
    </row>
    <row r="12" spans="3:9" x14ac:dyDescent="0.2">
      <c r="C12" s="28"/>
      <c r="D12" s="31"/>
      <c r="E12" s="10" t="s">
        <v>66</v>
      </c>
      <c r="F12" s="22">
        <v>2.1083050913687567</v>
      </c>
      <c r="G12" s="22" t="s">
        <v>73</v>
      </c>
      <c r="H12" s="11">
        <v>22</v>
      </c>
      <c r="I12" s="22">
        <v>4.0952671560994343E-7</v>
      </c>
    </row>
    <row r="13" spans="3:9" ht="22.5" x14ac:dyDescent="0.2">
      <c r="C13" s="28"/>
      <c r="D13" s="31"/>
      <c r="E13" s="10" t="s">
        <v>67</v>
      </c>
      <c r="F13" s="22">
        <v>0.37768674118141171</v>
      </c>
      <c r="G13" s="22">
        <v>0.69401944105681879</v>
      </c>
      <c r="H13" s="11">
        <v>22</v>
      </c>
      <c r="I13" s="22">
        <v>0.49493383774640953</v>
      </c>
    </row>
    <row r="14" spans="3:9" ht="22.5" x14ac:dyDescent="0.2">
      <c r="C14" s="28"/>
      <c r="D14" s="31"/>
      <c r="E14" s="10" t="s">
        <v>68</v>
      </c>
      <c r="F14" s="22">
        <v>1.4232091014942898</v>
      </c>
      <c r="G14" s="22">
        <v>0.93232270807724649</v>
      </c>
      <c r="H14" s="11">
        <v>22</v>
      </c>
      <c r="I14" s="22">
        <v>0.36128950937796434</v>
      </c>
    </row>
    <row r="15" spans="3:9" x14ac:dyDescent="0.2">
      <c r="C15" s="28"/>
      <c r="D15" s="31"/>
      <c r="E15" s="10" t="s">
        <v>69</v>
      </c>
      <c r="F15" s="22">
        <v>19.601444779876559</v>
      </c>
      <c r="G15" s="22">
        <v>3.240016721520047</v>
      </c>
      <c r="H15" s="11">
        <v>22</v>
      </c>
      <c r="I15" s="22">
        <v>3.7598147500930556E-3</v>
      </c>
    </row>
    <row r="16" spans="3:9" ht="22.5" x14ac:dyDescent="0.2">
      <c r="C16" s="29"/>
      <c r="D16" s="32"/>
      <c r="E16" s="14" t="s">
        <v>70</v>
      </c>
      <c r="F16" s="24">
        <v>41.439119828532917</v>
      </c>
      <c r="G16" s="24">
        <v>1.7002907131741174</v>
      </c>
      <c r="H16" s="15">
        <v>22</v>
      </c>
      <c r="I16" s="24">
        <v>0.10317194308299259</v>
      </c>
    </row>
    <row r="17" spans="3:9" ht="22.5" x14ac:dyDescent="0.2">
      <c r="C17" s="28" t="s">
        <v>60</v>
      </c>
      <c r="D17" s="31">
        <v>4</v>
      </c>
      <c r="E17" s="10" t="s">
        <v>64</v>
      </c>
      <c r="F17" s="22">
        <v>44.184085900822502</v>
      </c>
      <c r="G17" s="22">
        <v>1.3135089244926919</v>
      </c>
      <c r="H17" s="11">
        <v>6</v>
      </c>
      <c r="I17" s="22">
        <v>0.23700129351862312</v>
      </c>
    </row>
    <row r="18" spans="3:9" ht="45" x14ac:dyDescent="0.2">
      <c r="C18" s="28"/>
      <c r="D18" s="31"/>
      <c r="E18" s="10" t="s">
        <v>65</v>
      </c>
      <c r="F18" s="22">
        <v>3.2696164315131795</v>
      </c>
      <c r="G18" s="22" t="s">
        <v>74</v>
      </c>
      <c r="H18" s="11">
        <v>6</v>
      </c>
      <c r="I18" s="22">
        <v>0.33267236883927831</v>
      </c>
    </row>
    <row r="19" spans="3:9" x14ac:dyDescent="0.2">
      <c r="C19" s="28"/>
      <c r="D19" s="31"/>
      <c r="E19" s="10" t="s">
        <v>66</v>
      </c>
      <c r="F19" s="22">
        <v>0.61563216068834159</v>
      </c>
      <c r="G19" s="22" t="s">
        <v>75</v>
      </c>
      <c r="H19" s="11">
        <v>6</v>
      </c>
      <c r="I19" s="22">
        <v>0.16068065911135576</v>
      </c>
    </row>
    <row r="20" spans="3:9" ht="22.5" x14ac:dyDescent="0.2">
      <c r="C20" s="28"/>
      <c r="D20" s="31"/>
      <c r="E20" s="10" t="s">
        <v>67</v>
      </c>
      <c r="F20" s="22">
        <v>6.0201849007193076</v>
      </c>
      <c r="G20" s="22">
        <v>1.4126263457551571</v>
      </c>
      <c r="H20" s="11">
        <v>6</v>
      </c>
      <c r="I20" s="22">
        <v>0.20747557705192024</v>
      </c>
    </row>
    <row r="21" spans="3:9" ht="22.5" x14ac:dyDescent="0.2">
      <c r="C21" s="28"/>
      <c r="D21" s="31"/>
      <c r="E21" s="10" t="s">
        <v>68</v>
      </c>
      <c r="F21" s="22">
        <v>2.7504907621809802</v>
      </c>
      <c r="G21" s="22">
        <v>0.23791736720218123</v>
      </c>
      <c r="H21" s="11">
        <v>6</v>
      </c>
      <c r="I21" s="22">
        <v>0.81986170585899809</v>
      </c>
    </row>
    <row r="22" spans="3:9" x14ac:dyDescent="0.2">
      <c r="C22" s="28"/>
      <c r="D22" s="31"/>
      <c r="E22" s="10" t="s">
        <v>69</v>
      </c>
      <c r="F22" s="22">
        <v>2.5655512062180241</v>
      </c>
      <c r="G22" s="22">
        <v>0.80852536135308584</v>
      </c>
      <c r="H22" s="11">
        <v>6</v>
      </c>
      <c r="I22" s="22">
        <v>0.44964984080803205</v>
      </c>
    </row>
    <row r="23" spans="3:9" ht="22.5" x14ac:dyDescent="0.2">
      <c r="C23" s="28"/>
      <c r="D23" s="31"/>
      <c r="E23" s="10" t="s">
        <v>70</v>
      </c>
      <c r="F23" s="22">
        <v>25.360562869911938</v>
      </c>
      <c r="G23" s="22">
        <v>1.4960186241356468</v>
      </c>
      <c r="H23" s="11">
        <v>6</v>
      </c>
      <c r="I23" s="22">
        <v>0.18528304076398866</v>
      </c>
    </row>
    <row r="24" spans="3:9" ht="22.5" x14ac:dyDescent="0.2">
      <c r="C24" s="27" t="s">
        <v>62</v>
      </c>
      <c r="D24" s="30">
        <v>8</v>
      </c>
      <c r="E24" s="12" t="s">
        <v>64</v>
      </c>
      <c r="F24" s="23">
        <v>12.138618653615898</v>
      </c>
      <c r="G24" s="23">
        <v>4.1813368208752824</v>
      </c>
      <c r="H24" s="13">
        <v>14</v>
      </c>
      <c r="I24" s="23">
        <v>9.2346280033686764E-4</v>
      </c>
    </row>
    <row r="25" spans="3:9" ht="45" x14ac:dyDescent="0.2">
      <c r="C25" s="28"/>
      <c r="D25" s="31"/>
      <c r="E25" s="10" t="s">
        <v>65</v>
      </c>
      <c r="F25" s="22">
        <v>0.60646074783492898</v>
      </c>
      <c r="G25" s="22" t="s">
        <v>76</v>
      </c>
      <c r="H25" s="11">
        <v>14</v>
      </c>
      <c r="I25" s="22">
        <v>4.2777050739937162E-5</v>
      </c>
    </row>
    <row r="26" spans="3:9" x14ac:dyDescent="0.2">
      <c r="C26" s="28"/>
      <c r="D26" s="31"/>
      <c r="E26" s="10" t="s">
        <v>66</v>
      </c>
      <c r="F26" s="22">
        <v>2.7952900120942399</v>
      </c>
      <c r="G26" s="22" t="s">
        <v>77</v>
      </c>
      <c r="H26" s="11">
        <v>14</v>
      </c>
      <c r="I26" s="22">
        <v>2.3326947523762236E-2</v>
      </c>
    </row>
    <row r="27" spans="3:9" ht="22.5" x14ac:dyDescent="0.2">
      <c r="C27" s="28"/>
      <c r="D27" s="31"/>
      <c r="E27" s="10" t="s">
        <v>67</v>
      </c>
      <c r="F27" s="22">
        <v>6.6629770412400182</v>
      </c>
      <c r="G27" s="22">
        <v>2.4444947953618326</v>
      </c>
      <c r="H27" s="11">
        <v>14</v>
      </c>
      <c r="I27" s="22">
        <v>2.8342360250854147E-2</v>
      </c>
    </row>
    <row r="28" spans="3:9" ht="22.5" x14ac:dyDescent="0.2">
      <c r="C28" s="28"/>
      <c r="D28" s="31"/>
      <c r="E28" s="10" t="s">
        <v>68</v>
      </c>
      <c r="F28" s="22">
        <v>3.6003680107116822</v>
      </c>
      <c r="G28" s="22">
        <v>1.8472892486909762</v>
      </c>
      <c r="H28" s="11">
        <v>14</v>
      </c>
      <c r="I28" s="22">
        <v>8.5944541314699321E-2</v>
      </c>
    </row>
    <row r="29" spans="3:9" x14ac:dyDescent="0.2">
      <c r="C29" s="28"/>
      <c r="D29" s="31"/>
      <c r="E29" s="10" t="s">
        <v>69</v>
      </c>
      <c r="F29" s="22">
        <v>0.19762975773364164</v>
      </c>
      <c r="G29" s="22">
        <v>0.31125427523138954</v>
      </c>
      <c r="H29" s="11">
        <v>14</v>
      </c>
      <c r="I29" s="22">
        <v>0.76019374364341441</v>
      </c>
    </row>
    <row r="30" spans="3:9" ht="22.5" x14ac:dyDescent="0.2">
      <c r="C30" s="29"/>
      <c r="D30" s="32"/>
      <c r="E30" s="14" t="s">
        <v>70</v>
      </c>
      <c r="F30" s="24">
        <v>1.9638898764122341</v>
      </c>
      <c r="G30" s="24">
        <v>5.6297877437562702</v>
      </c>
      <c r="H30" s="15">
        <v>14</v>
      </c>
      <c r="I30" s="24">
        <v>6.2097759921898871E-5</v>
      </c>
    </row>
    <row r="31" spans="3:9" ht="22.5" x14ac:dyDescent="0.2">
      <c r="C31" s="28" t="s">
        <v>57</v>
      </c>
      <c r="D31" s="31">
        <v>5</v>
      </c>
      <c r="E31" s="10" t="s">
        <v>64</v>
      </c>
      <c r="F31" s="22">
        <v>2.0251714134006402</v>
      </c>
      <c r="G31" s="22" t="s">
        <v>78</v>
      </c>
      <c r="H31" s="11">
        <v>8</v>
      </c>
      <c r="I31" s="22">
        <v>0.42218437704944478</v>
      </c>
    </row>
    <row r="32" spans="3:9" ht="45" x14ac:dyDescent="0.2">
      <c r="C32" s="28"/>
      <c r="D32" s="31"/>
      <c r="E32" s="10" t="s">
        <v>65</v>
      </c>
      <c r="F32" s="22">
        <v>1.335205991434522</v>
      </c>
      <c r="G32" s="22">
        <v>2.5081990415647795</v>
      </c>
      <c r="H32" s="11">
        <v>8</v>
      </c>
      <c r="I32" s="22">
        <v>3.6473121002006829E-2</v>
      </c>
    </row>
    <row r="33" spans="3:9" x14ac:dyDescent="0.2">
      <c r="C33" s="28"/>
      <c r="D33" s="31"/>
      <c r="E33" s="10" t="s">
        <v>66</v>
      </c>
      <c r="F33" s="22">
        <v>2.6463924159095855</v>
      </c>
      <c r="G33" s="22" t="s">
        <v>79</v>
      </c>
      <c r="H33" s="11">
        <v>8</v>
      </c>
      <c r="I33" s="22">
        <v>2.139005965973723E-5</v>
      </c>
    </row>
    <row r="34" spans="3:9" ht="22.5" x14ac:dyDescent="0.2">
      <c r="C34" s="28"/>
      <c r="D34" s="31"/>
      <c r="E34" s="10" t="s">
        <v>67</v>
      </c>
      <c r="F34" s="22">
        <v>0.11165973223200173</v>
      </c>
      <c r="G34" s="22">
        <v>1.4976124971758036</v>
      </c>
      <c r="H34" s="11">
        <v>8</v>
      </c>
      <c r="I34" s="22">
        <v>0.17260957762785128</v>
      </c>
    </row>
    <row r="35" spans="3:9" ht="22.5" x14ac:dyDescent="0.2">
      <c r="C35" s="28"/>
      <c r="D35" s="31"/>
      <c r="E35" s="10" t="s">
        <v>68</v>
      </c>
      <c r="F35" s="22">
        <v>3.7172394125079227</v>
      </c>
      <c r="G35" s="22">
        <v>1.1591662214347227</v>
      </c>
      <c r="H35" s="11">
        <v>8</v>
      </c>
      <c r="I35" s="22">
        <v>0.27981524924103185</v>
      </c>
    </row>
    <row r="36" spans="3:9" x14ac:dyDescent="0.2">
      <c r="C36" s="28"/>
      <c r="D36" s="31"/>
      <c r="E36" s="10" t="s">
        <v>69</v>
      </c>
      <c r="F36" s="22">
        <v>5.4213645964449189</v>
      </c>
      <c r="G36" s="22">
        <v>7.3747732284133747</v>
      </c>
      <c r="H36" s="11">
        <v>8</v>
      </c>
      <c r="I36" s="22">
        <v>7.8059206203528989E-5</v>
      </c>
    </row>
    <row r="37" spans="3:9" ht="22.5" x14ac:dyDescent="0.2">
      <c r="C37" s="27" t="s">
        <v>58</v>
      </c>
      <c r="D37" s="30">
        <v>4</v>
      </c>
      <c r="E37" s="12" t="s">
        <v>64</v>
      </c>
      <c r="F37" s="23">
        <v>28.813215368434069</v>
      </c>
      <c r="G37" s="23">
        <v>0.85091971305275593</v>
      </c>
      <c r="H37" s="13">
        <v>6</v>
      </c>
      <c r="I37" s="23">
        <v>0.42746155737620284</v>
      </c>
    </row>
    <row r="38" spans="3:9" ht="45" x14ac:dyDescent="0.2">
      <c r="C38" s="28"/>
      <c r="D38" s="31"/>
      <c r="E38" s="10" t="s">
        <v>65</v>
      </c>
      <c r="F38" s="22">
        <v>0.98727549842770645</v>
      </c>
      <c r="G38" s="22">
        <v>1.468238337334886</v>
      </c>
      <c r="H38" s="11">
        <v>6</v>
      </c>
      <c r="I38" s="22">
        <v>0.19241930710101571</v>
      </c>
    </row>
    <row r="39" spans="3:9" x14ac:dyDescent="0.2">
      <c r="C39" s="28"/>
      <c r="D39" s="31"/>
      <c r="E39" s="10" t="s">
        <v>66</v>
      </c>
      <c r="F39" s="22">
        <v>1.2341823957301252</v>
      </c>
      <c r="G39" s="22" t="s">
        <v>80</v>
      </c>
      <c r="H39" s="11">
        <v>6</v>
      </c>
      <c r="I39" s="22">
        <v>6.645322270933178E-5</v>
      </c>
    </row>
    <row r="40" spans="3:9" ht="22.5" x14ac:dyDescent="0.2">
      <c r="C40" s="28"/>
      <c r="D40" s="31"/>
      <c r="E40" s="10" t="s">
        <v>67</v>
      </c>
      <c r="F40" s="22">
        <v>1.1846063922604146</v>
      </c>
      <c r="G40" s="22">
        <v>6.6901318761348645E-3</v>
      </c>
      <c r="H40" s="11">
        <v>6</v>
      </c>
      <c r="I40" s="22">
        <v>0.9948789791276208</v>
      </c>
    </row>
    <row r="41" spans="3:9" ht="15" thickBot="1" x14ac:dyDescent="0.25">
      <c r="C41" s="33"/>
      <c r="D41" s="34"/>
      <c r="E41" s="16" t="s">
        <v>69</v>
      </c>
      <c r="F41" s="25">
        <v>2.9047004275332302</v>
      </c>
      <c r="G41" s="25">
        <v>5.6672768044427171</v>
      </c>
      <c r="H41" s="17">
        <v>6</v>
      </c>
      <c r="I41" s="25">
        <v>1.2983202157926168E-3</v>
      </c>
    </row>
  </sheetData>
  <mergeCells count="12">
    <mergeCell ref="C3:C9"/>
    <mergeCell ref="D3:D9"/>
    <mergeCell ref="C10:C16"/>
    <mergeCell ref="D10:D16"/>
    <mergeCell ref="C17:C23"/>
    <mergeCell ref="D17:D23"/>
    <mergeCell ref="C24:C30"/>
    <mergeCell ref="D24:D30"/>
    <mergeCell ref="C31:C36"/>
    <mergeCell ref="D31:D36"/>
    <mergeCell ref="C37:C41"/>
    <mergeCell ref="D37:D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habitat and ecological niche </vt:lpstr>
      <vt:lpstr>radio area proportion(km^2)</vt:lpstr>
      <vt:lpstr>radio site proportion</vt:lpstr>
      <vt:lpstr>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刘涛</dc:creator>
  <cp:lastModifiedBy>刘涛</cp:lastModifiedBy>
  <dcterms:created xsi:type="dcterms:W3CDTF">2018-08-14T12:05:04Z</dcterms:created>
  <dcterms:modified xsi:type="dcterms:W3CDTF">2019-07-03T15:44:47Z</dcterms:modified>
</cp:coreProperties>
</file>