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Рома документы\Publications\2019 Estrogen\Edition_1\Sent\"/>
    </mc:Choice>
  </mc:AlternateContent>
  <bookViews>
    <workbookView xWindow="2805" yWindow="0" windowWidth="22110" windowHeight="99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" i="1" l="1"/>
  <c r="V8" i="1"/>
  <c r="V13" i="1"/>
  <c r="V17" i="1"/>
  <c r="V31" i="1"/>
  <c r="U4" i="1"/>
  <c r="U5" i="1"/>
  <c r="U6" i="1"/>
  <c r="U8" i="1"/>
  <c r="U9" i="1"/>
  <c r="U10" i="1"/>
  <c r="S23" i="1"/>
  <c r="U23" i="1" s="1"/>
  <c r="T23" i="1"/>
  <c r="V23" i="1" s="1"/>
  <c r="S24" i="1"/>
  <c r="V24" i="1" s="1"/>
  <c r="T24" i="1"/>
  <c r="S25" i="1"/>
  <c r="T25" i="1"/>
  <c r="V25" i="1" s="1"/>
  <c r="S26" i="1"/>
  <c r="U26" i="1" s="1"/>
  <c r="T26" i="1"/>
  <c r="V26" i="1" s="1"/>
  <c r="S27" i="1"/>
  <c r="T27" i="1"/>
  <c r="V27" i="1" s="1"/>
  <c r="S28" i="1"/>
  <c r="V28" i="1" s="1"/>
  <c r="T28" i="1"/>
  <c r="S29" i="1"/>
  <c r="T29" i="1"/>
  <c r="V29" i="1" s="1"/>
  <c r="S30" i="1"/>
  <c r="T30" i="1"/>
  <c r="S31" i="1"/>
  <c r="U31" i="1" s="1"/>
  <c r="T31" i="1"/>
  <c r="S12" i="1"/>
  <c r="U21" i="1" s="1"/>
  <c r="T12" i="1"/>
  <c r="S13" i="1"/>
  <c r="U13" i="1" s="1"/>
  <c r="T13" i="1"/>
  <c r="S14" i="1"/>
  <c r="U14" i="1" s="1"/>
  <c r="T14" i="1"/>
  <c r="V14" i="1" s="1"/>
  <c r="S15" i="1"/>
  <c r="U15" i="1" s="1"/>
  <c r="T15" i="1"/>
  <c r="V15" i="1" s="1"/>
  <c r="S16" i="1"/>
  <c r="U16" i="1" s="1"/>
  <c r="T16" i="1"/>
  <c r="S17" i="1"/>
  <c r="T17" i="1"/>
  <c r="S18" i="1"/>
  <c r="U18" i="1" s="1"/>
  <c r="T18" i="1"/>
  <c r="V18" i="1" s="1"/>
  <c r="S19" i="1"/>
  <c r="U19" i="1" s="1"/>
  <c r="T19" i="1"/>
  <c r="V19" i="1" s="1"/>
  <c r="S20" i="1"/>
  <c r="U20" i="1" s="1"/>
  <c r="T20" i="1"/>
  <c r="S21" i="1"/>
  <c r="T21" i="1"/>
  <c r="V21" i="1" s="1"/>
  <c r="S22" i="1"/>
  <c r="U24" i="1" s="1"/>
  <c r="T22" i="1"/>
  <c r="T3" i="1"/>
  <c r="T4" i="1"/>
  <c r="T5" i="1"/>
  <c r="V5" i="1" s="1"/>
  <c r="T6" i="1"/>
  <c r="T7" i="1"/>
  <c r="T8" i="1"/>
  <c r="T9" i="1"/>
  <c r="V9" i="1" s="1"/>
  <c r="T10" i="1"/>
  <c r="T11" i="1"/>
  <c r="V11" i="1" s="1"/>
  <c r="T2" i="1"/>
  <c r="V2" i="1" s="1"/>
  <c r="S3" i="1"/>
  <c r="U3" i="1" s="1"/>
  <c r="S4" i="1"/>
  <c r="S5" i="1"/>
  <c r="S6" i="1"/>
  <c r="V6" i="1" s="1"/>
  <c r="S7" i="1"/>
  <c r="U7" i="1" s="1"/>
  <c r="S8" i="1"/>
  <c r="S9" i="1"/>
  <c r="S10" i="1"/>
  <c r="V10" i="1" s="1"/>
  <c r="S11" i="1"/>
  <c r="U11" i="1" s="1"/>
  <c r="S2" i="1"/>
  <c r="U27" i="1" l="1"/>
  <c r="U17" i="1"/>
  <c r="V16" i="1"/>
  <c r="V12" i="1"/>
  <c r="V7" i="1"/>
  <c r="V3" i="1"/>
  <c r="V22" i="1"/>
  <c r="V30" i="1"/>
  <c r="U29" i="1"/>
  <c r="U25" i="1"/>
  <c r="U30" i="1"/>
  <c r="U28" i="1"/>
  <c r="V20" i="1"/>
</calcChain>
</file>

<file path=xl/sharedStrings.xml><?xml version="1.0" encoding="utf-8"?>
<sst xmlns="http://schemas.openxmlformats.org/spreadsheetml/2006/main" count="112" uniqueCount="52">
  <si>
    <t>Plate</t>
  </si>
  <si>
    <t>Cells</t>
  </si>
  <si>
    <t>Compound</t>
  </si>
  <si>
    <t>Fluorescence 1</t>
  </si>
  <si>
    <t>Fluorescence 2</t>
  </si>
  <si>
    <t>Fluorescence 3</t>
  </si>
  <si>
    <t>Fluorescence 4</t>
  </si>
  <si>
    <t>Fluorescence 5</t>
  </si>
  <si>
    <t>Fluorescence 6</t>
  </si>
  <si>
    <t>Fluorescence 7</t>
  </si>
  <si>
    <t>Fluorescence 8</t>
  </si>
  <si>
    <t>Fluorescence 9</t>
  </si>
  <si>
    <t>Fluorescence 10</t>
  </si>
  <si>
    <t>Fluorescence 11</t>
  </si>
  <si>
    <t>Fluorescence 12</t>
  </si>
  <si>
    <t>Fluorescence 13</t>
  </si>
  <si>
    <t>Fluorescence 14</t>
  </si>
  <si>
    <t>Fluorescence 15</t>
  </si>
  <si>
    <t>A1</t>
  </si>
  <si>
    <t>MCF-7</t>
  </si>
  <si>
    <t>Vehicle</t>
  </si>
  <si>
    <t>SkQR1 0.2</t>
  </si>
  <si>
    <t>SkQR1 2</t>
  </si>
  <si>
    <t>SkQR1 20</t>
  </si>
  <si>
    <t>A2</t>
  </si>
  <si>
    <t>SkQ1 0.2</t>
  </si>
  <si>
    <t>SkQ1 2</t>
  </si>
  <si>
    <t>SkQ1 20</t>
  </si>
  <si>
    <t>C12TPP 0.00002</t>
  </si>
  <si>
    <t>C12TPP 0.0002</t>
  </si>
  <si>
    <t>C12TPP 0.002</t>
  </si>
  <si>
    <t>C12TPP 0.02</t>
  </si>
  <si>
    <t>C12TPP 0.2</t>
  </si>
  <si>
    <t>C12TPP 2</t>
  </si>
  <si>
    <t>C12TPP 20</t>
  </si>
  <si>
    <t>C12TPP 200</t>
  </si>
  <si>
    <t>Mean</t>
  </si>
  <si>
    <t>SD</t>
  </si>
  <si>
    <t>A3</t>
  </si>
  <si>
    <t>SkQ1 0.00002</t>
  </si>
  <si>
    <t>SkQ1 0.0002</t>
  </si>
  <si>
    <t>SkQ1 0.002</t>
  </si>
  <si>
    <t>SkQ1 0.02</t>
  </si>
  <si>
    <t>SkQ1 200</t>
  </si>
  <si>
    <t>SkQR1 0.00002</t>
  </si>
  <si>
    <t>SkQR1 0.0002</t>
  </si>
  <si>
    <t>SkQR1 0.002</t>
  </si>
  <si>
    <t>SkQR1 0.02</t>
  </si>
  <si>
    <t>SkQR1 200</t>
  </si>
  <si>
    <t>%</t>
  </si>
  <si>
    <t>SD%</t>
  </si>
  <si>
    <t>E2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</si>
</sst>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" fontId="0" fillId="0" borderId="0" xfId="0" applyNumberFormat="1"/>
    <xf numFmtId="164" fontId="0" fillId="0" borderId="0" xfId="0" applyNumberFormat="1"/>
    <xf numFmtId="1" fontId="1" fillId="0" borderId="0" xfId="0" applyNumberFormat="1" applyFont="1"/>
    <xf numFmtId="1" fontId="0" fillId="0" borderId="1" xfId="0" applyNumberFormat="1" applyBorder="1"/>
    <xf numFmtId="1" fontId="1" fillId="0" borderId="1" xfId="0" applyNumberFormat="1" applyFont="1" applyBorder="1"/>
    <xf numFmtId="1" fontId="0" fillId="0" borderId="0" xfId="0" applyNumberFormat="1" applyBorder="1"/>
    <xf numFmtId="0" fontId="0" fillId="0" borderId="0" xfId="0" applyBorder="1"/>
    <xf numFmtId="1" fontId="1" fillId="0" borderId="0" xfId="0" applyNumberFormat="1" applyFont="1" applyBorder="1"/>
    <xf numFmtId="0" fontId="0" fillId="0" borderId="0" xfId="0" applyFont="1"/>
    <xf numFmtId="0" fontId="0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815048118985127"/>
          <c:y val="5.0925925925925923E-2"/>
          <c:w val="0.79744160104986872"/>
          <c:h val="0.704600777361846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Лист1!$V$22:$V$31</c:f>
                <c:numCache>
                  <c:formatCode>General</c:formatCode>
                  <c:ptCount val="10"/>
                  <c:pt idx="0">
                    <c:v>12.534822342733259</c:v>
                  </c:pt>
                  <c:pt idx="1">
                    <c:v>7.7162807750738356</c:v>
                  </c:pt>
                  <c:pt idx="2">
                    <c:v>14.763327956341774</c:v>
                  </c:pt>
                  <c:pt idx="3">
                    <c:v>11.188714395939076</c:v>
                  </c:pt>
                  <c:pt idx="4">
                    <c:v>9.1705156503409579</c:v>
                  </c:pt>
                  <c:pt idx="5">
                    <c:v>12.791101752237177</c:v>
                  </c:pt>
                  <c:pt idx="6">
                    <c:v>7.3350759721781493</c:v>
                  </c:pt>
                  <c:pt idx="7">
                    <c:v>8.3636307959100371</c:v>
                  </c:pt>
                  <c:pt idx="8">
                    <c:v>7.9495791250999082</c:v>
                  </c:pt>
                  <c:pt idx="9">
                    <c:v>8.5570505440643423</c:v>
                  </c:pt>
                </c:numCache>
              </c:numRef>
            </c:plus>
            <c:minus>
              <c:numRef>
                <c:f>Лист1!$V$22:$V$31</c:f>
                <c:numCache>
                  <c:formatCode>General</c:formatCode>
                  <c:ptCount val="10"/>
                  <c:pt idx="0">
                    <c:v>12.534822342733259</c:v>
                  </c:pt>
                  <c:pt idx="1">
                    <c:v>7.7162807750738356</c:v>
                  </c:pt>
                  <c:pt idx="2">
                    <c:v>14.763327956341774</c:v>
                  </c:pt>
                  <c:pt idx="3">
                    <c:v>11.188714395939076</c:v>
                  </c:pt>
                  <c:pt idx="4">
                    <c:v>9.1705156503409579</c:v>
                  </c:pt>
                  <c:pt idx="5">
                    <c:v>12.791101752237177</c:v>
                  </c:pt>
                  <c:pt idx="6">
                    <c:v>7.3350759721781493</c:v>
                  </c:pt>
                  <c:pt idx="7">
                    <c:v>8.3636307959100371</c:v>
                  </c:pt>
                  <c:pt idx="8">
                    <c:v>7.9495791250999082</c:v>
                  </c:pt>
                  <c:pt idx="9">
                    <c:v>8.5570505440643423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Лист1!$C$22:$C$31</c:f>
              <c:strCache>
                <c:ptCount val="10"/>
                <c:pt idx="0">
                  <c:v>Vehicle</c:v>
                </c:pt>
                <c:pt idx="1">
                  <c:v>SkQR1 0.00002</c:v>
                </c:pt>
                <c:pt idx="2">
                  <c:v>SkQR1 0.0002</c:v>
                </c:pt>
                <c:pt idx="3">
                  <c:v>SkQR1 0.002</c:v>
                </c:pt>
                <c:pt idx="4">
                  <c:v>SkQR1 0.02</c:v>
                </c:pt>
                <c:pt idx="5">
                  <c:v>SkQR1 0.2</c:v>
                </c:pt>
                <c:pt idx="6">
                  <c:v>SkQR1 2</c:v>
                </c:pt>
                <c:pt idx="7">
                  <c:v>SkQR1 20</c:v>
                </c:pt>
                <c:pt idx="8">
                  <c:v>SkQR1 200</c:v>
                </c:pt>
                <c:pt idx="9">
                  <c:v>E2 10</c:v>
                </c:pt>
              </c:strCache>
            </c:strRef>
          </c:cat>
          <c:val>
            <c:numRef>
              <c:f>Лист1!$U$22:$U$31</c:f>
              <c:numCache>
                <c:formatCode>0</c:formatCode>
                <c:ptCount val="10"/>
                <c:pt idx="0">
                  <c:v>100</c:v>
                </c:pt>
                <c:pt idx="1">
                  <c:v>104.39880507841673</c:v>
                </c:pt>
                <c:pt idx="2">
                  <c:v>93.943241224794633</c:v>
                </c:pt>
                <c:pt idx="3">
                  <c:v>93.315907393577305</c:v>
                </c:pt>
                <c:pt idx="4">
                  <c:v>87.147124719940251</c:v>
                </c:pt>
                <c:pt idx="5">
                  <c:v>89.133681852128461</c:v>
                </c:pt>
                <c:pt idx="6">
                  <c:v>100.63480209111277</c:v>
                </c:pt>
                <c:pt idx="7">
                  <c:v>121.49365197908888</c:v>
                </c:pt>
                <c:pt idx="8">
                  <c:v>72.613890963405524</c:v>
                </c:pt>
                <c:pt idx="9">
                  <c:v>133.83121732636297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8304344"/>
        <c:axId val="368301992"/>
      </c:barChart>
      <c:catAx>
        <c:axId val="368304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368301992"/>
        <c:crosses val="autoZero"/>
        <c:auto val="1"/>
        <c:lblAlgn val="ctr"/>
        <c:lblOffset val="100"/>
        <c:noMultiLvlLbl val="0"/>
      </c:catAx>
      <c:valAx>
        <c:axId val="3683019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Resazurin relative fluorescence, %</a:t>
                </a:r>
                <a:endParaRPr lang="ru-RU" sz="1400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ru-RU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368304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72</xdr:row>
      <xdr:rowOff>0</xdr:rowOff>
    </xdr:from>
    <xdr:to>
      <xdr:col>12</xdr:col>
      <xdr:colOff>419100</xdr:colOff>
      <xdr:row>90</xdr:row>
      <xdr:rowOff>114300</xdr:rowOff>
    </xdr:to>
    <xdr:graphicFrame macro="">
      <xdr:nvGraphicFramePr>
        <xdr:cNvPr id="1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zoomScale="85" zoomScaleNormal="85" workbookViewId="0">
      <selection activeCell="P80" sqref="P80"/>
    </sheetView>
  </sheetViews>
  <sheetFormatPr defaultRowHeight="15" x14ac:dyDescent="0.25"/>
  <cols>
    <col min="3" max="3" width="14.42578125" bestFit="1" customWidth="1"/>
    <col min="19" max="19" width="5.85546875" bestFit="1" customWidth="1"/>
    <col min="20" max="20" width="3.28515625" bestFit="1" customWidth="1"/>
    <col min="21" max="21" width="4" bestFit="1" customWidth="1"/>
    <col min="22" max="22" width="4.7109375" bestFit="1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36</v>
      </c>
      <c r="T1" s="1" t="s">
        <v>37</v>
      </c>
      <c r="U1" s="1" t="s">
        <v>49</v>
      </c>
      <c r="V1" s="1" t="s">
        <v>50</v>
      </c>
    </row>
    <row r="2" spans="1:22" x14ac:dyDescent="0.25">
      <c r="A2" s="2" t="s">
        <v>18</v>
      </c>
      <c r="B2" s="2" t="s">
        <v>19</v>
      </c>
      <c r="C2" s="2" t="s">
        <v>20</v>
      </c>
      <c r="D2" s="2">
        <v>467</v>
      </c>
      <c r="E2" s="2">
        <v>411</v>
      </c>
      <c r="F2" s="2">
        <v>434</v>
      </c>
      <c r="G2" s="2">
        <v>427</v>
      </c>
      <c r="H2" s="2">
        <v>435</v>
      </c>
      <c r="I2" s="2">
        <v>400</v>
      </c>
      <c r="J2" s="2">
        <v>447</v>
      </c>
      <c r="K2" s="2">
        <v>435</v>
      </c>
      <c r="L2" s="2">
        <v>481</v>
      </c>
      <c r="M2" s="2">
        <v>480</v>
      </c>
      <c r="N2" s="2">
        <v>440</v>
      </c>
      <c r="O2" s="2">
        <v>390</v>
      </c>
      <c r="P2" s="2">
        <v>431</v>
      </c>
      <c r="Q2" s="2">
        <v>418</v>
      </c>
      <c r="R2" s="2">
        <v>488</v>
      </c>
      <c r="S2" s="4">
        <f>AVERAGE(D2:R2)</f>
        <v>438.93333333333334</v>
      </c>
      <c r="T2" s="4">
        <f>_xlfn.STDEV.S(D2:R2)</f>
        <v>29.407158182676415</v>
      </c>
      <c r="U2" s="2">
        <v>100</v>
      </c>
      <c r="V2" s="2">
        <f>T2/S2*100</f>
        <v>6.6996867062598149</v>
      </c>
    </row>
    <row r="3" spans="1:22" x14ac:dyDescent="0.25">
      <c r="A3" s="2" t="s">
        <v>18</v>
      </c>
      <c r="B3" s="2" t="s">
        <v>19</v>
      </c>
      <c r="C3" t="s">
        <v>28</v>
      </c>
      <c r="D3" s="2">
        <v>452</v>
      </c>
      <c r="E3" s="2">
        <v>437</v>
      </c>
      <c r="F3" s="2">
        <v>394</v>
      </c>
      <c r="G3" s="2">
        <v>395</v>
      </c>
      <c r="H3" s="2">
        <v>486</v>
      </c>
      <c r="I3" s="2"/>
      <c r="J3" s="2"/>
      <c r="K3" s="2"/>
      <c r="L3" s="2"/>
      <c r="M3" s="2"/>
      <c r="N3" s="2"/>
      <c r="O3" s="2"/>
      <c r="P3" s="2"/>
      <c r="Q3" s="2"/>
      <c r="R3" s="2"/>
      <c r="S3" s="4">
        <f t="shared" ref="S3:S11" si="0">AVERAGE(D3:R3)</f>
        <v>432.8</v>
      </c>
      <c r="T3" s="4">
        <f t="shared" ref="T3:T11" si="1">_xlfn.STDEV.S(D3:R3)</f>
        <v>39.213518077316145</v>
      </c>
      <c r="U3" s="2">
        <f>100*S3/$S$2</f>
        <v>98.602673147023083</v>
      </c>
      <c r="V3" s="2">
        <f t="shared" ref="V3:V31" si="2">T3/S3*100</f>
        <v>9.0604246943891269</v>
      </c>
    </row>
    <row r="4" spans="1:22" x14ac:dyDescent="0.25">
      <c r="A4" s="2" t="s">
        <v>18</v>
      </c>
      <c r="B4" s="2" t="s">
        <v>19</v>
      </c>
      <c r="C4" t="s">
        <v>29</v>
      </c>
      <c r="D4" s="2">
        <v>486</v>
      </c>
      <c r="E4" s="2">
        <v>428</v>
      </c>
      <c r="F4" s="2">
        <v>421</v>
      </c>
      <c r="G4" s="2">
        <v>434</v>
      </c>
      <c r="H4" s="2">
        <v>447</v>
      </c>
      <c r="I4" s="2"/>
      <c r="J4" s="2"/>
      <c r="K4" s="2"/>
      <c r="L4" s="2"/>
      <c r="M4" s="2"/>
      <c r="N4" s="2"/>
      <c r="O4" s="2"/>
      <c r="P4" s="2"/>
      <c r="Q4" s="2"/>
      <c r="R4" s="2"/>
      <c r="S4" s="4">
        <f t="shared" si="0"/>
        <v>443.2</v>
      </c>
      <c r="T4" s="4">
        <f t="shared" si="1"/>
        <v>25.762375666851845</v>
      </c>
      <c r="U4" s="2">
        <f t="shared" ref="U4:U10" si="3">100*S4/$S$2</f>
        <v>100.97205346294047</v>
      </c>
      <c r="V4" s="2">
        <f t="shared" si="2"/>
        <v>5.8128103941452718</v>
      </c>
    </row>
    <row r="5" spans="1:22" x14ac:dyDescent="0.25">
      <c r="A5" s="2" t="s">
        <v>18</v>
      </c>
      <c r="B5" s="2" t="s">
        <v>19</v>
      </c>
      <c r="C5" t="s">
        <v>30</v>
      </c>
      <c r="D5" s="2">
        <v>399</v>
      </c>
      <c r="E5" s="2">
        <v>418</v>
      </c>
      <c r="F5" s="2">
        <v>437</v>
      </c>
      <c r="G5" s="2">
        <v>455</v>
      </c>
      <c r="H5" s="2">
        <v>446</v>
      </c>
      <c r="I5" s="2"/>
      <c r="J5" s="2"/>
      <c r="K5" s="2"/>
      <c r="L5" s="2"/>
      <c r="M5" s="2"/>
      <c r="N5" s="2"/>
      <c r="O5" s="2"/>
      <c r="P5" s="2"/>
      <c r="Q5" s="2"/>
      <c r="R5" s="2"/>
      <c r="S5" s="4">
        <f t="shared" si="0"/>
        <v>431</v>
      </c>
      <c r="T5" s="4">
        <f t="shared" si="1"/>
        <v>22.527760652137619</v>
      </c>
      <c r="U5" s="2">
        <f t="shared" si="3"/>
        <v>98.192588092345076</v>
      </c>
      <c r="V5" s="2">
        <f t="shared" si="2"/>
        <v>5.226858619985526</v>
      </c>
    </row>
    <row r="6" spans="1:22" x14ac:dyDescent="0.25">
      <c r="A6" s="2" t="s">
        <v>18</v>
      </c>
      <c r="B6" s="2" t="s">
        <v>19</v>
      </c>
      <c r="C6" t="s">
        <v>31</v>
      </c>
      <c r="D6" s="2">
        <v>485</v>
      </c>
      <c r="E6" s="2">
        <v>461</v>
      </c>
      <c r="F6" s="2">
        <v>370</v>
      </c>
      <c r="G6" s="2">
        <v>397</v>
      </c>
      <c r="H6" s="2">
        <v>406</v>
      </c>
      <c r="I6" s="2"/>
      <c r="J6" s="2"/>
      <c r="K6" s="2"/>
      <c r="L6" s="2"/>
      <c r="M6" s="2"/>
      <c r="N6" s="2"/>
      <c r="O6" s="2"/>
      <c r="P6" s="2"/>
      <c r="Q6" s="2"/>
      <c r="R6" s="2"/>
      <c r="S6" s="4">
        <f t="shared" si="0"/>
        <v>423.8</v>
      </c>
      <c r="T6" s="4">
        <f t="shared" si="1"/>
        <v>47.588864243644224</v>
      </c>
      <c r="U6" s="2">
        <f t="shared" si="3"/>
        <v>96.55224787363305</v>
      </c>
      <c r="V6" s="2">
        <f t="shared" si="2"/>
        <v>11.229085475140213</v>
      </c>
    </row>
    <row r="7" spans="1:22" x14ac:dyDescent="0.25">
      <c r="A7" s="2" t="s">
        <v>18</v>
      </c>
      <c r="B7" s="2" t="s">
        <v>19</v>
      </c>
      <c r="C7" t="s">
        <v>32</v>
      </c>
      <c r="D7" s="2">
        <v>417</v>
      </c>
      <c r="E7" s="2">
        <v>414</v>
      </c>
      <c r="F7" s="2">
        <v>433</v>
      </c>
      <c r="G7" s="2">
        <v>487</v>
      </c>
      <c r="H7" s="2">
        <v>513</v>
      </c>
      <c r="I7" s="2"/>
      <c r="J7" s="2"/>
      <c r="K7" s="2"/>
      <c r="L7" s="2"/>
      <c r="M7" s="2"/>
      <c r="N7" s="2"/>
      <c r="O7" s="2"/>
      <c r="P7" s="2"/>
      <c r="Q7" s="2"/>
      <c r="R7" s="2"/>
      <c r="S7" s="4">
        <f t="shared" si="0"/>
        <v>452.8</v>
      </c>
      <c r="T7" s="4">
        <f t="shared" si="1"/>
        <v>44.645268506304227</v>
      </c>
      <c r="U7" s="2">
        <f t="shared" si="3"/>
        <v>103.15917375455651</v>
      </c>
      <c r="V7" s="2">
        <f t="shared" si="2"/>
        <v>9.8598207831943974</v>
      </c>
    </row>
    <row r="8" spans="1:22" x14ac:dyDescent="0.25">
      <c r="A8" s="2" t="s">
        <v>18</v>
      </c>
      <c r="B8" s="2" t="s">
        <v>19</v>
      </c>
      <c r="C8" t="s">
        <v>33</v>
      </c>
      <c r="D8" s="2">
        <v>439</v>
      </c>
      <c r="E8" s="2">
        <v>431</v>
      </c>
      <c r="F8" s="2">
        <v>439</v>
      </c>
      <c r="G8" s="2">
        <v>473</v>
      </c>
      <c r="H8" s="2">
        <v>511</v>
      </c>
      <c r="I8" s="2"/>
      <c r="J8" s="2"/>
      <c r="K8" s="2"/>
      <c r="L8" s="2"/>
      <c r="M8" s="2"/>
      <c r="N8" s="2"/>
      <c r="O8" s="2"/>
      <c r="P8" s="2"/>
      <c r="Q8" s="2"/>
      <c r="R8" s="2"/>
      <c r="S8" s="4">
        <f t="shared" si="0"/>
        <v>458.6</v>
      </c>
      <c r="T8" s="4">
        <f t="shared" si="1"/>
        <v>33.478351213881488</v>
      </c>
      <c r="U8" s="2">
        <f t="shared" si="3"/>
        <v>104.4805589307412</v>
      </c>
      <c r="V8" s="2">
        <f t="shared" si="2"/>
        <v>7.3001201949152827</v>
      </c>
    </row>
    <row r="9" spans="1:22" x14ac:dyDescent="0.25">
      <c r="A9" s="2" t="s">
        <v>18</v>
      </c>
      <c r="B9" s="2" t="s">
        <v>19</v>
      </c>
      <c r="C9" t="s">
        <v>34</v>
      </c>
      <c r="D9" s="2">
        <v>487</v>
      </c>
      <c r="E9" s="2">
        <v>478</v>
      </c>
      <c r="F9" s="2">
        <v>441</v>
      </c>
      <c r="G9" s="2">
        <v>431</v>
      </c>
      <c r="H9" s="2">
        <v>479</v>
      </c>
      <c r="I9" s="2"/>
      <c r="J9" s="2"/>
      <c r="K9" s="2"/>
      <c r="L9" s="2"/>
      <c r="M9" s="2"/>
      <c r="N9" s="2"/>
      <c r="O9" s="2"/>
      <c r="P9" s="2"/>
      <c r="Q9" s="2"/>
      <c r="R9" s="2"/>
      <c r="S9" s="4">
        <f t="shared" si="0"/>
        <v>463.2</v>
      </c>
      <c r="T9" s="4">
        <f t="shared" si="1"/>
        <v>25.321927256826246</v>
      </c>
      <c r="U9" s="2">
        <f t="shared" si="3"/>
        <v>105.52855407047387</v>
      </c>
      <c r="V9" s="2">
        <f t="shared" si="2"/>
        <v>5.4667373179676693</v>
      </c>
    </row>
    <row r="10" spans="1:22" x14ac:dyDescent="0.25">
      <c r="A10" s="2" t="s">
        <v>18</v>
      </c>
      <c r="B10" s="7" t="s">
        <v>19</v>
      </c>
      <c r="C10" s="8" t="s">
        <v>35</v>
      </c>
      <c r="D10" s="7">
        <v>282</v>
      </c>
      <c r="E10" s="7">
        <v>230</v>
      </c>
      <c r="F10" s="7">
        <v>295</v>
      </c>
      <c r="G10" s="7">
        <v>308</v>
      </c>
      <c r="H10" s="7">
        <v>299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9">
        <f t="shared" si="0"/>
        <v>282.8</v>
      </c>
      <c r="T10" s="9">
        <f t="shared" si="1"/>
        <v>30.962881002904105</v>
      </c>
      <c r="U10" s="7">
        <f t="shared" si="3"/>
        <v>64.428918590522471</v>
      </c>
      <c r="V10" s="7">
        <f t="shared" si="2"/>
        <v>10.948684937377688</v>
      </c>
    </row>
    <row r="11" spans="1:22" x14ac:dyDescent="0.25">
      <c r="A11" s="5" t="s">
        <v>18</v>
      </c>
      <c r="B11" s="5" t="s">
        <v>19</v>
      </c>
      <c r="C11" s="11" t="s">
        <v>51</v>
      </c>
      <c r="D11" s="5">
        <v>592</v>
      </c>
      <c r="E11" s="5">
        <v>530</v>
      </c>
      <c r="F11" s="5">
        <v>452</v>
      </c>
      <c r="G11" s="5">
        <v>534</v>
      </c>
      <c r="H11" s="5">
        <v>578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6">
        <f t="shared" si="0"/>
        <v>537.20000000000005</v>
      </c>
      <c r="T11" s="6">
        <f t="shared" si="1"/>
        <v>54.746689397624763</v>
      </c>
      <c r="U11" s="5">
        <f t="shared" ref="U11" si="4">100*S11/$S$2</f>
        <v>122.38760631834752</v>
      </c>
      <c r="V11" s="5">
        <f t="shared" ref="V11" si="5">T11/S11*100</f>
        <v>10.191118651828884</v>
      </c>
    </row>
    <row r="12" spans="1:22" x14ac:dyDescent="0.25">
      <c r="A12" s="2" t="s">
        <v>24</v>
      </c>
      <c r="B12" s="2" t="s">
        <v>19</v>
      </c>
      <c r="C12" s="2" t="s">
        <v>20</v>
      </c>
      <c r="D12" s="2">
        <v>450</v>
      </c>
      <c r="E12" s="2">
        <v>382</v>
      </c>
      <c r="F12" s="2">
        <v>417</v>
      </c>
      <c r="G12" s="2">
        <v>398</v>
      </c>
      <c r="H12" s="2">
        <v>368</v>
      </c>
      <c r="I12" s="2">
        <v>472</v>
      </c>
      <c r="J12" s="2">
        <v>377</v>
      </c>
      <c r="K12" s="2">
        <v>388</v>
      </c>
      <c r="L12" s="2">
        <v>417</v>
      </c>
      <c r="M12" s="2">
        <v>468</v>
      </c>
      <c r="N12" s="2"/>
      <c r="O12" s="2"/>
      <c r="P12" s="2"/>
      <c r="Q12" s="2"/>
      <c r="R12" s="2"/>
      <c r="S12" s="4">
        <f t="shared" ref="S12:S22" si="6">AVERAGE(D12:R12)</f>
        <v>413.7</v>
      </c>
      <c r="T12" s="4">
        <f t="shared" ref="T12:T22" si="7">_xlfn.STDEV.S(D12:R12)</f>
        <v>38.05566098931056</v>
      </c>
      <c r="U12" s="2">
        <v>100</v>
      </c>
      <c r="V12" s="2">
        <f t="shared" si="2"/>
        <v>9.1988544813416873</v>
      </c>
    </row>
    <row r="13" spans="1:22" x14ac:dyDescent="0.25">
      <c r="A13" s="2" t="s">
        <v>24</v>
      </c>
      <c r="B13" s="2" t="s">
        <v>19</v>
      </c>
      <c r="C13" t="s">
        <v>39</v>
      </c>
      <c r="D13" s="2">
        <v>478</v>
      </c>
      <c r="E13" s="2">
        <v>378</v>
      </c>
      <c r="F13" s="2">
        <v>478</v>
      </c>
      <c r="G13" s="2">
        <v>391</v>
      </c>
      <c r="H13" s="2">
        <v>424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4">
        <f t="shared" si="6"/>
        <v>429.8</v>
      </c>
      <c r="T13" s="4">
        <f t="shared" si="7"/>
        <v>47.087153237374629</v>
      </c>
      <c r="U13" s="2">
        <f>100*S13/$S$12</f>
        <v>103.8917089678511</v>
      </c>
      <c r="V13" s="2">
        <f t="shared" si="2"/>
        <v>10.955596379100658</v>
      </c>
    </row>
    <row r="14" spans="1:22" x14ac:dyDescent="0.25">
      <c r="A14" s="2" t="s">
        <v>24</v>
      </c>
      <c r="B14" s="2" t="s">
        <v>19</v>
      </c>
      <c r="C14" t="s">
        <v>40</v>
      </c>
      <c r="D14" s="2">
        <v>489</v>
      </c>
      <c r="E14" s="2">
        <v>445</v>
      </c>
      <c r="F14" s="2">
        <v>370</v>
      </c>
      <c r="G14" s="2">
        <v>469</v>
      </c>
      <c r="H14" s="2">
        <v>383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4">
        <f t="shared" si="6"/>
        <v>431.2</v>
      </c>
      <c r="T14" s="4">
        <f t="shared" si="7"/>
        <v>52.509046839568626</v>
      </c>
      <c r="U14" s="2">
        <f t="shared" ref="U14:U21" si="8">100*S14/$S$12</f>
        <v>104.23011844331641</v>
      </c>
      <c r="V14" s="2">
        <f t="shared" si="2"/>
        <v>12.177422736449126</v>
      </c>
    </row>
    <row r="15" spans="1:22" x14ac:dyDescent="0.25">
      <c r="A15" s="2" t="s">
        <v>24</v>
      </c>
      <c r="B15" s="2" t="s">
        <v>19</v>
      </c>
      <c r="C15" t="s">
        <v>41</v>
      </c>
      <c r="D15" s="2">
        <v>346</v>
      </c>
      <c r="E15" s="2">
        <v>383</v>
      </c>
      <c r="F15" s="2">
        <v>373</v>
      </c>
      <c r="G15" s="2">
        <v>416</v>
      </c>
      <c r="H15" s="2">
        <v>432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4">
        <f t="shared" si="6"/>
        <v>390</v>
      </c>
      <c r="T15" s="4">
        <f t="shared" si="7"/>
        <v>34.329287787543741</v>
      </c>
      <c r="U15" s="2">
        <f t="shared" si="8"/>
        <v>94.27121102248006</v>
      </c>
      <c r="V15" s="2">
        <f t="shared" si="2"/>
        <v>8.8023814839855739</v>
      </c>
    </row>
    <row r="16" spans="1:22" x14ac:dyDescent="0.25">
      <c r="A16" s="2" t="s">
        <v>24</v>
      </c>
      <c r="B16" s="2" t="s">
        <v>19</v>
      </c>
      <c r="C16" t="s">
        <v>42</v>
      </c>
      <c r="D16" s="2">
        <v>479</v>
      </c>
      <c r="E16" s="2">
        <v>525</v>
      </c>
      <c r="F16" s="2">
        <v>483</v>
      </c>
      <c r="G16" s="2">
        <v>410</v>
      </c>
      <c r="H16" s="2">
        <v>371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4">
        <f t="shared" si="6"/>
        <v>453.6</v>
      </c>
      <c r="T16" s="4">
        <f t="shared" si="7"/>
        <v>61.909611531651436</v>
      </c>
      <c r="U16" s="2">
        <f t="shared" si="8"/>
        <v>109.64467005076142</v>
      </c>
      <c r="V16" s="2">
        <f t="shared" si="2"/>
        <v>13.648503424085412</v>
      </c>
    </row>
    <row r="17" spans="1:22" x14ac:dyDescent="0.25">
      <c r="A17" s="2" t="s">
        <v>24</v>
      </c>
      <c r="B17" s="2" t="s">
        <v>19</v>
      </c>
      <c r="C17" t="s">
        <v>25</v>
      </c>
      <c r="D17" s="2">
        <v>392</v>
      </c>
      <c r="E17" s="2">
        <v>368</v>
      </c>
      <c r="F17" s="2">
        <v>456</v>
      </c>
      <c r="G17" s="2">
        <v>401</v>
      </c>
      <c r="H17" s="2">
        <v>452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4">
        <f t="shared" si="6"/>
        <v>413.8</v>
      </c>
      <c r="T17" s="4">
        <f t="shared" si="7"/>
        <v>38.654883262014906</v>
      </c>
      <c r="U17" s="2">
        <f t="shared" si="8"/>
        <v>100.02417210539038</v>
      </c>
      <c r="V17" s="2">
        <f t="shared" si="2"/>
        <v>9.3414410976353093</v>
      </c>
    </row>
    <row r="18" spans="1:22" x14ac:dyDescent="0.25">
      <c r="A18" s="2" t="s">
        <v>24</v>
      </c>
      <c r="B18" s="2" t="s">
        <v>19</v>
      </c>
      <c r="C18" t="s">
        <v>26</v>
      </c>
      <c r="D18" s="2">
        <v>410</v>
      </c>
      <c r="E18" s="2">
        <v>468</v>
      </c>
      <c r="F18" s="2">
        <v>395</v>
      </c>
      <c r="G18" s="2">
        <v>474</v>
      </c>
      <c r="H18" s="2">
        <v>514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4">
        <f t="shared" si="6"/>
        <v>452.2</v>
      </c>
      <c r="T18" s="4">
        <f t="shared" si="7"/>
        <v>48.981629209327039</v>
      </c>
      <c r="U18" s="2">
        <f t="shared" si="8"/>
        <v>109.30626057529611</v>
      </c>
      <c r="V18" s="2">
        <f t="shared" si="2"/>
        <v>10.831850776056399</v>
      </c>
    </row>
    <row r="19" spans="1:22" x14ac:dyDescent="0.25">
      <c r="A19" s="2" t="s">
        <v>24</v>
      </c>
      <c r="B19" s="2" t="s">
        <v>19</v>
      </c>
      <c r="C19" t="s">
        <v>27</v>
      </c>
      <c r="D19" s="2">
        <v>458</v>
      </c>
      <c r="E19" s="2">
        <v>441</v>
      </c>
      <c r="F19" s="2">
        <v>465</v>
      </c>
      <c r="G19" s="2">
        <v>460</v>
      </c>
      <c r="H19" s="2">
        <v>370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4">
        <f t="shared" si="6"/>
        <v>438.8</v>
      </c>
      <c r="T19" s="4">
        <f t="shared" si="7"/>
        <v>39.505695791872846</v>
      </c>
      <c r="U19" s="2">
        <f t="shared" si="8"/>
        <v>106.06719845298525</v>
      </c>
      <c r="V19" s="2">
        <f t="shared" si="2"/>
        <v>9.0031211923137739</v>
      </c>
    </row>
    <row r="20" spans="1:22" x14ac:dyDescent="0.25">
      <c r="A20" s="2" t="s">
        <v>24</v>
      </c>
      <c r="B20" s="2" t="s">
        <v>19</v>
      </c>
      <c r="C20" t="s">
        <v>43</v>
      </c>
      <c r="D20" s="2">
        <v>324</v>
      </c>
      <c r="E20" s="2">
        <v>281</v>
      </c>
      <c r="F20" s="2">
        <v>332</v>
      </c>
      <c r="G20" s="2">
        <v>339</v>
      </c>
      <c r="H20" s="2">
        <v>319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4">
        <f t="shared" si="6"/>
        <v>319</v>
      </c>
      <c r="T20" s="4">
        <f t="shared" si="7"/>
        <v>22.572106680591425</v>
      </c>
      <c r="U20" s="2">
        <f t="shared" si="8"/>
        <v>77.109016195310616</v>
      </c>
      <c r="V20" s="2">
        <f t="shared" si="2"/>
        <v>7.075895511157186</v>
      </c>
    </row>
    <row r="21" spans="1:22" x14ac:dyDescent="0.25">
      <c r="A21" s="5" t="s">
        <v>24</v>
      </c>
      <c r="B21" s="5" t="s">
        <v>19</v>
      </c>
      <c r="C21" s="11" t="s">
        <v>51</v>
      </c>
      <c r="D21" s="5">
        <v>567</v>
      </c>
      <c r="E21" s="5">
        <v>610</v>
      </c>
      <c r="F21" s="5">
        <v>595</v>
      </c>
      <c r="G21" s="5">
        <v>593</v>
      </c>
      <c r="H21" s="5">
        <v>619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6">
        <f t="shared" si="6"/>
        <v>596.79999999999995</v>
      </c>
      <c r="T21" s="6">
        <f t="shared" si="7"/>
        <v>19.829271292712697</v>
      </c>
      <c r="U21" s="5">
        <f t="shared" si="8"/>
        <v>144.25912496978486</v>
      </c>
      <c r="V21" s="5">
        <f t="shared" si="2"/>
        <v>3.3225990771971676</v>
      </c>
    </row>
    <row r="22" spans="1:22" x14ac:dyDescent="0.25">
      <c r="A22" s="2" t="s">
        <v>38</v>
      </c>
      <c r="B22" s="2" t="s">
        <v>19</v>
      </c>
      <c r="C22" s="2" t="s">
        <v>20</v>
      </c>
      <c r="D22" s="2">
        <v>449</v>
      </c>
      <c r="E22" s="2">
        <v>443</v>
      </c>
      <c r="F22" s="2">
        <v>389</v>
      </c>
      <c r="G22" s="2">
        <v>364</v>
      </c>
      <c r="H22" s="2">
        <v>363</v>
      </c>
      <c r="I22" s="2">
        <v>331</v>
      </c>
      <c r="J22" s="2">
        <v>316</v>
      </c>
      <c r="K22" s="2">
        <v>350</v>
      </c>
      <c r="L22" s="2">
        <v>385</v>
      </c>
      <c r="M22" s="2">
        <v>427</v>
      </c>
      <c r="N22" s="2">
        <v>406</v>
      </c>
      <c r="O22" s="2">
        <v>456</v>
      </c>
      <c r="P22" s="2">
        <v>315</v>
      </c>
      <c r="Q22" s="2">
        <v>362</v>
      </c>
      <c r="R22" s="2"/>
      <c r="S22" s="4">
        <f t="shared" si="6"/>
        <v>382.57142857142856</v>
      </c>
      <c r="T22" s="4">
        <f t="shared" si="7"/>
        <v>47.954648905485243</v>
      </c>
      <c r="U22" s="2">
        <v>100</v>
      </c>
      <c r="V22" s="2">
        <f t="shared" si="2"/>
        <v>12.534822342733259</v>
      </c>
    </row>
    <row r="23" spans="1:22" x14ac:dyDescent="0.25">
      <c r="A23" s="2" t="s">
        <v>38</v>
      </c>
      <c r="B23" s="2" t="s">
        <v>19</v>
      </c>
      <c r="C23" t="s">
        <v>44</v>
      </c>
      <c r="D23" s="2">
        <v>352</v>
      </c>
      <c r="E23" s="2">
        <v>385</v>
      </c>
      <c r="F23" s="2">
        <v>414</v>
      </c>
      <c r="G23" s="2">
        <v>426</v>
      </c>
      <c r="H23" s="2">
        <v>420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4">
        <f t="shared" ref="S23:S31" si="9">AVERAGE(D23:R23)</f>
        <v>399.4</v>
      </c>
      <c r="T23" s="4">
        <f t="shared" ref="T23:T31" si="10">_xlfn.STDEV.S(D23:R23)</f>
        <v>30.818825415644902</v>
      </c>
      <c r="U23" s="2">
        <f>100*S23/$S$22</f>
        <v>104.39880507841673</v>
      </c>
      <c r="V23" s="2">
        <f t="shared" si="2"/>
        <v>7.7162807750738356</v>
      </c>
    </row>
    <row r="24" spans="1:22" x14ac:dyDescent="0.25">
      <c r="A24" s="2" t="s">
        <v>38</v>
      </c>
      <c r="B24" s="2" t="s">
        <v>19</v>
      </c>
      <c r="C24" t="s">
        <v>45</v>
      </c>
      <c r="D24" s="2">
        <v>442</v>
      </c>
      <c r="E24" s="2">
        <v>368</v>
      </c>
      <c r="F24" s="2">
        <v>333</v>
      </c>
      <c r="G24" s="2">
        <v>299</v>
      </c>
      <c r="H24" s="2">
        <v>355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4">
        <f t="shared" si="9"/>
        <v>359.4</v>
      </c>
      <c r="T24" s="4">
        <f t="shared" si="10"/>
        <v>53.059400675092327</v>
      </c>
      <c r="U24" s="2">
        <f t="shared" ref="U24:U31" si="11">100*S24/$S$22</f>
        <v>93.943241224794633</v>
      </c>
      <c r="V24" s="2">
        <f t="shared" si="2"/>
        <v>14.763327956341774</v>
      </c>
    </row>
    <row r="25" spans="1:22" x14ac:dyDescent="0.25">
      <c r="A25" s="2" t="s">
        <v>38</v>
      </c>
      <c r="B25" s="2" t="s">
        <v>19</v>
      </c>
      <c r="C25" t="s">
        <v>46</v>
      </c>
      <c r="D25" s="2">
        <v>317</v>
      </c>
      <c r="E25" s="2">
        <v>366</v>
      </c>
      <c r="F25" s="2">
        <v>346</v>
      </c>
      <c r="G25" s="2">
        <v>335</v>
      </c>
      <c r="H25" s="2">
        <v>421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4">
        <f t="shared" si="9"/>
        <v>357</v>
      </c>
      <c r="T25" s="4">
        <f t="shared" si="10"/>
        <v>39.943710393502506</v>
      </c>
      <c r="U25" s="2">
        <f t="shared" si="11"/>
        <v>93.315907393577305</v>
      </c>
      <c r="V25" s="2">
        <f t="shared" si="2"/>
        <v>11.188714395939076</v>
      </c>
    </row>
    <row r="26" spans="1:22" x14ac:dyDescent="0.25">
      <c r="A26" s="2" t="s">
        <v>38</v>
      </c>
      <c r="B26" s="2" t="s">
        <v>19</v>
      </c>
      <c r="C26" t="s">
        <v>47</v>
      </c>
      <c r="D26" s="2">
        <v>388</v>
      </c>
      <c r="E26" s="2">
        <v>320</v>
      </c>
      <c r="F26" s="2">
        <v>317</v>
      </c>
      <c r="G26" s="2">
        <v>320</v>
      </c>
      <c r="H26" s="2">
        <v>322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4">
        <f t="shared" si="9"/>
        <v>333.4</v>
      </c>
      <c r="T26" s="4">
        <f t="shared" si="10"/>
        <v>30.574499178236756</v>
      </c>
      <c r="U26" s="2">
        <f t="shared" si="11"/>
        <v>87.147124719940251</v>
      </c>
      <c r="V26" s="2">
        <f t="shared" si="2"/>
        <v>9.1705156503409579</v>
      </c>
    </row>
    <row r="27" spans="1:22" x14ac:dyDescent="0.25">
      <c r="A27" s="2" t="s">
        <v>38</v>
      </c>
      <c r="B27" s="2" t="s">
        <v>19</v>
      </c>
      <c r="C27" t="s">
        <v>21</v>
      </c>
      <c r="D27" s="2">
        <v>307</v>
      </c>
      <c r="E27" s="2">
        <v>344</v>
      </c>
      <c r="F27" s="2">
        <v>306</v>
      </c>
      <c r="G27" s="2">
        <v>335</v>
      </c>
      <c r="H27" s="2">
        <v>413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4">
        <f t="shared" si="9"/>
        <v>341</v>
      </c>
      <c r="T27" s="4">
        <f t="shared" si="10"/>
        <v>43.617656975128774</v>
      </c>
      <c r="U27" s="2">
        <f t="shared" si="11"/>
        <v>89.133681852128461</v>
      </c>
      <c r="V27" s="2">
        <f t="shared" si="2"/>
        <v>12.791101752237177</v>
      </c>
    </row>
    <row r="28" spans="1:22" x14ac:dyDescent="0.25">
      <c r="A28" s="2" t="s">
        <v>38</v>
      </c>
      <c r="B28" s="2" t="s">
        <v>19</v>
      </c>
      <c r="C28" t="s">
        <v>22</v>
      </c>
      <c r="D28" s="2">
        <v>350</v>
      </c>
      <c r="E28" s="2">
        <v>383</v>
      </c>
      <c r="F28" s="2">
        <v>366</v>
      </c>
      <c r="G28" s="2">
        <v>417</v>
      </c>
      <c r="H28" s="2">
        <v>409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4">
        <f t="shared" si="9"/>
        <v>385</v>
      </c>
      <c r="T28" s="4">
        <f t="shared" si="10"/>
        <v>28.240042492885877</v>
      </c>
      <c r="U28" s="2">
        <f t="shared" si="11"/>
        <v>100.63480209111277</v>
      </c>
      <c r="V28" s="2">
        <f t="shared" si="2"/>
        <v>7.3350759721781493</v>
      </c>
    </row>
    <row r="29" spans="1:22" x14ac:dyDescent="0.25">
      <c r="A29" s="2" t="s">
        <v>38</v>
      </c>
      <c r="B29" s="2" t="s">
        <v>19</v>
      </c>
      <c r="C29" t="s">
        <v>23</v>
      </c>
      <c r="D29" s="2">
        <v>481</v>
      </c>
      <c r="E29" s="2">
        <v>455</v>
      </c>
      <c r="F29" s="2">
        <v>447</v>
      </c>
      <c r="G29" s="2">
        <v>522</v>
      </c>
      <c r="H29" s="2">
        <v>419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4">
        <f t="shared" si="9"/>
        <v>464.8</v>
      </c>
      <c r="T29" s="4">
        <f t="shared" si="10"/>
        <v>38.874155939389858</v>
      </c>
      <c r="U29" s="2">
        <f t="shared" si="11"/>
        <v>121.49365197908888</v>
      </c>
      <c r="V29" s="2">
        <f t="shared" si="2"/>
        <v>8.3636307959100371</v>
      </c>
    </row>
    <row r="30" spans="1:22" x14ac:dyDescent="0.25">
      <c r="A30" s="2" t="s">
        <v>38</v>
      </c>
      <c r="B30" s="2" t="s">
        <v>19</v>
      </c>
      <c r="C30" t="s">
        <v>48</v>
      </c>
      <c r="D30" s="2">
        <v>287</v>
      </c>
      <c r="E30" s="2">
        <v>247</v>
      </c>
      <c r="F30" s="2">
        <v>266</v>
      </c>
      <c r="G30" s="2">
        <v>284</v>
      </c>
      <c r="H30" s="2">
        <v>305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4">
        <f t="shared" si="9"/>
        <v>277.8</v>
      </c>
      <c r="T30" s="4">
        <f t="shared" si="10"/>
        <v>22.083930809527544</v>
      </c>
      <c r="U30" s="2">
        <f t="shared" si="11"/>
        <v>72.613890963405524</v>
      </c>
      <c r="V30" s="2">
        <f t="shared" si="2"/>
        <v>7.9495791250999082</v>
      </c>
    </row>
    <row r="31" spans="1:22" x14ac:dyDescent="0.25">
      <c r="A31" s="2" t="s">
        <v>38</v>
      </c>
      <c r="B31" s="2" t="s">
        <v>19</v>
      </c>
      <c r="C31" s="10" t="s">
        <v>51</v>
      </c>
      <c r="D31" s="2">
        <v>575</v>
      </c>
      <c r="E31" s="2">
        <v>498</v>
      </c>
      <c r="F31" s="2">
        <v>471</v>
      </c>
      <c r="G31" s="2">
        <v>538</v>
      </c>
      <c r="H31" s="2">
        <v>478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4">
        <f t="shared" si="9"/>
        <v>512</v>
      </c>
      <c r="T31" s="4">
        <f t="shared" si="10"/>
        <v>43.812098785609436</v>
      </c>
      <c r="U31" s="2">
        <f t="shared" si="11"/>
        <v>133.83121732636297</v>
      </c>
      <c r="V31" s="2">
        <f t="shared" si="2"/>
        <v>8.5570505440643423</v>
      </c>
    </row>
    <row r="32" spans="1:22" x14ac:dyDescent="0.25">
      <c r="A32" s="2"/>
      <c r="B32" s="2"/>
      <c r="U32" s="2"/>
    </row>
    <row r="33" spans="1:21" x14ac:dyDescent="0.25">
      <c r="A33" s="2"/>
      <c r="B33" s="2"/>
      <c r="U33" s="2"/>
    </row>
    <row r="34" spans="1:21" x14ac:dyDescent="0.25">
      <c r="A34" s="2"/>
      <c r="B34" s="2"/>
      <c r="U34" s="2"/>
    </row>
    <row r="35" spans="1:21" x14ac:dyDescent="0.25">
      <c r="D35" s="3"/>
      <c r="E35" s="3"/>
      <c r="F35" s="3"/>
      <c r="G35" s="3"/>
      <c r="H35" s="3"/>
      <c r="S35" s="4"/>
      <c r="T35" s="4"/>
      <c r="U35" s="2"/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Zinovkin</dc:creator>
  <cp:lastModifiedBy>Zinovkin</cp:lastModifiedBy>
  <dcterms:created xsi:type="dcterms:W3CDTF">2020-01-24T10:10:21Z</dcterms:created>
  <dcterms:modified xsi:type="dcterms:W3CDTF">2020-02-11T17:42:00Z</dcterms:modified>
</cp:coreProperties>
</file>