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mojave/Desktop/SPSS DATA Acute toxicity/"/>
    </mc:Choice>
  </mc:AlternateContent>
  <bookViews>
    <workbookView xWindow="4140" yWindow="940" windowWidth="13760" windowHeight="14700" activeTab="2"/>
  </bookViews>
  <sheets>
    <sheet name="Body weight" sheetId="1" r:id="rId1"/>
    <sheet name="Food and water -intake" sheetId="5" r:id="rId2"/>
    <sheet name="Harvested organs weight" sheetId="2" r:id="rId3"/>
    <sheet name="Hematology results" sheetId="6" r:id="rId4"/>
    <sheet name="Biochemical parameters results " sheetId="7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5" l="1"/>
  <c r="E19" i="5"/>
  <c r="C19" i="5"/>
  <c r="F19" i="5"/>
  <c r="D19" i="5"/>
  <c r="B19" i="5"/>
  <c r="B18" i="5"/>
  <c r="I3" i="2"/>
  <c r="AG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F4" i="2"/>
  <c r="F5" i="2"/>
  <c r="F6" i="2"/>
  <c r="F7" i="2"/>
  <c r="F8" i="2"/>
  <c r="F10" i="2"/>
  <c r="F11" i="2"/>
  <c r="F12" i="2"/>
  <c r="F13" i="2"/>
  <c r="F15" i="2"/>
  <c r="F16" i="2"/>
  <c r="F17" i="2"/>
  <c r="F18" i="2"/>
  <c r="F19" i="2"/>
  <c r="F20" i="2"/>
  <c r="K3" i="1"/>
  <c r="L3" i="1"/>
  <c r="T3" i="1"/>
  <c r="U3" i="1"/>
  <c r="K4" i="1"/>
  <c r="L4" i="1"/>
  <c r="T4" i="1"/>
  <c r="U4" i="1"/>
  <c r="K5" i="1"/>
  <c r="L5" i="1"/>
  <c r="T5" i="1"/>
  <c r="U5" i="1"/>
  <c r="K6" i="1"/>
  <c r="L6" i="1"/>
  <c r="T6" i="1"/>
  <c r="U6" i="1"/>
  <c r="K7" i="1"/>
  <c r="L7" i="1"/>
  <c r="T7" i="1"/>
  <c r="U7" i="1"/>
  <c r="K8" i="1"/>
  <c r="L8" i="1"/>
  <c r="T8" i="1"/>
  <c r="U8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9" i="1"/>
  <c r="U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9" i="1"/>
  <c r="L9" i="1"/>
</calcChain>
</file>

<file path=xl/sharedStrings.xml><?xml version="1.0" encoding="utf-8"?>
<sst xmlns="http://schemas.openxmlformats.org/spreadsheetml/2006/main" count="258" uniqueCount="114">
  <si>
    <t>Groups</t>
  </si>
  <si>
    <t>Days</t>
  </si>
  <si>
    <t>Group</t>
  </si>
  <si>
    <t xml:space="preserve">Ab. Weight (g) </t>
  </si>
  <si>
    <t>Body weight at sacrifice (g)</t>
  </si>
  <si>
    <t>Relative weight of organ (g)</t>
  </si>
  <si>
    <t>Adrenal Left</t>
  </si>
  <si>
    <t>Adrenal right</t>
  </si>
  <si>
    <t xml:space="preserve">BRAIN </t>
  </si>
  <si>
    <t>EYE left</t>
  </si>
  <si>
    <t>Eye Right</t>
  </si>
  <si>
    <t xml:space="preserve">HEART </t>
  </si>
  <si>
    <t>KIDNEY left</t>
  </si>
  <si>
    <t>KIDNEY Right</t>
  </si>
  <si>
    <t>LIVER</t>
  </si>
  <si>
    <t>lung</t>
  </si>
  <si>
    <t>Ovary left</t>
  </si>
  <si>
    <t>PANCREASE</t>
  </si>
  <si>
    <t>SPLEEN</t>
  </si>
  <si>
    <t>Stomach</t>
  </si>
  <si>
    <t>Urinary Bladder</t>
  </si>
  <si>
    <t>Uterus</t>
  </si>
  <si>
    <t>Carvex+vagina</t>
  </si>
  <si>
    <t>Water</t>
  </si>
  <si>
    <t>KIDNEY FUNCTION TESTS    (MMOL/L)</t>
  </si>
  <si>
    <t xml:space="preserve">UREA </t>
  </si>
  <si>
    <t>CREATININE</t>
  </si>
  <si>
    <t>CALCIUM</t>
  </si>
  <si>
    <t>INORGANIC PHOSPHATE</t>
  </si>
  <si>
    <t>URIC ACID</t>
  </si>
  <si>
    <t>SODIUM</t>
  </si>
  <si>
    <t>POTASSIUM</t>
  </si>
  <si>
    <t xml:space="preserve">CHLORIDE </t>
  </si>
  <si>
    <t>LIPID PROFILE   (MMOL/L)</t>
  </si>
  <si>
    <t>TOTAL CHOLESTROL</t>
  </si>
  <si>
    <t>HDL CHOLESTROL</t>
  </si>
  <si>
    <t>LDL CHOLESTROL</t>
  </si>
  <si>
    <t>TRIGLYCERIDES</t>
  </si>
  <si>
    <t>TOTAL/HDL RATIO</t>
  </si>
  <si>
    <t>LIVER FUNCTION TESTS</t>
  </si>
  <si>
    <t>TOTAL PROTIEN             (G/L)</t>
  </si>
  <si>
    <t>ALBUMIN                        (G/L)</t>
  </si>
  <si>
    <t>GLOBULIN                       (G/L)</t>
  </si>
  <si>
    <t>A/G RATIO</t>
  </si>
  <si>
    <t>TOTAL BILIROBIN   (UMOL/L)</t>
  </si>
  <si>
    <t>ALKALINE PHOSPHATE  (IU/L)</t>
  </si>
  <si>
    <t>SGOT (AST)                      (IU/L)</t>
  </si>
  <si>
    <t xml:space="preserve">GGT (IU/L)                           </t>
  </si>
  <si>
    <t>SGPT (ALT)    (IU/L)</t>
  </si>
  <si>
    <t>LA 300 mg/kg</t>
  </si>
  <si>
    <t>LA 2000 mg/k</t>
  </si>
  <si>
    <t>Group1 LA 300 mg/kg</t>
  </si>
  <si>
    <t>Group 2 LA 2000 mg/kg</t>
  </si>
  <si>
    <t>LA 300mg/kg</t>
  </si>
  <si>
    <t>LA 2000 mg/kg</t>
  </si>
  <si>
    <t>LA 2000mg/kg</t>
  </si>
  <si>
    <t>weeks</t>
  </si>
  <si>
    <t>1=week1</t>
  </si>
  <si>
    <t>2=week2</t>
  </si>
  <si>
    <t>R1</t>
  </si>
  <si>
    <t>R2</t>
  </si>
  <si>
    <t>R3</t>
  </si>
  <si>
    <t>R4</t>
  </si>
  <si>
    <t>R5</t>
  </si>
  <si>
    <t>R6</t>
  </si>
  <si>
    <t>Normal control</t>
  </si>
  <si>
    <t xml:space="preserve">Absulute .Weight (g) </t>
  </si>
  <si>
    <t>Normal Control</t>
  </si>
  <si>
    <t>EOSINOPHIL%</t>
  </si>
  <si>
    <t>LYMPHOCYTE  %</t>
  </si>
  <si>
    <t>ATYPICAL LYMPHOCYTE %</t>
  </si>
  <si>
    <t>MCHC (G/DL)</t>
  </si>
  <si>
    <t>HAEMOGLOBIN  (G/DL)</t>
  </si>
  <si>
    <t>D1</t>
  </si>
  <si>
    <t>D2</t>
  </si>
  <si>
    <t>D3</t>
  </si>
  <si>
    <t>D4</t>
  </si>
  <si>
    <t>D5</t>
  </si>
  <si>
    <t>D6</t>
  </si>
  <si>
    <t>D7</t>
  </si>
  <si>
    <t>D8</t>
  </si>
  <si>
    <t>D</t>
  </si>
  <si>
    <t>D10</t>
  </si>
  <si>
    <t>D11</t>
  </si>
  <si>
    <t>D12</t>
  </si>
  <si>
    <t>D13</t>
  </si>
  <si>
    <t>D14</t>
  </si>
  <si>
    <t>Difference in weight</t>
  </si>
  <si>
    <t>% body weightt change</t>
  </si>
  <si>
    <t>% body weight change</t>
  </si>
  <si>
    <t>2.51.14</t>
  </si>
  <si>
    <t>282. 08</t>
  </si>
  <si>
    <t>BASOPHIL %</t>
  </si>
  <si>
    <t>MONOCYTE %</t>
  </si>
  <si>
    <t>NEUTROPHIL  %</t>
  </si>
  <si>
    <t>WBC  ( X10^12/L)</t>
  </si>
  <si>
    <t>PLATELET COUNT  ( X10^12/L)</t>
  </si>
  <si>
    <t>MCH (PG)</t>
  </si>
  <si>
    <t>MCV   ( FL)</t>
  </si>
  <si>
    <t>PCV(HCT) ( %)</t>
  </si>
  <si>
    <t>RBC     ( X10^12/L)</t>
  </si>
  <si>
    <t>D9</t>
  </si>
  <si>
    <t>Day</t>
  </si>
  <si>
    <t>Codes for week</t>
  </si>
  <si>
    <t>Rat no</t>
  </si>
  <si>
    <t xml:space="preserve">Rat no </t>
  </si>
  <si>
    <t>Fasting weight</t>
  </si>
  <si>
    <t xml:space="preserve">Food </t>
  </si>
  <si>
    <t>Food (g)</t>
  </si>
  <si>
    <t>water</t>
  </si>
  <si>
    <t>Food</t>
  </si>
  <si>
    <t>Overy Right</t>
  </si>
  <si>
    <t>115 28</t>
  </si>
  <si>
    <t>Week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</si>
</sst>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</font>
    <font>
      <sz val="11"/>
      <color theme="1"/>
      <name val="Times New Roman"/>
    </font>
    <font>
      <b/>
      <sz val="12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79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2">
    <xf numFmtId="0" fontId="0" fillId="0" borderId="0" xfId="0"/>
    <xf numFmtId="0" fontId="3" fillId="8" borderId="2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19" borderId="0" xfId="0" applyFill="1" applyAlignment="1">
      <alignment horizontal="center"/>
    </xf>
    <xf numFmtId="0" fontId="3" fillId="18" borderId="2" xfId="6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164" fontId="3" fillId="11" borderId="2" xfId="0" applyNumberFormat="1" applyFont="1" applyFill="1" applyBorder="1" applyAlignment="1">
      <alignment horizontal="center"/>
    </xf>
    <xf numFmtId="0" fontId="3" fillId="15" borderId="2" xfId="5" applyFont="1" applyFill="1" applyBorder="1" applyAlignment="1">
      <alignment horizontal="center"/>
    </xf>
    <xf numFmtId="164" fontId="3" fillId="15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15" borderId="2" xfId="6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0" fontId="4" fillId="11" borderId="2" xfId="1" applyFont="1" applyFill="1" applyBorder="1" applyAlignment="1">
      <alignment horizontal="center" vertical="center"/>
    </xf>
    <xf numFmtId="0" fontId="4" fillId="26" borderId="2" xfId="6" applyFont="1" applyFill="1" applyBorder="1" applyAlignment="1">
      <alignment horizontal="center" vertical="center"/>
    </xf>
    <xf numFmtId="0" fontId="3" fillId="26" borderId="2" xfId="6" applyFont="1" applyFill="1" applyBorder="1" applyAlignment="1">
      <alignment horizontal="center"/>
    </xf>
    <xf numFmtId="0" fontId="4" fillId="15" borderId="2" xfId="6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8" borderId="2" xfId="6" applyFont="1" applyFill="1" applyBorder="1" applyAlignment="1">
      <alignment horizontal="center"/>
    </xf>
    <xf numFmtId="9" fontId="3" fillId="18" borderId="2" xfId="6" applyNumberFormat="1" applyFont="1" applyFill="1" applyBorder="1" applyAlignment="1">
      <alignment horizontal="center"/>
    </xf>
    <xf numFmtId="0" fontId="4" fillId="15" borderId="2" xfId="5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8" borderId="6" xfId="6" applyFont="1" applyFill="1" applyBorder="1" applyAlignment="1">
      <alignment horizontal="center"/>
    </xf>
    <xf numFmtId="0" fontId="3" fillId="15" borderId="6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6" applyFill="1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4" fillId="29" borderId="2" xfId="1" applyFont="1" applyFill="1" applyBorder="1" applyAlignment="1">
      <alignment horizontal="center" vertical="top" wrapText="1"/>
    </xf>
    <xf numFmtId="0" fontId="4" fillId="14" borderId="2" xfId="1" applyFont="1" applyFill="1" applyBorder="1" applyAlignment="1">
      <alignment horizontal="center" vertical="top" wrapText="1"/>
    </xf>
    <xf numFmtId="0" fontId="4" fillId="31" borderId="2" xfId="1" applyFont="1" applyFill="1" applyBorder="1" applyAlignment="1">
      <alignment horizontal="center" vertical="top" wrapText="1"/>
    </xf>
    <xf numFmtId="2" fontId="3" fillId="11" borderId="2" xfId="0" applyNumberFormat="1" applyFont="1" applyFill="1" applyBorder="1" applyAlignment="1">
      <alignment horizontal="center"/>
    </xf>
    <xf numFmtId="1" fontId="3" fillId="11" borderId="2" xfId="0" applyNumberFormat="1" applyFont="1" applyFill="1" applyBorder="1" applyAlignment="1">
      <alignment horizontal="center"/>
    </xf>
    <xf numFmtId="1" fontId="3" fillId="15" borderId="2" xfId="5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8" borderId="2" xfId="4" applyFont="1" applyFill="1" applyBorder="1" applyAlignment="1">
      <alignment horizontal="center"/>
    </xf>
    <xf numFmtId="0" fontId="3" fillId="11" borderId="2" xfId="4" applyFont="1" applyFill="1" applyBorder="1" applyAlignment="1">
      <alignment horizontal="center"/>
    </xf>
    <xf numFmtId="0" fontId="3" fillId="15" borderId="2" xfId="2" applyFont="1" applyFill="1" applyBorder="1" applyAlignment="1">
      <alignment horizontal="center"/>
    </xf>
    <xf numFmtId="0" fontId="3" fillId="15" borderId="2" xfId="4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8" borderId="2" xfId="4" applyFont="1" applyFill="1" applyBorder="1" applyAlignment="1">
      <alignment horizontal="center"/>
    </xf>
    <xf numFmtId="0" fontId="5" fillId="8" borderId="2" xfId="6" applyFont="1" applyFill="1" applyBorder="1" applyAlignment="1">
      <alignment horizontal="center"/>
    </xf>
    <xf numFmtId="0" fontId="5" fillId="15" borderId="2" xfId="3" applyFont="1" applyFill="1" applyBorder="1" applyAlignment="1">
      <alignment horizontal="center"/>
    </xf>
    <xf numFmtId="0" fontId="5" fillId="15" borderId="2" xfId="2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 vertical="top" wrapText="1"/>
    </xf>
    <xf numFmtId="0" fontId="6" fillId="13" borderId="11" xfId="1" applyFont="1" applyFill="1" applyBorder="1" applyAlignment="1">
      <alignment horizontal="center" vertical="top" wrapText="1"/>
    </xf>
    <xf numFmtId="0" fontId="6" fillId="13" borderId="3" xfId="1" applyFont="1" applyFill="1" applyBorder="1" applyAlignment="1">
      <alignment horizontal="center" vertical="top" wrapText="1"/>
    </xf>
    <xf numFmtId="0" fontId="6" fillId="13" borderId="13" xfId="1" applyFont="1" applyFill="1" applyBorder="1" applyAlignment="1">
      <alignment horizontal="center" vertical="top" wrapText="1"/>
    </xf>
    <xf numFmtId="0" fontId="6" fillId="13" borderId="2" xfId="1" applyFont="1" applyFill="1" applyBorder="1" applyAlignment="1">
      <alignment horizontal="center" vertical="top" wrapText="1"/>
    </xf>
    <xf numFmtId="0" fontId="4" fillId="13" borderId="2" xfId="0" applyFont="1" applyFill="1" applyBorder="1"/>
    <xf numFmtId="0" fontId="6" fillId="13" borderId="16" xfId="1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top"/>
    </xf>
    <xf numFmtId="0" fontId="4" fillId="12" borderId="5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wrapText="1"/>
    </xf>
    <xf numFmtId="0" fontId="4" fillId="12" borderId="2" xfId="0" applyFont="1" applyFill="1" applyBorder="1" applyAlignment="1">
      <alignment vertical="center" wrapText="1"/>
    </xf>
    <xf numFmtId="0" fontId="4" fillId="15" borderId="2" xfId="0" applyFont="1" applyFill="1" applyBorder="1" applyAlignment="1">
      <alignment vertical="center" wrapText="1"/>
    </xf>
    <xf numFmtId="0" fontId="4" fillId="15" borderId="2" xfId="0" applyFont="1" applyFill="1" applyBorder="1" applyAlignment="1">
      <alignment wrapText="1"/>
    </xf>
    <xf numFmtId="0" fontId="4" fillId="18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wrapText="1"/>
    </xf>
    <xf numFmtId="0" fontId="4" fillId="27" borderId="2" xfId="0" applyFont="1" applyFill="1" applyBorder="1" applyAlignment="1">
      <alignment vertical="center" wrapText="1"/>
    </xf>
    <xf numFmtId="0" fontId="4" fillId="27" borderId="2" xfId="0" applyFont="1" applyFill="1" applyBorder="1" applyAlignment="1">
      <alignment wrapText="1"/>
    </xf>
    <xf numFmtId="0" fontId="4" fillId="28" borderId="2" xfId="0" applyFont="1" applyFill="1" applyBorder="1" applyAlignment="1">
      <alignment vertical="center" wrapText="1"/>
    </xf>
    <xf numFmtId="0" fontId="4" fillId="28" borderId="2" xfId="0" applyFont="1" applyFill="1" applyBorder="1" applyAlignment="1">
      <alignment wrapText="1"/>
    </xf>
    <xf numFmtId="0" fontId="4" fillId="10" borderId="2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wrapText="1"/>
    </xf>
    <xf numFmtId="0" fontId="4" fillId="29" borderId="2" xfId="0" applyFont="1" applyFill="1" applyBorder="1" applyAlignment="1">
      <alignment vertical="center" wrapText="1"/>
    </xf>
    <xf numFmtId="0" fontId="4" fillId="29" borderId="2" xfId="0" applyFont="1" applyFill="1" applyBorder="1" applyAlignment="1">
      <alignment wrapText="1"/>
    </xf>
    <xf numFmtId="0" fontId="4" fillId="30" borderId="2" xfId="0" applyFont="1" applyFill="1" applyBorder="1" applyAlignment="1">
      <alignment vertical="center" wrapText="1"/>
    </xf>
    <xf numFmtId="0" fontId="4" fillId="30" borderId="2" xfId="0" applyFont="1" applyFill="1" applyBorder="1" applyAlignment="1">
      <alignment wrapText="1"/>
    </xf>
    <xf numFmtId="0" fontId="4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wrapText="1"/>
    </xf>
    <xf numFmtId="0" fontId="4" fillId="31" borderId="2" xfId="0" applyFont="1" applyFill="1" applyBorder="1" applyAlignment="1">
      <alignment vertical="center" wrapText="1"/>
    </xf>
    <xf numFmtId="0" fontId="4" fillId="31" borderId="2" xfId="0" applyFont="1" applyFill="1" applyBorder="1" applyAlignment="1">
      <alignment wrapText="1"/>
    </xf>
    <xf numFmtId="0" fontId="4" fillId="24" borderId="2" xfId="0" applyFont="1" applyFill="1" applyBorder="1" applyAlignment="1">
      <alignment vertical="center" wrapText="1"/>
    </xf>
    <xf numFmtId="0" fontId="4" fillId="24" borderId="2" xfId="0" applyFont="1" applyFill="1" applyBorder="1" applyAlignment="1">
      <alignment wrapText="1"/>
    </xf>
    <xf numFmtId="0" fontId="4" fillId="11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wrapText="1"/>
    </xf>
    <xf numFmtId="0" fontId="4" fillId="32" borderId="2" xfId="0" applyFont="1" applyFill="1" applyBorder="1" applyAlignment="1">
      <alignment vertical="center" wrapText="1"/>
    </xf>
    <xf numFmtId="0" fontId="4" fillId="32" borderId="2" xfId="0" applyFont="1" applyFill="1" applyBorder="1" applyAlignment="1">
      <alignment wrapText="1"/>
    </xf>
    <xf numFmtId="0" fontId="4" fillId="13" borderId="2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wrapText="1"/>
    </xf>
    <xf numFmtId="0" fontId="4" fillId="14" borderId="2" xfId="0" applyFont="1" applyFill="1" applyBorder="1" applyAlignment="1">
      <alignment vertical="center" wrapText="1"/>
    </xf>
    <xf numFmtId="0" fontId="4" fillId="14" borderId="2" xfId="0" applyFont="1" applyFill="1" applyBorder="1" applyAlignment="1">
      <alignment wrapText="1"/>
    </xf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wrapText="1"/>
    </xf>
    <xf numFmtId="0" fontId="3" fillId="11" borderId="2" xfId="0" applyFont="1" applyFill="1" applyBorder="1" applyAlignment="1"/>
    <xf numFmtId="0" fontId="3" fillId="12" borderId="2" xfId="0" applyFont="1" applyFill="1" applyBorder="1" applyAlignment="1"/>
    <xf numFmtId="164" fontId="3" fillId="12" borderId="2" xfId="0" applyNumberFormat="1" applyFont="1" applyFill="1" applyBorder="1" applyAlignment="1"/>
    <xf numFmtId="0" fontId="3" fillId="15" borderId="2" xfId="0" applyFont="1" applyFill="1" applyBorder="1" applyAlignment="1"/>
    <xf numFmtId="164" fontId="3" fillId="15" borderId="2" xfId="0" applyNumberFormat="1" applyFont="1" applyFill="1" applyBorder="1" applyAlignment="1"/>
    <xf numFmtId="0" fontId="3" fillId="18" borderId="2" xfId="0" applyFont="1" applyFill="1" applyBorder="1" applyAlignment="1"/>
    <xf numFmtId="164" fontId="3" fillId="18" borderId="2" xfId="0" applyNumberFormat="1" applyFont="1" applyFill="1" applyBorder="1" applyAlignment="1"/>
    <xf numFmtId="0" fontId="3" fillId="27" borderId="2" xfId="0" applyFont="1" applyFill="1" applyBorder="1" applyAlignment="1"/>
    <xf numFmtId="164" fontId="3" fillId="27" borderId="2" xfId="0" applyNumberFormat="1" applyFont="1" applyFill="1" applyBorder="1" applyAlignment="1"/>
    <xf numFmtId="0" fontId="3" fillId="28" borderId="2" xfId="0" applyFont="1" applyFill="1" applyBorder="1" applyAlignment="1"/>
    <xf numFmtId="164" fontId="3" fillId="28" borderId="2" xfId="0" applyNumberFormat="1" applyFont="1" applyFill="1" applyBorder="1" applyAlignment="1"/>
    <xf numFmtId="0" fontId="3" fillId="10" borderId="2" xfId="0" applyFont="1" applyFill="1" applyBorder="1" applyAlignment="1"/>
    <xf numFmtId="164" fontId="3" fillId="10" borderId="2" xfId="0" applyNumberFormat="1" applyFont="1" applyFill="1" applyBorder="1" applyAlignment="1"/>
    <xf numFmtId="0" fontId="3" fillId="29" borderId="2" xfId="0" applyFont="1" applyFill="1" applyBorder="1" applyAlignment="1"/>
    <xf numFmtId="164" fontId="3" fillId="29" borderId="2" xfId="0" applyNumberFormat="1" applyFont="1" applyFill="1" applyBorder="1" applyAlignment="1"/>
    <xf numFmtId="0" fontId="3" fillId="30" borderId="2" xfId="0" applyFont="1" applyFill="1" applyBorder="1" applyAlignment="1"/>
    <xf numFmtId="164" fontId="3" fillId="30" borderId="2" xfId="0" applyNumberFormat="1" applyFont="1" applyFill="1" applyBorder="1" applyAlignment="1"/>
    <xf numFmtId="0" fontId="3" fillId="9" borderId="2" xfId="0" applyFont="1" applyFill="1" applyBorder="1" applyAlignment="1"/>
    <xf numFmtId="164" fontId="3" fillId="9" borderId="2" xfId="0" applyNumberFormat="1" applyFont="1" applyFill="1" applyBorder="1" applyAlignment="1"/>
    <xf numFmtId="0" fontId="3" fillId="31" borderId="2" xfId="0" applyFont="1" applyFill="1" applyBorder="1" applyAlignment="1"/>
    <xf numFmtId="164" fontId="3" fillId="31" borderId="2" xfId="0" applyNumberFormat="1" applyFont="1" applyFill="1" applyBorder="1" applyAlignment="1"/>
    <xf numFmtId="0" fontId="3" fillId="24" borderId="2" xfId="0" applyFont="1" applyFill="1" applyBorder="1" applyAlignment="1"/>
    <xf numFmtId="164" fontId="3" fillId="24" borderId="2" xfId="0" applyNumberFormat="1" applyFont="1" applyFill="1" applyBorder="1" applyAlignment="1"/>
    <xf numFmtId="164" fontId="3" fillId="11" borderId="2" xfId="0" applyNumberFormat="1" applyFont="1" applyFill="1" applyBorder="1" applyAlignment="1"/>
    <xf numFmtId="0" fontId="3" fillId="32" borderId="2" xfId="0" applyFont="1" applyFill="1" applyBorder="1" applyAlignment="1"/>
    <xf numFmtId="164" fontId="3" fillId="32" borderId="2" xfId="0" applyNumberFormat="1" applyFont="1" applyFill="1" applyBorder="1" applyAlignment="1"/>
    <xf numFmtId="0" fontId="3" fillId="13" borderId="2" xfId="0" applyFont="1" applyFill="1" applyBorder="1" applyAlignment="1"/>
    <xf numFmtId="164" fontId="3" fillId="13" borderId="2" xfId="0" applyNumberFormat="1" applyFont="1" applyFill="1" applyBorder="1" applyAlignment="1"/>
    <xf numFmtId="0" fontId="3" fillId="14" borderId="2" xfId="0" applyFont="1" applyFill="1" applyBorder="1" applyAlignment="1"/>
    <xf numFmtId="164" fontId="3" fillId="14" borderId="2" xfId="0" applyNumberFormat="1" applyFont="1" applyFill="1" applyBorder="1" applyAlignment="1"/>
    <xf numFmtId="0" fontId="3" fillId="8" borderId="2" xfId="0" applyFont="1" applyFill="1" applyBorder="1" applyAlignment="1"/>
    <xf numFmtId="164" fontId="3" fillId="8" borderId="2" xfId="0" applyNumberFormat="1" applyFont="1" applyFill="1" applyBorder="1" applyAlignment="1"/>
    <xf numFmtId="0" fontId="3" fillId="12" borderId="5" xfId="6" applyFont="1" applyFill="1" applyBorder="1" applyAlignment="1"/>
    <xf numFmtId="0" fontId="3" fillId="12" borderId="2" xfId="6" applyFont="1" applyFill="1" applyBorder="1" applyAlignment="1"/>
    <xf numFmtId="0" fontId="3" fillId="15" borderId="5" xfId="6" applyFont="1" applyFill="1" applyBorder="1" applyAlignment="1"/>
    <xf numFmtId="0" fontId="3" fillId="15" borderId="2" xfId="6" applyFont="1" applyFill="1" applyBorder="1" applyAlignment="1"/>
    <xf numFmtId="0" fontId="3" fillId="18" borderId="5" xfId="6" applyFont="1" applyFill="1" applyBorder="1" applyAlignment="1"/>
    <xf numFmtId="0" fontId="3" fillId="18" borderId="2" xfId="6" applyFont="1" applyFill="1" applyBorder="1" applyAlignment="1"/>
    <xf numFmtId="0" fontId="3" fillId="27" borderId="5" xfId="6" applyFont="1" applyFill="1" applyBorder="1" applyAlignment="1"/>
    <xf numFmtId="0" fontId="3" fillId="27" borderId="2" xfId="6" applyFont="1" applyFill="1" applyBorder="1" applyAlignment="1"/>
    <xf numFmtId="0" fontId="3" fillId="28" borderId="5" xfId="6" applyFont="1" applyFill="1" applyBorder="1" applyAlignment="1"/>
    <xf numFmtId="0" fontId="3" fillId="28" borderId="2" xfId="6" applyFont="1" applyFill="1" applyBorder="1" applyAlignment="1"/>
    <xf numFmtId="0" fontId="3" fillId="10" borderId="5" xfId="6" applyFont="1" applyFill="1" applyBorder="1" applyAlignment="1"/>
    <xf numFmtId="0" fontId="3" fillId="10" borderId="2" xfId="6" applyFont="1" applyFill="1" applyBorder="1" applyAlignment="1"/>
    <xf numFmtId="0" fontId="3" fillId="29" borderId="5" xfId="6" applyFont="1" applyFill="1" applyBorder="1" applyAlignment="1"/>
    <xf numFmtId="0" fontId="3" fillId="29" borderId="2" xfId="6" applyFont="1" applyFill="1" applyBorder="1" applyAlignment="1"/>
    <xf numFmtId="0" fontId="3" fillId="30" borderId="5" xfId="6" applyFont="1" applyFill="1" applyBorder="1" applyAlignment="1"/>
    <xf numFmtId="0" fontId="3" fillId="30" borderId="2" xfId="6" applyFont="1" applyFill="1" applyBorder="1" applyAlignment="1"/>
    <xf numFmtId="0" fontId="3" fillId="9" borderId="5" xfId="6" applyFont="1" applyFill="1" applyBorder="1" applyAlignment="1"/>
    <xf numFmtId="0" fontId="3" fillId="9" borderId="2" xfId="6" applyFont="1" applyFill="1" applyBorder="1" applyAlignment="1"/>
    <xf numFmtId="0" fontId="3" fillId="31" borderId="5" xfId="6" applyFont="1" applyFill="1" applyBorder="1" applyAlignment="1"/>
    <xf numFmtId="0" fontId="3" fillId="31" borderId="2" xfId="6" applyFont="1" applyFill="1" applyBorder="1" applyAlignment="1"/>
    <xf numFmtId="0" fontId="3" fillId="24" borderId="5" xfId="6" applyFont="1" applyFill="1" applyBorder="1" applyAlignment="1"/>
    <xf numFmtId="0" fontId="3" fillId="24" borderId="2" xfId="6" applyFont="1" applyFill="1" applyBorder="1" applyAlignment="1"/>
    <xf numFmtId="0" fontId="3" fillId="11" borderId="5" xfId="6" applyFont="1" applyFill="1" applyBorder="1" applyAlignment="1"/>
    <xf numFmtId="0" fontId="3" fillId="11" borderId="2" xfId="6" applyFont="1" applyFill="1" applyBorder="1" applyAlignment="1"/>
    <xf numFmtId="0" fontId="3" fillId="32" borderId="5" xfId="6" applyFont="1" applyFill="1" applyBorder="1" applyAlignment="1"/>
    <xf numFmtId="0" fontId="3" fillId="32" borderId="2" xfId="6" applyFont="1" applyFill="1" applyBorder="1" applyAlignment="1"/>
    <xf numFmtId="0" fontId="3" fillId="13" borderId="5" xfId="6" applyFont="1" applyFill="1" applyBorder="1" applyAlignment="1"/>
    <xf numFmtId="0" fontId="3" fillId="13" borderId="2" xfId="6" applyFont="1" applyFill="1" applyBorder="1" applyAlignment="1"/>
    <xf numFmtId="0" fontId="3" fillId="14" borderId="5" xfId="6" applyFont="1" applyFill="1" applyBorder="1" applyAlignment="1"/>
    <xf numFmtId="0" fontId="3" fillId="14" borderId="2" xfId="6" applyFont="1" applyFill="1" applyBorder="1" applyAlignment="1"/>
    <xf numFmtId="0" fontId="3" fillId="8" borderId="5" xfId="6" applyFont="1" applyFill="1" applyBorder="1" applyAlignment="1"/>
    <xf numFmtId="0" fontId="3" fillId="8" borderId="2" xfId="6" applyFont="1" applyFill="1" applyBorder="1" applyAlignment="1"/>
    <xf numFmtId="0" fontId="3" fillId="12" borderId="2" xfId="5" applyFont="1" applyFill="1" applyBorder="1" applyAlignment="1"/>
    <xf numFmtId="0" fontId="3" fillId="15" borderId="2" xfId="5" applyFont="1" applyFill="1" applyBorder="1" applyAlignment="1"/>
    <xf numFmtId="0" fontId="3" fillId="18" borderId="2" xfId="5" applyFont="1" applyFill="1" applyBorder="1" applyAlignment="1"/>
    <xf numFmtId="0" fontId="3" fillId="27" borderId="2" xfId="5" applyFont="1" applyFill="1" applyBorder="1" applyAlignment="1"/>
    <xf numFmtId="0" fontId="3" fillId="28" borderId="2" xfId="5" applyFont="1" applyFill="1" applyBorder="1" applyAlignment="1"/>
    <xf numFmtId="0" fontId="3" fillId="10" borderId="2" xfId="5" applyFont="1" applyFill="1" applyBorder="1" applyAlignment="1"/>
    <xf numFmtId="0" fontId="3" fillId="29" borderId="2" xfId="5" applyFont="1" applyFill="1" applyBorder="1" applyAlignment="1"/>
    <xf numFmtId="0" fontId="3" fillId="30" borderId="2" xfId="5" applyFont="1" applyFill="1" applyBorder="1" applyAlignment="1"/>
    <xf numFmtId="0" fontId="3" fillId="9" borderId="2" xfId="5" applyFont="1" applyFill="1" applyBorder="1" applyAlignment="1"/>
    <xf numFmtId="0" fontId="3" fillId="31" borderId="2" xfId="5" applyFont="1" applyFill="1" applyBorder="1" applyAlignment="1"/>
    <xf numFmtId="0" fontId="3" fillId="24" borderId="2" xfId="5" applyFont="1" applyFill="1" applyBorder="1" applyAlignment="1"/>
    <xf numFmtId="0" fontId="3" fillId="11" borderId="2" xfId="5" applyFont="1" applyFill="1" applyBorder="1" applyAlignment="1"/>
    <xf numFmtId="0" fontId="3" fillId="32" borderId="2" xfId="5" applyFont="1" applyFill="1" applyBorder="1" applyAlignment="1"/>
    <xf numFmtId="0" fontId="3" fillId="13" borderId="2" xfId="5" applyFont="1" applyFill="1" applyBorder="1" applyAlignment="1"/>
    <xf numFmtId="0" fontId="3" fillId="14" borderId="2" xfId="5" applyFont="1" applyFill="1" applyBorder="1" applyAlignment="1"/>
    <xf numFmtId="0" fontId="3" fillId="8" borderId="2" xfId="5" applyFont="1" applyFill="1" applyBorder="1" applyAlignment="1"/>
    <xf numFmtId="0" fontId="3" fillId="11" borderId="2" xfId="0" applyFont="1" applyFill="1" applyBorder="1" applyAlignment="1">
      <alignment horizontal="left"/>
    </xf>
    <xf numFmtId="0" fontId="3" fillId="15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1" borderId="6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8" borderId="3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4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0" fontId="4" fillId="15" borderId="3" xfId="0" applyFont="1" applyFill="1" applyBorder="1" applyAlignment="1">
      <alignment vertical="center"/>
    </xf>
    <xf numFmtId="0" fontId="4" fillId="15" borderId="10" xfId="0" applyFont="1" applyFill="1" applyBorder="1" applyAlignment="1">
      <alignment vertical="center"/>
    </xf>
    <xf numFmtId="0" fontId="4" fillId="15" borderId="4" xfId="0" applyFont="1" applyFill="1" applyBorder="1" applyAlignment="1">
      <alignment vertical="center"/>
    </xf>
    <xf numFmtId="0" fontId="3" fillId="13" borderId="6" xfId="0" applyFont="1" applyFill="1" applyBorder="1" applyAlignment="1"/>
    <xf numFmtId="0" fontId="3" fillId="13" borderId="9" xfId="0" applyFont="1" applyFill="1" applyBorder="1" applyAlignment="1"/>
    <xf numFmtId="0" fontId="3" fillId="13" borderId="5" xfId="0" applyFont="1" applyFill="1" applyBorder="1" applyAlignment="1"/>
    <xf numFmtId="0" fontId="3" fillId="15" borderId="6" xfId="0" applyFont="1" applyFill="1" applyBorder="1" applyAlignment="1"/>
    <xf numFmtId="0" fontId="3" fillId="15" borderId="9" xfId="0" applyFont="1" applyFill="1" applyBorder="1" applyAlignment="1"/>
    <xf numFmtId="0" fontId="3" fillId="15" borderId="5" xfId="0" applyFont="1" applyFill="1" applyBorder="1" applyAlignment="1"/>
    <xf numFmtId="0" fontId="3" fillId="12" borderId="8" xfId="0" applyFont="1" applyFill="1" applyBorder="1" applyAlignment="1"/>
    <xf numFmtId="0" fontId="3" fillId="12" borderId="7" xfId="0" applyFont="1" applyFill="1" applyBorder="1" applyAlignment="1"/>
    <xf numFmtId="0" fontId="3" fillId="18" borderId="6" xfId="0" applyFont="1" applyFill="1" applyBorder="1" applyAlignment="1"/>
    <xf numFmtId="0" fontId="3" fillId="18" borderId="9" xfId="0" applyFont="1" applyFill="1" applyBorder="1" applyAlignment="1"/>
    <xf numFmtId="0" fontId="3" fillId="18" borderId="5" xfId="0" applyFont="1" applyFill="1" applyBorder="1" applyAlignment="1"/>
    <xf numFmtId="0" fontId="3" fillId="27" borderId="6" xfId="0" applyFont="1" applyFill="1" applyBorder="1" applyAlignment="1"/>
    <xf numFmtId="0" fontId="3" fillId="27" borderId="9" xfId="0" applyFont="1" applyFill="1" applyBorder="1" applyAlignment="1"/>
    <xf numFmtId="0" fontId="3" fillId="27" borderId="5" xfId="0" applyFont="1" applyFill="1" applyBorder="1" applyAlignment="1"/>
    <xf numFmtId="0" fontId="3" fillId="28" borderId="6" xfId="0" applyFont="1" applyFill="1" applyBorder="1" applyAlignment="1"/>
    <xf numFmtId="0" fontId="3" fillId="28" borderId="9" xfId="0" applyFont="1" applyFill="1" applyBorder="1" applyAlignment="1"/>
    <xf numFmtId="0" fontId="3" fillId="28" borderId="5" xfId="0" applyFont="1" applyFill="1" applyBorder="1" applyAlignment="1"/>
    <xf numFmtId="0" fontId="3" fillId="10" borderId="6" xfId="0" applyFont="1" applyFill="1" applyBorder="1" applyAlignment="1"/>
    <xf numFmtId="0" fontId="3" fillId="10" borderId="9" xfId="0" applyFont="1" applyFill="1" applyBorder="1" applyAlignment="1"/>
    <xf numFmtId="0" fontId="3" fillId="10" borderId="5" xfId="0" applyFont="1" applyFill="1" applyBorder="1" applyAlignment="1"/>
    <xf numFmtId="0" fontId="4" fillId="13" borderId="2" xfId="0" applyFont="1" applyFill="1" applyBorder="1" applyAlignment="1">
      <alignment vertical="center"/>
    </xf>
    <xf numFmtId="0" fontId="3" fillId="14" borderId="6" xfId="0" applyFont="1" applyFill="1" applyBorder="1" applyAlignment="1"/>
    <xf numFmtId="0" fontId="3" fillId="14" borderId="9" xfId="0" applyFont="1" applyFill="1" applyBorder="1" applyAlignment="1"/>
    <xf numFmtId="0" fontId="3" fillId="14" borderId="5" xfId="0" applyFont="1" applyFill="1" applyBorder="1" applyAlignment="1"/>
    <xf numFmtId="0" fontId="3" fillId="8" borderId="2" xfId="0" applyFont="1" applyFill="1" applyBorder="1" applyAlignment="1"/>
    <xf numFmtId="0" fontId="3" fillId="29" borderId="6" xfId="0" applyFont="1" applyFill="1" applyBorder="1" applyAlignment="1"/>
    <xf numFmtId="0" fontId="3" fillId="29" borderId="9" xfId="0" applyFont="1" applyFill="1" applyBorder="1" applyAlignment="1"/>
    <xf numFmtId="0" fontId="3" fillId="29" borderId="5" xfId="0" applyFont="1" applyFill="1" applyBorder="1" applyAlignment="1"/>
    <xf numFmtId="0" fontId="3" fillId="30" borderId="6" xfId="0" applyFont="1" applyFill="1" applyBorder="1" applyAlignment="1"/>
    <xf numFmtId="0" fontId="3" fillId="30" borderId="9" xfId="0" applyFont="1" applyFill="1" applyBorder="1" applyAlignment="1"/>
    <xf numFmtId="0" fontId="3" fillId="30" borderId="5" xfId="0" applyFont="1" applyFill="1" applyBorder="1" applyAlignment="1"/>
    <xf numFmtId="0" fontId="3" fillId="9" borderId="6" xfId="0" applyFont="1" applyFill="1" applyBorder="1" applyAlignment="1"/>
    <xf numFmtId="0" fontId="3" fillId="9" borderId="9" xfId="0" applyFont="1" applyFill="1" applyBorder="1" applyAlignment="1"/>
    <xf numFmtId="0" fontId="3" fillId="9" borderId="5" xfId="0" applyFont="1" applyFill="1" applyBorder="1" applyAlignment="1"/>
    <xf numFmtId="0" fontId="3" fillId="31" borderId="6" xfId="0" applyFont="1" applyFill="1" applyBorder="1" applyAlignment="1"/>
    <xf numFmtId="0" fontId="3" fillId="31" borderId="9" xfId="0" applyFont="1" applyFill="1" applyBorder="1" applyAlignment="1"/>
    <xf numFmtId="0" fontId="3" fillId="31" borderId="5" xfId="0" applyFont="1" applyFill="1" applyBorder="1" applyAlignment="1"/>
    <xf numFmtId="0" fontId="3" fillId="24" borderId="6" xfId="0" applyFont="1" applyFill="1" applyBorder="1" applyAlignment="1"/>
    <xf numFmtId="0" fontId="3" fillId="24" borderId="9" xfId="0" applyFont="1" applyFill="1" applyBorder="1" applyAlignment="1"/>
    <xf numFmtId="0" fontId="3" fillId="24" borderId="5" xfId="0" applyFont="1" applyFill="1" applyBorder="1" applyAlignment="1"/>
    <xf numFmtId="0" fontId="3" fillId="11" borderId="6" xfId="0" applyFont="1" applyFill="1" applyBorder="1" applyAlignment="1"/>
    <xf numFmtId="0" fontId="3" fillId="11" borderId="9" xfId="0" applyFont="1" applyFill="1" applyBorder="1" applyAlignment="1"/>
    <xf numFmtId="0" fontId="3" fillId="11" borderId="5" xfId="0" applyFont="1" applyFill="1" applyBorder="1" applyAlignment="1"/>
    <xf numFmtId="0" fontId="3" fillId="32" borderId="6" xfId="0" applyFont="1" applyFill="1" applyBorder="1" applyAlignment="1"/>
    <xf numFmtId="0" fontId="3" fillId="32" borderId="9" xfId="0" applyFont="1" applyFill="1" applyBorder="1" applyAlignment="1"/>
    <xf numFmtId="0" fontId="3" fillId="32" borderId="5" xfId="0" applyFont="1" applyFill="1" applyBorder="1" applyAlignment="1"/>
    <xf numFmtId="0" fontId="4" fillId="18" borderId="2" xfId="6" applyFont="1" applyFill="1" applyBorder="1" applyAlignment="1">
      <alignment horizontal="center" vertical="center"/>
    </xf>
    <xf numFmtId="0" fontId="4" fillId="15" borderId="2" xfId="5" applyFont="1" applyFill="1" applyBorder="1" applyAlignment="1">
      <alignment horizontal="center" vertical="center"/>
    </xf>
    <xf numFmtId="0" fontId="4" fillId="26" borderId="2" xfId="6" applyFont="1" applyFill="1" applyBorder="1" applyAlignment="1">
      <alignment horizontal="center" vertical="center"/>
    </xf>
    <xf numFmtId="0" fontId="4" fillId="15" borderId="2" xfId="6" applyFont="1" applyFill="1" applyBorder="1" applyAlignment="1">
      <alignment horizontal="center" vertical="center"/>
    </xf>
    <xf numFmtId="0" fontId="4" fillId="29" borderId="2" xfId="1" applyFont="1" applyFill="1" applyBorder="1" applyAlignment="1">
      <alignment horizontal="center"/>
    </xf>
    <xf numFmtId="0" fontId="4" fillId="14" borderId="2" xfId="1" applyFont="1" applyFill="1" applyBorder="1" applyAlignment="1">
      <alignment horizontal="center"/>
    </xf>
    <xf numFmtId="0" fontId="4" fillId="31" borderId="2" xfId="1" applyFont="1" applyFill="1" applyBorder="1" applyAlignment="1">
      <alignment horizontal="center"/>
    </xf>
    <xf numFmtId="0" fontId="4" fillId="11" borderId="2" xfId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/>
    </xf>
    <xf numFmtId="1" fontId="3" fillId="8" borderId="2" xfId="6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8" borderId="2" xfId="0" applyFont="1" applyFill="1" applyBorder="1" applyAlignment="1">
      <alignment horizontal="left"/>
    </xf>
  </cellXfs>
  <cellStyles count="79">
    <cellStyle name="20% - Accent1" xfId="2" builtinId="30"/>
    <cellStyle name="20% - Accent2" xfId="3" builtinId="34"/>
    <cellStyle name="20% - Accent4" xfId="4" builtinId="42"/>
    <cellStyle name="20% - Accent5" xfId="5" builtinId="46"/>
    <cellStyle name="20% - Accent6" xfId="6" builtinId="50"/>
    <cellStyle name="Calculation" xfId="1" builtinId="22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colors>
    <mruColors>
      <color rgb="FF14F3DB"/>
      <color rgb="FF87D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B1" workbookViewId="0">
      <selection activeCell="C3" sqref="C3"/>
    </sheetView>
  </sheetViews>
  <sheetFormatPr baseColWidth="10" defaultColWidth="8.83203125" defaultRowHeight="15" x14ac:dyDescent="0.2"/>
  <cols>
    <col min="1" max="1" width="26.83203125" style="2" customWidth="1"/>
    <col min="2" max="2" width="24.6640625" style="2" bestFit="1" customWidth="1"/>
    <col min="3" max="3" width="13.6640625" style="2" bestFit="1" customWidth="1"/>
    <col min="4" max="10" width="8.83203125" style="2"/>
    <col min="11" max="11" width="18.33203125" style="2" customWidth="1"/>
    <col min="12" max="12" width="33.33203125" style="2" customWidth="1"/>
    <col min="13" max="19" width="8.83203125" style="2"/>
    <col min="20" max="20" width="16.6640625" style="2" bestFit="1" customWidth="1"/>
    <col min="21" max="21" width="30.33203125" style="2" customWidth="1"/>
    <col min="22" max="16384" width="8.83203125" style="2"/>
  </cols>
  <sheetData>
    <row r="1" spans="1:21" ht="15" customHeight="1" x14ac:dyDescent="0.2">
      <c r="A1" s="196" t="s">
        <v>0</v>
      </c>
      <c r="B1" s="197" t="s">
        <v>104</v>
      </c>
      <c r="C1" s="196" t="s">
        <v>106</v>
      </c>
      <c r="D1" s="199" t="s">
        <v>1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5" customHeight="1" x14ac:dyDescent="0.2">
      <c r="A2" s="196"/>
      <c r="B2" s="198"/>
      <c r="C2" s="196"/>
      <c r="D2" s="55" t="s">
        <v>73</v>
      </c>
      <c r="E2" s="55" t="s">
        <v>74</v>
      </c>
      <c r="F2" s="55" t="s">
        <v>75</v>
      </c>
      <c r="G2" s="55" t="s">
        <v>76</v>
      </c>
      <c r="H2" s="55" t="s">
        <v>77</v>
      </c>
      <c r="I2" s="55" t="s">
        <v>78</v>
      </c>
      <c r="J2" s="55" t="s">
        <v>79</v>
      </c>
      <c r="K2" s="23" t="s">
        <v>87</v>
      </c>
      <c r="L2" s="23" t="s">
        <v>88</v>
      </c>
      <c r="M2" s="55" t="s">
        <v>80</v>
      </c>
      <c r="N2" s="55" t="s">
        <v>81</v>
      </c>
      <c r="O2" s="55" t="s">
        <v>82</v>
      </c>
      <c r="P2" s="55" t="s">
        <v>83</v>
      </c>
      <c r="Q2" s="55" t="s">
        <v>84</v>
      </c>
      <c r="R2" s="55" t="s">
        <v>85</v>
      </c>
      <c r="S2" s="55" t="s">
        <v>86</v>
      </c>
      <c r="T2" s="56" t="s">
        <v>87</v>
      </c>
      <c r="U2" s="23" t="s">
        <v>89</v>
      </c>
    </row>
    <row r="3" spans="1:21" ht="16" x14ac:dyDescent="0.2">
      <c r="A3" s="200" t="s">
        <v>67</v>
      </c>
      <c r="B3" s="38" t="s">
        <v>59</v>
      </c>
      <c r="C3" s="65">
        <v>240.25</v>
      </c>
      <c r="D3" s="65">
        <v>240.25</v>
      </c>
      <c r="E3" s="65">
        <v>247</v>
      </c>
      <c r="F3" s="65">
        <v>248.99</v>
      </c>
      <c r="G3" s="65" t="s">
        <v>90</v>
      </c>
      <c r="H3" s="65">
        <v>251.44</v>
      </c>
      <c r="I3" s="65">
        <v>253.88</v>
      </c>
      <c r="J3" s="65">
        <v>260</v>
      </c>
      <c r="K3" s="25">
        <f t="shared" ref="K3:K8" si="0">J3-C3</f>
        <v>19.75</v>
      </c>
      <c r="L3" s="26">
        <f t="shared" ref="L3:L8" si="1">K3/C3*100</f>
        <v>8.220603537981269</v>
      </c>
      <c r="M3" s="65">
        <v>262.22000000000003</v>
      </c>
      <c r="N3" s="65">
        <v>265.14999999999998</v>
      </c>
      <c r="O3" s="65">
        <v>274.14</v>
      </c>
      <c r="P3" s="65">
        <v>275.66000000000003</v>
      </c>
      <c r="Q3" s="65">
        <v>276</v>
      </c>
      <c r="R3" s="65">
        <v>277.14</v>
      </c>
      <c r="S3" s="65">
        <v>278.31</v>
      </c>
      <c r="T3" s="59">
        <f t="shared" ref="T3:T8" si="2">S3-C3</f>
        <v>38.06</v>
      </c>
      <c r="U3" s="26">
        <f t="shared" ref="U3:U8" si="3">T3/C3*100</f>
        <v>15.841831425598334</v>
      </c>
    </row>
    <row r="4" spans="1:21" ht="16" x14ac:dyDescent="0.2">
      <c r="A4" s="200"/>
      <c r="B4" s="38" t="s">
        <v>60</v>
      </c>
      <c r="C4" s="65">
        <v>245.11</v>
      </c>
      <c r="D4" s="65">
        <v>245.11</v>
      </c>
      <c r="E4" s="65">
        <v>248.24</v>
      </c>
      <c r="F4" s="65">
        <v>255.63</v>
      </c>
      <c r="G4" s="65">
        <v>257.69</v>
      </c>
      <c r="H4" s="65">
        <v>260.85000000000002</v>
      </c>
      <c r="I4" s="65">
        <v>263.44</v>
      </c>
      <c r="J4" s="65">
        <v>265</v>
      </c>
      <c r="K4" s="25">
        <f t="shared" si="0"/>
        <v>19.889999999999986</v>
      </c>
      <c r="L4" s="26">
        <f t="shared" si="1"/>
        <v>8.1147240014687227</v>
      </c>
      <c r="M4" s="65">
        <v>266.17</v>
      </c>
      <c r="N4" s="65">
        <v>268.22000000000003</v>
      </c>
      <c r="O4" s="65">
        <v>270.79000000000002</v>
      </c>
      <c r="P4" s="65">
        <v>272.18</v>
      </c>
      <c r="Q4" s="65">
        <v>275</v>
      </c>
      <c r="R4" s="65">
        <v>277.77</v>
      </c>
      <c r="S4" s="65">
        <v>282</v>
      </c>
      <c r="T4" s="59">
        <f t="shared" si="2"/>
        <v>36.889999999999986</v>
      </c>
      <c r="U4" s="26">
        <f t="shared" si="3"/>
        <v>15.050385541185584</v>
      </c>
    </row>
    <row r="5" spans="1:21" ht="16" x14ac:dyDescent="0.2">
      <c r="A5" s="200"/>
      <c r="B5" s="38" t="s">
        <v>61</v>
      </c>
      <c r="C5" s="65">
        <v>242.4</v>
      </c>
      <c r="D5" s="65">
        <v>242.4</v>
      </c>
      <c r="E5" s="65">
        <v>250.84</v>
      </c>
      <c r="F5" s="65">
        <v>253</v>
      </c>
      <c r="G5" s="65">
        <v>255.65</v>
      </c>
      <c r="H5" s="65">
        <v>255</v>
      </c>
      <c r="I5" s="65">
        <v>258.22000000000003</v>
      </c>
      <c r="J5" s="65">
        <v>260.55</v>
      </c>
      <c r="K5" s="25">
        <f t="shared" si="0"/>
        <v>18.150000000000006</v>
      </c>
      <c r="L5" s="26">
        <f t="shared" si="1"/>
        <v>7.4876237623762405</v>
      </c>
      <c r="M5" s="65">
        <v>261</v>
      </c>
      <c r="N5" s="65">
        <v>263.22000000000003</v>
      </c>
      <c r="O5" s="65">
        <v>265.11</v>
      </c>
      <c r="P5" s="65">
        <v>266.83999999999997</v>
      </c>
      <c r="Q5" s="65">
        <v>270.98</v>
      </c>
      <c r="R5" s="65">
        <v>273.41000000000003</v>
      </c>
      <c r="S5" s="65">
        <v>278.88</v>
      </c>
      <c r="T5" s="59">
        <f t="shared" si="2"/>
        <v>36.47999999999999</v>
      </c>
      <c r="U5" s="26">
        <f t="shared" si="3"/>
        <v>15.049504950495047</v>
      </c>
    </row>
    <row r="6" spans="1:21" ht="16" x14ac:dyDescent="0.2">
      <c r="A6" s="200"/>
      <c r="B6" s="38" t="s">
        <v>62</v>
      </c>
      <c r="C6" s="65">
        <v>245</v>
      </c>
      <c r="D6" s="65">
        <v>247.42</v>
      </c>
      <c r="E6" s="65">
        <v>251.94</v>
      </c>
      <c r="F6" s="65">
        <v>255</v>
      </c>
      <c r="G6" s="65">
        <v>259.16000000000003</v>
      </c>
      <c r="H6" s="65">
        <v>260.3</v>
      </c>
      <c r="I6" s="65">
        <v>260.99</v>
      </c>
      <c r="J6" s="65">
        <v>262</v>
      </c>
      <c r="K6" s="25">
        <f t="shared" si="0"/>
        <v>17</v>
      </c>
      <c r="L6" s="26">
        <f t="shared" si="1"/>
        <v>6.9387755102040813</v>
      </c>
      <c r="M6" s="65">
        <v>266.66000000000003</v>
      </c>
      <c r="N6" s="65">
        <v>269.64999999999998</v>
      </c>
      <c r="O6" s="65">
        <v>271.61</v>
      </c>
      <c r="P6" s="65">
        <v>274</v>
      </c>
      <c r="Q6" s="65">
        <v>275.57</v>
      </c>
      <c r="R6" s="65">
        <v>277</v>
      </c>
      <c r="S6" s="65">
        <v>280</v>
      </c>
      <c r="T6" s="59">
        <f t="shared" si="2"/>
        <v>35</v>
      </c>
      <c r="U6" s="26">
        <f t="shared" si="3"/>
        <v>14.285714285714285</v>
      </c>
    </row>
    <row r="7" spans="1:21" ht="16" x14ac:dyDescent="0.2">
      <c r="A7" s="200"/>
      <c r="B7" s="38" t="s">
        <v>63</v>
      </c>
      <c r="C7" s="65">
        <v>246.2</v>
      </c>
      <c r="D7" s="65">
        <v>245.33</v>
      </c>
      <c r="E7" s="65">
        <v>249.1</v>
      </c>
      <c r="F7" s="65">
        <v>253.9</v>
      </c>
      <c r="G7" s="65">
        <v>255</v>
      </c>
      <c r="H7" s="65">
        <v>260.82</v>
      </c>
      <c r="I7" s="65">
        <v>265.38</v>
      </c>
      <c r="J7" s="65">
        <v>265</v>
      </c>
      <c r="K7" s="25">
        <f t="shared" si="0"/>
        <v>18.800000000000011</v>
      </c>
      <c r="L7" s="26">
        <f t="shared" si="1"/>
        <v>7.6360682372055289</v>
      </c>
      <c r="M7" s="65">
        <v>268.99</v>
      </c>
      <c r="N7" s="65">
        <v>270.64999999999998</v>
      </c>
      <c r="O7" s="65">
        <v>273.94</v>
      </c>
      <c r="P7" s="65">
        <v>276.35000000000002</v>
      </c>
      <c r="Q7" s="65">
        <v>277.33</v>
      </c>
      <c r="R7" s="65">
        <v>278.12</v>
      </c>
      <c r="S7" s="65">
        <v>282.22000000000003</v>
      </c>
      <c r="T7" s="59">
        <f t="shared" si="2"/>
        <v>36.020000000000039</v>
      </c>
      <c r="U7" s="26">
        <f t="shared" si="3"/>
        <v>14.630381803411877</v>
      </c>
    </row>
    <row r="8" spans="1:21" ht="16" x14ac:dyDescent="0.2">
      <c r="A8" s="200"/>
      <c r="B8" s="38" t="s">
        <v>64</v>
      </c>
      <c r="C8" s="65">
        <v>249.34</v>
      </c>
      <c r="D8" s="65">
        <v>251.65</v>
      </c>
      <c r="E8" s="65">
        <v>254.33</v>
      </c>
      <c r="F8" s="65">
        <v>255.1</v>
      </c>
      <c r="G8" s="65">
        <v>258.2</v>
      </c>
      <c r="H8" s="65">
        <v>260</v>
      </c>
      <c r="I8" s="65">
        <v>266</v>
      </c>
      <c r="J8" s="65">
        <v>268</v>
      </c>
      <c r="K8" s="25">
        <f t="shared" si="0"/>
        <v>18.659999999999997</v>
      </c>
      <c r="L8" s="26">
        <f t="shared" si="1"/>
        <v>7.4837571187936129</v>
      </c>
      <c r="M8" s="65">
        <v>270.04000000000002</v>
      </c>
      <c r="N8" s="65">
        <v>272.22000000000003</v>
      </c>
      <c r="O8" s="65">
        <v>273.18</v>
      </c>
      <c r="P8" s="65">
        <v>275.88</v>
      </c>
      <c r="Q8" s="65">
        <v>277.11</v>
      </c>
      <c r="R8" s="65">
        <v>278.94</v>
      </c>
      <c r="S8" s="65">
        <v>284.31</v>
      </c>
      <c r="T8" s="59">
        <f t="shared" si="2"/>
        <v>34.97</v>
      </c>
      <c r="U8" s="26">
        <f t="shared" si="3"/>
        <v>14.025026068821688</v>
      </c>
    </row>
    <row r="9" spans="1:21" ht="16" x14ac:dyDescent="0.2">
      <c r="A9" s="201" t="s">
        <v>51</v>
      </c>
      <c r="B9" s="57" t="s">
        <v>59</v>
      </c>
      <c r="C9" s="66">
        <v>248.14</v>
      </c>
      <c r="D9" s="66">
        <v>248.14</v>
      </c>
      <c r="E9" s="1">
        <v>254.11</v>
      </c>
      <c r="F9" s="1">
        <v>259.33</v>
      </c>
      <c r="G9" s="1">
        <v>263.01</v>
      </c>
      <c r="H9" s="1">
        <v>268.64999999999998</v>
      </c>
      <c r="I9" s="1">
        <v>270.14999999999998</v>
      </c>
      <c r="J9" s="1">
        <v>267.56</v>
      </c>
      <c r="K9" s="32">
        <f t="shared" ref="K9:K20" si="4">J9-C9</f>
        <v>19.420000000000016</v>
      </c>
      <c r="L9" s="33">
        <f t="shared" ref="L9:L20" si="5">K9/C9*100</f>
        <v>7.8262271298460613</v>
      </c>
      <c r="M9" s="1">
        <v>269.74</v>
      </c>
      <c r="N9" s="1">
        <v>272.49</v>
      </c>
      <c r="O9" s="1">
        <v>274.11</v>
      </c>
      <c r="P9" s="1">
        <v>277.29000000000002</v>
      </c>
      <c r="Q9" s="1">
        <v>280</v>
      </c>
      <c r="R9" s="1">
        <v>285.33999999999997</v>
      </c>
      <c r="S9" s="67">
        <v>286.33</v>
      </c>
      <c r="T9" s="58">
        <f t="shared" ref="T9:T20" si="6">S9-C9</f>
        <v>38.19</v>
      </c>
      <c r="U9" s="33">
        <f t="shared" ref="U9:U20" si="7">T9/C9*100</f>
        <v>15.390505359877487</v>
      </c>
    </row>
    <row r="10" spans="1:21" ht="16" x14ac:dyDescent="0.2">
      <c r="A10" s="201"/>
      <c r="B10" s="57" t="s">
        <v>60</v>
      </c>
      <c r="C10" s="66">
        <v>242.29</v>
      </c>
      <c r="D10" s="66">
        <v>242.29</v>
      </c>
      <c r="E10" s="1">
        <v>262</v>
      </c>
      <c r="F10" s="1">
        <v>268.68</v>
      </c>
      <c r="G10" s="1">
        <v>267.85000000000002</v>
      </c>
      <c r="H10" s="1">
        <v>261.25</v>
      </c>
      <c r="I10" s="1">
        <v>257.5</v>
      </c>
      <c r="J10" s="1">
        <v>261.11</v>
      </c>
      <c r="K10" s="32">
        <f t="shared" si="4"/>
        <v>18.820000000000022</v>
      </c>
      <c r="L10" s="33">
        <f t="shared" si="5"/>
        <v>7.7675512815221515</v>
      </c>
      <c r="M10" s="1">
        <v>266.86</v>
      </c>
      <c r="N10" s="1">
        <v>267.16000000000003</v>
      </c>
      <c r="O10" s="1">
        <v>270.97000000000003</v>
      </c>
      <c r="P10" s="1">
        <v>272.99</v>
      </c>
      <c r="Q10" s="1">
        <v>274.44</v>
      </c>
      <c r="R10" s="1">
        <v>279.38</v>
      </c>
      <c r="S10" s="1">
        <v>281</v>
      </c>
      <c r="T10" s="58">
        <f t="shared" si="6"/>
        <v>38.710000000000008</v>
      </c>
      <c r="U10" s="33">
        <f t="shared" si="7"/>
        <v>15.976722109868344</v>
      </c>
    </row>
    <row r="11" spans="1:21" ht="16" x14ac:dyDescent="0.2">
      <c r="A11" s="201"/>
      <c r="B11" s="57" t="s">
        <v>61</v>
      </c>
      <c r="C11" s="66">
        <v>250</v>
      </c>
      <c r="D11" s="66">
        <v>252</v>
      </c>
      <c r="E11" s="1">
        <v>273.56</v>
      </c>
      <c r="F11" s="1">
        <v>270.06</v>
      </c>
      <c r="G11" s="1">
        <v>270.14999999999998</v>
      </c>
      <c r="H11" s="1">
        <v>276.3</v>
      </c>
      <c r="I11" s="1">
        <v>267.95</v>
      </c>
      <c r="J11" s="1">
        <v>268.33999999999997</v>
      </c>
      <c r="K11" s="32">
        <f t="shared" si="4"/>
        <v>18.339999999999975</v>
      </c>
      <c r="L11" s="33">
        <f t="shared" si="5"/>
        <v>7.3359999999999896</v>
      </c>
      <c r="M11" s="1">
        <v>271.13</v>
      </c>
      <c r="N11" s="1">
        <v>375.99</v>
      </c>
      <c r="O11" s="1">
        <v>277.98</v>
      </c>
      <c r="P11" s="1">
        <v>278</v>
      </c>
      <c r="Q11" s="1">
        <v>280.10000000000002</v>
      </c>
      <c r="R11" s="1">
        <v>281.61</v>
      </c>
      <c r="S11" s="1">
        <v>285.55</v>
      </c>
      <c r="T11" s="58">
        <f t="shared" si="6"/>
        <v>35.550000000000011</v>
      </c>
      <c r="U11" s="33">
        <f t="shared" si="7"/>
        <v>14.220000000000004</v>
      </c>
    </row>
    <row r="12" spans="1:21" ht="16" x14ac:dyDescent="0.2">
      <c r="A12" s="201"/>
      <c r="B12" s="57" t="s">
        <v>62</v>
      </c>
      <c r="C12" s="66">
        <v>250.64</v>
      </c>
      <c r="D12" s="66">
        <v>254.18</v>
      </c>
      <c r="E12" s="1">
        <v>255.01</v>
      </c>
      <c r="F12" s="1">
        <v>259.91000000000003</v>
      </c>
      <c r="G12" s="1">
        <v>260.22000000000003</v>
      </c>
      <c r="H12" s="1">
        <v>259.99</v>
      </c>
      <c r="I12" s="1">
        <v>262.87</v>
      </c>
      <c r="J12" s="1">
        <v>269</v>
      </c>
      <c r="K12" s="32">
        <f t="shared" si="4"/>
        <v>18.360000000000014</v>
      </c>
      <c r="L12" s="33">
        <f t="shared" si="5"/>
        <v>7.3252473667411486</v>
      </c>
      <c r="M12" s="1">
        <v>270.12</v>
      </c>
      <c r="N12" s="1">
        <v>275</v>
      </c>
      <c r="O12" s="1">
        <v>277.91000000000003</v>
      </c>
      <c r="P12" s="1">
        <v>279.89</v>
      </c>
      <c r="Q12" s="1">
        <v>280</v>
      </c>
      <c r="R12" s="1">
        <v>281.48</v>
      </c>
      <c r="S12" s="1">
        <v>286.33999999999997</v>
      </c>
      <c r="T12" s="58">
        <f t="shared" si="6"/>
        <v>35.699999999999989</v>
      </c>
      <c r="U12" s="33">
        <f t="shared" si="7"/>
        <v>14.243536546441108</v>
      </c>
    </row>
    <row r="13" spans="1:21" ht="16" x14ac:dyDescent="0.2">
      <c r="A13" s="201"/>
      <c r="B13" s="57" t="s">
        <v>63</v>
      </c>
      <c r="C13" s="66">
        <v>247.28</v>
      </c>
      <c r="D13" s="66">
        <v>247.28</v>
      </c>
      <c r="E13" s="1">
        <v>254.31</v>
      </c>
      <c r="F13" s="1">
        <v>255.07</v>
      </c>
      <c r="G13" s="1">
        <v>258</v>
      </c>
      <c r="H13" s="1">
        <v>259.99</v>
      </c>
      <c r="I13" s="1">
        <v>263.33</v>
      </c>
      <c r="J13" s="1">
        <v>266</v>
      </c>
      <c r="K13" s="32">
        <f t="shared" si="4"/>
        <v>18.72</v>
      </c>
      <c r="L13" s="33">
        <f t="shared" si="5"/>
        <v>7.570365577483015</v>
      </c>
      <c r="M13" s="1">
        <v>289.05</v>
      </c>
      <c r="N13" s="1">
        <v>289.93</v>
      </c>
      <c r="O13" s="1">
        <v>285.88</v>
      </c>
      <c r="P13" s="1">
        <v>281.25</v>
      </c>
      <c r="Q13" s="1">
        <v>276.43</v>
      </c>
      <c r="R13" s="1">
        <v>281.07</v>
      </c>
      <c r="S13" s="1">
        <v>284.47000000000003</v>
      </c>
      <c r="T13" s="58">
        <f t="shared" si="6"/>
        <v>37.190000000000026</v>
      </c>
      <c r="U13" s="33">
        <f t="shared" si="7"/>
        <v>15.039631187318031</v>
      </c>
    </row>
    <row r="14" spans="1:21" ht="16" x14ac:dyDescent="0.2">
      <c r="A14" s="201"/>
      <c r="B14" s="57" t="s">
        <v>64</v>
      </c>
      <c r="C14" s="66">
        <v>246.88</v>
      </c>
      <c r="D14" s="66">
        <v>246.88</v>
      </c>
      <c r="E14" s="1">
        <v>250</v>
      </c>
      <c r="F14" s="1">
        <v>254.01</v>
      </c>
      <c r="G14" s="1">
        <v>255</v>
      </c>
      <c r="H14" s="1">
        <v>257.99</v>
      </c>
      <c r="I14" s="1">
        <v>261.51</v>
      </c>
      <c r="J14" s="1">
        <v>265</v>
      </c>
      <c r="K14" s="32">
        <f t="shared" si="4"/>
        <v>18.120000000000005</v>
      </c>
      <c r="L14" s="33">
        <f t="shared" si="5"/>
        <v>7.3395981853532106</v>
      </c>
      <c r="M14" s="1">
        <v>266.66000000000003</v>
      </c>
      <c r="N14" s="1">
        <v>269.38</v>
      </c>
      <c r="O14" s="1">
        <v>272.20999999999998</v>
      </c>
      <c r="P14" s="1">
        <v>274.63</v>
      </c>
      <c r="Q14" s="1">
        <v>277.29000000000002</v>
      </c>
      <c r="R14" s="1">
        <v>279.91000000000003</v>
      </c>
      <c r="S14" s="1">
        <v>283.33</v>
      </c>
      <c r="T14" s="58">
        <f t="shared" si="6"/>
        <v>36.449999999999989</v>
      </c>
      <c r="U14" s="33">
        <f t="shared" si="7"/>
        <v>14.764257939079711</v>
      </c>
    </row>
    <row r="15" spans="1:21" ht="16" x14ac:dyDescent="0.2">
      <c r="A15" s="195" t="s">
        <v>52</v>
      </c>
      <c r="B15" s="62" t="s">
        <v>59</v>
      </c>
      <c r="C15" s="68">
        <v>244</v>
      </c>
      <c r="D15" s="68">
        <v>243.88</v>
      </c>
      <c r="E15" s="60">
        <v>245.99</v>
      </c>
      <c r="F15" s="60">
        <v>250.33</v>
      </c>
      <c r="G15" s="60">
        <v>251.94</v>
      </c>
      <c r="H15" s="60">
        <v>255</v>
      </c>
      <c r="I15" s="60">
        <v>259.58</v>
      </c>
      <c r="J15" s="69">
        <v>263.82</v>
      </c>
      <c r="K15" s="24">
        <f t="shared" si="4"/>
        <v>19.819999999999993</v>
      </c>
      <c r="L15" s="28">
        <f t="shared" si="5"/>
        <v>8.1229508196721287</v>
      </c>
      <c r="M15" s="60">
        <v>260</v>
      </c>
      <c r="N15" s="60">
        <v>263.33999999999997</v>
      </c>
      <c r="O15" s="60">
        <v>269.99</v>
      </c>
      <c r="P15" s="60">
        <v>271.11</v>
      </c>
      <c r="Q15" s="60">
        <v>276.66000000000003</v>
      </c>
      <c r="R15" s="60">
        <v>277.42</v>
      </c>
      <c r="S15" s="68">
        <v>280.16000000000003</v>
      </c>
      <c r="T15" s="61">
        <f t="shared" si="6"/>
        <v>36.160000000000025</v>
      </c>
      <c r="U15" s="28">
        <f t="shared" si="7"/>
        <v>14.819672131147552</v>
      </c>
    </row>
    <row r="16" spans="1:21" ht="16" x14ac:dyDescent="0.2">
      <c r="A16" s="195"/>
      <c r="B16" s="62" t="s">
        <v>60</v>
      </c>
      <c r="C16" s="68">
        <v>237.26</v>
      </c>
      <c r="D16" s="68">
        <v>238.11</v>
      </c>
      <c r="E16" s="60">
        <v>240</v>
      </c>
      <c r="F16" s="60">
        <v>243.99</v>
      </c>
      <c r="G16" s="60">
        <v>245.31</v>
      </c>
      <c r="H16" s="60">
        <v>246.59</v>
      </c>
      <c r="I16" s="60">
        <v>250.14</v>
      </c>
      <c r="J16" s="69">
        <v>255.34</v>
      </c>
      <c r="K16" s="24">
        <f t="shared" si="4"/>
        <v>18.080000000000013</v>
      </c>
      <c r="L16" s="28">
        <f t="shared" si="5"/>
        <v>7.6203321250948379</v>
      </c>
      <c r="M16" s="60">
        <v>257.26</v>
      </c>
      <c r="N16" s="60">
        <v>261.45</v>
      </c>
      <c r="O16" s="60">
        <v>263.97000000000003</v>
      </c>
      <c r="P16" s="60">
        <v>267.77</v>
      </c>
      <c r="Q16" s="60">
        <v>269.18</v>
      </c>
      <c r="R16" s="60">
        <v>274.33999999999997</v>
      </c>
      <c r="S16" s="68">
        <v>275</v>
      </c>
      <c r="T16" s="61">
        <f t="shared" si="6"/>
        <v>37.740000000000009</v>
      </c>
      <c r="U16" s="28">
        <f t="shared" si="7"/>
        <v>15.906600354041982</v>
      </c>
    </row>
    <row r="17" spans="1:21" ht="16" x14ac:dyDescent="0.2">
      <c r="A17" s="195"/>
      <c r="B17" s="62" t="s">
        <v>61</v>
      </c>
      <c r="C17" s="68">
        <v>243.6</v>
      </c>
      <c r="D17" s="68">
        <v>243.89</v>
      </c>
      <c r="E17" s="60">
        <v>245.91</v>
      </c>
      <c r="F17" s="60">
        <v>247.1</v>
      </c>
      <c r="G17" s="60">
        <v>248.45</v>
      </c>
      <c r="H17" s="60">
        <v>256.41000000000003</v>
      </c>
      <c r="I17" s="60">
        <v>260.33</v>
      </c>
      <c r="J17" s="69">
        <v>261.38</v>
      </c>
      <c r="K17" s="24">
        <f t="shared" si="4"/>
        <v>17.78</v>
      </c>
      <c r="L17" s="28">
        <f t="shared" si="5"/>
        <v>7.2988505747126435</v>
      </c>
      <c r="M17" s="60">
        <v>265.55</v>
      </c>
      <c r="N17" s="60">
        <v>267.77</v>
      </c>
      <c r="O17" s="60">
        <v>269.08999999999997</v>
      </c>
      <c r="P17" s="60">
        <v>270</v>
      </c>
      <c r="Q17" s="60">
        <v>275.08</v>
      </c>
      <c r="R17" s="60">
        <v>277.14999999999998</v>
      </c>
      <c r="S17" s="68">
        <v>281.11</v>
      </c>
      <c r="T17" s="61">
        <f t="shared" si="6"/>
        <v>37.510000000000019</v>
      </c>
      <c r="U17" s="28">
        <f t="shared" si="7"/>
        <v>15.398193760262735</v>
      </c>
    </row>
    <row r="18" spans="1:21" ht="16" x14ac:dyDescent="0.2">
      <c r="A18" s="195"/>
      <c r="B18" s="62" t="s">
        <v>62</v>
      </c>
      <c r="C18" s="68">
        <v>244.5</v>
      </c>
      <c r="D18" s="68">
        <v>246.37</v>
      </c>
      <c r="E18" s="60">
        <v>247.22</v>
      </c>
      <c r="F18" s="60">
        <v>250.04</v>
      </c>
      <c r="G18" s="60">
        <v>254.45</v>
      </c>
      <c r="H18" s="60">
        <v>256.31</v>
      </c>
      <c r="I18" s="60">
        <v>258.36</v>
      </c>
      <c r="J18" s="69">
        <v>261.91000000000003</v>
      </c>
      <c r="K18" s="24">
        <f t="shared" si="4"/>
        <v>17.410000000000025</v>
      </c>
      <c r="L18" s="28">
        <f t="shared" si="5"/>
        <v>7.1206543967280265</v>
      </c>
      <c r="M18" s="60">
        <v>263.33</v>
      </c>
      <c r="N18" s="60">
        <v>265.18</v>
      </c>
      <c r="O18" s="60">
        <v>267.33999999999997</v>
      </c>
      <c r="P18" s="60">
        <v>266.17</v>
      </c>
      <c r="Q18" s="60">
        <v>270.93</v>
      </c>
      <c r="R18" s="60">
        <v>276.86</v>
      </c>
      <c r="S18" s="68">
        <v>279.99</v>
      </c>
      <c r="T18" s="61">
        <f t="shared" si="6"/>
        <v>35.490000000000009</v>
      </c>
      <c r="U18" s="28">
        <f t="shared" si="7"/>
        <v>14.515337423312888</v>
      </c>
    </row>
    <row r="19" spans="1:21" ht="16" x14ac:dyDescent="0.2">
      <c r="A19" s="195"/>
      <c r="B19" s="62" t="s">
        <v>63</v>
      </c>
      <c r="C19" s="68">
        <v>247.05</v>
      </c>
      <c r="D19" s="68">
        <v>248.37</v>
      </c>
      <c r="E19" s="60">
        <v>249</v>
      </c>
      <c r="F19" s="60">
        <v>251.95</v>
      </c>
      <c r="G19" s="60">
        <v>258</v>
      </c>
      <c r="H19" s="60">
        <v>259.32</v>
      </c>
      <c r="I19" s="60">
        <v>261.04000000000002</v>
      </c>
      <c r="J19" s="69">
        <v>265</v>
      </c>
      <c r="K19" s="24">
        <f t="shared" si="4"/>
        <v>17.949999999999989</v>
      </c>
      <c r="L19" s="28">
        <f t="shared" si="5"/>
        <v>7.2657356810362224</v>
      </c>
      <c r="M19" s="60">
        <v>266.17</v>
      </c>
      <c r="N19" s="60">
        <v>269.33999999999997</v>
      </c>
      <c r="O19" s="60">
        <v>270.08</v>
      </c>
      <c r="P19" s="60">
        <v>274.14</v>
      </c>
      <c r="Q19" s="60">
        <v>279.86</v>
      </c>
      <c r="R19" s="60" t="s">
        <v>91</v>
      </c>
      <c r="S19" s="68">
        <v>284.81</v>
      </c>
      <c r="T19" s="61">
        <f t="shared" si="6"/>
        <v>37.759999999999991</v>
      </c>
      <c r="U19" s="28">
        <f t="shared" si="7"/>
        <v>15.284355393645008</v>
      </c>
    </row>
    <row r="20" spans="1:21" ht="16" x14ac:dyDescent="0.2">
      <c r="A20" s="195"/>
      <c r="B20" s="62" t="s">
        <v>64</v>
      </c>
      <c r="C20" s="68">
        <v>250</v>
      </c>
      <c r="D20" s="68">
        <v>255.55</v>
      </c>
      <c r="E20" s="60">
        <v>261.75</v>
      </c>
      <c r="F20" s="60">
        <v>263.83999999999997</v>
      </c>
      <c r="G20" s="60">
        <v>268.25</v>
      </c>
      <c r="H20" s="60">
        <v>270.7</v>
      </c>
      <c r="I20" s="60">
        <v>268.43</v>
      </c>
      <c r="J20" s="69">
        <v>269.99</v>
      </c>
      <c r="K20" s="24">
        <f t="shared" si="4"/>
        <v>19.990000000000009</v>
      </c>
      <c r="L20" s="28">
        <f t="shared" si="5"/>
        <v>7.9960000000000031</v>
      </c>
      <c r="M20" s="60">
        <v>269.79000000000002</v>
      </c>
      <c r="N20" s="60">
        <v>272.68</v>
      </c>
      <c r="O20" s="60">
        <v>273.39</v>
      </c>
      <c r="P20" s="60">
        <v>275</v>
      </c>
      <c r="Q20" s="60">
        <v>277.38</v>
      </c>
      <c r="R20" s="60">
        <v>283.38</v>
      </c>
      <c r="S20" s="68">
        <v>285.08</v>
      </c>
      <c r="T20" s="61">
        <f t="shared" si="6"/>
        <v>35.079999999999984</v>
      </c>
      <c r="U20" s="28">
        <f t="shared" si="7"/>
        <v>14.031999999999995</v>
      </c>
    </row>
  </sheetData>
  <mergeCells count="7">
    <mergeCell ref="A15:A20"/>
    <mergeCell ref="A1:A2"/>
    <mergeCell ref="B1:B2"/>
    <mergeCell ref="C1:C2"/>
    <mergeCell ref="D1:U1"/>
    <mergeCell ref="A3:A8"/>
    <mergeCell ref="A9:A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E51" sqref="E51:E64"/>
    </sheetView>
  </sheetViews>
  <sheetFormatPr baseColWidth="10" defaultColWidth="8.83203125" defaultRowHeight="15" x14ac:dyDescent="0.2"/>
  <cols>
    <col min="1" max="1" width="8.83203125" style="2"/>
    <col min="2" max="2" width="11.33203125" customWidth="1"/>
    <col min="3" max="3" width="13.5" customWidth="1"/>
    <col min="4" max="4" width="13" customWidth="1"/>
    <col min="5" max="5" width="15.5" customWidth="1"/>
    <col min="6" max="6" width="12.83203125" customWidth="1"/>
    <col min="7" max="7" width="17.5" customWidth="1"/>
  </cols>
  <sheetData>
    <row r="1" spans="1:7" ht="16" x14ac:dyDescent="0.2">
      <c r="A1" s="207" t="s">
        <v>102</v>
      </c>
      <c r="B1" s="209" t="s">
        <v>67</v>
      </c>
      <c r="C1" s="210"/>
      <c r="D1" s="202" t="s">
        <v>49</v>
      </c>
      <c r="E1" s="203"/>
      <c r="F1" s="204" t="s">
        <v>54</v>
      </c>
      <c r="G1" s="205"/>
    </row>
    <row r="2" spans="1:7" ht="15" customHeight="1" x14ac:dyDescent="0.2">
      <c r="A2" s="208"/>
      <c r="B2" s="64" t="s">
        <v>107</v>
      </c>
      <c r="C2" s="64" t="s">
        <v>23</v>
      </c>
      <c r="D2" s="194" t="s">
        <v>108</v>
      </c>
      <c r="E2" s="194" t="s">
        <v>109</v>
      </c>
      <c r="F2" s="63" t="s">
        <v>110</v>
      </c>
      <c r="G2" s="63" t="s">
        <v>23</v>
      </c>
    </row>
    <row r="3" spans="1:7" ht="16" x14ac:dyDescent="0.2">
      <c r="A3" s="29" t="s">
        <v>73</v>
      </c>
      <c r="B3" s="52">
        <v>135.52000000000001</v>
      </c>
      <c r="C3" s="53">
        <v>210</v>
      </c>
      <c r="D3" s="274">
        <v>145</v>
      </c>
      <c r="E3" s="275">
        <v>220</v>
      </c>
      <c r="F3" s="27">
        <v>145.37</v>
      </c>
      <c r="G3" s="54">
        <v>130</v>
      </c>
    </row>
    <row r="4" spans="1:7" ht="16" x14ac:dyDescent="0.2">
      <c r="A4" s="29" t="s">
        <v>74</v>
      </c>
      <c r="B4" s="52">
        <v>140</v>
      </c>
      <c r="C4" s="53">
        <v>195</v>
      </c>
      <c r="D4" s="274">
        <v>135.46</v>
      </c>
      <c r="E4" s="275">
        <v>235</v>
      </c>
      <c r="F4" s="27">
        <v>133.33000000000001</v>
      </c>
      <c r="G4" s="54">
        <v>140</v>
      </c>
    </row>
    <row r="5" spans="1:7" ht="16" x14ac:dyDescent="0.2">
      <c r="A5" s="29" t="s">
        <v>75</v>
      </c>
      <c r="B5" s="52">
        <v>145.33000000000001</v>
      </c>
      <c r="C5" s="53">
        <v>170</v>
      </c>
      <c r="D5" s="274">
        <v>140</v>
      </c>
      <c r="E5" s="275">
        <v>220</v>
      </c>
      <c r="F5" s="27">
        <v>140.44</v>
      </c>
      <c r="G5" s="54">
        <v>120</v>
      </c>
    </row>
    <row r="6" spans="1:7" ht="16" x14ac:dyDescent="0.2">
      <c r="A6" s="29" t="s">
        <v>76</v>
      </c>
      <c r="B6" s="52">
        <v>138.08000000000001</v>
      </c>
      <c r="C6" s="53">
        <v>240</v>
      </c>
      <c r="D6" s="274">
        <v>160.66</v>
      </c>
      <c r="E6" s="275">
        <v>245</v>
      </c>
      <c r="F6" s="27">
        <v>116.31</v>
      </c>
      <c r="G6" s="54">
        <v>270</v>
      </c>
    </row>
    <row r="7" spans="1:7" ht="16" x14ac:dyDescent="0.2">
      <c r="A7" s="29" t="s">
        <v>77</v>
      </c>
      <c r="B7" s="52">
        <v>136</v>
      </c>
      <c r="C7" s="53">
        <v>210</v>
      </c>
      <c r="D7" s="274">
        <v>166.24</v>
      </c>
      <c r="E7" s="275">
        <v>225</v>
      </c>
      <c r="F7" s="27">
        <v>135.66999999999999</v>
      </c>
      <c r="G7" s="54">
        <v>260</v>
      </c>
    </row>
    <row r="8" spans="1:7" ht="16" x14ac:dyDescent="0.2">
      <c r="A8" s="29" t="s">
        <v>78</v>
      </c>
      <c r="B8" s="52">
        <v>130.55000000000001</v>
      </c>
      <c r="C8" s="53">
        <v>220</v>
      </c>
      <c r="D8" s="274">
        <v>124.44</v>
      </c>
      <c r="E8" s="275">
        <v>160</v>
      </c>
      <c r="F8" s="27">
        <v>129.94</v>
      </c>
      <c r="G8" s="54">
        <v>250</v>
      </c>
    </row>
    <row r="9" spans="1:7" ht="16" x14ac:dyDescent="0.2">
      <c r="A9" s="29" t="s">
        <v>79</v>
      </c>
      <c r="B9" s="52">
        <v>129.02000000000001</v>
      </c>
      <c r="C9" s="53">
        <v>185</v>
      </c>
      <c r="D9" s="274">
        <v>180.87</v>
      </c>
      <c r="E9" s="275">
        <v>175</v>
      </c>
      <c r="F9" s="27">
        <v>135.84</v>
      </c>
      <c r="G9" s="54">
        <v>235</v>
      </c>
    </row>
    <row r="10" spans="1:7" ht="16" x14ac:dyDescent="0.2">
      <c r="A10" s="278" t="s">
        <v>113</v>
      </c>
      <c r="B10" s="279"/>
      <c r="C10" s="279"/>
      <c r="D10" s="279"/>
      <c r="E10" s="279"/>
      <c r="F10" s="279"/>
      <c r="G10" s="280"/>
    </row>
    <row r="11" spans="1:7" ht="16" x14ac:dyDescent="0.2">
      <c r="A11" s="29" t="s">
        <v>80</v>
      </c>
      <c r="B11" s="52">
        <v>123.31</v>
      </c>
      <c r="C11" s="53">
        <v>195</v>
      </c>
      <c r="D11" s="274">
        <v>155.84</v>
      </c>
      <c r="E11" s="275">
        <v>180</v>
      </c>
      <c r="F11" s="27">
        <v>149.37</v>
      </c>
      <c r="G11" s="54">
        <v>195</v>
      </c>
    </row>
    <row r="12" spans="1:7" ht="16" x14ac:dyDescent="0.2">
      <c r="A12" s="29" t="s">
        <v>101</v>
      </c>
      <c r="B12" s="52">
        <v>160</v>
      </c>
      <c r="C12" s="53">
        <v>205</v>
      </c>
      <c r="D12" s="274" t="s">
        <v>112</v>
      </c>
      <c r="E12" s="275">
        <v>165</v>
      </c>
      <c r="F12" s="27">
        <v>139.38999999999999</v>
      </c>
      <c r="G12" s="54">
        <v>195</v>
      </c>
    </row>
    <row r="13" spans="1:7" ht="16" x14ac:dyDescent="0.2">
      <c r="A13" s="29" t="s">
        <v>82</v>
      </c>
      <c r="B13" s="52">
        <v>145.47</v>
      </c>
      <c r="C13" s="53">
        <v>180</v>
      </c>
      <c r="D13" s="274">
        <v>145</v>
      </c>
      <c r="E13" s="275">
        <v>175</v>
      </c>
      <c r="F13" s="27">
        <v>135.55000000000001</v>
      </c>
      <c r="G13" s="54">
        <v>170</v>
      </c>
    </row>
    <row r="14" spans="1:7" ht="16" x14ac:dyDescent="0.2">
      <c r="A14" s="29" t="s">
        <v>83</v>
      </c>
      <c r="B14" s="52">
        <v>139.63999999999999</v>
      </c>
      <c r="C14" s="53">
        <v>180</v>
      </c>
      <c r="D14" s="274">
        <v>135</v>
      </c>
      <c r="E14" s="275">
        <v>160</v>
      </c>
      <c r="F14" s="27">
        <v>155.15</v>
      </c>
      <c r="G14" s="54">
        <v>180</v>
      </c>
    </row>
    <row r="15" spans="1:7" ht="16" x14ac:dyDescent="0.2">
      <c r="A15" s="29" t="s">
        <v>84</v>
      </c>
      <c r="B15" s="52">
        <v>122.71</v>
      </c>
      <c r="C15" s="53">
        <v>190</v>
      </c>
      <c r="D15" s="274">
        <v>135.68</v>
      </c>
      <c r="E15" s="275">
        <v>180</v>
      </c>
      <c r="F15" s="27">
        <v>118.86</v>
      </c>
      <c r="G15" s="54">
        <v>210</v>
      </c>
    </row>
    <row r="16" spans="1:7" ht="16" x14ac:dyDescent="0.2">
      <c r="A16" s="29" t="s">
        <v>85</v>
      </c>
      <c r="B16" s="52">
        <v>145.37</v>
      </c>
      <c r="C16" s="53">
        <v>175</v>
      </c>
      <c r="D16" s="274">
        <v>140</v>
      </c>
      <c r="E16" s="275">
        <v>175</v>
      </c>
      <c r="F16" s="27">
        <v>145</v>
      </c>
      <c r="G16" s="54">
        <v>190</v>
      </c>
    </row>
    <row r="17" spans="1:7" ht="16" x14ac:dyDescent="0.2">
      <c r="A17" s="29" t="s">
        <v>86</v>
      </c>
      <c r="B17" s="52">
        <v>140</v>
      </c>
      <c r="C17" s="53">
        <v>165</v>
      </c>
      <c r="D17" s="274">
        <v>150</v>
      </c>
      <c r="E17" s="275">
        <v>175</v>
      </c>
      <c r="F17" s="27">
        <v>155</v>
      </c>
      <c r="G17" s="54">
        <v>170</v>
      </c>
    </row>
    <row r="18" spans="1:7" s="5" customFormat="1" x14ac:dyDescent="0.2">
      <c r="A18" s="3"/>
      <c r="B18" s="4" t="e">
        <f>B3:B17</f>
        <v>#VALUE!</v>
      </c>
    </row>
    <row r="19" spans="1:7" x14ac:dyDescent="0.2">
      <c r="B19" s="276">
        <f>SUM(B3:B17)</f>
        <v>1931</v>
      </c>
      <c r="C19" s="277">
        <f>SUM(C3:C17)</f>
        <v>2720</v>
      </c>
      <c r="D19" s="276">
        <f>SUM(D3:D17)</f>
        <v>1914.19</v>
      </c>
      <c r="E19" s="277">
        <f>SUM(E3:E17)</f>
        <v>2690</v>
      </c>
      <c r="F19">
        <f>SUM(F3:F18)</f>
        <v>1935.2199999999998</v>
      </c>
      <c r="G19" s="277">
        <f>SUM(G3:G17)</f>
        <v>2715</v>
      </c>
    </row>
    <row r="22" spans="1:7" ht="16" x14ac:dyDescent="0.2">
      <c r="A22" s="209" t="s">
        <v>103</v>
      </c>
      <c r="B22" s="210"/>
      <c r="D22" s="75" t="s">
        <v>110</v>
      </c>
      <c r="E22" s="75" t="s">
        <v>23</v>
      </c>
      <c r="F22" s="75" t="s">
        <v>56</v>
      </c>
    </row>
    <row r="23" spans="1:7" ht="16" x14ac:dyDescent="0.2">
      <c r="A23" s="206" t="s">
        <v>57</v>
      </c>
      <c r="B23" s="206"/>
      <c r="D23" s="52">
        <v>135.52000000000001</v>
      </c>
      <c r="E23" s="53">
        <v>210</v>
      </c>
      <c r="F23" s="192">
        <v>1</v>
      </c>
    </row>
    <row r="24" spans="1:7" ht="16" x14ac:dyDescent="0.2">
      <c r="A24" s="206" t="s">
        <v>58</v>
      </c>
      <c r="B24" s="206"/>
      <c r="D24" s="52">
        <v>140</v>
      </c>
      <c r="E24" s="53">
        <v>195</v>
      </c>
      <c r="F24" s="192">
        <v>1</v>
      </c>
    </row>
    <row r="25" spans="1:7" ht="16" x14ac:dyDescent="0.2">
      <c r="D25" s="52">
        <v>145.33000000000001</v>
      </c>
      <c r="E25" s="53">
        <v>170</v>
      </c>
      <c r="F25" s="192">
        <v>1</v>
      </c>
    </row>
    <row r="26" spans="1:7" ht="16" x14ac:dyDescent="0.2">
      <c r="D26" s="52">
        <v>138.08000000000001</v>
      </c>
      <c r="E26" s="53">
        <v>240</v>
      </c>
      <c r="F26" s="192">
        <v>1</v>
      </c>
    </row>
    <row r="27" spans="1:7" ht="16" x14ac:dyDescent="0.2">
      <c r="D27" s="52">
        <v>136</v>
      </c>
      <c r="E27" s="53">
        <v>210</v>
      </c>
      <c r="F27" s="192">
        <v>1</v>
      </c>
    </row>
    <row r="28" spans="1:7" ht="16" x14ac:dyDescent="0.2">
      <c r="D28" s="52">
        <v>130.55000000000001</v>
      </c>
      <c r="E28" s="53">
        <v>220</v>
      </c>
      <c r="F28" s="192">
        <v>1</v>
      </c>
    </row>
    <row r="29" spans="1:7" ht="16" x14ac:dyDescent="0.2">
      <c r="D29" s="52">
        <v>129.02000000000001</v>
      </c>
      <c r="E29" s="53">
        <v>185</v>
      </c>
      <c r="F29" s="192">
        <v>1</v>
      </c>
    </row>
    <row r="30" spans="1:7" ht="16" x14ac:dyDescent="0.2">
      <c r="D30" s="52">
        <v>123.31</v>
      </c>
      <c r="E30" s="53">
        <v>195</v>
      </c>
      <c r="F30" s="192">
        <v>2</v>
      </c>
    </row>
    <row r="31" spans="1:7" ht="16" x14ac:dyDescent="0.2">
      <c r="D31" s="52">
        <v>160</v>
      </c>
      <c r="E31" s="53">
        <v>205</v>
      </c>
      <c r="F31" s="192">
        <v>2</v>
      </c>
    </row>
    <row r="32" spans="1:7" ht="16" x14ac:dyDescent="0.2">
      <c r="D32" s="52">
        <v>145.47</v>
      </c>
      <c r="E32" s="53">
        <v>180</v>
      </c>
      <c r="F32" s="192">
        <v>2</v>
      </c>
    </row>
    <row r="33" spans="4:6" ht="16" x14ac:dyDescent="0.2">
      <c r="D33" s="52">
        <v>139.63999999999999</v>
      </c>
      <c r="E33" s="53">
        <v>180</v>
      </c>
      <c r="F33" s="192">
        <v>2</v>
      </c>
    </row>
    <row r="34" spans="4:6" ht="16" x14ac:dyDescent="0.2">
      <c r="D34" s="52">
        <v>122.71</v>
      </c>
      <c r="E34" s="53">
        <v>190</v>
      </c>
      <c r="F34" s="192">
        <v>2</v>
      </c>
    </row>
    <row r="35" spans="4:6" ht="16" x14ac:dyDescent="0.2">
      <c r="D35" s="52">
        <v>145.37</v>
      </c>
      <c r="E35" s="53">
        <v>175</v>
      </c>
      <c r="F35" s="192">
        <v>2</v>
      </c>
    </row>
    <row r="36" spans="4:6" ht="16" x14ac:dyDescent="0.2">
      <c r="D36" s="52">
        <v>140</v>
      </c>
      <c r="E36" s="53">
        <v>165</v>
      </c>
      <c r="F36" s="192">
        <v>2</v>
      </c>
    </row>
    <row r="37" spans="4:6" ht="16" x14ac:dyDescent="0.2">
      <c r="D37" s="274">
        <v>145</v>
      </c>
      <c r="E37" s="275">
        <v>220</v>
      </c>
      <c r="F37" s="281">
        <v>1</v>
      </c>
    </row>
    <row r="38" spans="4:6" ht="16" x14ac:dyDescent="0.2">
      <c r="D38" s="274">
        <v>135.46</v>
      </c>
      <c r="E38" s="275">
        <v>235</v>
      </c>
      <c r="F38" s="281">
        <v>1</v>
      </c>
    </row>
    <row r="39" spans="4:6" ht="16" x14ac:dyDescent="0.2">
      <c r="D39" s="274">
        <v>140</v>
      </c>
      <c r="E39" s="275">
        <v>220</v>
      </c>
      <c r="F39" s="281">
        <v>1</v>
      </c>
    </row>
    <row r="40" spans="4:6" ht="16" x14ac:dyDescent="0.2">
      <c r="D40" s="274">
        <v>160.66</v>
      </c>
      <c r="E40" s="275">
        <v>245</v>
      </c>
      <c r="F40" s="281">
        <v>1</v>
      </c>
    </row>
    <row r="41" spans="4:6" ht="16" x14ac:dyDescent="0.2">
      <c r="D41" s="274">
        <v>166.24</v>
      </c>
      <c r="E41" s="275">
        <v>225</v>
      </c>
      <c r="F41" s="281">
        <v>1</v>
      </c>
    </row>
    <row r="42" spans="4:6" ht="16" x14ac:dyDescent="0.2">
      <c r="D42" s="274">
        <v>124.44</v>
      </c>
      <c r="E42" s="275">
        <v>160</v>
      </c>
      <c r="F42" s="281">
        <v>1</v>
      </c>
    </row>
    <row r="43" spans="4:6" ht="16" x14ac:dyDescent="0.2">
      <c r="D43" s="274">
        <v>180.87</v>
      </c>
      <c r="E43" s="275">
        <v>175</v>
      </c>
      <c r="F43" s="281">
        <v>1</v>
      </c>
    </row>
    <row r="44" spans="4:6" ht="16" x14ac:dyDescent="0.2">
      <c r="D44" s="274">
        <v>155.84</v>
      </c>
      <c r="E44" s="275">
        <v>180</v>
      </c>
      <c r="F44" s="281">
        <v>2</v>
      </c>
    </row>
    <row r="45" spans="4:6" ht="16" x14ac:dyDescent="0.2">
      <c r="D45" s="274" t="s">
        <v>112</v>
      </c>
      <c r="E45" s="275">
        <v>165</v>
      </c>
      <c r="F45" s="281">
        <v>2</v>
      </c>
    </row>
    <row r="46" spans="4:6" ht="16" x14ac:dyDescent="0.2">
      <c r="D46" s="274">
        <v>145</v>
      </c>
      <c r="E46" s="275">
        <v>175</v>
      </c>
      <c r="F46" s="281">
        <v>2</v>
      </c>
    </row>
    <row r="47" spans="4:6" ht="16" x14ac:dyDescent="0.2">
      <c r="D47" s="274">
        <v>135</v>
      </c>
      <c r="E47" s="275">
        <v>160</v>
      </c>
      <c r="F47" s="281">
        <v>2</v>
      </c>
    </row>
    <row r="48" spans="4:6" ht="16" x14ac:dyDescent="0.2">
      <c r="D48" s="274">
        <v>135.68</v>
      </c>
      <c r="E48" s="275">
        <v>180</v>
      </c>
      <c r="F48" s="281">
        <v>2</v>
      </c>
    </row>
    <row r="49" spans="4:6" ht="16" x14ac:dyDescent="0.2">
      <c r="D49" s="274">
        <v>140</v>
      </c>
      <c r="E49" s="275">
        <v>175</v>
      </c>
      <c r="F49" s="281">
        <v>2</v>
      </c>
    </row>
    <row r="50" spans="4:6" ht="16" x14ac:dyDescent="0.2">
      <c r="D50" s="274">
        <v>150</v>
      </c>
      <c r="E50" s="275">
        <v>175</v>
      </c>
      <c r="F50" s="281">
        <v>2</v>
      </c>
    </row>
    <row r="51" spans="4:6" ht="16" x14ac:dyDescent="0.2">
      <c r="D51" s="27">
        <v>145.37</v>
      </c>
      <c r="E51" s="54">
        <v>130</v>
      </c>
      <c r="F51" s="193">
        <v>1</v>
      </c>
    </row>
    <row r="52" spans="4:6" ht="16" x14ac:dyDescent="0.2">
      <c r="D52" s="27">
        <v>133.33000000000001</v>
      </c>
      <c r="E52" s="54">
        <v>140</v>
      </c>
      <c r="F52" s="193">
        <v>1</v>
      </c>
    </row>
    <row r="53" spans="4:6" ht="16" x14ac:dyDescent="0.2">
      <c r="D53" s="27">
        <v>140.44</v>
      </c>
      <c r="E53" s="54">
        <v>120</v>
      </c>
      <c r="F53" s="193">
        <v>1</v>
      </c>
    </row>
    <row r="54" spans="4:6" ht="16" x14ac:dyDescent="0.2">
      <c r="D54" s="27">
        <v>116.31</v>
      </c>
      <c r="E54" s="54">
        <v>270</v>
      </c>
      <c r="F54" s="193">
        <v>1</v>
      </c>
    </row>
    <row r="55" spans="4:6" ht="16" x14ac:dyDescent="0.2">
      <c r="D55" s="27">
        <v>135.66999999999999</v>
      </c>
      <c r="E55" s="54">
        <v>260</v>
      </c>
      <c r="F55" s="193">
        <v>1</v>
      </c>
    </row>
    <row r="56" spans="4:6" ht="16" x14ac:dyDescent="0.2">
      <c r="D56" s="27">
        <v>129.94</v>
      </c>
      <c r="E56" s="54">
        <v>250</v>
      </c>
      <c r="F56" s="193">
        <v>1</v>
      </c>
    </row>
    <row r="57" spans="4:6" ht="16" x14ac:dyDescent="0.2">
      <c r="D57" s="27">
        <v>135.84</v>
      </c>
      <c r="E57" s="54">
        <v>235</v>
      </c>
      <c r="F57" s="193">
        <v>1</v>
      </c>
    </row>
    <row r="58" spans="4:6" ht="16" x14ac:dyDescent="0.2">
      <c r="D58" s="27">
        <v>149.37</v>
      </c>
      <c r="E58" s="54">
        <v>195</v>
      </c>
      <c r="F58" s="193">
        <v>2</v>
      </c>
    </row>
    <row r="59" spans="4:6" ht="16" x14ac:dyDescent="0.2">
      <c r="D59" s="27">
        <v>139.38999999999999</v>
      </c>
      <c r="E59" s="54">
        <v>195</v>
      </c>
      <c r="F59" s="193">
        <v>2</v>
      </c>
    </row>
    <row r="60" spans="4:6" ht="16" x14ac:dyDescent="0.2">
      <c r="D60" s="27">
        <v>135.55000000000001</v>
      </c>
      <c r="E60" s="54">
        <v>170</v>
      </c>
      <c r="F60" s="193">
        <v>2</v>
      </c>
    </row>
    <row r="61" spans="4:6" ht="16" x14ac:dyDescent="0.2">
      <c r="D61" s="27">
        <v>155.15</v>
      </c>
      <c r="E61" s="54">
        <v>180</v>
      </c>
      <c r="F61" s="193">
        <v>2</v>
      </c>
    </row>
    <row r="62" spans="4:6" ht="16" x14ac:dyDescent="0.2">
      <c r="D62" s="27">
        <v>118.86</v>
      </c>
      <c r="E62" s="54">
        <v>210</v>
      </c>
      <c r="F62" s="193">
        <v>2</v>
      </c>
    </row>
    <row r="63" spans="4:6" ht="16" x14ac:dyDescent="0.2">
      <c r="D63" s="27">
        <v>145</v>
      </c>
      <c r="E63" s="54">
        <v>190</v>
      </c>
      <c r="F63" s="193">
        <v>2</v>
      </c>
    </row>
    <row r="64" spans="4:6" ht="16" x14ac:dyDescent="0.2">
      <c r="D64" s="27">
        <v>155</v>
      </c>
      <c r="E64" s="54">
        <v>170</v>
      </c>
      <c r="F64" s="193">
        <v>2</v>
      </c>
    </row>
  </sheetData>
  <mergeCells count="8">
    <mergeCell ref="D1:E1"/>
    <mergeCell ref="F1:G1"/>
    <mergeCell ref="A23:B23"/>
    <mergeCell ref="A24:B24"/>
    <mergeCell ref="A1:A2"/>
    <mergeCell ref="A22:B22"/>
    <mergeCell ref="B1:C1"/>
    <mergeCell ref="A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85"/>
  <sheetViews>
    <sheetView tabSelected="1" topLeftCell="M1" workbookViewId="0">
      <selection activeCell="U3" sqref="U3:U20"/>
    </sheetView>
  </sheetViews>
  <sheetFormatPr baseColWidth="10" defaultColWidth="8.83203125" defaultRowHeight="15" x14ac:dyDescent="0.2"/>
  <cols>
    <col min="1" max="1" width="8.83203125" style="2"/>
    <col min="2" max="2" width="16" style="2" bestFit="1" customWidth="1"/>
    <col min="3" max="3" width="16" style="2" customWidth="1"/>
    <col min="4" max="6" width="8.83203125" style="2"/>
    <col min="7" max="9" width="8.83203125" style="8"/>
    <col min="10" max="12" width="8.83203125" style="10"/>
    <col min="13" max="15" width="8.83203125" style="11"/>
    <col min="16" max="18" width="8.83203125" style="12"/>
    <col min="19" max="21" width="8.83203125" style="13"/>
    <col min="22" max="24" width="8.83203125" style="14"/>
    <col min="25" max="27" width="8.83203125" style="15"/>
    <col min="28" max="30" width="8.83203125" style="8"/>
    <col min="31" max="33" width="8.83203125" style="16"/>
    <col min="34" max="36" width="8.83203125" style="17"/>
    <col min="37" max="39" width="8.83203125" style="18"/>
    <col min="40" max="42" width="8.83203125" style="19"/>
    <col min="43" max="45" width="8.83203125" style="17"/>
    <col min="46" max="48" width="8.83203125" style="20"/>
    <col min="49" max="51" width="8.83203125" style="21"/>
    <col min="52" max="54" width="8.83203125" style="20"/>
    <col min="55" max="57" width="8.83203125" style="15"/>
    <col min="58" max="16384" width="8.83203125" style="2"/>
  </cols>
  <sheetData>
    <row r="1" spans="2:57" ht="16" x14ac:dyDescent="0.2">
      <c r="B1" s="240" t="s">
        <v>2</v>
      </c>
      <c r="C1" s="240" t="s">
        <v>105</v>
      </c>
      <c r="D1" s="226" t="s">
        <v>6</v>
      </c>
      <c r="E1" s="226"/>
      <c r="F1" s="227"/>
      <c r="G1" s="223" t="s">
        <v>7</v>
      </c>
      <c r="H1" s="224"/>
      <c r="I1" s="225"/>
      <c r="J1" s="228" t="s">
        <v>8</v>
      </c>
      <c r="K1" s="229"/>
      <c r="L1" s="230"/>
      <c r="M1" s="231" t="s">
        <v>9</v>
      </c>
      <c r="N1" s="232"/>
      <c r="O1" s="233"/>
      <c r="P1" s="234" t="s">
        <v>10</v>
      </c>
      <c r="Q1" s="235"/>
      <c r="R1" s="236"/>
      <c r="S1" s="237" t="s">
        <v>11</v>
      </c>
      <c r="T1" s="238"/>
      <c r="U1" s="239"/>
      <c r="V1" s="245" t="s">
        <v>12</v>
      </c>
      <c r="W1" s="246"/>
      <c r="X1" s="247"/>
      <c r="Y1" s="248" t="s">
        <v>13</v>
      </c>
      <c r="Z1" s="249"/>
      <c r="AA1" s="250"/>
      <c r="AB1" s="251" t="s">
        <v>14</v>
      </c>
      <c r="AC1" s="252"/>
      <c r="AD1" s="253"/>
      <c r="AE1" s="254" t="s">
        <v>15</v>
      </c>
      <c r="AF1" s="255"/>
      <c r="AG1" s="256"/>
      <c r="AH1" s="257" t="s">
        <v>16</v>
      </c>
      <c r="AI1" s="258"/>
      <c r="AJ1" s="259"/>
      <c r="AK1" s="260" t="s">
        <v>111</v>
      </c>
      <c r="AL1" s="261"/>
      <c r="AM1" s="262"/>
      <c r="AN1" s="263" t="s">
        <v>17</v>
      </c>
      <c r="AO1" s="264"/>
      <c r="AP1" s="265"/>
      <c r="AQ1" s="220" t="s">
        <v>18</v>
      </c>
      <c r="AR1" s="221"/>
      <c r="AS1" s="222"/>
      <c r="AT1" s="223" t="s">
        <v>19</v>
      </c>
      <c r="AU1" s="224"/>
      <c r="AV1" s="225"/>
      <c r="AW1" s="241" t="s">
        <v>20</v>
      </c>
      <c r="AX1" s="242"/>
      <c r="AY1" s="243"/>
      <c r="AZ1" s="231" t="s">
        <v>21</v>
      </c>
      <c r="BA1" s="232"/>
      <c r="BB1" s="233"/>
      <c r="BC1" s="244" t="s">
        <v>22</v>
      </c>
      <c r="BD1" s="244"/>
      <c r="BE1" s="244"/>
    </row>
    <row r="2" spans="2:57" ht="64" x14ac:dyDescent="0.2">
      <c r="B2" s="240"/>
      <c r="C2" s="240"/>
      <c r="D2" s="79" t="s">
        <v>66</v>
      </c>
      <c r="E2" s="80" t="s">
        <v>4</v>
      </c>
      <c r="F2" s="81" t="s">
        <v>5</v>
      </c>
      <c r="G2" s="82" t="s">
        <v>3</v>
      </c>
      <c r="H2" s="83" t="s">
        <v>4</v>
      </c>
      <c r="I2" s="82" t="s">
        <v>5</v>
      </c>
      <c r="J2" s="84" t="s">
        <v>3</v>
      </c>
      <c r="K2" s="85" t="s">
        <v>4</v>
      </c>
      <c r="L2" s="84" t="s">
        <v>5</v>
      </c>
      <c r="M2" s="86" t="s">
        <v>3</v>
      </c>
      <c r="N2" s="87" t="s">
        <v>4</v>
      </c>
      <c r="O2" s="86" t="s">
        <v>5</v>
      </c>
      <c r="P2" s="88" t="s">
        <v>3</v>
      </c>
      <c r="Q2" s="89" t="s">
        <v>4</v>
      </c>
      <c r="R2" s="88" t="s">
        <v>5</v>
      </c>
      <c r="S2" s="90" t="s">
        <v>3</v>
      </c>
      <c r="T2" s="91" t="s">
        <v>4</v>
      </c>
      <c r="U2" s="90" t="s">
        <v>5</v>
      </c>
      <c r="V2" s="92" t="s">
        <v>3</v>
      </c>
      <c r="W2" s="93" t="s">
        <v>4</v>
      </c>
      <c r="X2" s="92" t="s">
        <v>5</v>
      </c>
      <c r="Y2" s="94" t="s">
        <v>3</v>
      </c>
      <c r="Z2" s="95" t="s">
        <v>4</v>
      </c>
      <c r="AA2" s="94" t="s">
        <v>5</v>
      </c>
      <c r="AB2" s="96" t="s">
        <v>3</v>
      </c>
      <c r="AC2" s="97" t="s">
        <v>4</v>
      </c>
      <c r="AD2" s="96" t="s">
        <v>5</v>
      </c>
      <c r="AE2" s="98" t="s">
        <v>3</v>
      </c>
      <c r="AF2" s="99" t="s">
        <v>4</v>
      </c>
      <c r="AG2" s="98" t="s">
        <v>5</v>
      </c>
      <c r="AH2" s="100" t="s">
        <v>3</v>
      </c>
      <c r="AI2" s="101" t="s">
        <v>4</v>
      </c>
      <c r="AJ2" s="100" t="s">
        <v>5</v>
      </c>
      <c r="AK2" s="102" t="s">
        <v>3</v>
      </c>
      <c r="AL2" s="103" t="s">
        <v>4</v>
      </c>
      <c r="AM2" s="102" t="s">
        <v>5</v>
      </c>
      <c r="AN2" s="104" t="s">
        <v>3</v>
      </c>
      <c r="AO2" s="105" t="s">
        <v>4</v>
      </c>
      <c r="AP2" s="104" t="s">
        <v>5</v>
      </c>
      <c r="AQ2" s="106" t="s">
        <v>3</v>
      </c>
      <c r="AR2" s="107" t="s">
        <v>4</v>
      </c>
      <c r="AS2" s="106" t="s">
        <v>5</v>
      </c>
      <c r="AT2" s="82" t="s">
        <v>3</v>
      </c>
      <c r="AU2" s="83" t="s">
        <v>4</v>
      </c>
      <c r="AV2" s="82" t="s">
        <v>5</v>
      </c>
      <c r="AW2" s="108" t="s">
        <v>3</v>
      </c>
      <c r="AX2" s="109" t="s">
        <v>4</v>
      </c>
      <c r="AY2" s="108" t="s">
        <v>5</v>
      </c>
      <c r="AZ2" s="86" t="s">
        <v>3</v>
      </c>
      <c r="BA2" s="87" t="s">
        <v>4</v>
      </c>
      <c r="BB2" s="86" t="s">
        <v>5</v>
      </c>
      <c r="BC2" s="110" t="s">
        <v>3</v>
      </c>
      <c r="BD2" s="111" t="s">
        <v>4</v>
      </c>
      <c r="BE2" s="110" t="s">
        <v>5</v>
      </c>
    </row>
    <row r="3" spans="2:57" ht="15.75" customHeight="1" x14ac:dyDescent="0.2">
      <c r="B3" s="214" t="s">
        <v>65</v>
      </c>
      <c r="C3" s="112" t="s">
        <v>59</v>
      </c>
      <c r="D3" s="113">
        <v>7.0000000000000007E-2</v>
      </c>
      <c r="E3" s="65">
        <v>278.31</v>
      </c>
      <c r="F3" s="114">
        <v>1.9E-2</v>
      </c>
      <c r="G3" s="115">
        <v>7.0000000000000007E-2</v>
      </c>
      <c r="H3" s="65">
        <v>278.31</v>
      </c>
      <c r="I3" s="116">
        <f>G3/H3*100</f>
        <v>2.5151809133699833E-2</v>
      </c>
      <c r="J3" s="117">
        <v>1.83</v>
      </c>
      <c r="K3" s="65">
        <v>278.31</v>
      </c>
      <c r="L3" s="118">
        <f>J3/K3*100</f>
        <v>0.6575401530667242</v>
      </c>
      <c r="M3" s="119">
        <v>0.11</v>
      </c>
      <c r="N3" s="65">
        <v>278.31</v>
      </c>
      <c r="O3" s="120">
        <f>M3/N3*100</f>
        <v>3.9524271495814021E-2</v>
      </c>
      <c r="P3" s="121">
        <v>0.12</v>
      </c>
      <c r="Q3" s="65">
        <v>278.31</v>
      </c>
      <c r="R3" s="122">
        <f>P3/Q3*100</f>
        <v>4.3117387086342565E-2</v>
      </c>
      <c r="S3" s="123">
        <v>0.78</v>
      </c>
      <c r="T3" s="65">
        <v>278.31</v>
      </c>
      <c r="U3" s="124">
        <f>S3/T3*100</f>
        <v>0.28026301606122672</v>
      </c>
      <c r="V3" s="125">
        <v>0.75</v>
      </c>
      <c r="W3" s="65">
        <v>278.31</v>
      </c>
      <c r="X3" s="126">
        <f>V3/W3*100</f>
        <v>0.26948366928964101</v>
      </c>
      <c r="Y3" s="127">
        <v>0.8</v>
      </c>
      <c r="Z3" s="65">
        <v>278.31</v>
      </c>
      <c r="AA3" s="128">
        <f>Y3/Z3*100</f>
        <v>0.28744924724228382</v>
      </c>
      <c r="AB3" s="129">
        <v>8.4</v>
      </c>
      <c r="AC3" s="65">
        <v>278.31</v>
      </c>
      <c r="AD3" s="130">
        <f>AB3/AC3*100</f>
        <v>3.0182170960439798</v>
      </c>
      <c r="AE3" s="131">
        <v>1.31</v>
      </c>
      <c r="AF3" s="65">
        <v>278.31</v>
      </c>
      <c r="AG3" s="132">
        <f>AE3/AF3*100</f>
        <v>0.47069814235923974</v>
      </c>
      <c r="AH3" s="133">
        <v>0.08</v>
      </c>
      <c r="AI3" s="65">
        <v>278.31</v>
      </c>
      <c r="AJ3" s="134">
        <f>AH3/AI3*100</f>
        <v>2.8744924724228377E-2</v>
      </c>
      <c r="AK3" s="112">
        <v>0.09</v>
      </c>
      <c r="AL3" s="65">
        <v>278.31</v>
      </c>
      <c r="AM3" s="135">
        <f>AK3/AL3*100</f>
        <v>3.2338040314756927E-2</v>
      </c>
      <c r="AN3" s="136">
        <v>0.87</v>
      </c>
      <c r="AO3" s="65">
        <v>278.31</v>
      </c>
      <c r="AP3" s="137">
        <f>AN3/AO3*100</f>
        <v>0.31260105637598357</v>
      </c>
      <c r="AQ3" s="138">
        <v>0.66</v>
      </c>
      <c r="AR3" s="65">
        <v>278.31</v>
      </c>
      <c r="AS3" s="139">
        <f>AQ3/AR3*100</f>
        <v>0.23714562897488414</v>
      </c>
      <c r="AT3" s="115">
        <v>2.16</v>
      </c>
      <c r="AU3" s="65">
        <v>278.31</v>
      </c>
      <c r="AV3" s="116">
        <f>AT3/AU3*100</f>
        <v>0.77611296755416626</v>
      </c>
      <c r="AW3" s="140">
        <v>0.1</v>
      </c>
      <c r="AX3" s="65">
        <v>278.31</v>
      </c>
      <c r="AY3" s="141">
        <f>AW3/AX3*100</f>
        <v>3.5931155905285478E-2</v>
      </c>
      <c r="AZ3" s="119">
        <v>1.04</v>
      </c>
      <c r="BA3" s="65">
        <v>278.31</v>
      </c>
      <c r="BB3" s="120">
        <f>AZ3/BA3*100</f>
        <v>0.37368402141496893</v>
      </c>
      <c r="BC3" s="142">
        <v>0.14000000000000001</v>
      </c>
      <c r="BD3" s="65">
        <v>278.31</v>
      </c>
      <c r="BE3" s="143">
        <f>BC3/BD3*100</f>
        <v>5.0303618267399666E-2</v>
      </c>
    </row>
    <row r="4" spans="2:57" ht="15.75" customHeight="1" x14ac:dyDescent="0.2">
      <c r="B4" s="215"/>
      <c r="C4" s="112" t="s">
        <v>60</v>
      </c>
      <c r="D4" s="113">
        <v>0.05</v>
      </c>
      <c r="E4" s="65">
        <v>282</v>
      </c>
      <c r="F4" s="114">
        <f t="shared" ref="F4:F20" si="0">D4/E4*100</f>
        <v>1.7730496453900711E-2</v>
      </c>
      <c r="G4" s="115">
        <v>0.06</v>
      </c>
      <c r="H4" s="65">
        <v>282</v>
      </c>
      <c r="I4" s="116">
        <f t="shared" ref="I4:I20" si="1">G4/H4*100</f>
        <v>2.1276595744680851E-2</v>
      </c>
      <c r="J4" s="117">
        <v>1.69</v>
      </c>
      <c r="K4" s="65">
        <v>282</v>
      </c>
      <c r="L4" s="118">
        <f t="shared" ref="L4:L20" si="2">J4/K4*100</f>
        <v>0.599290780141844</v>
      </c>
      <c r="M4" s="119">
        <v>0.12</v>
      </c>
      <c r="N4" s="65">
        <v>282</v>
      </c>
      <c r="O4" s="120">
        <f t="shared" ref="O4:O20" si="3">M4/N4*100</f>
        <v>4.2553191489361701E-2</v>
      </c>
      <c r="P4" s="121">
        <v>0.12</v>
      </c>
      <c r="Q4" s="65">
        <v>282</v>
      </c>
      <c r="R4" s="122">
        <f t="shared" ref="R4:R20" si="4">P4/Q4*100</f>
        <v>4.2553191489361701E-2</v>
      </c>
      <c r="S4" s="123">
        <v>0.83</v>
      </c>
      <c r="T4" s="65">
        <v>282</v>
      </c>
      <c r="U4" s="124">
        <f t="shared" ref="U4:U20" si="5">S4/T4*100</f>
        <v>0.29432624113475175</v>
      </c>
      <c r="V4" s="125">
        <v>0.81</v>
      </c>
      <c r="W4" s="65">
        <v>282</v>
      </c>
      <c r="X4" s="126">
        <f t="shared" ref="X4:X20" si="6">V4/W4*100</f>
        <v>0.28723404255319152</v>
      </c>
      <c r="Y4" s="127">
        <v>0.8</v>
      </c>
      <c r="Z4" s="65">
        <v>282</v>
      </c>
      <c r="AA4" s="128">
        <f t="shared" ref="AA4:AA20" si="7">Y4/Z4*100</f>
        <v>0.28368794326241137</v>
      </c>
      <c r="AB4" s="129">
        <v>8.85</v>
      </c>
      <c r="AC4" s="65">
        <v>282</v>
      </c>
      <c r="AD4" s="130">
        <f t="shared" ref="AD4:AD20" si="8">AB4/AC4*100</f>
        <v>3.1382978723404253</v>
      </c>
      <c r="AE4" s="131">
        <v>1.34</v>
      </c>
      <c r="AF4" s="65">
        <v>282</v>
      </c>
      <c r="AG4" s="132">
        <f t="shared" ref="AG4:AG20" si="9">AE4/AF4*100</f>
        <v>0.47517730496453903</v>
      </c>
      <c r="AH4" s="133">
        <v>7.0000000000000007E-2</v>
      </c>
      <c r="AI4" s="65">
        <v>282</v>
      </c>
      <c r="AJ4" s="134">
        <f t="shared" ref="AJ4:AJ20" si="10">AH4/AI4*100</f>
        <v>2.4822695035460994E-2</v>
      </c>
      <c r="AK4" s="112">
        <v>0.08</v>
      </c>
      <c r="AL4" s="65">
        <v>282</v>
      </c>
      <c r="AM4" s="135">
        <f t="shared" ref="AM4:AM20" si="11">AK4/AL4*100</f>
        <v>2.8368794326241134E-2</v>
      </c>
      <c r="AN4" s="136">
        <v>0.8</v>
      </c>
      <c r="AO4" s="65">
        <v>282</v>
      </c>
      <c r="AP4" s="137">
        <f t="shared" ref="AP4:AP20" si="12">AN4/AO4*100</f>
        <v>0.28368794326241137</v>
      </c>
      <c r="AQ4" s="138">
        <v>0.69</v>
      </c>
      <c r="AR4" s="65">
        <v>282</v>
      </c>
      <c r="AS4" s="139">
        <f t="shared" ref="AS4:AS20" si="13">AQ4/AR4*100</f>
        <v>0.24468085106382978</v>
      </c>
      <c r="AT4" s="115">
        <v>1.93</v>
      </c>
      <c r="AU4" s="65">
        <v>282</v>
      </c>
      <c r="AV4" s="116">
        <f t="shared" ref="AV4:AV20" si="14">AT4/AU4*100</f>
        <v>0.68439716312056731</v>
      </c>
      <c r="AW4" s="140">
        <v>0.1</v>
      </c>
      <c r="AX4" s="65">
        <v>282</v>
      </c>
      <c r="AY4" s="141">
        <f t="shared" ref="AY4:AY20" si="15">AW4/AX4*100</f>
        <v>3.5460992907801421E-2</v>
      </c>
      <c r="AZ4" s="119">
        <v>0.93</v>
      </c>
      <c r="BA4" s="65">
        <v>282</v>
      </c>
      <c r="BB4" s="120">
        <f t="shared" ref="BB4:BB20" si="16">AZ4/BA4*100</f>
        <v>0.32978723404255322</v>
      </c>
      <c r="BC4" s="142">
        <v>0.25</v>
      </c>
      <c r="BD4" s="65">
        <v>282</v>
      </c>
      <c r="BE4" s="143">
        <f t="shared" ref="BE4:BE20" si="17">BC4/BD4*100</f>
        <v>8.8652482269503549E-2</v>
      </c>
    </row>
    <row r="5" spans="2:57" ht="15.75" customHeight="1" x14ac:dyDescent="0.2">
      <c r="B5" s="215"/>
      <c r="C5" s="112" t="s">
        <v>61</v>
      </c>
      <c r="D5" s="113">
        <v>0.05</v>
      </c>
      <c r="E5" s="65">
        <v>278.88</v>
      </c>
      <c r="F5" s="114">
        <f t="shared" si="0"/>
        <v>1.7928858290304075E-2</v>
      </c>
      <c r="G5" s="115">
        <v>0.04</v>
      </c>
      <c r="H5" s="65">
        <v>278.88</v>
      </c>
      <c r="I5" s="116">
        <f t="shared" si="1"/>
        <v>1.4343086632243261E-2</v>
      </c>
      <c r="J5" s="117">
        <v>1.9</v>
      </c>
      <c r="K5" s="65">
        <v>278.88</v>
      </c>
      <c r="L5" s="118">
        <f t="shared" si="2"/>
        <v>0.6812966150315547</v>
      </c>
      <c r="M5" s="119">
        <v>0.11</v>
      </c>
      <c r="N5" s="65">
        <v>278.88</v>
      </c>
      <c r="O5" s="120">
        <f t="shared" si="3"/>
        <v>3.9443488238668965E-2</v>
      </c>
      <c r="P5" s="121">
        <v>0.12</v>
      </c>
      <c r="Q5" s="65">
        <v>278.88</v>
      </c>
      <c r="R5" s="122">
        <f t="shared" si="4"/>
        <v>4.3029259896729781E-2</v>
      </c>
      <c r="S5" s="123">
        <v>0.74</v>
      </c>
      <c r="T5" s="65">
        <v>278.88</v>
      </c>
      <c r="U5" s="124">
        <f t="shared" si="5"/>
        <v>0.2653471026965003</v>
      </c>
      <c r="V5" s="125">
        <v>0.85</v>
      </c>
      <c r="W5" s="65">
        <v>278.88</v>
      </c>
      <c r="X5" s="126">
        <f t="shared" si="6"/>
        <v>0.30479059093516925</v>
      </c>
      <c r="Y5" s="127">
        <v>0.85</v>
      </c>
      <c r="Z5" s="65">
        <v>278.88</v>
      </c>
      <c r="AA5" s="128">
        <f t="shared" si="7"/>
        <v>0.30479059093516925</v>
      </c>
      <c r="AB5" s="129">
        <v>7.53</v>
      </c>
      <c r="AC5" s="65">
        <v>278.88</v>
      </c>
      <c r="AD5" s="130">
        <f t="shared" si="8"/>
        <v>2.7000860585197937</v>
      </c>
      <c r="AE5" s="131">
        <v>1.46</v>
      </c>
      <c r="AF5" s="65">
        <v>278.88</v>
      </c>
      <c r="AG5" s="132">
        <f t="shared" si="9"/>
        <v>0.52352266207687892</v>
      </c>
      <c r="AH5" s="133">
        <v>0.12</v>
      </c>
      <c r="AI5" s="65">
        <v>278.88</v>
      </c>
      <c r="AJ5" s="134">
        <f t="shared" si="10"/>
        <v>4.3029259896729781E-2</v>
      </c>
      <c r="AK5" s="112">
        <v>0.11</v>
      </c>
      <c r="AL5" s="65">
        <v>278.88</v>
      </c>
      <c r="AM5" s="135">
        <f t="shared" si="11"/>
        <v>3.9443488238668965E-2</v>
      </c>
      <c r="AN5" s="136">
        <v>0.69</v>
      </c>
      <c r="AO5" s="65">
        <v>278.88</v>
      </c>
      <c r="AP5" s="137">
        <f t="shared" si="12"/>
        <v>0.24741824440619617</v>
      </c>
      <c r="AQ5" s="138">
        <v>0.62</v>
      </c>
      <c r="AR5" s="65">
        <v>278.88</v>
      </c>
      <c r="AS5" s="139">
        <f t="shared" si="13"/>
        <v>0.22231784279977052</v>
      </c>
      <c r="AT5" s="115">
        <v>2.58</v>
      </c>
      <c r="AU5" s="65">
        <v>278.88</v>
      </c>
      <c r="AV5" s="116">
        <f t="shared" si="14"/>
        <v>0.92512908777969016</v>
      </c>
      <c r="AW5" s="140">
        <v>0.12</v>
      </c>
      <c r="AX5" s="65">
        <v>278.88</v>
      </c>
      <c r="AY5" s="141">
        <f t="shared" si="15"/>
        <v>4.3029259896729781E-2</v>
      </c>
      <c r="AZ5" s="119">
        <v>1.1499999999999999</v>
      </c>
      <c r="BA5" s="65">
        <v>278.88</v>
      </c>
      <c r="BB5" s="120">
        <f t="shared" si="16"/>
        <v>0.41236374067699366</v>
      </c>
      <c r="BC5" s="142">
        <v>0.25</v>
      </c>
      <c r="BD5" s="65">
        <v>278.88</v>
      </c>
      <c r="BE5" s="143">
        <f t="shared" si="17"/>
        <v>8.9644291451520364E-2</v>
      </c>
    </row>
    <row r="6" spans="2:57" ht="15.75" customHeight="1" x14ac:dyDescent="0.2">
      <c r="B6" s="215"/>
      <c r="C6" s="112" t="s">
        <v>62</v>
      </c>
      <c r="D6" s="113">
        <v>0.06</v>
      </c>
      <c r="E6" s="65">
        <v>280</v>
      </c>
      <c r="F6" s="114">
        <f t="shared" si="0"/>
        <v>2.1428571428571429E-2</v>
      </c>
      <c r="G6" s="115">
        <v>7.0000000000000007E-2</v>
      </c>
      <c r="H6" s="65">
        <v>280</v>
      </c>
      <c r="I6" s="116">
        <f t="shared" si="1"/>
        <v>2.5000000000000001E-2</v>
      </c>
      <c r="J6" s="117">
        <v>1.86</v>
      </c>
      <c r="K6" s="65">
        <v>280</v>
      </c>
      <c r="L6" s="118">
        <f t="shared" si="2"/>
        <v>0.66428571428571426</v>
      </c>
      <c r="M6" s="119">
        <v>0.12</v>
      </c>
      <c r="N6" s="65">
        <v>280</v>
      </c>
      <c r="O6" s="120">
        <f t="shared" si="3"/>
        <v>4.2857142857142858E-2</v>
      </c>
      <c r="P6" s="121">
        <v>0.13</v>
      </c>
      <c r="Q6" s="65">
        <v>280</v>
      </c>
      <c r="R6" s="122">
        <f t="shared" si="4"/>
        <v>4.642857142857143E-2</v>
      </c>
      <c r="S6" s="123">
        <v>0.78</v>
      </c>
      <c r="T6" s="65">
        <v>280</v>
      </c>
      <c r="U6" s="124">
        <f t="shared" si="5"/>
        <v>0.27857142857142858</v>
      </c>
      <c r="V6" s="125">
        <v>0.8</v>
      </c>
      <c r="W6" s="65">
        <v>280</v>
      </c>
      <c r="X6" s="126">
        <f t="shared" si="6"/>
        <v>0.2857142857142857</v>
      </c>
      <c r="Y6" s="127">
        <v>0.81</v>
      </c>
      <c r="Z6" s="65">
        <v>280</v>
      </c>
      <c r="AA6" s="128">
        <f t="shared" si="7"/>
        <v>0.28928571428571431</v>
      </c>
      <c r="AB6" s="129">
        <v>7.48</v>
      </c>
      <c r="AC6" s="65">
        <v>280</v>
      </c>
      <c r="AD6" s="130">
        <f t="shared" si="8"/>
        <v>2.6714285714285713</v>
      </c>
      <c r="AE6" s="131">
        <v>1.45</v>
      </c>
      <c r="AF6" s="65">
        <v>280</v>
      </c>
      <c r="AG6" s="132">
        <f t="shared" si="9"/>
        <v>0.51785714285714279</v>
      </c>
      <c r="AH6" s="133">
        <v>0.09</v>
      </c>
      <c r="AI6" s="65">
        <v>280</v>
      </c>
      <c r="AJ6" s="134">
        <f t="shared" si="10"/>
        <v>3.214285714285714E-2</v>
      </c>
      <c r="AK6" s="112">
        <v>0.1</v>
      </c>
      <c r="AL6" s="65">
        <v>280</v>
      </c>
      <c r="AM6" s="135">
        <f t="shared" si="11"/>
        <v>3.5714285714285712E-2</v>
      </c>
      <c r="AN6" s="136">
        <v>1.03</v>
      </c>
      <c r="AO6" s="65">
        <v>280</v>
      </c>
      <c r="AP6" s="137">
        <f t="shared" si="12"/>
        <v>0.36785714285714288</v>
      </c>
      <c r="AQ6" s="138">
        <v>0.62</v>
      </c>
      <c r="AR6" s="65">
        <v>280</v>
      </c>
      <c r="AS6" s="139">
        <f t="shared" si="13"/>
        <v>0.22142857142857142</v>
      </c>
      <c r="AT6" s="115">
        <v>2.14</v>
      </c>
      <c r="AU6" s="65">
        <v>280</v>
      </c>
      <c r="AV6" s="116">
        <f t="shared" si="14"/>
        <v>0.76428571428571435</v>
      </c>
      <c r="AW6" s="140">
        <v>0.1</v>
      </c>
      <c r="AX6" s="65">
        <v>280</v>
      </c>
      <c r="AY6" s="141">
        <f t="shared" si="15"/>
        <v>3.5714285714285712E-2</v>
      </c>
      <c r="AZ6" s="119">
        <v>1.33</v>
      </c>
      <c r="BA6" s="65">
        <v>280</v>
      </c>
      <c r="BB6" s="120">
        <f t="shared" si="16"/>
        <v>0.47499999999999998</v>
      </c>
      <c r="BC6" s="142">
        <v>0.2</v>
      </c>
      <c r="BD6" s="65">
        <v>280</v>
      </c>
      <c r="BE6" s="143">
        <f t="shared" si="17"/>
        <v>7.1428571428571425E-2</v>
      </c>
    </row>
    <row r="7" spans="2:57" ht="15.75" customHeight="1" x14ac:dyDescent="0.2">
      <c r="B7" s="215"/>
      <c r="C7" s="112" t="s">
        <v>63</v>
      </c>
      <c r="D7" s="113">
        <v>0.05</v>
      </c>
      <c r="E7" s="65">
        <v>282.22000000000003</v>
      </c>
      <c r="F7" s="114">
        <f t="shared" si="0"/>
        <v>1.7716674934448302E-2</v>
      </c>
      <c r="G7" s="115">
        <v>0.05</v>
      </c>
      <c r="H7" s="65">
        <v>282.22000000000003</v>
      </c>
      <c r="I7" s="116">
        <f t="shared" si="1"/>
        <v>1.7716674934448302E-2</v>
      </c>
      <c r="J7" s="117">
        <v>1.72</v>
      </c>
      <c r="K7" s="65">
        <v>282.22000000000003</v>
      </c>
      <c r="L7" s="118">
        <f t="shared" si="2"/>
        <v>0.60945361774502149</v>
      </c>
      <c r="M7" s="119">
        <v>0.12</v>
      </c>
      <c r="N7" s="65">
        <v>282.22000000000003</v>
      </c>
      <c r="O7" s="120">
        <f t="shared" si="3"/>
        <v>4.2520019842675921E-2</v>
      </c>
      <c r="P7" s="121">
        <v>0.12</v>
      </c>
      <c r="Q7" s="65">
        <v>282.22000000000003</v>
      </c>
      <c r="R7" s="122">
        <f t="shared" si="4"/>
        <v>4.2520019842675921E-2</v>
      </c>
      <c r="S7" s="123">
        <v>0.71</v>
      </c>
      <c r="T7" s="65">
        <v>282.22000000000003</v>
      </c>
      <c r="U7" s="124">
        <f t="shared" si="5"/>
        <v>0.25157678406916584</v>
      </c>
      <c r="V7" s="125">
        <v>0.78</v>
      </c>
      <c r="W7" s="65">
        <v>282.22000000000003</v>
      </c>
      <c r="X7" s="126">
        <f t="shared" si="6"/>
        <v>0.2763801289773935</v>
      </c>
      <c r="Y7" s="127">
        <v>0.75</v>
      </c>
      <c r="Z7" s="65">
        <v>282.22000000000003</v>
      </c>
      <c r="AA7" s="128">
        <f t="shared" si="7"/>
        <v>0.26575012401672449</v>
      </c>
      <c r="AB7" s="129">
        <v>9.39</v>
      </c>
      <c r="AC7" s="65">
        <v>282.22000000000003</v>
      </c>
      <c r="AD7" s="130">
        <f t="shared" si="8"/>
        <v>3.3271915526893912</v>
      </c>
      <c r="AE7" s="131">
        <v>1.21</v>
      </c>
      <c r="AF7" s="65">
        <v>282.22000000000003</v>
      </c>
      <c r="AG7" s="132">
        <f t="shared" si="9"/>
        <v>0.42874353341364885</v>
      </c>
      <c r="AH7" s="133">
        <v>0.06</v>
      </c>
      <c r="AI7" s="65">
        <v>282.22000000000003</v>
      </c>
      <c r="AJ7" s="134">
        <f t="shared" si="10"/>
        <v>2.1260009921337961E-2</v>
      </c>
      <c r="AK7" s="112">
        <v>7.0000000000000007E-2</v>
      </c>
      <c r="AL7" s="65">
        <v>282.22000000000003</v>
      </c>
      <c r="AM7" s="135">
        <f t="shared" si="11"/>
        <v>2.4803344908227623E-2</v>
      </c>
      <c r="AN7" s="136">
        <v>0.73</v>
      </c>
      <c r="AO7" s="65">
        <v>282.22000000000003</v>
      </c>
      <c r="AP7" s="137">
        <f t="shared" si="12"/>
        <v>0.25866345404294522</v>
      </c>
      <c r="AQ7" s="138">
        <v>0.55000000000000004</v>
      </c>
      <c r="AR7" s="65">
        <v>282.22000000000003</v>
      </c>
      <c r="AS7" s="139">
        <f t="shared" si="13"/>
        <v>0.19488342427893135</v>
      </c>
      <c r="AT7" s="115">
        <v>1.67</v>
      </c>
      <c r="AU7" s="65">
        <v>282.22000000000003</v>
      </c>
      <c r="AV7" s="116">
        <f t="shared" si="14"/>
        <v>0.59173694281057321</v>
      </c>
      <c r="AW7" s="140">
        <v>0.11</v>
      </c>
      <c r="AX7" s="65">
        <v>282.22000000000003</v>
      </c>
      <c r="AY7" s="141">
        <f t="shared" si="15"/>
        <v>3.8976684855786266E-2</v>
      </c>
      <c r="AZ7" s="119">
        <v>1.25</v>
      </c>
      <c r="BA7" s="65">
        <v>282.22000000000003</v>
      </c>
      <c r="BB7" s="120">
        <f t="shared" si="16"/>
        <v>0.44291687336120755</v>
      </c>
      <c r="BC7" s="142">
        <v>0.25</v>
      </c>
      <c r="BD7" s="65">
        <v>282.22000000000003</v>
      </c>
      <c r="BE7" s="143">
        <f t="shared" si="17"/>
        <v>8.8583374672241505E-2</v>
      </c>
    </row>
    <row r="8" spans="2:57" ht="15.75" customHeight="1" x14ac:dyDescent="0.2">
      <c r="B8" s="216"/>
      <c r="C8" s="112" t="s">
        <v>64</v>
      </c>
      <c r="D8" s="113">
        <v>0.05</v>
      </c>
      <c r="E8" s="65">
        <v>284.31</v>
      </c>
      <c r="F8" s="114">
        <f t="shared" si="0"/>
        <v>1.758643733952376E-2</v>
      </c>
      <c r="G8" s="115">
        <v>0.06</v>
      </c>
      <c r="H8" s="65">
        <v>284.31</v>
      </c>
      <c r="I8" s="116">
        <f t="shared" si="1"/>
        <v>2.110372480742851E-2</v>
      </c>
      <c r="J8" s="117">
        <v>1.85</v>
      </c>
      <c r="K8" s="65">
        <v>284.31</v>
      </c>
      <c r="L8" s="118">
        <f t="shared" si="2"/>
        <v>0.65069818156237913</v>
      </c>
      <c r="M8" s="119">
        <v>0.11</v>
      </c>
      <c r="N8" s="65">
        <v>284.31</v>
      </c>
      <c r="O8" s="120">
        <f t="shared" si="3"/>
        <v>3.869016214695227E-2</v>
      </c>
      <c r="P8" s="121">
        <v>0.12</v>
      </c>
      <c r="Q8" s="65">
        <v>284.31</v>
      </c>
      <c r="R8" s="122">
        <f t="shared" si="4"/>
        <v>4.2207449614857021E-2</v>
      </c>
      <c r="S8" s="123">
        <v>0.84</v>
      </c>
      <c r="T8" s="65">
        <v>284.31</v>
      </c>
      <c r="U8" s="124">
        <f t="shared" si="5"/>
        <v>0.29545214730399916</v>
      </c>
      <c r="V8" s="125">
        <v>0.82</v>
      </c>
      <c r="W8" s="65">
        <v>284.31</v>
      </c>
      <c r="X8" s="126">
        <f t="shared" si="6"/>
        <v>0.2884175723681896</v>
      </c>
      <c r="Y8" s="127">
        <v>0.86</v>
      </c>
      <c r="Z8" s="65">
        <v>284.31</v>
      </c>
      <c r="AA8" s="128">
        <f t="shared" si="7"/>
        <v>0.30248672223980866</v>
      </c>
      <c r="AB8" s="129">
        <v>8.6300000000000008</v>
      </c>
      <c r="AC8" s="65">
        <v>284.31</v>
      </c>
      <c r="AD8" s="130">
        <f t="shared" si="8"/>
        <v>3.0354190848018008</v>
      </c>
      <c r="AE8" s="131">
        <v>1.26</v>
      </c>
      <c r="AF8" s="65">
        <v>284.31</v>
      </c>
      <c r="AG8" s="132">
        <f t="shared" si="9"/>
        <v>0.44317822095599868</v>
      </c>
      <c r="AH8" s="133">
        <v>0.12</v>
      </c>
      <c r="AI8" s="65">
        <v>284.31</v>
      </c>
      <c r="AJ8" s="134">
        <f t="shared" si="10"/>
        <v>4.2207449614857021E-2</v>
      </c>
      <c r="AK8" s="112">
        <v>0.11</v>
      </c>
      <c r="AL8" s="65">
        <v>284.31</v>
      </c>
      <c r="AM8" s="135">
        <f t="shared" si="11"/>
        <v>3.869016214695227E-2</v>
      </c>
      <c r="AN8" s="136">
        <v>0.8</v>
      </c>
      <c r="AO8" s="65">
        <v>284.31</v>
      </c>
      <c r="AP8" s="137">
        <f t="shared" si="12"/>
        <v>0.28138299743238016</v>
      </c>
      <c r="AQ8" s="138">
        <v>0.57999999999999996</v>
      </c>
      <c r="AR8" s="65">
        <v>284.31</v>
      </c>
      <c r="AS8" s="139">
        <f t="shared" si="13"/>
        <v>0.20400267313847562</v>
      </c>
      <c r="AT8" s="115">
        <v>2.2400000000000002</v>
      </c>
      <c r="AU8" s="65">
        <v>284.31</v>
      </c>
      <c r="AV8" s="116">
        <f t="shared" si="14"/>
        <v>0.78787239281066446</v>
      </c>
      <c r="AW8" s="140">
        <v>0.1</v>
      </c>
      <c r="AX8" s="65">
        <v>284.31</v>
      </c>
      <c r="AY8" s="141">
        <f t="shared" si="15"/>
        <v>3.5172874679047519E-2</v>
      </c>
      <c r="AZ8" s="119">
        <v>1.02</v>
      </c>
      <c r="BA8" s="65">
        <v>284.31</v>
      </c>
      <c r="BB8" s="120">
        <f t="shared" si="16"/>
        <v>0.35876332172628467</v>
      </c>
      <c r="BC8" s="142">
        <v>0.28000000000000003</v>
      </c>
      <c r="BD8" s="65">
        <v>284.31</v>
      </c>
      <c r="BE8" s="143">
        <f t="shared" si="17"/>
        <v>9.8484049101333057E-2</v>
      </c>
    </row>
    <row r="9" spans="2:57" ht="15.75" customHeight="1" x14ac:dyDescent="0.2">
      <c r="B9" s="211" t="s">
        <v>53</v>
      </c>
      <c r="C9" s="117" t="s">
        <v>59</v>
      </c>
      <c r="D9" s="144">
        <v>0.04</v>
      </c>
      <c r="E9" s="67">
        <v>286.33</v>
      </c>
      <c r="F9" s="114">
        <v>1.7000000000000001E-2</v>
      </c>
      <c r="G9" s="146">
        <v>0.04</v>
      </c>
      <c r="H9" s="67">
        <v>286.33</v>
      </c>
      <c r="I9" s="116">
        <f t="shared" si="1"/>
        <v>1.3969894876541055E-2</v>
      </c>
      <c r="J9" s="148">
        <v>1.97</v>
      </c>
      <c r="K9" s="67">
        <v>286.33</v>
      </c>
      <c r="L9" s="118">
        <f t="shared" si="2"/>
        <v>0.68801732266964699</v>
      </c>
      <c r="M9" s="150">
        <v>0.12</v>
      </c>
      <c r="N9" s="67">
        <v>286.33</v>
      </c>
      <c r="O9" s="120">
        <f t="shared" si="3"/>
        <v>4.1909684629623162E-2</v>
      </c>
      <c r="P9" s="152">
        <v>0.13</v>
      </c>
      <c r="Q9" s="67">
        <v>286.33</v>
      </c>
      <c r="R9" s="122">
        <f t="shared" si="4"/>
        <v>4.540215834875843E-2</v>
      </c>
      <c r="S9" s="154">
        <v>0.76</v>
      </c>
      <c r="T9" s="67">
        <v>286.33</v>
      </c>
      <c r="U9" s="124">
        <f t="shared" si="5"/>
        <v>0.26542800265428002</v>
      </c>
      <c r="V9" s="156">
        <v>0.81</v>
      </c>
      <c r="W9" s="67">
        <v>286.33</v>
      </c>
      <c r="X9" s="126">
        <f t="shared" si="6"/>
        <v>0.28289037124995642</v>
      </c>
      <c r="Y9" s="158">
        <v>0.9</v>
      </c>
      <c r="Z9" s="67">
        <v>286.33</v>
      </c>
      <c r="AA9" s="128">
        <f t="shared" si="7"/>
        <v>0.31432263472217375</v>
      </c>
      <c r="AB9" s="160">
        <v>8.64</v>
      </c>
      <c r="AC9" s="67">
        <v>286.33</v>
      </c>
      <c r="AD9" s="130">
        <f t="shared" si="8"/>
        <v>3.0174972933328679</v>
      </c>
      <c r="AE9" s="162">
        <v>1.44</v>
      </c>
      <c r="AF9" s="67">
        <v>286.33</v>
      </c>
      <c r="AG9" s="132">
        <f t="shared" si="9"/>
        <v>0.50291621555547794</v>
      </c>
      <c r="AH9" s="164">
        <v>0.11</v>
      </c>
      <c r="AI9" s="67">
        <v>286.33</v>
      </c>
      <c r="AJ9" s="134">
        <f t="shared" si="10"/>
        <v>3.8417210910487901E-2</v>
      </c>
      <c r="AK9" s="166">
        <v>0.13</v>
      </c>
      <c r="AL9" s="67">
        <v>286.33</v>
      </c>
      <c r="AM9" s="135">
        <f t="shared" si="11"/>
        <v>4.540215834875843E-2</v>
      </c>
      <c r="AN9" s="168">
        <v>1.26</v>
      </c>
      <c r="AO9" s="67">
        <v>286.33</v>
      </c>
      <c r="AP9" s="137">
        <f t="shared" si="12"/>
        <v>0.44005168861104327</v>
      </c>
      <c r="AQ9" s="170">
        <v>0.6</v>
      </c>
      <c r="AR9" s="67">
        <v>286.33</v>
      </c>
      <c r="AS9" s="139">
        <f t="shared" si="13"/>
        <v>0.20954842314811584</v>
      </c>
      <c r="AT9" s="146">
        <v>2.87</v>
      </c>
      <c r="AU9" s="67">
        <v>286.33</v>
      </c>
      <c r="AV9" s="116">
        <f t="shared" si="14"/>
        <v>1.0023399573918206</v>
      </c>
      <c r="AW9" s="172">
        <v>0.15</v>
      </c>
      <c r="AX9" s="67">
        <v>286.33</v>
      </c>
      <c r="AY9" s="141">
        <f t="shared" si="15"/>
        <v>5.2387105787028959E-2</v>
      </c>
      <c r="AZ9" s="150">
        <v>1.56</v>
      </c>
      <c r="BA9" s="67">
        <v>286.33</v>
      </c>
      <c r="BB9" s="120">
        <f t="shared" si="16"/>
        <v>0.54482590018510124</v>
      </c>
      <c r="BC9" s="174">
        <v>0.24</v>
      </c>
      <c r="BD9" s="67">
        <v>286.33</v>
      </c>
      <c r="BE9" s="143">
        <f t="shared" si="17"/>
        <v>8.3819369259246324E-2</v>
      </c>
    </row>
    <row r="10" spans="2:57" ht="16" x14ac:dyDescent="0.2">
      <c r="B10" s="212"/>
      <c r="C10" s="117" t="s">
        <v>60</v>
      </c>
      <c r="D10" s="145">
        <v>0.06</v>
      </c>
      <c r="E10" s="1">
        <v>281</v>
      </c>
      <c r="F10" s="114">
        <f t="shared" si="0"/>
        <v>2.1352313167259787E-2</v>
      </c>
      <c r="G10" s="147">
        <v>0.05</v>
      </c>
      <c r="H10" s="1">
        <v>281</v>
      </c>
      <c r="I10" s="116">
        <f t="shared" si="1"/>
        <v>1.7793594306049824E-2</v>
      </c>
      <c r="J10" s="149">
        <v>1.38</v>
      </c>
      <c r="K10" s="1">
        <v>281</v>
      </c>
      <c r="L10" s="118">
        <f t="shared" si="2"/>
        <v>0.49110320284697512</v>
      </c>
      <c r="M10" s="151">
        <v>0.11</v>
      </c>
      <c r="N10" s="1">
        <v>281</v>
      </c>
      <c r="O10" s="120">
        <f t="shared" si="3"/>
        <v>3.9145907473309607E-2</v>
      </c>
      <c r="P10" s="153">
        <v>0.13</v>
      </c>
      <c r="Q10" s="1">
        <v>281</v>
      </c>
      <c r="R10" s="122">
        <f t="shared" si="4"/>
        <v>4.6263345195729534E-2</v>
      </c>
      <c r="S10" s="155">
        <v>0.8</v>
      </c>
      <c r="T10" s="1">
        <v>281</v>
      </c>
      <c r="U10" s="124">
        <f t="shared" si="5"/>
        <v>0.28469750889679718</v>
      </c>
      <c r="V10" s="157">
        <v>0.92</v>
      </c>
      <c r="W10" s="1">
        <v>281</v>
      </c>
      <c r="X10" s="126">
        <f t="shared" si="6"/>
        <v>0.32740213523131678</v>
      </c>
      <c r="Y10" s="159">
        <v>0.84</v>
      </c>
      <c r="Z10" s="1">
        <v>281</v>
      </c>
      <c r="AA10" s="128">
        <f t="shared" si="7"/>
        <v>0.29893238434163699</v>
      </c>
      <c r="AB10" s="161">
        <v>7.49</v>
      </c>
      <c r="AC10" s="1">
        <v>281</v>
      </c>
      <c r="AD10" s="130">
        <f t="shared" si="8"/>
        <v>2.6654804270462638</v>
      </c>
      <c r="AE10" s="163">
        <v>1.21</v>
      </c>
      <c r="AF10" s="1">
        <v>281</v>
      </c>
      <c r="AG10" s="132">
        <f t="shared" si="9"/>
        <v>0.4306049822064057</v>
      </c>
      <c r="AH10" s="165">
        <v>0.08</v>
      </c>
      <c r="AI10" s="1">
        <v>281</v>
      </c>
      <c r="AJ10" s="134">
        <f t="shared" si="10"/>
        <v>2.8469750889679714E-2</v>
      </c>
      <c r="AK10" s="167">
        <v>0.1</v>
      </c>
      <c r="AL10" s="1">
        <v>281</v>
      </c>
      <c r="AM10" s="135">
        <f t="shared" si="11"/>
        <v>3.5587188612099648E-2</v>
      </c>
      <c r="AN10" s="169">
        <v>1.06</v>
      </c>
      <c r="AO10" s="1">
        <v>281</v>
      </c>
      <c r="AP10" s="137">
        <f t="shared" si="12"/>
        <v>0.37722419928825623</v>
      </c>
      <c r="AQ10" s="171">
        <v>0.57999999999999996</v>
      </c>
      <c r="AR10" s="1">
        <v>281</v>
      </c>
      <c r="AS10" s="139">
        <f t="shared" si="13"/>
        <v>0.20640569395017791</v>
      </c>
      <c r="AT10" s="147">
        <v>2.04</v>
      </c>
      <c r="AU10" s="1">
        <v>281</v>
      </c>
      <c r="AV10" s="116">
        <f t="shared" si="14"/>
        <v>0.72597864768683273</v>
      </c>
      <c r="AW10" s="173">
        <v>0.1</v>
      </c>
      <c r="AX10" s="1">
        <v>281</v>
      </c>
      <c r="AY10" s="141">
        <f t="shared" si="15"/>
        <v>3.5587188612099648E-2</v>
      </c>
      <c r="AZ10" s="151">
        <v>1.58</v>
      </c>
      <c r="BA10" s="1">
        <v>281</v>
      </c>
      <c r="BB10" s="120">
        <f t="shared" si="16"/>
        <v>0.56227758007117445</v>
      </c>
      <c r="BC10" s="175">
        <v>0.22</v>
      </c>
      <c r="BD10" s="1">
        <v>281</v>
      </c>
      <c r="BE10" s="143">
        <f t="shared" si="17"/>
        <v>7.8291814946619215E-2</v>
      </c>
    </row>
    <row r="11" spans="2:57" ht="16" x14ac:dyDescent="0.2">
      <c r="B11" s="212"/>
      <c r="C11" s="117" t="s">
        <v>61</v>
      </c>
      <c r="D11" s="145">
        <v>0.05</v>
      </c>
      <c r="E11" s="1">
        <v>285.55</v>
      </c>
      <c r="F11" s="114">
        <f t="shared" si="0"/>
        <v>1.751006828926633E-2</v>
      </c>
      <c r="G11" s="147">
        <v>0.06</v>
      </c>
      <c r="H11" s="1">
        <v>285.55</v>
      </c>
      <c r="I11" s="116">
        <f t="shared" si="1"/>
        <v>2.1012081947119593E-2</v>
      </c>
      <c r="J11" s="149">
        <v>1.81</v>
      </c>
      <c r="K11" s="1">
        <v>285.55</v>
      </c>
      <c r="L11" s="118">
        <f t="shared" si="2"/>
        <v>0.63386447207144114</v>
      </c>
      <c r="M11" s="151">
        <v>0.14000000000000001</v>
      </c>
      <c r="N11" s="1">
        <v>285.55</v>
      </c>
      <c r="O11" s="120">
        <f t="shared" si="3"/>
        <v>4.9028191209945726E-2</v>
      </c>
      <c r="P11" s="153">
        <v>0.12</v>
      </c>
      <c r="Q11" s="1">
        <v>285.55</v>
      </c>
      <c r="R11" s="122">
        <f t="shared" si="4"/>
        <v>4.2024163894239186E-2</v>
      </c>
      <c r="S11" s="155">
        <v>0.83</v>
      </c>
      <c r="T11" s="1">
        <v>285.55</v>
      </c>
      <c r="U11" s="124">
        <f t="shared" si="5"/>
        <v>0.290667133601821</v>
      </c>
      <c r="V11" s="157">
        <v>0.78</v>
      </c>
      <c r="W11" s="1">
        <v>285.55</v>
      </c>
      <c r="X11" s="126">
        <f t="shared" si="6"/>
        <v>0.27315706531255474</v>
      </c>
      <c r="Y11" s="159">
        <v>0.78</v>
      </c>
      <c r="Z11" s="1">
        <v>285.55</v>
      </c>
      <c r="AA11" s="128">
        <f t="shared" si="7"/>
        <v>0.27315706531255474</v>
      </c>
      <c r="AB11" s="161">
        <v>9.77</v>
      </c>
      <c r="AC11" s="1">
        <v>285.55</v>
      </c>
      <c r="AD11" s="130">
        <f t="shared" si="8"/>
        <v>3.4214673437226404</v>
      </c>
      <c r="AE11" s="163">
        <v>1.37</v>
      </c>
      <c r="AF11" s="1">
        <v>285.55</v>
      </c>
      <c r="AG11" s="132">
        <f t="shared" si="9"/>
        <v>0.47977587112589748</v>
      </c>
      <c r="AH11" s="165">
        <v>0.08</v>
      </c>
      <c r="AI11" s="1">
        <v>285.55</v>
      </c>
      <c r="AJ11" s="134">
        <f t="shared" si="10"/>
        <v>2.8016109262826126E-2</v>
      </c>
      <c r="AK11" s="167">
        <v>0.05</v>
      </c>
      <c r="AL11" s="1">
        <v>285.55</v>
      </c>
      <c r="AM11" s="135">
        <f t="shared" si="11"/>
        <v>1.751006828926633E-2</v>
      </c>
      <c r="AN11" s="169">
        <v>0.87</v>
      </c>
      <c r="AO11" s="1">
        <v>285.55</v>
      </c>
      <c r="AP11" s="137">
        <f t="shared" si="12"/>
        <v>0.30467518823323408</v>
      </c>
      <c r="AQ11" s="171">
        <v>0.53</v>
      </c>
      <c r="AR11" s="1">
        <v>285.55</v>
      </c>
      <c r="AS11" s="139">
        <f t="shared" si="13"/>
        <v>0.18560672386622309</v>
      </c>
      <c r="AT11" s="147">
        <v>1.73</v>
      </c>
      <c r="AU11" s="1">
        <v>285.55</v>
      </c>
      <c r="AV11" s="116">
        <f t="shared" si="14"/>
        <v>0.60584836280861487</v>
      </c>
      <c r="AW11" s="173">
        <v>0.11</v>
      </c>
      <c r="AX11" s="1">
        <v>285.55</v>
      </c>
      <c r="AY11" s="141">
        <f t="shared" si="15"/>
        <v>3.8522150236385923E-2</v>
      </c>
      <c r="AZ11" s="151">
        <v>0.12</v>
      </c>
      <c r="BA11" s="1">
        <v>285.55</v>
      </c>
      <c r="BB11" s="120">
        <f t="shared" si="16"/>
        <v>4.2024163894239186E-2</v>
      </c>
      <c r="BC11" s="175">
        <v>0.2</v>
      </c>
      <c r="BD11" s="1">
        <v>285.55</v>
      </c>
      <c r="BE11" s="143">
        <f t="shared" si="17"/>
        <v>7.0040273157065319E-2</v>
      </c>
    </row>
    <row r="12" spans="2:57" ht="16" x14ac:dyDescent="0.2">
      <c r="B12" s="212"/>
      <c r="C12" s="117" t="s">
        <v>62</v>
      </c>
      <c r="D12" s="145">
        <v>0.06</v>
      </c>
      <c r="E12" s="1">
        <v>286.33999999999997</v>
      </c>
      <c r="F12" s="114">
        <f t="shared" si="0"/>
        <v>2.0954110498009361E-2</v>
      </c>
      <c r="G12" s="147">
        <v>0.05</v>
      </c>
      <c r="H12" s="1">
        <v>286.33999999999997</v>
      </c>
      <c r="I12" s="116">
        <f t="shared" si="1"/>
        <v>1.7461758748341136E-2</v>
      </c>
      <c r="J12" s="149">
        <v>1.83</v>
      </c>
      <c r="K12" s="1">
        <v>286.33999999999997</v>
      </c>
      <c r="L12" s="118">
        <f t="shared" si="2"/>
        <v>0.63910037018928556</v>
      </c>
      <c r="M12" s="151">
        <v>0.12</v>
      </c>
      <c r="N12" s="1">
        <v>286.33999999999997</v>
      </c>
      <c r="O12" s="120">
        <f t="shared" si="3"/>
        <v>4.1908220996018722E-2</v>
      </c>
      <c r="P12" s="153">
        <v>0.12</v>
      </c>
      <c r="Q12" s="1">
        <v>286.33999999999997</v>
      </c>
      <c r="R12" s="122">
        <f t="shared" si="4"/>
        <v>4.1908220996018722E-2</v>
      </c>
      <c r="S12" s="155">
        <v>0.79</v>
      </c>
      <c r="T12" s="1">
        <v>286.33999999999997</v>
      </c>
      <c r="U12" s="124">
        <f t="shared" si="5"/>
        <v>0.27589578822378991</v>
      </c>
      <c r="V12" s="157">
        <v>0.95</v>
      </c>
      <c r="W12" s="1">
        <v>286.33999999999997</v>
      </c>
      <c r="X12" s="126">
        <f t="shared" si="6"/>
        <v>0.3317734162184815</v>
      </c>
      <c r="Y12" s="159">
        <v>0.94</v>
      </c>
      <c r="Z12" s="1">
        <v>286.33999999999997</v>
      </c>
      <c r="AA12" s="128">
        <f t="shared" si="7"/>
        <v>0.32828106446881328</v>
      </c>
      <c r="AB12" s="161">
        <v>9.32</v>
      </c>
      <c r="AC12" s="1">
        <v>286.33999999999997</v>
      </c>
      <c r="AD12" s="130">
        <f t="shared" si="8"/>
        <v>3.2548718306907878</v>
      </c>
      <c r="AE12" s="163">
        <v>1.42</v>
      </c>
      <c r="AF12" s="1">
        <v>286.33999999999997</v>
      </c>
      <c r="AG12" s="132">
        <f t="shared" si="9"/>
        <v>0.49591394845288816</v>
      </c>
      <c r="AH12" s="165">
        <v>0.1</v>
      </c>
      <c r="AI12" s="1">
        <v>286.33999999999997</v>
      </c>
      <c r="AJ12" s="134">
        <f t="shared" si="10"/>
        <v>3.4923517496682273E-2</v>
      </c>
      <c r="AK12" s="167">
        <v>0.12</v>
      </c>
      <c r="AL12" s="1">
        <v>286.33999999999997</v>
      </c>
      <c r="AM12" s="135">
        <f t="shared" si="11"/>
        <v>4.1908220996018722E-2</v>
      </c>
      <c r="AN12" s="169">
        <v>0.74</v>
      </c>
      <c r="AO12" s="1">
        <v>286.33999999999997</v>
      </c>
      <c r="AP12" s="137">
        <f t="shared" si="12"/>
        <v>0.2584340294754488</v>
      </c>
      <c r="AQ12" s="171">
        <v>0.53</v>
      </c>
      <c r="AR12" s="1">
        <v>286.33999999999997</v>
      </c>
      <c r="AS12" s="139">
        <f t="shared" si="13"/>
        <v>0.18509464273241605</v>
      </c>
      <c r="AT12" s="147">
        <v>1.47</v>
      </c>
      <c r="AU12" s="1">
        <v>286.33999999999997</v>
      </c>
      <c r="AV12" s="116">
        <f t="shared" si="14"/>
        <v>0.51337570720122938</v>
      </c>
      <c r="AW12" s="173">
        <v>0.14000000000000001</v>
      </c>
      <c r="AX12" s="1">
        <v>286.33999999999997</v>
      </c>
      <c r="AY12" s="141">
        <f t="shared" si="15"/>
        <v>4.8892924495355185E-2</v>
      </c>
      <c r="AZ12" s="151">
        <v>1.36</v>
      </c>
      <c r="BA12" s="1">
        <v>286.33999999999997</v>
      </c>
      <c r="BB12" s="120">
        <f t="shared" si="16"/>
        <v>0.47495983795487889</v>
      </c>
      <c r="BC12" s="175">
        <v>0.16</v>
      </c>
      <c r="BD12" s="1">
        <v>286.33999999999997</v>
      </c>
      <c r="BE12" s="143">
        <f t="shared" si="17"/>
        <v>5.5877627994691634E-2</v>
      </c>
    </row>
    <row r="13" spans="2:57" ht="16" x14ac:dyDescent="0.2">
      <c r="B13" s="212"/>
      <c r="C13" s="117" t="s">
        <v>63</v>
      </c>
      <c r="D13" s="145">
        <v>0.05</v>
      </c>
      <c r="E13" s="1">
        <v>284.47000000000003</v>
      </c>
      <c r="F13" s="114">
        <f t="shared" si="0"/>
        <v>1.757654585720814E-2</v>
      </c>
      <c r="G13" s="147">
        <v>7.0000000000000007E-2</v>
      </c>
      <c r="H13" s="1">
        <v>284.47000000000003</v>
      </c>
      <c r="I13" s="116">
        <f t="shared" si="1"/>
        <v>2.4607164200091396E-2</v>
      </c>
      <c r="J13" s="149">
        <v>1.91</v>
      </c>
      <c r="K13" s="1">
        <v>284.47000000000003</v>
      </c>
      <c r="L13" s="118">
        <f t="shared" si="2"/>
        <v>0.67142405174535091</v>
      </c>
      <c r="M13" s="151">
        <v>0.12</v>
      </c>
      <c r="N13" s="1">
        <v>284.47000000000003</v>
      </c>
      <c r="O13" s="120">
        <f t="shared" si="3"/>
        <v>4.2183710057299532E-2</v>
      </c>
      <c r="P13" s="153">
        <v>0.13</v>
      </c>
      <c r="Q13" s="1">
        <v>284.47000000000003</v>
      </c>
      <c r="R13" s="122">
        <f t="shared" si="4"/>
        <v>4.5699019228741165E-2</v>
      </c>
      <c r="S13" s="155">
        <v>0.89</v>
      </c>
      <c r="T13" s="1">
        <v>284.47000000000003</v>
      </c>
      <c r="U13" s="124">
        <f t="shared" si="5"/>
        <v>0.31286251625830491</v>
      </c>
      <c r="V13" s="157">
        <v>0.82</v>
      </c>
      <c r="W13" s="1">
        <v>284.47000000000003</v>
      </c>
      <c r="X13" s="126">
        <f t="shared" si="6"/>
        <v>0.28825535205821345</v>
      </c>
      <c r="Y13" s="159">
        <v>0.8</v>
      </c>
      <c r="Z13" s="1">
        <v>284.47000000000003</v>
      </c>
      <c r="AA13" s="128">
        <f t="shared" si="7"/>
        <v>0.28122473371533024</v>
      </c>
      <c r="AB13" s="161">
        <v>7.44</v>
      </c>
      <c r="AC13" s="1">
        <v>284.47000000000003</v>
      </c>
      <c r="AD13" s="130">
        <f t="shared" si="8"/>
        <v>2.6153900235525716</v>
      </c>
      <c r="AE13" s="163">
        <v>1.27</v>
      </c>
      <c r="AF13" s="1">
        <v>284.47000000000003</v>
      </c>
      <c r="AG13" s="132">
        <f t="shared" si="9"/>
        <v>0.4464442647730868</v>
      </c>
      <c r="AH13" s="165">
        <v>0.1</v>
      </c>
      <c r="AI13" s="1">
        <v>284.47000000000003</v>
      </c>
      <c r="AJ13" s="134">
        <f t="shared" si="10"/>
        <v>3.515309171441628E-2</v>
      </c>
      <c r="AK13" s="167">
        <v>0.09</v>
      </c>
      <c r="AL13" s="1">
        <v>284.47000000000003</v>
      </c>
      <c r="AM13" s="135">
        <f t="shared" si="11"/>
        <v>3.1637782542974648E-2</v>
      </c>
      <c r="AN13" s="169">
        <v>1.26</v>
      </c>
      <c r="AO13" s="1">
        <v>284.47000000000003</v>
      </c>
      <c r="AP13" s="137">
        <f t="shared" si="12"/>
        <v>0.44292895560164514</v>
      </c>
      <c r="AQ13" s="171">
        <v>0.74</v>
      </c>
      <c r="AR13" s="1">
        <v>284.47000000000003</v>
      </c>
      <c r="AS13" s="139">
        <f t="shared" si="13"/>
        <v>0.2601328786866805</v>
      </c>
      <c r="AT13" s="147">
        <v>2.3199999999999998</v>
      </c>
      <c r="AU13" s="1">
        <v>284.47000000000003</v>
      </c>
      <c r="AV13" s="116">
        <f t="shared" si="14"/>
        <v>0.81555172777445761</v>
      </c>
      <c r="AW13" s="173">
        <v>0.1</v>
      </c>
      <c r="AX13" s="1">
        <v>284.47000000000003</v>
      </c>
      <c r="AY13" s="141">
        <f t="shared" si="15"/>
        <v>3.515309171441628E-2</v>
      </c>
      <c r="AZ13" s="151">
        <v>1.17</v>
      </c>
      <c r="BA13" s="1">
        <v>284.47000000000003</v>
      </c>
      <c r="BB13" s="120">
        <f t="shared" si="16"/>
        <v>0.41129117305867041</v>
      </c>
      <c r="BC13" s="175">
        <v>0.25</v>
      </c>
      <c r="BD13" s="1">
        <v>284.47000000000003</v>
      </c>
      <c r="BE13" s="143">
        <f t="shared" si="17"/>
        <v>8.7882729286040698E-2</v>
      </c>
    </row>
    <row r="14" spans="2:57" ht="16" x14ac:dyDescent="0.2">
      <c r="B14" s="213"/>
      <c r="C14" s="117" t="s">
        <v>64</v>
      </c>
      <c r="D14" s="145">
        <v>7.0000000000000007E-2</v>
      </c>
      <c r="E14" s="1">
        <v>283.33</v>
      </c>
      <c r="F14" s="114">
        <v>2.1999999999999999E-2</v>
      </c>
      <c r="G14" s="147">
        <v>0.05</v>
      </c>
      <c r="H14" s="1">
        <v>283.33</v>
      </c>
      <c r="I14" s="116">
        <f t="shared" si="1"/>
        <v>1.7647266438428691E-2</v>
      </c>
      <c r="J14" s="149">
        <v>1.8</v>
      </c>
      <c r="K14" s="1">
        <v>283.33</v>
      </c>
      <c r="L14" s="118">
        <f t="shared" si="2"/>
        <v>0.63530159178343282</v>
      </c>
      <c r="M14" s="151">
        <v>0.12</v>
      </c>
      <c r="N14" s="1">
        <v>283.33</v>
      </c>
      <c r="O14" s="120">
        <f t="shared" si="3"/>
        <v>4.2353439452228851E-2</v>
      </c>
      <c r="P14" s="153">
        <v>0.12</v>
      </c>
      <c r="Q14" s="1">
        <v>283.33</v>
      </c>
      <c r="R14" s="122">
        <f t="shared" si="4"/>
        <v>4.2353439452228851E-2</v>
      </c>
      <c r="S14" s="155">
        <v>0.89</v>
      </c>
      <c r="T14" s="1">
        <v>283.33</v>
      </c>
      <c r="U14" s="124">
        <f t="shared" si="5"/>
        <v>0.31412134260403068</v>
      </c>
      <c r="V14" s="157">
        <v>0.85</v>
      </c>
      <c r="W14" s="1">
        <v>283.33</v>
      </c>
      <c r="X14" s="126">
        <f t="shared" si="6"/>
        <v>0.30000352945328773</v>
      </c>
      <c r="Y14" s="159">
        <v>0.82</v>
      </c>
      <c r="Z14" s="1">
        <v>283.33</v>
      </c>
      <c r="AA14" s="128">
        <f t="shared" si="7"/>
        <v>0.28941516959023045</v>
      </c>
      <c r="AB14" s="161">
        <v>7.19</v>
      </c>
      <c r="AC14" s="1">
        <v>283.33</v>
      </c>
      <c r="AD14" s="130">
        <f t="shared" si="8"/>
        <v>2.5376769138460453</v>
      </c>
      <c r="AE14" s="163">
        <v>1.31</v>
      </c>
      <c r="AF14" s="1">
        <v>283.33</v>
      </c>
      <c r="AG14" s="132">
        <f t="shared" si="9"/>
        <v>0.46235838068683166</v>
      </c>
      <c r="AH14" s="165">
        <v>7.0000000000000007E-2</v>
      </c>
      <c r="AI14" s="1">
        <v>283.33</v>
      </c>
      <c r="AJ14" s="134">
        <f t="shared" si="10"/>
        <v>2.4706173013800167E-2</v>
      </c>
      <c r="AK14" s="167">
        <v>0.08</v>
      </c>
      <c r="AL14" s="1">
        <v>283.33</v>
      </c>
      <c r="AM14" s="135">
        <f t="shared" si="11"/>
        <v>2.8235626301485902E-2</v>
      </c>
      <c r="AN14" s="169">
        <v>0.94</v>
      </c>
      <c r="AO14" s="1">
        <v>283.33</v>
      </c>
      <c r="AP14" s="137">
        <f t="shared" si="12"/>
        <v>0.33176860904245936</v>
      </c>
      <c r="AQ14" s="171">
        <v>0.6</v>
      </c>
      <c r="AR14" s="1">
        <v>283.33</v>
      </c>
      <c r="AS14" s="139">
        <f t="shared" si="13"/>
        <v>0.21176719726114426</v>
      </c>
      <c r="AT14" s="147">
        <v>2.58</v>
      </c>
      <c r="AU14" s="1">
        <v>283.33</v>
      </c>
      <c r="AV14" s="116">
        <f t="shared" si="14"/>
        <v>0.91059894822292031</v>
      </c>
      <c r="AW14" s="173">
        <v>0.1</v>
      </c>
      <c r="AX14" s="1">
        <v>283.33</v>
      </c>
      <c r="AY14" s="141">
        <f t="shared" si="15"/>
        <v>3.5294532876857382E-2</v>
      </c>
      <c r="AZ14" s="151">
        <v>1.8</v>
      </c>
      <c r="BA14" s="1">
        <v>283.33</v>
      </c>
      <c r="BB14" s="120">
        <f t="shared" si="16"/>
        <v>0.63530159178343282</v>
      </c>
      <c r="BC14" s="175">
        <v>0.22</v>
      </c>
      <c r="BD14" s="1">
        <v>283.33</v>
      </c>
      <c r="BE14" s="143">
        <f t="shared" si="17"/>
        <v>7.7647972329086226E-2</v>
      </c>
    </row>
    <row r="15" spans="2:57" ht="15.75" customHeight="1" x14ac:dyDescent="0.2">
      <c r="B15" s="217" t="s">
        <v>54</v>
      </c>
      <c r="C15" s="115" t="s">
        <v>59</v>
      </c>
      <c r="D15" s="176">
        <v>0.05</v>
      </c>
      <c r="E15" s="68">
        <v>280.16000000000003</v>
      </c>
      <c r="F15" s="114">
        <f t="shared" si="0"/>
        <v>1.7846944603083951E-2</v>
      </c>
      <c r="G15" s="177">
        <v>0.06</v>
      </c>
      <c r="H15" s="68">
        <v>280.16000000000003</v>
      </c>
      <c r="I15" s="116">
        <f t="shared" si="1"/>
        <v>2.1416333523700738E-2</v>
      </c>
      <c r="J15" s="178">
        <v>1.89</v>
      </c>
      <c r="K15" s="68">
        <v>280.16000000000003</v>
      </c>
      <c r="L15" s="118">
        <f t="shared" si="2"/>
        <v>0.67461450599657335</v>
      </c>
      <c r="M15" s="179">
        <v>0.12</v>
      </c>
      <c r="N15" s="68">
        <v>280.16000000000003</v>
      </c>
      <c r="O15" s="120">
        <f t="shared" si="3"/>
        <v>4.2832667047401476E-2</v>
      </c>
      <c r="P15" s="180">
        <v>0.13</v>
      </c>
      <c r="Q15" s="68">
        <v>280.16000000000003</v>
      </c>
      <c r="R15" s="122">
        <f t="shared" si="4"/>
        <v>4.6402055968018274E-2</v>
      </c>
      <c r="S15" s="181">
        <v>0.75</v>
      </c>
      <c r="T15" s="68">
        <v>280.16000000000003</v>
      </c>
      <c r="U15" s="124">
        <f t="shared" si="5"/>
        <v>0.26770416904625927</v>
      </c>
      <c r="V15" s="182">
        <v>0.9</v>
      </c>
      <c r="W15" s="68">
        <v>280.16000000000003</v>
      </c>
      <c r="X15" s="126">
        <f t="shared" si="6"/>
        <v>0.32124500285551111</v>
      </c>
      <c r="Y15" s="183">
        <v>0.8</v>
      </c>
      <c r="Z15" s="68">
        <v>280.16000000000003</v>
      </c>
      <c r="AA15" s="128">
        <f t="shared" si="7"/>
        <v>0.28555111364934321</v>
      </c>
      <c r="AB15" s="184">
        <v>9.5299999999999994</v>
      </c>
      <c r="AC15" s="68">
        <v>280.16000000000003</v>
      </c>
      <c r="AD15" s="130">
        <f t="shared" si="8"/>
        <v>3.4016276413478006</v>
      </c>
      <c r="AE15" s="185">
        <v>1.51</v>
      </c>
      <c r="AF15" s="68">
        <v>280.16000000000003</v>
      </c>
      <c r="AG15" s="132">
        <f t="shared" si="9"/>
        <v>0.53897772701313529</v>
      </c>
      <c r="AH15" s="186">
        <v>0.13</v>
      </c>
      <c r="AI15" s="68">
        <v>280.16000000000003</v>
      </c>
      <c r="AJ15" s="134">
        <f t="shared" si="10"/>
        <v>4.6402055968018274E-2</v>
      </c>
      <c r="AK15" s="187">
        <v>0.12</v>
      </c>
      <c r="AL15" s="68">
        <v>280.16000000000003</v>
      </c>
      <c r="AM15" s="135">
        <f t="shared" si="11"/>
        <v>4.2832667047401476E-2</v>
      </c>
      <c r="AN15" s="188">
        <v>0.92</v>
      </c>
      <c r="AO15" s="68">
        <v>280.16000000000003</v>
      </c>
      <c r="AP15" s="137">
        <f t="shared" si="12"/>
        <v>0.32838378069674468</v>
      </c>
      <c r="AQ15" s="189">
        <v>0.52</v>
      </c>
      <c r="AR15" s="68">
        <v>280.16000000000003</v>
      </c>
      <c r="AS15" s="139">
        <f t="shared" si="13"/>
        <v>0.1856082238720731</v>
      </c>
      <c r="AT15" s="177">
        <v>1.64</v>
      </c>
      <c r="AU15" s="68">
        <v>280.16000000000003</v>
      </c>
      <c r="AV15" s="116">
        <f t="shared" si="14"/>
        <v>0.58537978298115356</v>
      </c>
      <c r="AW15" s="190">
        <v>0.1</v>
      </c>
      <c r="AX15" s="68">
        <v>280.16000000000003</v>
      </c>
      <c r="AY15" s="141">
        <f t="shared" si="15"/>
        <v>3.5693889206167902E-2</v>
      </c>
      <c r="AZ15" s="179">
        <v>1.21</v>
      </c>
      <c r="BA15" s="68">
        <v>280.16000000000003</v>
      </c>
      <c r="BB15" s="120">
        <f t="shared" si="16"/>
        <v>0.4318960593946316</v>
      </c>
      <c r="BC15" s="191">
        <v>0.21</v>
      </c>
      <c r="BD15" s="68">
        <v>280.16000000000003</v>
      </c>
      <c r="BE15" s="143">
        <f t="shared" si="17"/>
        <v>7.4957167332952587E-2</v>
      </c>
    </row>
    <row r="16" spans="2:57" ht="15.75" customHeight="1" x14ac:dyDescent="0.2">
      <c r="B16" s="218"/>
      <c r="C16" s="115" t="s">
        <v>60</v>
      </c>
      <c r="D16" s="176">
        <v>7.0000000000000007E-2</v>
      </c>
      <c r="E16" s="68">
        <v>275</v>
      </c>
      <c r="F16" s="114">
        <f t="shared" si="0"/>
        <v>2.5454545454545455E-2</v>
      </c>
      <c r="G16" s="177">
        <v>0.05</v>
      </c>
      <c r="H16" s="68">
        <v>275</v>
      </c>
      <c r="I16" s="116">
        <f t="shared" si="1"/>
        <v>1.8181818181818184E-2</v>
      </c>
      <c r="J16" s="178">
        <v>1.83</v>
      </c>
      <c r="K16" s="68">
        <v>275</v>
      </c>
      <c r="L16" s="118">
        <f t="shared" si="2"/>
        <v>0.66545454545454552</v>
      </c>
      <c r="M16" s="179">
        <v>0.13</v>
      </c>
      <c r="N16" s="68">
        <v>275</v>
      </c>
      <c r="O16" s="120">
        <f t="shared" si="3"/>
        <v>4.7272727272727272E-2</v>
      </c>
      <c r="P16" s="180">
        <v>0.14000000000000001</v>
      </c>
      <c r="Q16" s="68">
        <v>275</v>
      </c>
      <c r="R16" s="122">
        <f t="shared" si="4"/>
        <v>5.0909090909090911E-2</v>
      </c>
      <c r="S16" s="181">
        <v>0.78</v>
      </c>
      <c r="T16" s="68">
        <v>275</v>
      </c>
      <c r="U16" s="124">
        <f t="shared" si="5"/>
        <v>0.28363636363636363</v>
      </c>
      <c r="V16" s="182">
        <v>0.77</v>
      </c>
      <c r="W16" s="68">
        <v>275</v>
      </c>
      <c r="X16" s="126">
        <f t="shared" si="6"/>
        <v>0.27999999999999997</v>
      </c>
      <c r="Y16" s="183">
        <v>0.79</v>
      </c>
      <c r="Z16" s="68">
        <v>275</v>
      </c>
      <c r="AA16" s="128">
        <f t="shared" si="7"/>
        <v>0.28727272727272729</v>
      </c>
      <c r="AB16" s="184">
        <v>7.38</v>
      </c>
      <c r="AC16" s="68">
        <v>275</v>
      </c>
      <c r="AD16" s="130">
        <f t="shared" si="8"/>
        <v>2.6836363636363636</v>
      </c>
      <c r="AE16" s="185">
        <v>1.42</v>
      </c>
      <c r="AF16" s="68">
        <v>275</v>
      </c>
      <c r="AG16" s="132">
        <f t="shared" si="9"/>
        <v>0.51636363636363636</v>
      </c>
      <c r="AH16" s="186">
        <v>0.05</v>
      </c>
      <c r="AI16" s="68">
        <v>275</v>
      </c>
      <c r="AJ16" s="134">
        <f t="shared" si="10"/>
        <v>1.8181818181818184E-2</v>
      </c>
      <c r="AK16" s="187">
        <v>7.0000000000000007E-2</v>
      </c>
      <c r="AL16" s="68">
        <v>275</v>
      </c>
      <c r="AM16" s="135">
        <f t="shared" si="11"/>
        <v>2.5454545454545455E-2</v>
      </c>
      <c r="AN16" s="188">
        <v>0.84</v>
      </c>
      <c r="AO16" s="68">
        <v>275</v>
      </c>
      <c r="AP16" s="137">
        <f t="shared" si="12"/>
        <v>0.30545454545454542</v>
      </c>
      <c r="AQ16" s="189">
        <v>0.48</v>
      </c>
      <c r="AR16" s="68">
        <v>275</v>
      </c>
      <c r="AS16" s="139">
        <f t="shared" si="13"/>
        <v>0.17454545454545456</v>
      </c>
      <c r="AT16" s="177">
        <v>3.3319999999999999</v>
      </c>
      <c r="AU16" s="68">
        <v>275</v>
      </c>
      <c r="AV16" s="116">
        <f t="shared" si="14"/>
        <v>1.2116363636363636</v>
      </c>
      <c r="AW16" s="190">
        <v>0.12</v>
      </c>
      <c r="AX16" s="68">
        <v>275</v>
      </c>
      <c r="AY16" s="141">
        <f t="shared" si="15"/>
        <v>4.363636363636364E-2</v>
      </c>
      <c r="AZ16" s="179">
        <v>1</v>
      </c>
      <c r="BA16" s="68">
        <v>275</v>
      </c>
      <c r="BB16" s="120">
        <f t="shared" si="16"/>
        <v>0.36363636363636365</v>
      </c>
      <c r="BC16" s="191">
        <v>0.18</v>
      </c>
      <c r="BD16" s="68">
        <v>275</v>
      </c>
      <c r="BE16" s="143">
        <f t="shared" si="17"/>
        <v>6.545454545454546E-2</v>
      </c>
    </row>
    <row r="17" spans="2:57" ht="15.75" customHeight="1" x14ac:dyDescent="0.2">
      <c r="B17" s="218"/>
      <c r="C17" s="115" t="s">
        <v>61</v>
      </c>
      <c r="D17" s="176">
        <v>0.05</v>
      </c>
      <c r="E17" s="68">
        <v>281.11</v>
      </c>
      <c r="F17" s="114">
        <f t="shared" si="0"/>
        <v>1.7786631567713707E-2</v>
      </c>
      <c r="G17" s="177">
        <v>0.05</v>
      </c>
      <c r="H17" s="68">
        <v>281.11</v>
      </c>
      <c r="I17" s="116">
        <f t="shared" si="1"/>
        <v>1.7786631567713707E-2</v>
      </c>
      <c r="J17" s="178">
        <v>1.95</v>
      </c>
      <c r="K17" s="68">
        <v>281.11</v>
      </c>
      <c r="L17" s="118">
        <f t="shared" si="2"/>
        <v>0.6936786311408345</v>
      </c>
      <c r="M17" s="179">
        <v>0.11</v>
      </c>
      <c r="N17" s="68">
        <v>281.11</v>
      </c>
      <c r="O17" s="120">
        <f t="shared" si="3"/>
        <v>3.9130589448970153E-2</v>
      </c>
      <c r="P17" s="180">
        <v>0.12</v>
      </c>
      <c r="Q17" s="68">
        <v>281.11</v>
      </c>
      <c r="R17" s="122">
        <f t="shared" si="4"/>
        <v>4.2687915762512893E-2</v>
      </c>
      <c r="S17" s="181">
        <v>0.84</v>
      </c>
      <c r="T17" s="68">
        <v>281.11</v>
      </c>
      <c r="U17" s="124">
        <f t="shared" si="5"/>
        <v>0.29881541033759024</v>
      </c>
      <c r="V17" s="182">
        <v>0.73</v>
      </c>
      <c r="W17" s="68">
        <v>281.11</v>
      </c>
      <c r="X17" s="126">
        <f t="shared" si="6"/>
        <v>0.2596848208886201</v>
      </c>
      <c r="Y17" s="183">
        <v>0.72</v>
      </c>
      <c r="Z17" s="68">
        <v>281.11</v>
      </c>
      <c r="AA17" s="128">
        <f t="shared" si="7"/>
        <v>0.25612749457507733</v>
      </c>
      <c r="AB17" s="184">
        <v>8.2100000000000009</v>
      </c>
      <c r="AC17" s="68">
        <v>281.11</v>
      </c>
      <c r="AD17" s="130">
        <f t="shared" si="8"/>
        <v>2.9205649034185908</v>
      </c>
      <c r="AE17" s="185">
        <v>1.28</v>
      </c>
      <c r="AF17" s="68">
        <v>281.11</v>
      </c>
      <c r="AG17" s="132">
        <f t="shared" si="9"/>
        <v>0.45533776813347093</v>
      </c>
      <c r="AH17" s="186">
        <v>0.12</v>
      </c>
      <c r="AI17" s="68">
        <v>281.11</v>
      </c>
      <c r="AJ17" s="134">
        <f t="shared" si="10"/>
        <v>4.2687915762512893E-2</v>
      </c>
      <c r="AK17" s="187">
        <v>0.1</v>
      </c>
      <c r="AL17" s="68">
        <v>281.11</v>
      </c>
      <c r="AM17" s="135">
        <f t="shared" si="11"/>
        <v>3.5573263135427413E-2</v>
      </c>
      <c r="AN17" s="188">
        <v>0.75</v>
      </c>
      <c r="AO17" s="68">
        <v>281.11</v>
      </c>
      <c r="AP17" s="137">
        <f t="shared" si="12"/>
        <v>0.2667994735157056</v>
      </c>
      <c r="AQ17" s="189">
        <v>0.56999999999999995</v>
      </c>
      <c r="AR17" s="68">
        <v>281.11</v>
      </c>
      <c r="AS17" s="139">
        <f t="shared" si="13"/>
        <v>0.20276759987193624</v>
      </c>
      <c r="AT17" s="177">
        <v>2.2999999999999998</v>
      </c>
      <c r="AU17" s="68">
        <v>281.11</v>
      </c>
      <c r="AV17" s="116">
        <f t="shared" si="14"/>
        <v>0.81818505211483039</v>
      </c>
      <c r="AW17" s="190">
        <v>0.1</v>
      </c>
      <c r="AX17" s="68">
        <v>281.11</v>
      </c>
      <c r="AY17" s="141">
        <f t="shared" si="15"/>
        <v>3.5573263135427413E-2</v>
      </c>
      <c r="AZ17" s="179">
        <v>0.55000000000000004</v>
      </c>
      <c r="BA17" s="68">
        <v>281.11</v>
      </c>
      <c r="BB17" s="120">
        <f t="shared" si="16"/>
        <v>0.19565294724485077</v>
      </c>
      <c r="BC17" s="191">
        <v>0.22</v>
      </c>
      <c r="BD17" s="68">
        <v>281.11</v>
      </c>
      <c r="BE17" s="143">
        <f t="shared" si="17"/>
        <v>7.8261178897940306E-2</v>
      </c>
    </row>
    <row r="18" spans="2:57" ht="15.75" customHeight="1" x14ac:dyDescent="0.2">
      <c r="B18" s="218"/>
      <c r="C18" s="115" t="s">
        <v>62</v>
      </c>
      <c r="D18" s="176">
        <v>0.05</v>
      </c>
      <c r="E18" s="68">
        <v>279.99</v>
      </c>
      <c r="F18" s="114">
        <f t="shared" si="0"/>
        <v>1.785778063502268E-2</v>
      </c>
      <c r="G18" s="177">
        <v>0.06</v>
      </c>
      <c r="H18" s="68">
        <v>279.99</v>
      </c>
      <c r="I18" s="116">
        <f t="shared" si="1"/>
        <v>2.1429336762027216E-2</v>
      </c>
      <c r="J18" s="178">
        <v>1.69</v>
      </c>
      <c r="K18" s="68">
        <v>279.99</v>
      </c>
      <c r="L18" s="118">
        <f t="shared" si="2"/>
        <v>0.6035929854637665</v>
      </c>
      <c r="M18" s="179">
        <v>0.14000000000000001</v>
      </c>
      <c r="N18" s="68">
        <v>279.99</v>
      </c>
      <c r="O18" s="120">
        <f t="shared" si="3"/>
        <v>5.0001785778063509E-2</v>
      </c>
      <c r="P18" s="180">
        <v>0.14000000000000001</v>
      </c>
      <c r="Q18" s="68">
        <v>279.99</v>
      </c>
      <c r="R18" s="122">
        <f t="shared" si="4"/>
        <v>5.0001785778063509E-2</v>
      </c>
      <c r="S18" s="181">
        <v>0.8</v>
      </c>
      <c r="T18" s="68">
        <v>279.99</v>
      </c>
      <c r="U18" s="124">
        <f t="shared" si="5"/>
        <v>0.28572449016036289</v>
      </c>
      <c r="V18" s="182">
        <v>0.71</v>
      </c>
      <c r="W18" s="68">
        <v>279.99</v>
      </c>
      <c r="X18" s="126">
        <f t="shared" si="6"/>
        <v>0.25358048501732205</v>
      </c>
      <c r="Y18" s="183">
        <v>0.75</v>
      </c>
      <c r="Z18" s="68">
        <v>279.99</v>
      </c>
      <c r="AA18" s="128">
        <f t="shared" si="7"/>
        <v>0.2678667095253402</v>
      </c>
      <c r="AB18" s="184">
        <v>7.81</v>
      </c>
      <c r="AC18" s="68">
        <v>279.99</v>
      </c>
      <c r="AD18" s="130">
        <f t="shared" si="8"/>
        <v>2.7893853351905422</v>
      </c>
      <c r="AE18" s="185">
        <v>1.37</v>
      </c>
      <c r="AF18" s="68">
        <v>279.99</v>
      </c>
      <c r="AG18" s="132">
        <f t="shared" si="9"/>
        <v>0.48930318939962147</v>
      </c>
      <c r="AH18" s="186">
        <v>0.09</v>
      </c>
      <c r="AI18" s="68">
        <v>279.99</v>
      </c>
      <c r="AJ18" s="134">
        <f t="shared" si="10"/>
        <v>3.2144005143040819E-2</v>
      </c>
      <c r="AK18" s="187">
        <v>0.1</v>
      </c>
      <c r="AL18" s="68">
        <v>279.99</v>
      </c>
      <c r="AM18" s="135">
        <f t="shared" si="11"/>
        <v>3.5715561270045361E-2</v>
      </c>
      <c r="AN18" s="188">
        <v>0.89</v>
      </c>
      <c r="AO18" s="68">
        <v>279.99</v>
      </c>
      <c r="AP18" s="137">
        <f t="shared" si="12"/>
        <v>0.31786849530340366</v>
      </c>
      <c r="AQ18" s="189">
        <v>0.6</v>
      </c>
      <c r="AR18" s="68">
        <v>279.99</v>
      </c>
      <c r="AS18" s="139">
        <f t="shared" si="13"/>
        <v>0.21429336762027215</v>
      </c>
      <c r="AT18" s="177">
        <v>3</v>
      </c>
      <c r="AU18" s="68">
        <v>279.99</v>
      </c>
      <c r="AV18" s="116">
        <f t="shared" si="14"/>
        <v>1.0714668381013608</v>
      </c>
      <c r="AW18" s="190">
        <v>0.08</v>
      </c>
      <c r="AX18" s="68">
        <v>279.99</v>
      </c>
      <c r="AY18" s="141">
        <f t="shared" si="15"/>
        <v>2.8572449016036287E-2</v>
      </c>
      <c r="AZ18" s="179">
        <v>0.73</v>
      </c>
      <c r="BA18" s="68">
        <v>279.99</v>
      </c>
      <c r="BB18" s="120">
        <f t="shared" si="16"/>
        <v>0.2607235972713311</v>
      </c>
      <c r="BC18" s="191">
        <v>0.25</v>
      </c>
      <c r="BD18" s="68">
        <v>279.99</v>
      </c>
      <c r="BE18" s="143">
        <f t="shared" si="17"/>
        <v>8.9288903175113399E-2</v>
      </c>
    </row>
    <row r="19" spans="2:57" ht="15.75" customHeight="1" x14ac:dyDescent="0.2">
      <c r="B19" s="218"/>
      <c r="C19" s="115" t="s">
        <v>63</v>
      </c>
      <c r="D19" s="176">
        <v>0.06</v>
      </c>
      <c r="E19" s="68">
        <v>284.81</v>
      </c>
      <c r="F19" s="114">
        <f t="shared" si="0"/>
        <v>2.1066676029633791E-2</v>
      </c>
      <c r="G19" s="177">
        <v>0.05</v>
      </c>
      <c r="H19" s="68">
        <v>284.81</v>
      </c>
      <c r="I19" s="116">
        <f t="shared" si="1"/>
        <v>1.7555563358028159E-2</v>
      </c>
      <c r="J19" s="178">
        <v>1.65</v>
      </c>
      <c r="K19" s="68">
        <v>284.81</v>
      </c>
      <c r="L19" s="118">
        <f t="shared" si="2"/>
        <v>0.57933359081492919</v>
      </c>
      <c r="M19" s="179">
        <v>0.12</v>
      </c>
      <c r="N19" s="68">
        <v>284.81</v>
      </c>
      <c r="O19" s="120">
        <f t="shared" si="3"/>
        <v>4.2133352059267583E-2</v>
      </c>
      <c r="P19" s="180">
        <v>0.12</v>
      </c>
      <c r="Q19" s="68">
        <v>284.81</v>
      </c>
      <c r="R19" s="122">
        <f t="shared" si="4"/>
        <v>4.2133352059267583E-2</v>
      </c>
      <c r="S19" s="181">
        <v>0.86</v>
      </c>
      <c r="T19" s="68">
        <v>284.81</v>
      </c>
      <c r="U19" s="124">
        <f t="shared" si="5"/>
        <v>0.30195568975808434</v>
      </c>
      <c r="V19" s="182">
        <v>0.76</v>
      </c>
      <c r="W19" s="68">
        <v>284.81</v>
      </c>
      <c r="X19" s="126">
        <f t="shared" si="6"/>
        <v>0.26684456304202803</v>
      </c>
      <c r="Y19" s="183">
        <v>0.77</v>
      </c>
      <c r="Z19" s="68">
        <v>284.81</v>
      </c>
      <c r="AA19" s="128">
        <f t="shared" si="7"/>
        <v>0.27035567571363367</v>
      </c>
      <c r="AB19" s="184">
        <v>9.33</v>
      </c>
      <c r="AC19" s="68">
        <v>284.81</v>
      </c>
      <c r="AD19" s="130">
        <f t="shared" si="8"/>
        <v>3.2758681226080548</v>
      </c>
      <c r="AE19" s="185">
        <v>1.48</v>
      </c>
      <c r="AF19" s="68">
        <v>284.81</v>
      </c>
      <c r="AG19" s="132">
        <f t="shared" si="9"/>
        <v>0.51964467539763348</v>
      </c>
      <c r="AH19" s="186">
        <v>0.08</v>
      </c>
      <c r="AI19" s="68">
        <v>284.81</v>
      </c>
      <c r="AJ19" s="134">
        <f t="shared" si="10"/>
        <v>2.8088901372845053E-2</v>
      </c>
      <c r="AK19" s="187">
        <v>0.09</v>
      </c>
      <c r="AL19" s="68">
        <v>284.81</v>
      </c>
      <c r="AM19" s="135">
        <f t="shared" si="11"/>
        <v>3.1600014044450689E-2</v>
      </c>
      <c r="AN19" s="188">
        <v>0.65</v>
      </c>
      <c r="AO19" s="68">
        <v>284.81</v>
      </c>
      <c r="AP19" s="137">
        <f t="shared" si="12"/>
        <v>0.22822232365436609</v>
      </c>
      <c r="AQ19" s="189">
        <v>0.56999999999999995</v>
      </c>
      <c r="AR19" s="68">
        <v>284.81</v>
      </c>
      <c r="AS19" s="139">
        <f t="shared" si="13"/>
        <v>0.20013342228152098</v>
      </c>
      <c r="AT19" s="177">
        <v>2.3199999999999998</v>
      </c>
      <c r="AU19" s="68">
        <v>284.81</v>
      </c>
      <c r="AV19" s="116">
        <f t="shared" si="14"/>
        <v>0.81457813981250649</v>
      </c>
      <c r="AW19" s="190">
        <v>0.11</v>
      </c>
      <c r="AX19" s="68">
        <v>284.81</v>
      </c>
      <c r="AY19" s="141">
        <f t="shared" si="15"/>
        <v>3.8622239387661947E-2</v>
      </c>
      <c r="AZ19" s="179">
        <v>0.12</v>
      </c>
      <c r="BA19" s="68">
        <v>284.81</v>
      </c>
      <c r="BB19" s="120">
        <f t="shared" si="16"/>
        <v>4.2133352059267583E-2</v>
      </c>
      <c r="BC19" s="191">
        <v>0.2</v>
      </c>
      <c r="BD19" s="68">
        <v>284.81</v>
      </c>
      <c r="BE19" s="143">
        <f t="shared" si="17"/>
        <v>7.0222253432112636E-2</v>
      </c>
    </row>
    <row r="20" spans="2:57" ht="15.75" customHeight="1" x14ac:dyDescent="0.2">
      <c r="B20" s="219"/>
      <c r="C20" s="115" t="s">
        <v>64</v>
      </c>
      <c r="D20" s="176">
        <v>0.05</v>
      </c>
      <c r="E20" s="68">
        <v>285.08</v>
      </c>
      <c r="F20" s="114">
        <f t="shared" si="0"/>
        <v>1.7538936438894346E-2</v>
      </c>
      <c r="G20" s="177">
        <v>0.05</v>
      </c>
      <c r="H20" s="68">
        <v>285.08</v>
      </c>
      <c r="I20" s="116">
        <f t="shared" si="1"/>
        <v>1.7538936438894346E-2</v>
      </c>
      <c r="J20" s="178">
        <v>1.65</v>
      </c>
      <c r="K20" s="68">
        <v>285.08</v>
      </c>
      <c r="L20" s="118">
        <f t="shared" si="2"/>
        <v>0.57878490248351344</v>
      </c>
      <c r="M20" s="179">
        <v>0.13</v>
      </c>
      <c r="N20" s="68">
        <v>285.08</v>
      </c>
      <c r="O20" s="120">
        <f t="shared" si="3"/>
        <v>4.5601234741125304E-2</v>
      </c>
      <c r="P20" s="180">
        <v>0.12</v>
      </c>
      <c r="Q20" s="68">
        <v>285.08</v>
      </c>
      <c r="R20" s="122">
        <f t="shared" si="4"/>
        <v>4.2093447453346429E-2</v>
      </c>
      <c r="S20" s="181">
        <v>0.79</v>
      </c>
      <c r="T20" s="68">
        <v>285.08</v>
      </c>
      <c r="U20" s="124">
        <f t="shared" si="5"/>
        <v>0.27711519573453069</v>
      </c>
      <c r="V20" s="182">
        <v>0.85</v>
      </c>
      <c r="W20" s="68">
        <v>285.08</v>
      </c>
      <c r="X20" s="126">
        <f t="shared" si="6"/>
        <v>0.29816191946120385</v>
      </c>
      <c r="Y20" s="183">
        <v>0.82</v>
      </c>
      <c r="Z20" s="68">
        <v>285.08</v>
      </c>
      <c r="AA20" s="128">
        <f t="shared" si="7"/>
        <v>0.28763855759786727</v>
      </c>
      <c r="AB20" s="184">
        <v>7.18</v>
      </c>
      <c r="AC20" s="68">
        <v>285.08</v>
      </c>
      <c r="AD20" s="130">
        <f t="shared" si="8"/>
        <v>2.518591272625228</v>
      </c>
      <c r="AE20" s="185">
        <v>1.41</v>
      </c>
      <c r="AF20" s="68">
        <v>285.08</v>
      </c>
      <c r="AG20" s="132">
        <f t="shared" si="9"/>
        <v>0.49459800757682049</v>
      </c>
      <c r="AH20" s="186">
        <v>0.09</v>
      </c>
      <c r="AI20" s="68">
        <v>285.08</v>
      </c>
      <c r="AJ20" s="134">
        <f t="shared" si="10"/>
        <v>3.1570085590009823E-2</v>
      </c>
      <c r="AK20" s="187">
        <v>0.08</v>
      </c>
      <c r="AL20" s="68">
        <v>285.08</v>
      </c>
      <c r="AM20" s="135">
        <f t="shared" si="11"/>
        <v>2.8062298302230955E-2</v>
      </c>
      <c r="AN20" s="188">
        <v>1.1200000000000001</v>
      </c>
      <c r="AO20" s="68">
        <v>285.08</v>
      </c>
      <c r="AP20" s="137">
        <f t="shared" si="12"/>
        <v>0.39287217623123344</v>
      </c>
      <c r="AQ20" s="189">
        <v>0.55000000000000004</v>
      </c>
      <c r="AR20" s="68">
        <v>285.08</v>
      </c>
      <c r="AS20" s="139">
        <f t="shared" si="13"/>
        <v>0.19292830082783785</v>
      </c>
      <c r="AT20" s="177">
        <v>3.23</v>
      </c>
      <c r="AU20" s="68">
        <v>285.08</v>
      </c>
      <c r="AV20" s="116">
        <f t="shared" si="14"/>
        <v>1.1330152939525748</v>
      </c>
      <c r="AW20" s="190">
        <v>0.11</v>
      </c>
      <c r="AX20" s="68">
        <v>285.08</v>
      </c>
      <c r="AY20" s="141">
        <f t="shared" si="15"/>
        <v>3.858566016556756E-2</v>
      </c>
      <c r="AZ20" s="179">
        <v>0.72</v>
      </c>
      <c r="BA20" s="68">
        <v>285.08</v>
      </c>
      <c r="BB20" s="120">
        <f t="shared" si="16"/>
        <v>0.25256068472007859</v>
      </c>
      <c r="BC20" s="191">
        <v>0.2</v>
      </c>
      <c r="BD20" s="68">
        <v>285.08</v>
      </c>
      <c r="BE20" s="143">
        <f t="shared" si="17"/>
        <v>7.0155745755577384E-2</v>
      </c>
    </row>
    <row r="21" spans="2:57" x14ac:dyDescent="0.2"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2:57" x14ac:dyDescent="0.2"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2:57" x14ac:dyDescent="0.2"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2:57" x14ac:dyDescent="0.2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2:57" x14ac:dyDescent="0.2"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2:57" x14ac:dyDescent="0.2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2:57" x14ac:dyDescent="0.2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2:57" x14ac:dyDescent="0.2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2:57" x14ac:dyDescent="0.2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2:57" x14ac:dyDescent="0.2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2:57" x14ac:dyDescent="0.2"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2:57" x14ac:dyDescent="0.2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6:57" x14ac:dyDescent="0.2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6:57" x14ac:dyDescent="0.2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6:57" x14ac:dyDescent="0.2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6:57" x14ac:dyDescent="0.2"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6:57" x14ac:dyDescent="0.2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6:57" x14ac:dyDescent="0.2"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6:57" x14ac:dyDescent="0.2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6:57" x14ac:dyDescent="0.2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6:57" x14ac:dyDescent="0.2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6:57" x14ac:dyDescent="0.2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6:57" x14ac:dyDescent="0.2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6:57" x14ac:dyDescent="0.2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6:57" x14ac:dyDescent="0.2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6:57" x14ac:dyDescent="0.2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6:57" x14ac:dyDescent="0.2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6:57" x14ac:dyDescent="0.2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6:57" x14ac:dyDescent="0.2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6:57" x14ac:dyDescent="0.2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6:57" x14ac:dyDescent="0.2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6:57" x14ac:dyDescent="0.2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6:57" x14ac:dyDescent="0.2"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6:57" x14ac:dyDescent="0.2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6:57" x14ac:dyDescent="0.2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6:57" x14ac:dyDescent="0.2"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6:57" x14ac:dyDescent="0.2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6:57" x14ac:dyDescent="0.2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6:57" x14ac:dyDescent="0.2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6:57" x14ac:dyDescent="0.2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6:57" x14ac:dyDescent="0.2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6:57" x14ac:dyDescent="0.2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6:57" x14ac:dyDescent="0.2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6:57" x14ac:dyDescent="0.2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6:57" x14ac:dyDescent="0.2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6:57" x14ac:dyDescent="0.2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6:57" x14ac:dyDescent="0.2"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6:57" x14ac:dyDescent="0.2"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6:57" x14ac:dyDescent="0.2"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6:57" x14ac:dyDescent="0.2"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6:57" x14ac:dyDescent="0.2"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6:57" x14ac:dyDescent="0.2"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6:57" x14ac:dyDescent="0.2"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6:57" x14ac:dyDescent="0.2"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6:57" x14ac:dyDescent="0.2"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6:57" x14ac:dyDescent="0.2"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6:57" x14ac:dyDescent="0.2"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6:57" x14ac:dyDescent="0.2"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6:57" x14ac:dyDescent="0.2"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6:57" x14ac:dyDescent="0.2"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6:57" x14ac:dyDescent="0.2"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6:57" x14ac:dyDescent="0.2"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6:57" x14ac:dyDescent="0.2"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6:57" x14ac:dyDescent="0.2"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6:57" x14ac:dyDescent="0.2"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6:57" x14ac:dyDescent="0.2"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6:57" x14ac:dyDescent="0.2"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6:57" x14ac:dyDescent="0.2"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6:57" x14ac:dyDescent="0.2"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6:57" x14ac:dyDescent="0.2"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6:57" x14ac:dyDescent="0.2"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6:57" x14ac:dyDescent="0.2"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6:57" x14ac:dyDescent="0.2"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6:57" x14ac:dyDescent="0.2"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6:57" x14ac:dyDescent="0.2"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6:57" x14ac:dyDescent="0.2"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6:57" x14ac:dyDescent="0.2"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6:57" x14ac:dyDescent="0.2"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6:57" x14ac:dyDescent="0.2"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6:57" x14ac:dyDescent="0.2"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6:57" x14ac:dyDescent="0.2"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6:57" x14ac:dyDescent="0.2"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6:57" x14ac:dyDescent="0.2"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6:57" x14ac:dyDescent="0.2"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6:57" x14ac:dyDescent="0.2"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6:57" x14ac:dyDescent="0.2"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6:57" x14ac:dyDescent="0.2"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6:57" x14ac:dyDescent="0.2"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6:57" x14ac:dyDescent="0.2"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6:57" x14ac:dyDescent="0.2"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6:57" x14ac:dyDescent="0.2"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6:57" x14ac:dyDescent="0.2"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6:57" x14ac:dyDescent="0.2"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6:57" x14ac:dyDescent="0.2"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6:57" x14ac:dyDescent="0.2"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6:57" x14ac:dyDescent="0.2"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6:57" x14ac:dyDescent="0.2"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6:57" x14ac:dyDescent="0.2"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6:57" x14ac:dyDescent="0.2"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6:57" x14ac:dyDescent="0.2"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6:57" x14ac:dyDescent="0.2"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6:57" x14ac:dyDescent="0.2"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6:57" x14ac:dyDescent="0.2"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6:57" x14ac:dyDescent="0.2"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6:57" x14ac:dyDescent="0.2"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6:57" x14ac:dyDescent="0.2"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6:57" x14ac:dyDescent="0.2"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6:57" x14ac:dyDescent="0.2"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6:57" x14ac:dyDescent="0.2"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6:57" x14ac:dyDescent="0.2"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6:57" x14ac:dyDescent="0.2"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6:57" x14ac:dyDescent="0.2"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6:57" x14ac:dyDescent="0.2"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6:57" x14ac:dyDescent="0.2"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6:57" x14ac:dyDescent="0.2"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6:57" x14ac:dyDescent="0.2"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6:57" x14ac:dyDescent="0.2"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6:57" x14ac:dyDescent="0.2"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6:57" x14ac:dyDescent="0.2"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6:57" x14ac:dyDescent="0.2"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6:57" x14ac:dyDescent="0.2"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6:57" x14ac:dyDescent="0.2"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6:57" x14ac:dyDescent="0.2"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6:57" x14ac:dyDescent="0.2"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6:57" x14ac:dyDescent="0.2"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6:57" x14ac:dyDescent="0.2"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6:57" x14ac:dyDescent="0.2"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6:57" x14ac:dyDescent="0.2"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6:57" x14ac:dyDescent="0.2"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6:57" x14ac:dyDescent="0.2"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6:57" x14ac:dyDescent="0.2"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6:57" x14ac:dyDescent="0.2"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6:57" x14ac:dyDescent="0.2"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6:57" x14ac:dyDescent="0.2"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6:57" x14ac:dyDescent="0.2"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6:57" x14ac:dyDescent="0.2"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6:57" x14ac:dyDescent="0.2"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6:57" x14ac:dyDescent="0.2"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6:57" x14ac:dyDescent="0.2"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6:57" x14ac:dyDescent="0.2"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6:57" x14ac:dyDescent="0.2"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6:57" x14ac:dyDescent="0.2"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6:57" x14ac:dyDescent="0.2"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6:57" x14ac:dyDescent="0.2"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6:57" x14ac:dyDescent="0.2"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6:57" x14ac:dyDescent="0.2"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6:57" x14ac:dyDescent="0.2"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6:57" x14ac:dyDescent="0.2"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6:57" x14ac:dyDescent="0.2"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6:57" x14ac:dyDescent="0.2"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6:57" x14ac:dyDescent="0.2"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6:57" x14ac:dyDescent="0.2"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6:57" x14ac:dyDescent="0.2"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6:57" x14ac:dyDescent="0.2"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6:57" x14ac:dyDescent="0.2"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6:57" x14ac:dyDescent="0.2"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6:57" x14ac:dyDescent="0.2"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6:57" x14ac:dyDescent="0.2"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6:57" x14ac:dyDescent="0.2"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6:57" x14ac:dyDescent="0.2"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6:57" x14ac:dyDescent="0.2"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6:57" x14ac:dyDescent="0.2"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6:57" x14ac:dyDescent="0.2"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6:57" x14ac:dyDescent="0.2"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6:57" x14ac:dyDescent="0.2"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6:57" x14ac:dyDescent="0.2"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6:57" x14ac:dyDescent="0.2"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6:57" x14ac:dyDescent="0.2"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6:57" x14ac:dyDescent="0.2"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6:57" x14ac:dyDescent="0.2"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6:57" x14ac:dyDescent="0.2"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6:57" x14ac:dyDescent="0.2"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6:57" x14ac:dyDescent="0.2"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6:57" x14ac:dyDescent="0.2"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6:57" x14ac:dyDescent="0.2"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6:57" x14ac:dyDescent="0.2"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6:57" x14ac:dyDescent="0.2"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6:57" x14ac:dyDescent="0.2"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6:57" x14ac:dyDescent="0.2"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6:57" x14ac:dyDescent="0.2"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6:57" x14ac:dyDescent="0.2"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6:57" x14ac:dyDescent="0.2"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6:57" x14ac:dyDescent="0.2"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6:57" x14ac:dyDescent="0.2"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6:57" x14ac:dyDescent="0.2"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6:57" x14ac:dyDescent="0.2"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6:57" x14ac:dyDescent="0.2"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6:57" x14ac:dyDescent="0.2"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6:57" x14ac:dyDescent="0.2"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6:57" x14ac:dyDescent="0.2"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6:57" x14ac:dyDescent="0.2"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6:57" x14ac:dyDescent="0.2"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6:57" x14ac:dyDescent="0.2"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6:57" x14ac:dyDescent="0.2"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6:57" x14ac:dyDescent="0.2"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6:57" x14ac:dyDescent="0.2"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6:57" x14ac:dyDescent="0.2"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6:57" x14ac:dyDescent="0.2"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6:57" x14ac:dyDescent="0.2"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6:57" x14ac:dyDescent="0.2"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6:57" x14ac:dyDescent="0.2"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6:57" x14ac:dyDescent="0.2"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6:57" x14ac:dyDescent="0.2"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6:57" x14ac:dyDescent="0.2"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6:57" x14ac:dyDescent="0.2"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6:57" x14ac:dyDescent="0.2"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6:57" x14ac:dyDescent="0.2"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6:57" x14ac:dyDescent="0.2"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6:57" x14ac:dyDescent="0.2"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6:57" x14ac:dyDescent="0.2"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6:57" x14ac:dyDescent="0.2"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6:57" x14ac:dyDescent="0.2"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6:57" x14ac:dyDescent="0.2"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6:57" x14ac:dyDescent="0.2"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6:57" x14ac:dyDescent="0.2"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6:57" x14ac:dyDescent="0.2"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6:57" x14ac:dyDescent="0.2"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6:57" x14ac:dyDescent="0.2"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6:57" x14ac:dyDescent="0.2"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6:57" x14ac:dyDescent="0.2"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6:57" x14ac:dyDescent="0.2"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6:57" x14ac:dyDescent="0.2"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6:57" x14ac:dyDescent="0.2"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6:57" x14ac:dyDescent="0.2"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6:57" x14ac:dyDescent="0.2"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6:57" x14ac:dyDescent="0.2"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6:57" x14ac:dyDescent="0.2"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6:57" x14ac:dyDescent="0.2"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6:57" x14ac:dyDescent="0.2"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6:57" x14ac:dyDescent="0.2"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6:57" x14ac:dyDescent="0.2"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6:57" x14ac:dyDescent="0.2"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6:57" x14ac:dyDescent="0.2"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6:57" x14ac:dyDescent="0.2"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6:57" x14ac:dyDescent="0.2"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6:57" x14ac:dyDescent="0.2"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6:57" x14ac:dyDescent="0.2"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6:57" x14ac:dyDescent="0.2"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6:57" x14ac:dyDescent="0.2"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6:57" x14ac:dyDescent="0.2"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6:57" x14ac:dyDescent="0.2"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6:57" x14ac:dyDescent="0.2"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6:57" x14ac:dyDescent="0.2"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6:57" x14ac:dyDescent="0.2"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6:57" x14ac:dyDescent="0.2"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6:57" x14ac:dyDescent="0.2"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6:57" x14ac:dyDescent="0.2"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6:57" x14ac:dyDescent="0.2"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6:57" x14ac:dyDescent="0.2"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6:57" x14ac:dyDescent="0.2"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6:57" x14ac:dyDescent="0.2"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6:57" x14ac:dyDescent="0.2"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6:57" x14ac:dyDescent="0.2"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6:57" x14ac:dyDescent="0.2"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6:57" x14ac:dyDescent="0.2"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6:57" x14ac:dyDescent="0.2"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6:57" x14ac:dyDescent="0.2"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6:57" x14ac:dyDescent="0.2"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6:57" x14ac:dyDescent="0.2"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6:57" x14ac:dyDescent="0.2"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6:57" x14ac:dyDescent="0.2"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6:57" x14ac:dyDescent="0.2"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6:57" x14ac:dyDescent="0.2"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6:57" x14ac:dyDescent="0.2"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6:57" x14ac:dyDescent="0.2"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6:57" x14ac:dyDescent="0.2"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6:57" x14ac:dyDescent="0.2"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6:57" x14ac:dyDescent="0.2"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6:57" x14ac:dyDescent="0.2"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6:57" x14ac:dyDescent="0.2"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6:57" x14ac:dyDescent="0.2"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6:57" x14ac:dyDescent="0.2"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6:57" x14ac:dyDescent="0.2"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6:57" x14ac:dyDescent="0.2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6:57" x14ac:dyDescent="0.2"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6:57" x14ac:dyDescent="0.2"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6:57" x14ac:dyDescent="0.2"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6:57" x14ac:dyDescent="0.2"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6:57" x14ac:dyDescent="0.2"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6:57" x14ac:dyDescent="0.2"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6:57" x14ac:dyDescent="0.2"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6:57" x14ac:dyDescent="0.2"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6:57" x14ac:dyDescent="0.2"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6:57" x14ac:dyDescent="0.2"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6:57" x14ac:dyDescent="0.2"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6:57" x14ac:dyDescent="0.2"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6:57" x14ac:dyDescent="0.2"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6:57" x14ac:dyDescent="0.2"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6:57" x14ac:dyDescent="0.2"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6:57" x14ac:dyDescent="0.2"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6:57" x14ac:dyDescent="0.2"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6:57" x14ac:dyDescent="0.2"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6:57" x14ac:dyDescent="0.2"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6:57" x14ac:dyDescent="0.2"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6:57" x14ac:dyDescent="0.2"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6:57" x14ac:dyDescent="0.2"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6:57" x14ac:dyDescent="0.2"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6:57" x14ac:dyDescent="0.2"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6:57" x14ac:dyDescent="0.2"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6:57" x14ac:dyDescent="0.2"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6:57" x14ac:dyDescent="0.2"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6:57" x14ac:dyDescent="0.2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6:57" x14ac:dyDescent="0.2"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6:57" x14ac:dyDescent="0.2"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6:57" x14ac:dyDescent="0.2"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6:57" x14ac:dyDescent="0.2"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6:57" x14ac:dyDescent="0.2"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6:57" x14ac:dyDescent="0.2"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6:57" x14ac:dyDescent="0.2"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6:57" x14ac:dyDescent="0.2"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6:57" x14ac:dyDescent="0.2"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6:57" x14ac:dyDescent="0.2"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6:57" x14ac:dyDescent="0.2"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6:57" x14ac:dyDescent="0.2"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6:57" x14ac:dyDescent="0.2"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6:57" x14ac:dyDescent="0.2"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6:57" x14ac:dyDescent="0.2"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6:57" x14ac:dyDescent="0.2"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6:57" x14ac:dyDescent="0.2"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6:57" x14ac:dyDescent="0.2"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6:57" x14ac:dyDescent="0.2"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6:57" x14ac:dyDescent="0.2"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6:57" x14ac:dyDescent="0.2"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6:57" x14ac:dyDescent="0.2"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6:57" x14ac:dyDescent="0.2"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6:57" x14ac:dyDescent="0.2"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6:57" x14ac:dyDescent="0.2"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6:57" x14ac:dyDescent="0.2"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6:57" x14ac:dyDescent="0.2"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6:57" x14ac:dyDescent="0.2"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6:57" x14ac:dyDescent="0.2"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6:57" x14ac:dyDescent="0.2"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6:57" x14ac:dyDescent="0.2"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6:57" x14ac:dyDescent="0.2"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6:57" x14ac:dyDescent="0.2"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6:57" x14ac:dyDescent="0.2"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6:57" x14ac:dyDescent="0.2"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6:57" x14ac:dyDescent="0.2"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6:57" x14ac:dyDescent="0.2"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6:57" x14ac:dyDescent="0.2"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6:57" x14ac:dyDescent="0.2"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6:57" x14ac:dyDescent="0.2"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6:57" x14ac:dyDescent="0.2"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6:57" x14ac:dyDescent="0.2"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6:57" x14ac:dyDescent="0.2"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6:57" x14ac:dyDescent="0.2"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6:57" x14ac:dyDescent="0.2"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6:57" x14ac:dyDescent="0.2"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6:57" x14ac:dyDescent="0.2"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6:57" x14ac:dyDescent="0.2"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6:57" x14ac:dyDescent="0.2"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6:57" x14ac:dyDescent="0.2"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6:57" x14ac:dyDescent="0.2"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6:57" x14ac:dyDescent="0.2"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6:57" x14ac:dyDescent="0.2"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6:57" x14ac:dyDescent="0.2"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6:57" x14ac:dyDescent="0.2"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6:57" x14ac:dyDescent="0.2"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6:57" x14ac:dyDescent="0.2"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6:57" x14ac:dyDescent="0.2"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6:57" x14ac:dyDescent="0.2"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6:57" x14ac:dyDescent="0.2"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6:57" x14ac:dyDescent="0.2"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6:57" x14ac:dyDescent="0.2"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6:57" x14ac:dyDescent="0.2"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6:57" x14ac:dyDescent="0.2"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6:57" x14ac:dyDescent="0.2"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6:57" x14ac:dyDescent="0.2"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6:57" x14ac:dyDescent="0.2"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6:57" x14ac:dyDescent="0.2"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6:57" x14ac:dyDescent="0.2"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6:57" x14ac:dyDescent="0.2"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6:57" x14ac:dyDescent="0.2"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6:57" x14ac:dyDescent="0.2"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6:57" x14ac:dyDescent="0.2"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6:57" x14ac:dyDescent="0.2"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6:57" x14ac:dyDescent="0.2"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6:57" x14ac:dyDescent="0.2"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6:57" x14ac:dyDescent="0.2"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6:57" x14ac:dyDescent="0.2"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6:57" x14ac:dyDescent="0.2"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6:57" x14ac:dyDescent="0.2"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6:57" x14ac:dyDescent="0.2"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6:57" x14ac:dyDescent="0.2"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6:57" x14ac:dyDescent="0.2"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6:57" x14ac:dyDescent="0.2"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6:57" x14ac:dyDescent="0.2"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6:57" x14ac:dyDescent="0.2"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6:57" x14ac:dyDescent="0.2"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6:57" x14ac:dyDescent="0.2"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6:57" x14ac:dyDescent="0.2"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6:57" x14ac:dyDescent="0.2"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6:57" x14ac:dyDescent="0.2"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6:57" x14ac:dyDescent="0.2"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6:57" x14ac:dyDescent="0.2"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6:57" x14ac:dyDescent="0.2"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6:57" x14ac:dyDescent="0.2"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6:57" x14ac:dyDescent="0.2"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6:57" x14ac:dyDescent="0.2"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6:57" x14ac:dyDescent="0.2"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6:57" x14ac:dyDescent="0.2"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6:57" x14ac:dyDescent="0.2"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6:57" x14ac:dyDescent="0.2"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6:57" x14ac:dyDescent="0.2"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6:57" x14ac:dyDescent="0.2"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6:57" x14ac:dyDescent="0.2"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6:57" x14ac:dyDescent="0.2"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6:57" x14ac:dyDescent="0.2"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6:57" x14ac:dyDescent="0.2"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6:57" x14ac:dyDescent="0.2"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6:57" x14ac:dyDescent="0.2"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6:57" x14ac:dyDescent="0.2"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6:57" x14ac:dyDescent="0.2"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6:57" x14ac:dyDescent="0.2"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6:57" x14ac:dyDescent="0.2"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6:57" x14ac:dyDescent="0.2"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6:57" x14ac:dyDescent="0.2"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6:57" x14ac:dyDescent="0.2"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6:57" x14ac:dyDescent="0.2"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6:57" x14ac:dyDescent="0.2"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6:57" x14ac:dyDescent="0.2"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6:57" x14ac:dyDescent="0.2"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6:57" x14ac:dyDescent="0.2"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6:57" x14ac:dyDescent="0.2"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6:57" x14ac:dyDescent="0.2"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6:57" x14ac:dyDescent="0.2"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6:57" x14ac:dyDescent="0.2"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6:57" x14ac:dyDescent="0.2"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6:57" x14ac:dyDescent="0.2"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6:57" x14ac:dyDescent="0.2"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6:57" x14ac:dyDescent="0.2"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6:57" x14ac:dyDescent="0.2"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6:57" x14ac:dyDescent="0.2"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6:57" x14ac:dyDescent="0.2"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6:57" x14ac:dyDescent="0.2"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6:57" x14ac:dyDescent="0.2"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6:57" x14ac:dyDescent="0.2"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6:57" x14ac:dyDescent="0.2"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6:57" x14ac:dyDescent="0.2"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6:57" x14ac:dyDescent="0.2"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6:57" x14ac:dyDescent="0.2"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6:57" x14ac:dyDescent="0.2"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6:57" x14ac:dyDescent="0.2"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6:57" x14ac:dyDescent="0.2"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6:57" x14ac:dyDescent="0.2"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6:57" x14ac:dyDescent="0.2"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6:57" x14ac:dyDescent="0.2"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6:57" x14ac:dyDescent="0.2"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6:57" x14ac:dyDescent="0.2"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6:57" x14ac:dyDescent="0.2"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6:57" x14ac:dyDescent="0.2"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6:57" x14ac:dyDescent="0.2"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6:57" x14ac:dyDescent="0.2"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6:57" x14ac:dyDescent="0.2"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6:57" x14ac:dyDescent="0.2"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6:57" x14ac:dyDescent="0.2"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6:57" x14ac:dyDescent="0.2"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6:57" x14ac:dyDescent="0.2"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6:57" x14ac:dyDescent="0.2"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6:57" x14ac:dyDescent="0.2"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6:57" x14ac:dyDescent="0.2"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6:57" x14ac:dyDescent="0.2"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6:57" x14ac:dyDescent="0.2"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6:57" x14ac:dyDescent="0.2"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6:57" x14ac:dyDescent="0.2"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6:57" x14ac:dyDescent="0.2"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6:57" x14ac:dyDescent="0.2"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6:57" x14ac:dyDescent="0.2"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  <row r="489" spans="6:57" x14ac:dyDescent="0.2"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</row>
    <row r="490" spans="6:57" x14ac:dyDescent="0.2"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6:57" x14ac:dyDescent="0.2"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6:57" x14ac:dyDescent="0.2"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6:57" x14ac:dyDescent="0.2"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6:57" x14ac:dyDescent="0.2"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</row>
    <row r="495" spans="6:57" x14ac:dyDescent="0.2"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</row>
    <row r="496" spans="6:57" x14ac:dyDescent="0.2"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</row>
    <row r="497" spans="6:57" x14ac:dyDescent="0.2"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</row>
    <row r="498" spans="6:57" x14ac:dyDescent="0.2"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</row>
    <row r="499" spans="6:57" x14ac:dyDescent="0.2"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</row>
    <row r="500" spans="6:57" x14ac:dyDescent="0.2"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</row>
    <row r="501" spans="6:57" x14ac:dyDescent="0.2"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</row>
    <row r="502" spans="6:57" x14ac:dyDescent="0.2"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</row>
    <row r="503" spans="6:57" x14ac:dyDescent="0.2"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</row>
    <row r="504" spans="6:57" x14ac:dyDescent="0.2"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</row>
    <row r="505" spans="6:57" x14ac:dyDescent="0.2"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</row>
    <row r="506" spans="6:57" x14ac:dyDescent="0.2"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</row>
    <row r="507" spans="6:57" x14ac:dyDescent="0.2"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</row>
    <row r="508" spans="6:57" x14ac:dyDescent="0.2"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</row>
    <row r="509" spans="6:57" x14ac:dyDescent="0.2"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</row>
    <row r="510" spans="6:57" x14ac:dyDescent="0.2"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</row>
    <row r="511" spans="6:57" x14ac:dyDescent="0.2"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</row>
    <row r="512" spans="6:57" x14ac:dyDescent="0.2"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</row>
    <row r="513" spans="6:57" x14ac:dyDescent="0.2"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</row>
    <row r="514" spans="6:57" x14ac:dyDescent="0.2"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</row>
    <row r="515" spans="6:57" x14ac:dyDescent="0.2"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</row>
    <row r="516" spans="6:57" x14ac:dyDescent="0.2"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</row>
    <row r="517" spans="6:57" x14ac:dyDescent="0.2"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</row>
    <row r="518" spans="6:57" x14ac:dyDescent="0.2"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</row>
    <row r="519" spans="6:57" x14ac:dyDescent="0.2"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</row>
    <row r="520" spans="6:57" x14ac:dyDescent="0.2"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</row>
    <row r="521" spans="6:57" x14ac:dyDescent="0.2"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6:57" x14ac:dyDescent="0.2"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6:57" x14ac:dyDescent="0.2"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</row>
    <row r="524" spans="6:57" x14ac:dyDescent="0.2"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6:57" x14ac:dyDescent="0.2"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</row>
    <row r="526" spans="6:57" x14ac:dyDescent="0.2"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</row>
    <row r="527" spans="6:57" x14ac:dyDescent="0.2"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</row>
    <row r="528" spans="6:57" x14ac:dyDescent="0.2"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</row>
    <row r="529" spans="6:57" x14ac:dyDescent="0.2"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</row>
    <row r="530" spans="6:57" x14ac:dyDescent="0.2"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</row>
    <row r="531" spans="6:57" x14ac:dyDescent="0.2"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</row>
    <row r="532" spans="6:57" x14ac:dyDescent="0.2"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</row>
    <row r="533" spans="6:57" x14ac:dyDescent="0.2"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</row>
    <row r="534" spans="6:57" x14ac:dyDescent="0.2"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</row>
    <row r="535" spans="6:57" x14ac:dyDescent="0.2"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</row>
    <row r="536" spans="6:57" x14ac:dyDescent="0.2"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</row>
    <row r="537" spans="6:57" x14ac:dyDescent="0.2"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</row>
    <row r="538" spans="6:57" x14ac:dyDescent="0.2"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</row>
    <row r="539" spans="6:57" x14ac:dyDescent="0.2"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</row>
    <row r="540" spans="6:57" x14ac:dyDescent="0.2"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</row>
    <row r="541" spans="6:57" x14ac:dyDescent="0.2"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</row>
    <row r="542" spans="6:57" x14ac:dyDescent="0.2"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43" spans="6:57" x14ac:dyDescent="0.2"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</row>
    <row r="544" spans="6:57" x14ac:dyDescent="0.2"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</row>
    <row r="545" spans="6:57" x14ac:dyDescent="0.2"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</row>
    <row r="546" spans="6:57" x14ac:dyDescent="0.2"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</row>
    <row r="547" spans="6:57" x14ac:dyDescent="0.2"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6:57" x14ac:dyDescent="0.2"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</row>
    <row r="549" spans="6:57" x14ac:dyDescent="0.2"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6:57" x14ac:dyDescent="0.2"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6:57" x14ac:dyDescent="0.2"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</row>
    <row r="552" spans="6:57" x14ac:dyDescent="0.2"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</row>
    <row r="553" spans="6:57" x14ac:dyDescent="0.2"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</row>
    <row r="554" spans="6:57" x14ac:dyDescent="0.2"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</row>
    <row r="555" spans="6:57" x14ac:dyDescent="0.2"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</row>
    <row r="556" spans="6:57" x14ac:dyDescent="0.2"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</row>
    <row r="557" spans="6:57" x14ac:dyDescent="0.2"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</row>
    <row r="558" spans="6:57" x14ac:dyDescent="0.2"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</row>
    <row r="559" spans="6:57" x14ac:dyDescent="0.2"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</row>
    <row r="560" spans="6:57" x14ac:dyDescent="0.2"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</row>
    <row r="561" spans="6:57" x14ac:dyDescent="0.2"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  <row r="562" spans="6:57" x14ac:dyDescent="0.2"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</row>
    <row r="563" spans="6:57" x14ac:dyDescent="0.2"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</row>
    <row r="564" spans="6:57" x14ac:dyDescent="0.2"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</row>
    <row r="565" spans="6:57" x14ac:dyDescent="0.2"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</row>
    <row r="566" spans="6:57" x14ac:dyDescent="0.2"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</row>
    <row r="567" spans="6:57" x14ac:dyDescent="0.2"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</row>
    <row r="568" spans="6:57" x14ac:dyDescent="0.2"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</row>
    <row r="569" spans="6:57" x14ac:dyDescent="0.2"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</row>
    <row r="570" spans="6:57" x14ac:dyDescent="0.2"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</row>
    <row r="571" spans="6:57" x14ac:dyDescent="0.2"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</row>
    <row r="572" spans="6:57" x14ac:dyDescent="0.2"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</row>
    <row r="573" spans="6:57" x14ac:dyDescent="0.2"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</row>
    <row r="574" spans="6:57" x14ac:dyDescent="0.2"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</row>
    <row r="575" spans="6:57" x14ac:dyDescent="0.2"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</row>
    <row r="576" spans="6:57" x14ac:dyDescent="0.2"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</row>
    <row r="577" spans="6:57" x14ac:dyDescent="0.2"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</row>
    <row r="578" spans="6:57" x14ac:dyDescent="0.2"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</row>
    <row r="579" spans="6:57" x14ac:dyDescent="0.2"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</row>
    <row r="580" spans="6:57" x14ac:dyDescent="0.2"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</row>
    <row r="581" spans="6:57" x14ac:dyDescent="0.2"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</row>
    <row r="582" spans="6:57" x14ac:dyDescent="0.2"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</row>
    <row r="583" spans="6:57" x14ac:dyDescent="0.2"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</row>
    <row r="584" spans="6:57" x14ac:dyDescent="0.2"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</row>
    <row r="585" spans="6:57" x14ac:dyDescent="0.2"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</row>
  </sheetData>
  <mergeCells count="23">
    <mergeCell ref="AW1:AY1"/>
    <mergeCell ref="AZ1:BB1"/>
    <mergeCell ref="BC1:BE1"/>
    <mergeCell ref="V1:X1"/>
    <mergeCell ref="Y1:AA1"/>
    <mergeCell ref="AB1:AD1"/>
    <mergeCell ref="AE1:AG1"/>
    <mergeCell ref="AH1:AJ1"/>
    <mergeCell ref="AK1:AM1"/>
    <mergeCell ref="AN1:AP1"/>
    <mergeCell ref="B9:B14"/>
    <mergeCell ref="B3:B8"/>
    <mergeCell ref="B15:B20"/>
    <mergeCell ref="AQ1:AS1"/>
    <mergeCell ref="AT1:AV1"/>
    <mergeCell ref="D1:F1"/>
    <mergeCell ref="G1:I1"/>
    <mergeCell ref="J1:L1"/>
    <mergeCell ref="M1:O1"/>
    <mergeCell ref="P1:R1"/>
    <mergeCell ref="S1:U1"/>
    <mergeCell ref="C1:C2"/>
    <mergeCell ref="B1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D1" workbookViewId="0">
      <selection activeCell="A8" sqref="A8:A13"/>
    </sheetView>
  </sheetViews>
  <sheetFormatPr baseColWidth="10" defaultColWidth="8.83203125" defaultRowHeight="15" x14ac:dyDescent="0.2"/>
  <cols>
    <col min="1" max="1" width="15.33203125" style="2" bestFit="1" customWidth="1"/>
    <col min="2" max="2" width="11.33203125" style="2" bestFit="1" customWidth="1"/>
    <col min="3" max="3" width="18.1640625" style="2" bestFit="1" customWidth="1"/>
    <col min="4" max="4" width="24.1640625" style="2" bestFit="1" customWidth="1"/>
    <col min="5" max="5" width="15.1640625" style="2" bestFit="1" customWidth="1"/>
    <col min="6" max="6" width="11.6640625" style="2" bestFit="1" customWidth="1"/>
    <col min="7" max="7" width="10.5" style="2" bestFit="1" customWidth="1"/>
    <col min="8" max="8" width="15.6640625" style="2" customWidth="1"/>
    <col min="9" max="9" width="30.83203125" style="2" bestFit="1" customWidth="1"/>
    <col min="10" max="10" width="17.1640625" style="2" bestFit="1" customWidth="1"/>
    <col min="11" max="11" width="17.5" style="2" bestFit="1" customWidth="1"/>
    <col min="12" max="12" width="18.6640625" style="2" bestFit="1" customWidth="1"/>
    <col min="13" max="13" width="15.6640625" style="2" bestFit="1" customWidth="1"/>
    <col min="14" max="14" width="15.83203125" style="2" bestFit="1" customWidth="1"/>
    <col min="15" max="15" width="14" style="2" bestFit="1" customWidth="1"/>
    <col min="16" max="16" width="29.1640625" style="2" bestFit="1" customWidth="1"/>
    <col min="17" max="16384" width="8.83203125" style="2"/>
  </cols>
  <sheetData>
    <row r="1" spans="1:17" s="6" customFormat="1" ht="31" customHeight="1" x14ac:dyDescent="0.2">
      <c r="A1" s="77" t="s">
        <v>2</v>
      </c>
      <c r="B1" s="78" t="s">
        <v>104</v>
      </c>
      <c r="C1" s="76" t="s">
        <v>100</v>
      </c>
      <c r="D1" s="70" t="s">
        <v>72</v>
      </c>
      <c r="E1" s="70" t="s">
        <v>99</v>
      </c>
      <c r="F1" s="70" t="s">
        <v>98</v>
      </c>
      <c r="G1" s="70" t="s">
        <v>97</v>
      </c>
      <c r="H1" s="70" t="s">
        <v>71</v>
      </c>
      <c r="I1" s="71" t="s">
        <v>96</v>
      </c>
      <c r="J1" s="72" t="s">
        <v>95</v>
      </c>
      <c r="K1" s="73" t="s">
        <v>94</v>
      </c>
      <c r="L1" s="70" t="s">
        <v>69</v>
      </c>
      <c r="M1" s="70" t="s">
        <v>93</v>
      </c>
      <c r="N1" s="70" t="s">
        <v>68</v>
      </c>
      <c r="O1" s="71" t="s">
        <v>92</v>
      </c>
      <c r="P1" s="74" t="s">
        <v>70</v>
      </c>
      <c r="Q1" s="48"/>
    </row>
    <row r="2" spans="1:17" ht="16" x14ac:dyDescent="0.2">
      <c r="A2" s="200" t="s">
        <v>65</v>
      </c>
      <c r="B2" s="38" t="s">
        <v>59</v>
      </c>
      <c r="C2" s="31">
        <v>7.2</v>
      </c>
      <c r="D2" s="25">
        <v>13.5</v>
      </c>
      <c r="E2" s="25">
        <v>44</v>
      </c>
      <c r="F2" s="25">
        <v>59</v>
      </c>
      <c r="G2" s="25">
        <v>18</v>
      </c>
      <c r="H2" s="25">
        <v>31</v>
      </c>
      <c r="I2" s="25">
        <v>1025</v>
      </c>
      <c r="J2" s="25">
        <v>3.5</v>
      </c>
      <c r="K2" s="25">
        <v>25</v>
      </c>
      <c r="L2" s="25">
        <v>73</v>
      </c>
      <c r="M2" s="25">
        <v>4</v>
      </c>
      <c r="N2" s="25">
        <v>3</v>
      </c>
      <c r="O2" s="42">
        <v>0</v>
      </c>
      <c r="P2" s="25">
        <v>0</v>
      </c>
      <c r="Q2" s="45"/>
    </row>
    <row r="3" spans="1:17" ht="16" x14ac:dyDescent="0.2">
      <c r="A3" s="200"/>
      <c r="B3" s="38" t="s">
        <v>60</v>
      </c>
      <c r="C3" s="31">
        <v>7.3</v>
      </c>
      <c r="D3" s="25">
        <v>13.8</v>
      </c>
      <c r="E3" s="25">
        <v>43</v>
      </c>
      <c r="F3" s="25">
        <v>19</v>
      </c>
      <c r="G3" s="25">
        <v>17</v>
      </c>
      <c r="H3" s="25">
        <v>31</v>
      </c>
      <c r="I3" s="25">
        <v>950</v>
      </c>
      <c r="J3" s="25">
        <v>3.9</v>
      </c>
      <c r="K3" s="25">
        <v>30</v>
      </c>
      <c r="L3" s="25">
        <v>68</v>
      </c>
      <c r="M3" s="25">
        <v>6</v>
      </c>
      <c r="N3" s="25">
        <v>2</v>
      </c>
      <c r="O3" s="42">
        <v>0</v>
      </c>
      <c r="P3" s="25">
        <v>0</v>
      </c>
      <c r="Q3" s="45"/>
    </row>
    <row r="4" spans="1:17" ht="16" x14ac:dyDescent="0.2">
      <c r="A4" s="200"/>
      <c r="B4" s="38" t="s">
        <v>61</v>
      </c>
      <c r="C4" s="31">
        <v>7.1</v>
      </c>
      <c r="D4" s="25">
        <v>13.7</v>
      </c>
      <c r="E4" s="25">
        <v>45</v>
      </c>
      <c r="F4" s="25">
        <v>59</v>
      </c>
      <c r="G4" s="25">
        <v>19</v>
      </c>
      <c r="H4" s="25">
        <v>32</v>
      </c>
      <c r="I4" s="25">
        <v>830</v>
      </c>
      <c r="J4" s="25">
        <v>3.3</v>
      </c>
      <c r="K4" s="25">
        <v>29</v>
      </c>
      <c r="L4" s="25">
        <v>63</v>
      </c>
      <c r="M4" s="25">
        <v>3</v>
      </c>
      <c r="N4" s="25">
        <v>3</v>
      </c>
      <c r="O4" s="42">
        <v>0</v>
      </c>
      <c r="P4" s="25">
        <v>0</v>
      </c>
      <c r="Q4" s="45"/>
    </row>
    <row r="5" spans="1:17" ht="16" x14ac:dyDescent="0.2">
      <c r="A5" s="200"/>
      <c r="B5" s="38" t="s">
        <v>62</v>
      </c>
      <c r="C5" s="31">
        <v>7.6</v>
      </c>
      <c r="D5" s="25">
        <v>13.9</v>
      </c>
      <c r="E5" s="25">
        <v>46</v>
      </c>
      <c r="F5" s="25">
        <v>60</v>
      </c>
      <c r="G5" s="25">
        <v>17</v>
      </c>
      <c r="H5" s="25">
        <v>32</v>
      </c>
      <c r="I5" s="25">
        <v>955</v>
      </c>
      <c r="J5" s="25">
        <v>3.8</v>
      </c>
      <c r="K5" s="25">
        <v>27</v>
      </c>
      <c r="L5" s="25">
        <v>64</v>
      </c>
      <c r="M5" s="25">
        <v>5</v>
      </c>
      <c r="N5" s="25">
        <v>2</v>
      </c>
      <c r="O5" s="42">
        <v>0</v>
      </c>
      <c r="P5" s="25">
        <v>0</v>
      </c>
      <c r="Q5" s="45"/>
    </row>
    <row r="6" spans="1:17" ht="16" x14ac:dyDescent="0.2">
      <c r="A6" s="200"/>
      <c r="B6" s="38" t="s">
        <v>63</v>
      </c>
      <c r="C6" s="31">
        <v>7.4</v>
      </c>
      <c r="D6" s="25">
        <v>13.5</v>
      </c>
      <c r="E6" s="25">
        <v>44</v>
      </c>
      <c r="F6" s="25">
        <v>57</v>
      </c>
      <c r="G6" s="25">
        <v>18</v>
      </c>
      <c r="H6" s="25">
        <v>30</v>
      </c>
      <c r="I6" s="25">
        <v>1010</v>
      </c>
      <c r="J6" s="25">
        <v>4.0999999999999996</v>
      </c>
      <c r="K6" s="25">
        <v>15</v>
      </c>
      <c r="L6" s="25">
        <v>60</v>
      </c>
      <c r="M6" s="25">
        <v>6</v>
      </c>
      <c r="N6" s="25">
        <v>2</v>
      </c>
      <c r="O6" s="42">
        <v>0</v>
      </c>
      <c r="P6" s="25">
        <v>0</v>
      </c>
      <c r="Q6" s="45"/>
    </row>
    <row r="7" spans="1:17" ht="16" x14ac:dyDescent="0.2">
      <c r="A7" s="200"/>
      <c r="B7" s="38" t="s">
        <v>64</v>
      </c>
      <c r="C7" s="31">
        <v>7.5</v>
      </c>
      <c r="D7" s="25">
        <v>13.9</v>
      </c>
      <c r="E7" s="25">
        <v>46</v>
      </c>
      <c r="F7" s="25">
        <v>60</v>
      </c>
      <c r="G7" s="25">
        <v>19</v>
      </c>
      <c r="H7" s="25">
        <v>32</v>
      </c>
      <c r="I7" s="25">
        <v>950</v>
      </c>
      <c r="J7" s="25">
        <v>4.7</v>
      </c>
      <c r="K7" s="25">
        <v>18</v>
      </c>
      <c r="L7" s="25">
        <v>56</v>
      </c>
      <c r="M7" s="25">
        <v>2</v>
      </c>
      <c r="N7" s="25">
        <v>3</v>
      </c>
      <c r="O7" s="42">
        <v>0</v>
      </c>
      <c r="P7" s="25">
        <v>0</v>
      </c>
      <c r="Q7" s="45"/>
    </row>
    <row r="8" spans="1:17" ht="16" x14ac:dyDescent="0.2">
      <c r="A8" s="266" t="s">
        <v>49</v>
      </c>
      <c r="B8" s="39" t="s">
        <v>59</v>
      </c>
      <c r="C8" s="9">
        <v>7.2</v>
      </c>
      <c r="D8" s="9">
        <v>13.8</v>
      </c>
      <c r="E8" s="40">
        <v>0.43</v>
      </c>
      <c r="F8" s="9">
        <v>60</v>
      </c>
      <c r="G8" s="9">
        <v>19</v>
      </c>
      <c r="H8" s="9">
        <v>32</v>
      </c>
      <c r="I8" s="9">
        <v>908</v>
      </c>
      <c r="J8" s="9">
        <v>4.5</v>
      </c>
      <c r="K8" s="9">
        <v>12</v>
      </c>
      <c r="L8" s="9">
        <v>79</v>
      </c>
      <c r="M8" s="9">
        <v>6</v>
      </c>
      <c r="N8" s="9">
        <v>3</v>
      </c>
      <c r="O8" s="43">
        <v>0</v>
      </c>
      <c r="P8" s="9">
        <v>0</v>
      </c>
      <c r="Q8" s="46"/>
    </row>
    <row r="9" spans="1:17" ht="16" x14ac:dyDescent="0.2">
      <c r="A9" s="266"/>
      <c r="B9" s="39" t="s">
        <v>60</v>
      </c>
      <c r="C9" s="9">
        <v>7.1</v>
      </c>
      <c r="D9" s="9">
        <v>13.6</v>
      </c>
      <c r="E9" s="9">
        <v>43</v>
      </c>
      <c r="F9" s="9">
        <v>60</v>
      </c>
      <c r="G9" s="9">
        <v>19</v>
      </c>
      <c r="H9" s="9">
        <v>32</v>
      </c>
      <c r="I9" s="9">
        <v>1125</v>
      </c>
      <c r="J9" s="9">
        <v>5.8</v>
      </c>
      <c r="K9" s="9">
        <v>33</v>
      </c>
      <c r="L9" s="9">
        <v>63</v>
      </c>
      <c r="M9" s="9">
        <v>2</v>
      </c>
      <c r="N9" s="9">
        <v>2</v>
      </c>
      <c r="O9" s="43">
        <v>0</v>
      </c>
      <c r="P9" s="9">
        <v>0</v>
      </c>
      <c r="Q9" s="46"/>
    </row>
    <row r="10" spans="1:17" ht="16" x14ac:dyDescent="0.2">
      <c r="A10" s="266"/>
      <c r="B10" s="39" t="s">
        <v>61</v>
      </c>
      <c r="C10" s="9">
        <v>7.8</v>
      </c>
      <c r="D10" s="9">
        <v>13.7</v>
      </c>
      <c r="E10" s="9">
        <v>43</v>
      </c>
      <c r="F10" s="9">
        <v>56</v>
      </c>
      <c r="G10" s="9">
        <v>18</v>
      </c>
      <c r="H10" s="9">
        <v>32</v>
      </c>
      <c r="I10" s="9">
        <v>206</v>
      </c>
      <c r="J10" s="9">
        <v>2.2999999999999998</v>
      </c>
      <c r="K10" s="9">
        <v>23</v>
      </c>
      <c r="L10" s="9">
        <v>73</v>
      </c>
      <c r="M10" s="9">
        <v>2</v>
      </c>
      <c r="N10" s="9">
        <v>2</v>
      </c>
      <c r="O10" s="43">
        <v>0</v>
      </c>
      <c r="P10" s="9">
        <v>0</v>
      </c>
      <c r="Q10" s="46"/>
    </row>
    <row r="11" spans="1:17" ht="16" x14ac:dyDescent="0.2">
      <c r="A11" s="266"/>
      <c r="B11" s="39" t="s">
        <v>62</v>
      </c>
      <c r="C11" s="9">
        <v>8.6999999999999993</v>
      </c>
      <c r="D11" s="9">
        <v>14.8</v>
      </c>
      <c r="E11" s="9">
        <v>46</v>
      </c>
      <c r="F11" s="9">
        <v>54</v>
      </c>
      <c r="G11" s="9">
        <v>17</v>
      </c>
      <c r="H11" s="9">
        <v>32</v>
      </c>
      <c r="I11" s="9">
        <v>1176</v>
      </c>
      <c r="J11" s="9">
        <v>3.6</v>
      </c>
      <c r="K11" s="9">
        <v>29</v>
      </c>
      <c r="L11" s="9">
        <v>67</v>
      </c>
      <c r="M11" s="9">
        <v>2</v>
      </c>
      <c r="N11" s="9">
        <v>2</v>
      </c>
      <c r="O11" s="43">
        <v>0</v>
      </c>
      <c r="P11" s="9">
        <v>0</v>
      </c>
      <c r="Q11" s="46"/>
    </row>
    <row r="12" spans="1:17" ht="16" x14ac:dyDescent="0.2">
      <c r="A12" s="266"/>
      <c r="B12" s="39" t="s">
        <v>63</v>
      </c>
      <c r="C12" s="9">
        <v>7.4</v>
      </c>
      <c r="D12" s="9">
        <v>13.4</v>
      </c>
      <c r="E12" s="9">
        <v>44</v>
      </c>
      <c r="F12" s="9">
        <v>57</v>
      </c>
      <c r="G12" s="9">
        <v>16</v>
      </c>
      <c r="H12" s="9">
        <v>31</v>
      </c>
      <c r="I12" s="9">
        <v>1015</v>
      </c>
      <c r="J12" s="9">
        <v>2.9</v>
      </c>
      <c r="K12" s="9">
        <v>25</v>
      </c>
      <c r="L12" s="9">
        <v>61</v>
      </c>
      <c r="M12" s="9">
        <v>5</v>
      </c>
      <c r="N12" s="9">
        <v>3</v>
      </c>
      <c r="O12" s="43">
        <v>0</v>
      </c>
      <c r="P12" s="9">
        <v>0</v>
      </c>
      <c r="Q12" s="46"/>
    </row>
    <row r="13" spans="1:17" ht="16" x14ac:dyDescent="0.2">
      <c r="A13" s="266"/>
      <c r="B13" s="39" t="s">
        <v>64</v>
      </c>
      <c r="C13" s="9">
        <v>7.5</v>
      </c>
      <c r="D13" s="9">
        <v>13.4</v>
      </c>
      <c r="E13" s="9">
        <v>45</v>
      </c>
      <c r="F13" s="9">
        <v>58</v>
      </c>
      <c r="G13" s="9">
        <v>17</v>
      </c>
      <c r="H13" s="9">
        <v>30</v>
      </c>
      <c r="I13" s="9">
        <v>760</v>
      </c>
      <c r="J13" s="9">
        <v>4.0999999999999996</v>
      </c>
      <c r="K13" s="9">
        <v>31</v>
      </c>
      <c r="L13" s="9">
        <v>63</v>
      </c>
      <c r="M13" s="9">
        <v>4</v>
      </c>
      <c r="N13" s="9">
        <v>2</v>
      </c>
      <c r="O13" s="43">
        <v>0</v>
      </c>
      <c r="P13" s="9">
        <v>0</v>
      </c>
      <c r="Q13" s="46"/>
    </row>
    <row r="14" spans="1:17" ht="16" x14ac:dyDescent="0.2">
      <c r="A14" s="267" t="s">
        <v>55</v>
      </c>
      <c r="B14" s="41" t="s">
        <v>59</v>
      </c>
      <c r="C14" s="30">
        <v>7.8</v>
      </c>
      <c r="D14" s="30">
        <v>13.9</v>
      </c>
      <c r="E14" s="30">
        <v>45</v>
      </c>
      <c r="F14" s="30">
        <v>57</v>
      </c>
      <c r="G14" s="30">
        <v>18</v>
      </c>
      <c r="H14" s="30">
        <v>31</v>
      </c>
      <c r="I14" s="30">
        <v>958</v>
      </c>
      <c r="J14" s="30">
        <v>3.1</v>
      </c>
      <c r="K14" s="27">
        <v>36</v>
      </c>
      <c r="L14" s="27">
        <v>60</v>
      </c>
      <c r="M14" s="27">
        <v>2</v>
      </c>
      <c r="N14" s="27">
        <v>2</v>
      </c>
      <c r="O14" s="44">
        <v>0</v>
      </c>
      <c r="P14" s="27">
        <v>0</v>
      </c>
      <c r="Q14" s="47"/>
    </row>
    <row r="15" spans="1:17" ht="16" x14ac:dyDescent="0.2">
      <c r="A15" s="267"/>
      <c r="B15" s="41" t="s">
        <v>60</v>
      </c>
      <c r="C15" s="27">
        <v>7.4</v>
      </c>
      <c r="D15" s="27">
        <v>13.6</v>
      </c>
      <c r="E15" s="27">
        <v>46</v>
      </c>
      <c r="F15" s="27">
        <v>62</v>
      </c>
      <c r="G15" s="27">
        <v>18</v>
      </c>
      <c r="H15" s="27">
        <v>30</v>
      </c>
      <c r="I15" s="27">
        <v>605</v>
      </c>
      <c r="J15" s="27">
        <v>3.9</v>
      </c>
      <c r="K15" s="27">
        <v>30</v>
      </c>
      <c r="L15" s="27">
        <v>65</v>
      </c>
      <c r="M15" s="27">
        <v>3</v>
      </c>
      <c r="N15" s="27">
        <v>2</v>
      </c>
      <c r="O15" s="44">
        <v>0</v>
      </c>
      <c r="P15" s="27">
        <v>0</v>
      </c>
      <c r="Q15" s="47"/>
    </row>
    <row r="16" spans="1:17" ht="16" x14ac:dyDescent="0.2">
      <c r="A16" s="267"/>
      <c r="B16" s="41" t="s">
        <v>61</v>
      </c>
      <c r="C16" s="27">
        <v>7.8</v>
      </c>
      <c r="D16" s="27">
        <v>13.6</v>
      </c>
      <c r="E16" s="27">
        <v>43</v>
      </c>
      <c r="F16" s="27">
        <v>55</v>
      </c>
      <c r="G16" s="27">
        <v>18</v>
      </c>
      <c r="H16" s="27">
        <v>32</v>
      </c>
      <c r="I16" s="27">
        <v>753</v>
      </c>
      <c r="J16" s="27">
        <v>2.2000000000000002</v>
      </c>
      <c r="K16" s="27">
        <v>39</v>
      </c>
      <c r="L16" s="27">
        <v>56</v>
      </c>
      <c r="M16" s="27">
        <v>3</v>
      </c>
      <c r="N16" s="27">
        <v>2</v>
      </c>
      <c r="O16" s="44">
        <v>0</v>
      </c>
      <c r="P16" s="27">
        <v>0</v>
      </c>
      <c r="Q16" s="47"/>
    </row>
    <row r="17" spans="1:17" ht="16" x14ac:dyDescent="0.2">
      <c r="A17" s="267"/>
      <c r="B17" s="41" t="s">
        <v>62</v>
      </c>
      <c r="C17" s="27">
        <v>7.9</v>
      </c>
      <c r="D17" s="27">
        <v>14.3</v>
      </c>
      <c r="E17" s="27">
        <v>46</v>
      </c>
      <c r="F17" s="27">
        <v>59</v>
      </c>
      <c r="G17" s="27">
        <v>18</v>
      </c>
      <c r="H17" s="27">
        <v>31</v>
      </c>
      <c r="I17" s="27">
        <v>809</v>
      </c>
      <c r="J17" s="27">
        <v>5.0999999999999996</v>
      </c>
      <c r="K17" s="27">
        <v>36</v>
      </c>
      <c r="L17" s="27">
        <v>60</v>
      </c>
      <c r="M17" s="27">
        <v>2</v>
      </c>
      <c r="N17" s="27">
        <v>2</v>
      </c>
      <c r="O17" s="44">
        <v>0</v>
      </c>
      <c r="P17" s="27">
        <v>0</v>
      </c>
      <c r="Q17" s="47"/>
    </row>
    <row r="18" spans="1:17" ht="16" x14ac:dyDescent="0.2">
      <c r="A18" s="267"/>
      <c r="B18" s="41" t="s">
        <v>63</v>
      </c>
      <c r="C18" s="27">
        <v>7.4</v>
      </c>
      <c r="D18" s="27">
        <v>13.7</v>
      </c>
      <c r="E18" s="27">
        <v>44</v>
      </c>
      <c r="F18" s="27">
        <v>56</v>
      </c>
      <c r="G18" s="27">
        <v>16</v>
      </c>
      <c r="H18" s="27">
        <v>32</v>
      </c>
      <c r="I18" s="27">
        <v>1025</v>
      </c>
      <c r="J18" s="27">
        <v>3.6</v>
      </c>
      <c r="K18" s="27">
        <v>25</v>
      </c>
      <c r="L18" s="27">
        <v>62</v>
      </c>
      <c r="M18" s="27">
        <v>6</v>
      </c>
      <c r="N18" s="27">
        <v>3</v>
      </c>
      <c r="O18" s="44">
        <v>0</v>
      </c>
      <c r="P18" s="27">
        <v>0</v>
      </c>
      <c r="Q18" s="45"/>
    </row>
    <row r="19" spans="1:17" ht="16" x14ac:dyDescent="0.2">
      <c r="A19" s="267"/>
      <c r="B19" s="41" t="s">
        <v>64</v>
      </c>
      <c r="C19" s="27">
        <v>7.7</v>
      </c>
      <c r="D19" s="27">
        <v>13.9</v>
      </c>
      <c r="E19" s="27">
        <v>43</v>
      </c>
      <c r="F19" s="27">
        <v>55</v>
      </c>
      <c r="G19" s="27">
        <v>17</v>
      </c>
      <c r="H19" s="27">
        <v>31</v>
      </c>
      <c r="I19" s="27">
        <v>930</v>
      </c>
      <c r="J19" s="27">
        <v>3.3</v>
      </c>
      <c r="K19" s="27">
        <v>29</v>
      </c>
      <c r="L19" s="27">
        <v>68</v>
      </c>
      <c r="M19" s="27">
        <v>5</v>
      </c>
      <c r="N19" s="27">
        <v>3</v>
      </c>
      <c r="O19" s="44">
        <v>0</v>
      </c>
      <c r="P19" s="27">
        <v>0</v>
      </c>
      <c r="Q19" s="45"/>
    </row>
  </sheetData>
  <mergeCells count="3">
    <mergeCell ref="A2:A7"/>
    <mergeCell ref="A8:A13"/>
    <mergeCell ref="A14:A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"/>
  <sheetViews>
    <sheetView workbookViewId="0">
      <selection activeCell="R24" sqref="R24"/>
    </sheetView>
  </sheetViews>
  <sheetFormatPr baseColWidth="10" defaultColWidth="8.83203125" defaultRowHeight="15" x14ac:dyDescent="0.2"/>
  <cols>
    <col min="1" max="1" width="34.5" bestFit="1" customWidth="1"/>
    <col min="2" max="2" width="18" style="2" customWidth="1"/>
    <col min="3" max="3" width="8.83203125" style="2"/>
    <col min="4" max="4" width="11.5" style="2" bestFit="1" customWidth="1"/>
    <col min="5" max="5" width="9.33203125" style="2" bestFit="1" customWidth="1"/>
    <col min="6" max="6" width="22.83203125" style="2" bestFit="1" customWidth="1"/>
    <col min="7" max="7" width="10" style="2" bestFit="1" customWidth="1"/>
    <col min="8" max="8" width="8.5" style="2" bestFit="1" customWidth="1"/>
    <col min="9" max="9" width="11.6640625" style="2" bestFit="1" customWidth="1"/>
    <col min="10" max="10" width="10.1640625" style="2" bestFit="1" customWidth="1"/>
    <col min="11" max="11" width="18.5" style="2" bestFit="1" customWidth="1"/>
    <col min="12" max="12" width="16.1640625" style="2" bestFit="1" customWidth="1"/>
    <col min="13" max="13" width="15.6640625" style="2" bestFit="1" customWidth="1"/>
    <col min="14" max="14" width="14.5" style="2" bestFit="1" customWidth="1"/>
    <col min="15" max="15" width="16.83203125" style="2" bestFit="1" customWidth="1"/>
    <col min="16" max="16" width="17.33203125" style="2" customWidth="1"/>
    <col min="17" max="17" width="11.6640625" style="2" customWidth="1"/>
    <col min="18" max="18" width="12" style="2" customWidth="1"/>
    <col min="19" max="19" width="14.5" style="2" customWidth="1"/>
    <col min="20" max="20" width="17.6640625" style="2" customWidth="1"/>
    <col min="21" max="21" width="27" style="2" bestFit="1" customWidth="1"/>
    <col min="22" max="22" width="26.1640625" style="2" bestFit="1" customWidth="1"/>
    <col min="23" max="23" width="17.6640625" style="2" bestFit="1" customWidth="1"/>
    <col min="24" max="24" width="27" style="2" bestFit="1" customWidth="1"/>
  </cols>
  <sheetData>
    <row r="2" spans="1:24" ht="16" x14ac:dyDescent="0.2">
      <c r="A2" s="196" t="s">
        <v>2</v>
      </c>
      <c r="B2" s="196" t="s">
        <v>104</v>
      </c>
      <c r="C2" s="271" t="s">
        <v>24</v>
      </c>
      <c r="D2" s="271"/>
      <c r="E2" s="271"/>
      <c r="F2" s="271"/>
      <c r="G2" s="271"/>
      <c r="H2" s="271"/>
      <c r="I2" s="271"/>
      <c r="J2" s="271"/>
      <c r="K2" s="270" t="s">
        <v>33</v>
      </c>
      <c r="L2" s="270"/>
      <c r="M2" s="270"/>
      <c r="N2" s="270"/>
      <c r="O2" s="270"/>
      <c r="P2" s="272" t="s">
        <v>39</v>
      </c>
      <c r="Q2" s="272"/>
      <c r="R2" s="272"/>
      <c r="S2" s="272"/>
      <c r="T2" s="272"/>
      <c r="U2" s="272"/>
      <c r="V2" s="272"/>
      <c r="W2" s="272"/>
      <c r="X2" s="272"/>
    </row>
    <row r="3" spans="1:24" s="7" customFormat="1" ht="48" x14ac:dyDescent="0.2">
      <c r="A3" s="196"/>
      <c r="B3" s="196"/>
      <c r="C3" s="50" t="s">
        <v>25</v>
      </c>
      <c r="D3" s="50" t="s">
        <v>26</v>
      </c>
      <c r="E3" s="50" t="s">
        <v>27</v>
      </c>
      <c r="F3" s="50" t="s">
        <v>28</v>
      </c>
      <c r="G3" s="50" t="s">
        <v>29</v>
      </c>
      <c r="H3" s="50" t="s">
        <v>30</v>
      </c>
      <c r="I3" s="50" t="s">
        <v>31</v>
      </c>
      <c r="J3" s="50" t="s">
        <v>32</v>
      </c>
      <c r="K3" s="49" t="s">
        <v>34</v>
      </c>
      <c r="L3" s="49" t="s">
        <v>35</v>
      </c>
      <c r="M3" s="49" t="s">
        <v>36</v>
      </c>
      <c r="N3" s="49" t="s">
        <v>37</v>
      </c>
      <c r="O3" s="49" t="s">
        <v>38</v>
      </c>
      <c r="P3" s="51" t="s">
        <v>40</v>
      </c>
      <c r="Q3" s="51" t="s">
        <v>41</v>
      </c>
      <c r="R3" s="51" t="s">
        <v>42</v>
      </c>
      <c r="S3" s="51" t="s">
        <v>43</v>
      </c>
      <c r="T3" s="51" t="s">
        <v>44</v>
      </c>
      <c r="U3" s="51" t="s">
        <v>45</v>
      </c>
      <c r="V3" s="51" t="s">
        <v>46</v>
      </c>
      <c r="W3" s="51" t="s">
        <v>48</v>
      </c>
      <c r="X3" s="51" t="s">
        <v>47</v>
      </c>
    </row>
    <row r="4" spans="1:24" ht="16" x14ac:dyDescent="0.2">
      <c r="A4" s="273" t="s">
        <v>67</v>
      </c>
      <c r="B4" s="34" t="s">
        <v>59</v>
      </c>
      <c r="C4" s="25">
        <v>7.6</v>
      </c>
      <c r="D4" s="25">
        <v>30</v>
      </c>
      <c r="E4" s="25">
        <v>2.4900000000000002</v>
      </c>
      <c r="F4" s="25">
        <v>3.5</v>
      </c>
      <c r="G4" s="25">
        <v>0.04</v>
      </c>
      <c r="H4" s="25">
        <v>144</v>
      </c>
      <c r="I4" s="25">
        <v>5.7</v>
      </c>
      <c r="J4" s="25">
        <v>98</v>
      </c>
      <c r="K4" s="25">
        <v>2.4</v>
      </c>
      <c r="L4" s="25">
        <v>0.71</v>
      </c>
      <c r="M4" s="25">
        <v>0.5</v>
      </c>
      <c r="N4" s="25">
        <v>1.8</v>
      </c>
      <c r="O4" s="25">
        <v>3.6</v>
      </c>
      <c r="P4" s="25">
        <v>74</v>
      </c>
      <c r="Q4" s="25">
        <v>47</v>
      </c>
      <c r="R4" s="25">
        <v>25</v>
      </c>
      <c r="S4" s="25">
        <v>1.8</v>
      </c>
      <c r="T4" s="25">
        <v>1</v>
      </c>
      <c r="U4" s="25">
        <v>57</v>
      </c>
      <c r="V4" s="25">
        <v>156</v>
      </c>
      <c r="W4" s="25">
        <v>35</v>
      </c>
      <c r="X4" s="25">
        <v>0</v>
      </c>
    </row>
    <row r="5" spans="1:24" ht="16" x14ac:dyDescent="0.2">
      <c r="A5" s="273"/>
      <c r="B5" s="34" t="s">
        <v>60</v>
      </c>
      <c r="C5" s="25">
        <v>5.6</v>
      </c>
      <c r="D5" s="25">
        <v>35</v>
      </c>
      <c r="E5" s="25">
        <v>2.5</v>
      </c>
      <c r="F5" s="25">
        <v>2.9</v>
      </c>
      <c r="G5" s="25">
        <v>0.09</v>
      </c>
      <c r="H5" s="25">
        <v>145</v>
      </c>
      <c r="I5" s="25">
        <v>5.4</v>
      </c>
      <c r="J5" s="25">
        <v>99</v>
      </c>
      <c r="K5" s="25">
        <v>2.7</v>
      </c>
      <c r="L5" s="25">
        <v>0.69</v>
      </c>
      <c r="M5" s="25">
        <v>0.9</v>
      </c>
      <c r="N5" s="25">
        <v>1.5</v>
      </c>
      <c r="O5" s="25">
        <v>3.7</v>
      </c>
      <c r="P5" s="25">
        <v>69</v>
      </c>
      <c r="Q5" s="25">
        <v>45</v>
      </c>
      <c r="R5" s="25">
        <v>23</v>
      </c>
      <c r="S5" s="25">
        <v>1.9</v>
      </c>
      <c r="T5" s="25">
        <v>1</v>
      </c>
      <c r="U5" s="25">
        <v>55</v>
      </c>
      <c r="V5" s="25">
        <v>165</v>
      </c>
      <c r="W5" s="25">
        <v>40</v>
      </c>
      <c r="X5" s="25">
        <v>0</v>
      </c>
    </row>
    <row r="6" spans="1:24" ht="16" x14ac:dyDescent="0.2">
      <c r="A6" s="273"/>
      <c r="B6" s="34" t="s">
        <v>61</v>
      </c>
      <c r="C6" s="25">
        <v>5.8</v>
      </c>
      <c r="D6" s="25">
        <v>44</v>
      </c>
      <c r="E6" s="25">
        <v>2.4900000000000002</v>
      </c>
      <c r="F6" s="25">
        <v>2.73</v>
      </c>
      <c r="G6" s="25">
        <v>0.1</v>
      </c>
      <c r="H6" s="25">
        <v>148</v>
      </c>
      <c r="I6" s="25">
        <v>5.8</v>
      </c>
      <c r="J6" s="25">
        <v>97</v>
      </c>
      <c r="K6" s="25">
        <v>1.8</v>
      </c>
      <c r="L6" s="25">
        <v>0.68</v>
      </c>
      <c r="M6" s="25">
        <v>1</v>
      </c>
      <c r="N6" s="25">
        <v>1.7</v>
      </c>
      <c r="O6" s="25">
        <v>3.4</v>
      </c>
      <c r="P6" s="25">
        <v>70</v>
      </c>
      <c r="Q6" s="25">
        <v>46</v>
      </c>
      <c r="R6" s="25">
        <v>24</v>
      </c>
      <c r="S6" s="25">
        <v>1.7</v>
      </c>
      <c r="T6" s="25">
        <v>1</v>
      </c>
      <c r="U6" s="25">
        <v>49</v>
      </c>
      <c r="V6" s="25">
        <v>180</v>
      </c>
      <c r="W6" s="25">
        <v>36</v>
      </c>
      <c r="X6" s="25">
        <v>0</v>
      </c>
    </row>
    <row r="7" spans="1:24" ht="16" x14ac:dyDescent="0.2">
      <c r="A7" s="273"/>
      <c r="B7" s="34" t="s">
        <v>62</v>
      </c>
      <c r="C7" s="25">
        <v>8.1</v>
      </c>
      <c r="D7" s="25">
        <v>35</v>
      </c>
      <c r="E7" s="25">
        <v>2.5</v>
      </c>
      <c r="F7" s="25">
        <v>3.12</v>
      </c>
      <c r="G7" s="25">
        <v>0.15</v>
      </c>
      <c r="H7" s="25">
        <v>143</v>
      </c>
      <c r="I7" s="25">
        <v>5.4</v>
      </c>
      <c r="J7" s="25">
        <v>99</v>
      </c>
      <c r="K7" s="25">
        <v>1.9</v>
      </c>
      <c r="L7" s="25">
        <v>0.59</v>
      </c>
      <c r="M7" s="25">
        <v>1.01</v>
      </c>
      <c r="N7" s="25">
        <v>1.6</v>
      </c>
      <c r="O7" s="25">
        <v>3.3</v>
      </c>
      <c r="P7" s="25">
        <v>69</v>
      </c>
      <c r="Q7" s="25">
        <v>39</v>
      </c>
      <c r="R7" s="25">
        <v>25</v>
      </c>
      <c r="S7" s="25">
        <v>1.8</v>
      </c>
      <c r="T7" s="25">
        <v>1</v>
      </c>
      <c r="U7" s="25">
        <v>45</v>
      </c>
      <c r="V7" s="25">
        <v>176</v>
      </c>
      <c r="W7" s="25">
        <v>38</v>
      </c>
      <c r="X7" s="25">
        <v>0</v>
      </c>
    </row>
    <row r="8" spans="1:24" ht="16" x14ac:dyDescent="0.2">
      <c r="A8" s="273"/>
      <c r="B8" s="34" t="s">
        <v>63</v>
      </c>
      <c r="C8" s="25">
        <v>6.8</v>
      </c>
      <c r="D8" s="25">
        <v>39</v>
      </c>
      <c r="E8" s="25">
        <v>2.65</v>
      </c>
      <c r="F8" s="25">
        <v>3.65</v>
      </c>
      <c r="G8" s="25">
        <v>0.09</v>
      </c>
      <c r="H8" s="25">
        <v>147</v>
      </c>
      <c r="I8" s="25">
        <v>5.5</v>
      </c>
      <c r="J8" s="25">
        <v>100</v>
      </c>
      <c r="K8" s="25">
        <v>1.5</v>
      </c>
      <c r="L8" s="25">
        <v>0.56999999999999995</v>
      </c>
      <c r="M8" s="25">
        <v>1</v>
      </c>
      <c r="N8" s="25">
        <v>2.1</v>
      </c>
      <c r="O8" s="25">
        <v>3.1</v>
      </c>
      <c r="P8" s="25">
        <v>75</v>
      </c>
      <c r="Q8" s="25">
        <v>36</v>
      </c>
      <c r="R8" s="25">
        <v>26</v>
      </c>
      <c r="S8" s="25">
        <v>1.9</v>
      </c>
      <c r="T8" s="25">
        <v>1</v>
      </c>
      <c r="U8" s="25">
        <v>55</v>
      </c>
      <c r="V8" s="25">
        <v>154</v>
      </c>
      <c r="W8" s="25">
        <v>35</v>
      </c>
      <c r="X8" s="25">
        <v>0</v>
      </c>
    </row>
    <row r="9" spans="1:24" ht="16" x14ac:dyDescent="0.2">
      <c r="A9" s="273"/>
      <c r="B9" s="34" t="s">
        <v>64</v>
      </c>
      <c r="C9" s="25">
        <v>5.9</v>
      </c>
      <c r="D9" s="25">
        <v>33</v>
      </c>
      <c r="E9" s="25">
        <v>2.5499999999999998</v>
      </c>
      <c r="F9" s="25">
        <v>3.27</v>
      </c>
      <c r="G9" s="25">
        <v>0.8</v>
      </c>
      <c r="H9" s="25">
        <v>143</v>
      </c>
      <c r="I9" s="25">
        <v>5.6</v>
      </c>
      <c r="J9" s="25">
        <v>98</v>
      </c>
      <c r="K9" s="25">
        <v>1.9</v>
      </c>
      <c r="L9" s="25">
        <v>0.5</v>
      </c>
      <c r="M9" s="25">
        <v>0.8</v>
      </c>
      <c r="N9" s="25">
        <v>2</v>
      </c>
      <c r="O9" s="25">
        <v>3.2</v>
      </c>
      <c r="P9" s="25">
        <v>68</v>
      </c>
      <c r="Q9" s="25">
        <v>40</v>
      </c>
      <c r="R9" s="25">
        <v>23</v>
      </c>
      <c r="S9" s="25">
        <v>1.7</v>
      </c>
      <c r="T9" s="25">
        <v>1</v>
      </c>
      <c r="U9" s="25">
        <v>61</v>
      </c>
      <c r="V9" s="25">
        <v>160</v>
      </c>
      <c r="W9" s="25">
        <v>36</v>
      </c>
      <c r="X9" s="25">
        <v>0</v>
      </c>
    </row>
    <row r="10" spans="1:24" ht="16" x14ac:dyDescent="0.2">
      <c r="A10" s="268" t="s">
        <v>49</v>
      </c>
      <c r="B10" s="35" t="s">
        <v>59</v>
      </c>
      <c r="C10" s="36">
        <v>8</v>
      </c>
      <c r="D10" s="36">
        <v>34</v>
      </c>
      <c r="E10" s="36">
        <v>2.65</v>
      </c>
      <c r="F10" s="36">
        <v>2.2999999999999998</v>
      </c>
      <c r="G10" s="36">
        <v>0.15</v>
      </c>
      <c r="H10" s="36">
        <v>144</v>
      </c>
      <c r="I10" s="36">
        <v>5.9</v>
      </c>
      <c r="J10" s="36">
        <v>99</v>
      </c>
      <c r="K10" s="36">
        <v>2.7</v>
      </c>
      <c r="L10" s="36">
        <v>0.71</v>
      </c>
      <c r="M10" s="36">
        <v>1</v>
      </c>
      <c r="N10" s="36">
        <v>2.1</v>
      </c>
      <c r="O10" s="36">
        <v>3.8</v>
      </c>
      <c r="P10" s="36">
        <v>74</v>
      </c>
      <c r="Q10" s="36">
        <v>49</v>
      </c>
      <c r="R10" s="36">
        <v>25</v>
      </c>
      <c r="S10" s="36">
        <v>2</v>
      </c>
      <c r="T10" s="36">
        <v>1</v>
      </c>
      <c r="U10" s="36">
        <v>50</v>
      </c>
      <c r="V10" s="36">
        <v>229</v>
      </c>
      <c r="W10" s="36">
        <v>34</v>
      </c>
      <c r="X10" s="36">
        <v>0</v>
      </c>
    </row>
    <row r="11" spans="1:24" ht="16" x14ac:dyDescent="0.2">
      <c r="A11" s="268"/>
      <c r="B11" s="35" t="s">
        <v>60</v>
      </c>
      <c r="C11" s="36">
        <v>5.9</v>
      </c>
      <c r="D11" s="36">
        <v>30</v>
      </c>
      <c r="E11" s="36">
        <v>2.36</v>
      </c>
      <c r="F11" s="36">
        <v>3.72</v>
      </c>
      <c r="G11" s="36">
        <v>0.09</v>
      </c>
      <c r="H11" s="36">
        <v>145</v>
      </c>
      <c r="I11" s="36">
        <v>6.7</v>
      </c>
      <c r="J11" s="36">
        <v>98</v>
      </c>
      <c r="K11" s="36">
        <v>2.7</v>
      </c>
      <c r="L11" s="36">
        <v>0.66</v>
      </c>
      <c r="M11" s="36">
        <v>1.4</v>
      </c>
      <c r="N11" s="36">
        <v>1.3</v>
      </c>
      <c r="O11" s="36">
        <v>4.0999999999999996</v>
      </c>
      <c r="P11" s="36">
        <v>73</v>
      </c>
      <c r="Q11" s="36">
        <v>47</v>
      </c>
      <c r="R11" s="36">
        <v>26</v>
      </c>
      <c r="S11" s="36">
        <v>1.8</v>
      </c>
      <c r="T11" s="36">
        <v>1</v>
      </c>
      <c r="U11" s="36">
        <v>39</v>
      </c>
      <c r="V11" s="36">
        <v>213</v>
      </c>
      <c r="W11" s="36">
        <v>40</v>
      </c>
      <c r="X11" s="36">
        <v>0</v>
      </c>
    </row>
    <row r="12" spans="1:24" ht="16" x14ac:dyDescent="0.2">
      <c r="A12" s="268"/>
      <c r="B12" s="35" t="s">
        <v>61</v>
      </c>
      <c r="C12" s="36">
        <v>5.8</v>
      </c>
      <c r="D12" s="36">
        <v>38</v>
      </c>
      <c r="E12" s="36">
        <v>2.5499999999999998</v>
      </c>
      <c r="F12" s="36">
        <v>4.09</v>
      </c>
      <c r="G12" s="36">
        <v>0.05</v>
      </c>
      <c r="H12" s="36">
        <v>146</v>
      </c>
      <c r="I12" s="36">
        <v>5.7</v>
      </c>
      <c r="J12" s="36">
        <v>99</v>
      </c>
      <c r="K12" s="36">
        <v>1.8</v>
      </c>
      <c r="L12" s="36">
        <v>0.54</v>
      </c>
      <c r="M12" s="36">
        <v>0.4</v>
      </c>
      <c r="N12" s="36">
        <v>1.8</v>
      </c>
      <c r="O12" s="36">
        <v>3.3</v>
      </c>
      <c r="P12" s="36">
        <v>71</v>
      </c>
      <c r="Q12" s="36">
        <v>45</v>
      </c>
      <c r="R12" s="36">
        <v>26</v>
      </c>
      <c r="S12" s="36">
        <v>1.7</v>
      </c>
      <c r="T12" s="36">
        <v>1</v>
      </c>
      <c r="U12" s="36">
        <v>73</v>
      </c>
      <c r="V12" s="36">
        <v>448</v>
      </c>
      <c r="W12" s="36">
        <v>38</v>
      </c>
      <c r="X12" s="36">
        <v>0</v>
      </c>
    </row>
    <row r="13" spans="1:24" ht="16" x14ac:dyDescent="0.2">
      <c r="A13" s="268"/>
      <c r="B13" s="35" t="s">
        <v>62</v>
      </c>
      <c r="C13" s="36">
        <v>7.3</v>
      </c>
      <c r="D13" s="36">
        <v>37</v>
      </c>
      <c r="E13" s="36">
        <v>2.56</v>
      </c>
      <c r="F13" s="36">
        <v>3.62</v>
      </c>
      <c r="G13" s="36">
        <v>0.06</v>
      </c>
      <c r="H13" s="36">
        <v>145</v>
      </c>
      <c r="I13" s="36">
        <v>5.8</v>
      </c>
      <c r="J13" s="36">
        <v>95</v>
      </c>
      <c r="K13" s="36">
        <v>2.9</v>
      </c>
      <c r="L13" s="36">
        <v>0.77</v>
      </c>
      <c r="M13" s="36">
        <v>1.3</v>
      </c>
      <c r="N13" s="36">
        <v>1.8</v>
      </c>
      <c r="O13" s="36">
        <v>3.8</v>
      </c>
      <c r="P13" s="36">
        <v>76</v>
      </c>
      <c r="Q13" s="36">
        <v>49</v>
      </c>
      <c r="R13" s="36">
        <v>27</v>
      </c>
      <c r="S13" s="36">
        <v>1.8</v>
      </c>
      <c r="T13" s="36">
        <v>1</v>
      </c>
      <c r="U13" s="36">
        <v>57</v>
      </c>
      <c r="V13" s="36">
        <v>183</v>
      </c>
      <c r="W13" s="36">
        <v>39</v>
      </c>
      <c r="X13" s="36">
        <v>0</v>
      </c>
    </row>
    <row r="14" spans="1:24" ht="16" x14ac:dyDescent="0.2">
      <c r="A14" s="268"/>
      <c r="B14" s="35" t="s">
        <v>63</v>
      </c>
      <c r="C14" s="36">
        <v>6.8</v>
      </c>
      <c r="D14" s="36">
        <v>31</v>
      </c>
      <c r="E14" s="36">
        <v>2.4900000000000002</v>
      </c>
      <c r="F14" s="36">
        <v>3.67</v>
      </c>
      <c r="G14" s="36">
        <v>0.17</v>
      </c>
      <c r="H14" s="36">
        <v>148</v>
      </c>
      <c r="I14" s="36">
        <v>5.9</v>
      </c>
      <c r="J14" s="36">
        <v>101</v>
      </c>
      <c r="K14" s="36">
        <v>1.9</v>
      </c>
      <c r="L14" s="36">
        <v>0.56000000000000005</v>
      </c>
      <c r="M14" s="36">
        <v>0.8</v>
      </c>
      <c r="N14" s="36">
        <v>1</v>
      </c>
      <c r="O14" s="36">
        <v>3.1</v>
      </c>
      <c r="P14" s="36">
        <v>68</v>
      </c>
      <c r="Q14" s="36">
        <v>39</v>
      </c>
      <c r="R14" s="36">
        <v>24</v>
      </c>
      <c r="S14" s="36">
        <v>1.7</v>
      </c>
      <c r="T14" s="36">
        <v>1</v>
      </c>
      <c r="U14" s="36">
        <v>63</v>
      </c>
      <c r="V14" s="36">
        <v>163</v>
      </c>
      <c r="W14" s="36">
        <v>35</v>
      </c>
      <c r="X14" s="36">
        <v>0</v>
      </c>
    </row>
    <row r="15" spans="1:24" ht="16" x14ac:dyDescent="0.2">
      <c r="A15" s="268"/>
      <c r="B15" s="35" t="s">
        <v>64</v>
      </c>
      <c r="C15" s="36">
        <v>8</v>
      </c>
      <c r="D15" s="36">
        <v>3</v>
      </c>
      <c r="E15" s="36">
        <v>2.39</v>
      </c>
      <c r="F15" s="36">
        <v>3.01</v>
      </c>
      <c r="G15" s="36">
        <v>0.12</v>
      </c>
      <c r="H15" s="36">
        <v>147</v>
      </c>
      <c r="I15" s="36">
        <v>5.4</v>
      </c>
      <c r="J15" s="36">
        <v>102</v>
      </c>
      <c r="K15" s="36">
        <v>1.8</v>
      </c>
      <c r="L15" s="36">
        <v>0.6</v>
      </c>
      <c r="M15" s="36">
        <v>0.7</v>
      </c>
      <c r="N15" s="36">
        <v>0.9</v>
      </c>
      <c r="O15" s="36">
        <v>3</v>
      </c>
      <c r="P15" s="36">
        <v>67</v>
      </c>
      <c r="Q15" s="36">
        <v>38</v>
      </c>
      <c r="R15" s="36">
        <v>24</v>
      </c>
      <c r="S15" s="36">
        <v>1.8</v>
      </c>
      <c r="T15" s="36">
        <v>1</v>
      </c>
      <c r="U15" s="36">
        <v>61</v>
      </c>
      <c r="V15" s="36">
        <v>165</v>
      </c>
      <c r="W15" s="36">
        <v>30</v>
      </c>
      <c r="X15" s="36">
        <v>0</v>
      </c>
    </row>
    <row r="16" spans="1:24" ht="16" x14ac:dyDescent="0.2">
      <c r="A16" s="269" t="s">
        <v>50</v>
      </c>
      <c r="B16" s="37" t="s">
        <v>59</v>
      </c>
      <c r="C16" s="27">
        <v>8.3000000000000007</v>
      </c>
      <c r="D16" s="27">
        <v>44</v>
      </c>
      <c r="E16" s="27">
        <v>2.5</v>
      </c>
      <c r="F16" s="27">
        <v>4.78</v>
      </c>
      <c r="G16" s="27">
        <v>7.0000000000000007E-2</v>
      </c>
      <c r="H16" s="27">
        <v>148</v>
      </c>
      <c r="I16" s="27">
        <v>5.7</v>
      </c>
      <c r="J16" s="27">
        <v>101</v>
      </c>
      <c r="K16" s="27">
        <v>2.1</v>
      </c>
      <c r="L16" s="27">
        <v>0.6</v>
      </c>
      <c r="M16" s="27">
        <v>1.3</v>
      </c>
      <c r="N16" s="27">
        <v>0.4</v>
      </c>
      <c r="O16" s="27">
        <v>3.5</v>
      </c>
      <c r="P16" s="27">
        <v>69</v>
      </c>
      <c r="Q16" s="27">
        <v>46</v>
      </c>
      <c r="R16" s="27">
        <v>23</v>
      </c>
      <c r="S16" s="27">
        <v>2</v>
      </c>
      <c r="T16" s="27">
        <v>1</v>
      </c>
      <c r="U16" s="27">
        <v>64</v>
      </c>
      <c r="V16" s="27">
        <v>403</v>
      </c>
      <c r="W16" s="27">
        <v>79</v>
      </c>
      <c r="X16" s="27">
        <v>0</v>
      </c>
    </row>
    <row r="17" spans="1:24" ht="16" x14ac:dyDescent="0.2">
      <c r="A17" s="269"/>
      <c r="B17" s="37" t="s">
        <v>60</v>
      </c>
      <c r="C17" s="27">
        <v>9.4</v>
      </c>
      <c r="D17" s="27">
        <v>37</v>
      </c>
      <c r="E17" s="27">
        <v>2.2799999999999998</v>
      </c>
      <c r="F17" s="27">
        <v>4</v>
      </c>
      <c r="G17" s="27">
        <v>0.08</v>
      </c>
      <c r="H17" s="27">
        <v>146</v>
      </c>
      <c r="I17" s="27">
        <v>5.9</v>
      </c>
      <c r="J17" s="27">
        <v>101</v>
      </c>
      <c r="K17" s="27">
        <v>1.5</v>
      </c>
      <c r="L17" s="27">
        <v>0.45</v>
      </c>
      <c r="M17" s="27">
        <v>0.2</v>
      </c>
      <c r="N17" s="27">
        <v>1.9</v>
      </c>
      <c r="O17" s="27">
        <v>3.3</v>
      </c>
      <c r="P17" s="27">
        <v>62</v>
      </c>
      <c r="Q17" s="27">
        <v>39</v>
      </c>
      <c r="R17" s="27">
        <v>23</v>
      </c>
      <c r="S17" s="27">
        <v>1.7</v>
      </c>
      <c r="T17" s="27">
        <v>1</v>
      </c>
      <c r="U17" s="27">
        <v>113</v>
      </c>
      <c r="V17" s="27">
        <v>162</v>
      </c>
      <c r="W17" s="27">
        <v>31</v>
      </c>
      <c r="X17" s="27">
        <v>0</v>
      </c>
    </row>
    <row r="18" spans="1:24" ht="16" x14ac:dyDescent="0.2">
      <c r="A18" s="269"/>
      <c r="B18" s="37" t="s">
        <v>61</v>
      </c>
      <c r="C18" s="27">
        <v>8</v>
      </c>
      <c r="D18" s="27">
        <v>42</v>
      </c>
      <c r="E18" s="27">
        <v>2.44</v>
      </c>
      <c r="F18" s="27">
        <v>3.27</v>
      </c>
      <c r="G18" s="27">
        <v>0.18</v>
      </c>
      <c r="H18" s="27">
        <v>147</v>
      </c>
      <c r="I18" s="27">
        <v>5.4</v>
      </c>
      <c r="J18" s="27">
        <v>104</v>
      </c>
      <c r="K18" s="27">
        <v>1.9</v>
      </c>
      <c r="L18" s="27">
        <v>0.53</v>
      </c>
      <c r="M18" s="27">
        <v>1</v>
      </c>
      <c r="N18" s="27">
        <v>0.8</v>
      </c>
      <c r="O18" s="27">
        <v>3.6</v>
      </c>
      <c r="P18" s="27">
        <v>70</v>
      </c>
      <c r="Q18" s="27">
        <v>46</v>
      </c>
      <c r="R18" s="27">
        <v>24</v>
      </c>
      <c r="S18" s="27">
        <v>1.9</v>
      </c>
      <c r="T18" s="27">
        <v>1</v>
      </c>
      <c r="U18" s="27">
        <v>50</v>
      </c>
      <c r="V18" s="27">
        <v>164</v>
      </c>
      <c r="W18" s="27">
        <v>33</v>
      </c>
      <c r="X18" s="27">
        <v>0</v>
      </c>
    </row>
    <row r="19" spans="1:24" ht="16" x14ac:dyDescent="0.2">
      <c r="A19" s="269"/>
      <c r="B19" s="37" t="s">
        <v>62</v>
      </c>
      <c r="C19" s="27">
        <v>9.8000000000000007</v>
      </c>
      <c r="D19" s="27">
        <v>38</v>
      </c>
      <c r="E19" s="27">
        <v>2.5</v>
      </c>
      <c r="F19" s="27">
        <v>4.16</v>
      </c>
      <c r="G19" s="27">
        <v>7.0000000000000007E-2</v>
      </c>
      <c r="H19" s="27">
        <v>146</v>
      </c>
      <c r="I19" s="27">
        <v>5.4</v>
      </c>
      <c r="J19" s="27">
        <v>99</v>
      </c>
      <c r="K19" s="27">
        <v>1.8</v>
      </c>
      <c r="L19" s="27">
        <v>0.56000000000000005</v>
      </c>
      <c r="M19" s="27">
        <v>0.4</v>
      </c>
      <c r="N19" s="27">
        <v>1.9</v>
      </c>
      <c r="O19" s="27">
        <v>3.2</v>
      </c>
      <c r="P19" s="27">
        <v>70</v>
      </c>
      <c r="Q19" s="27">
        <v>46</v>
      </c>
      <c r="R19" s="27">
        <v>24</v>
      </c>
      <c r="S19" s="27">
        <v>1.9</v>
      </c>
      <c r="T19" s="27">
        <v>1</v>
      </c>
      <c r="U19" s="27">
        <v>83</v>
      </c>
      <c r="V19" s="27">
        <v>193</v>
      </c>
      <c r="W19" s="27">
        <v>30</v>
      </c>
      <c r="X19" s="27">
        <v>0</v>
      </c>
    </row>
    <row r="20" spans="1:24" ht="16" x14ac:dyDescent="0.2">
      <c r="A20" s="269"/>
      <c r="B20" s="37" t="s">
        <v>63</v>
      </c>
      <c r="C20" s="24">
        <v>6.9</v>
      </c>
      <c r="D20" s="24">
        <v>30</v>
      </c>
      <c r="E20" s="24">
        <v>2.2999999999999998</v>
      </c>
      <c r="F20" s="24">
        <v>3.54</v>
      </c>
      <c r="G20" s="24">
        <v>0.09</v>
      </c>
      <c r="H20" s="24">
        <v>142</v>
      </c>
      <c r="I20" s="24">
        <v>5.9</v>
      </c>
      <c r="J20" s="24">
        <v>100</v>
      </c>
      <c r="K20" s="24">
        <v>2.4</v>
      </c>
      <c r="L20" s="24">
        <v>0.71</v>
      </c>
      <c r="M20" s="24">
        <v>0.7</v>
      </c>
      <c r="N20" s="24">
        <v>1</v>
      </c>
      <c r="O20" s="24">
        <v>3.7</v>
      </c>
      <c r="P20" s="24">
        <v>62</v>
      </c>
      <c r="Q20" s="24">
        <v>42</v>
      </c>
      <c r="R20" s="24">
        <v>23</v>
      </c>
      <c r="S20" s="24">
        <v>1.7</v>
      </c>
      <c r="T20" s="24">
        <v>1</v>
      </c>
      <c r="U20" s="24">
        <v>49</v>
      </c>
      <c r="V20" s="24">
        <v>160</v>
      </c>
      <c r="W20" s="24">
        <v>32</v>
      </c>
      <c r="X20" s="24">
        <v>0</v>
      </c>
    </row>
    <row r="21" spans="1:24" ht="16" x14ac:dyDescent="0.2">
      <c r="A21" s="269"/>
      <c r="B21" s="37" t="s">
        <v>64</v>
      </c>
      <c r="C21" s="24">
        <v>6.8</v>
      </c>
      <c r="D21" s="24">
        <v>31</v>
      </c>
      <c r="E21" s="24">
        <v>2.4</v>
      </c>
      <c r="F21" s="24">
        <v>3.65</v>
      </c>
      <c r="G21" s="24">
        <v>0.1</v>
      </c>
      <c r="H21" s="24">
        <v>143</v>
      </c>
      <c r="I21" s="24">
        <v>5.4</v>
      </c>
      <c r="J21" s="24">
        <v>98</v>
      </c>
      <c r="K21" s="24">
        <v>2.1</v>
      </c>
      <c r="L21" s="24">
        <v>0.69</v>
      </c>
      <c r="M21" s="24">
        <v>0.8</v>
      </c>
      <c r="N21" s="24">
        <v>0.7</v>
      </c>
      <c r="O21" s="24">
        <v>3.1</v>
      </c>
      <c r="P21" s="24">
        <v>68</v>
      </c>
      <c r="Q21" s="24">
        <v>41</v>
      </c>
      <c r="R21" s="24">
        <v>25</v>
      </c>
      <c r="S21" s="24">
        <v>1.8</v>
      </c>
      <c r="T21" s="24">
        <v>1</v>
      </c>
      <c r="U21" s="24">
        <v>51</v>
      </c>
      <c r="V21" s="24">
        <v>165</v>
      </c>
      <c r="W21" s="24">
        <v>38</v>
      </c>
      <c r="X21" s="24">
        <v>0</v>
      </c>
    </row>
  </sheetData>
  <mergeCells count="8">
    <mergeCell ref="A10:A15"/>
    <mergeCell ref="A16:A21"/>
    <mergeCell ref="K2:O2"/>
    <mergeCell ref="C2:J2"/>
    <mergeCell ref="P2:X2"/>
    <mergeCell ref="A4:A9"/>
    <mergeCell ref="A2:A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</vt:lpstr>
      <vt:lpstr>Food and water -intake</vt:lpstr>
      <vt:lpstr>Harvested organs weight</vt:lpstr>
      <vt:lpstr>Hematology results</vt:lpstr>
      <vt:lpstr>Biochemical parameters results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2019-02-03T15:34:03Z</dcterms:created>
  <dcterms:modified xsi:type="dcterms:W3CDTF">2019-08-24T16:38:28Z</dcterms:modified>
</cp:coreProperties>
</file>