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Small slabs" sheetId="1" r:id="rId1"/>
    <sheet name="LPP-IC-0030" sheetId="2" r:id="rId2"/>
    <sheet name="LPP-IC-0031" sheetId="3" r:id="rId3"/>
    <sheet name="Mean" sheetId="4" r:id="rId4"/>
  </sheets>
  <definedNames/>
  <calcPr fullCalcOnLoad="1"/>
</workbook>
</file>

<file path=xl/sharedStrings.xml><?xml version="1.0" encoding="utf-8"?>
<sst xmlns="http://schemas.openxmlformats.org/spreadsheetml/2006/main" count="375" uniqueCount="50">
  <si>
    <t>Specimen</t>
  </si>
  <si>
    <t>measure:</t>
  </si>
  <si>
    <t>External width</t>
  </si>
  <si>
    <t>Internal width</t>
  </si>
  <si>
    <t>I/E</t>
  </si>
  <si>
    <t>Pace</t>
  </si>
  <si>
    <t>Right row</t>
  </si>
  <si>
    <t>Left row</t>
  </si>
  <si>
    <t>Comments</t>
  </si>
  <si>
    <t>Right Stride</t>
  </si>
  <si>
    <t>Footprint 1 right</t>
  </si>
  <si>
    <t>Footprint 2 right</t>
  </si>
  <si>
    <t>Footprint 3 right</t>
  </si>
  <si>
    <t>Left Stride</t>
  </si>
  <si>
    <t>Footprint 1 left</t>
  </si>
  <si>
    <t>Footprint 2 left</t>
  </si>
  <si>
    <t>Footprint 3 left</t>
  </si>
  <si>
    <t>Nº of the series:</t>
  </si>
  <si>
    <t>Lengh</t>
  </si>
  <si>
    <t>Width</t>
  </si>
  <si>
    <t>LPP-IC-0028</t>
  </si>
  <si>
    <t>LPP-IC-0029</t>
  </si>
  <si>
    <t>Shallow tracks. Footprint 3 too deslocated in the left row</t>
  </si>
  <si>
    <t>LPP-IC-0032</t>
  </si>
  <si>
    <t>LPP-IC-0035</t>
  </si>
  <si>
    <t>Measure:</t>
  </si>
  <si>
    <t>Right stride</t>
  </si>
  <si>
    <t xml:space="preserve">Footprint 1 right </t>
  </si>
  <si>
    <t>LPP-IC-0030</t>
  </si>
  <si>
    <t>Measure::</t>
  </si>
  <si>
    <t>LPP-IC-0031</t>
  </si>
  <si>
    <t>External width mean</t>
  </si>
  <si>
    <t>Internal width mean</t>
  </si>
  <si>
    <t xml:space="preserve">Mean I/E </t>
  </si>
  <si>
    <t>Pace (mean)</t>
  </si>
  <si>
    <t>Stride (mean)</t>
  </si>
  <si>
    <t>Footprint 1 (mean)</t>
  </si>
  <si>
    <t>Footprint 2 (Mean)</t>
  </si>
  <si>
    <t>Footprint 3 (Mean)</t>
  </si>
  <si>
    <t>Right Stride (Mean)</t>
  </si>
  <si>
    <t>Lenght</t>
  </si>
  <si>
    <t>L/W</t>
  </si>
  <si>
    <t>Length</t>
  </si>
  <si>
    <t>Mean Length</t>
  </si>
  <si>
    <t>Mean Width</t>
  </si>
  <si>
    <t>Mean</t>
  </si>
  <si>
    <t>Standard deviation/Mean</t>
  </si>
  <si>
    <t>LPP-IC-0033</t>
  </si>
  <si>
    <t>Not measured because of the poor preservation</t>
  </si>
  <si>
    <t>LPP-IC-0034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</si>
</sst>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"/>
    <numFmt numFmtId="167" formatCode="0"/>
  </numFmts>
  <fonts count="5">
    <font>
      <sz val="10"/>
      <name val="Arial"/>
      <family val="2"/>
    </font>
    <font>
      <u val="single"/>
      <sz val="10"/>
      <name val="FreeSans"/>
      <family val="2"/>
    </font>
    <font>
      <sz val="10"/>
      <name val="FreeSans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57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0" fillId="4" borderId="1" xfId="0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horizontal="center" vertical="center"/>
    </xf>
    <xf numFmtId="164" fontId="0" fillId="6" borderId="1" xfId="0" applyFont="1" applyFill="1" applyBorder="1" applyAlignment="1">
      <alignment horizontal="center" vertical="center"/>
    </xf>
    <xf numFmtId="164" fontId="0" fillId="7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left" vertical="center"/>
    </xf>
    <xf numFmtId="166" fontId="0" fillId="0" borderId="1" xfId="0" applyNumberFormat="1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0" fillId="2" borderId="3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4" fontId="0" fillId="4" borderId="3" xfId="0" applyFont="1" applyFill="1" applyBorder="1" applyAlignment="1">
      <alignment horizontal="center" vertical="center"/>
    </xf>
    <xf numFmtId="164" fontId="3" fillId="5" borderId="3" xfId="0" applyFont="1" applyFill="1" applyBorder="1" applyAlignment="1">
      <alignment horizontal="center" vertical="center"/>
    </xf>
    <xf numFmtId="164" fontId="0" fillId="6" borderId="3" xfId="0" applyFont="1" applyFill="1" applyBorder="1" applyAlignment="1">
      <alignment horizontal="center" vertical="center"/>
    </xf>
    <xf numFmtId="164" fontId="0" fillId="7" borderId="3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6" fontId="0" fillId="0" borderId="1" xfId="0" applyNumberFormat="1" applyFont="1" applyBorder="1" applyAlignment="1">
      <alignment horizontal="left" vertical="center"/>
    </xf>
    <xf numFmtId="164" fontId="0" fillId="0" borderId="1" xfId="0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/>
    </xf>
    <xf numFmtId="167" fontId="0" fillId="2" borderId="3" xfId="0" applyNumberFormat="1" applyFont="1" applyFill="1" applyBorder="1" applyAlignment="1">
      <alignment horizontal="center" vertical="center"/>
    </xf>
    <xf numFmtId="167" fontId="0" fillId="3" borderId="3" xfId="0" applyNumberFormat="1" applyFont="1" applyFill="1" applyBorder="1" applyAlignment="1">
      <alignment horizontal="center" vertical="center"/>
    </xf>
    <xf numFmtId="167" fontId="0" fillId="4" borderId="3" xfId="0" applyNumberFormat="1" applyFont="1" applyFill="1" applyBorder="1" applyAlignment="1">
      <alignment horizontal="center" vertical="center"/>
    </xf>
    <xf numFmtId="167" fontId="3" fillId="5" borderId="3" xfId="0" applyNumberFormat="1" applyFont="1" applyFill="1" applyBorder="1" applyAlignment="1">
      <alignment horizontal="center" vertical="center"/>
    </xf>
    <xf numFmtId="167" fontId="0" fillId="6" borderId="3" xfId="0" applyNumberFormat="1" applyFont="1" applyFill="1" applyBorder="1" applyAlignment="1">
      <alignment horizontal="center" vertical="center"/>
    </xf>
    <xf numFmtId="167" fontId="0" fillId="7" borderId="3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7" fontId="0" fillId="0" borderId="3" xfId="0" applyNumberFormat="1" applyFont="1" applyFill="1" applyBorder="1" applyAlignment="1">
      <alignment horizontal="center" vertical="center"/>
    </xf>
    <xf numFmtId="167" fontId="0" fillId="0" borderId="4" xfId="0" applyNumberFormat="1" applyFont="1" applyFill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7" fontId="0" fillId="0" borderId="3" xfId="0" applyNumberFormat="1" applyFont="1" applyBorder="1" applyAlignment="1">
      <alignment/>
    </xf>
    <xf numFmtId="167" fontId="0" fillId="0" borderId="4" xfId="0" applyNumberFormat="1" applyFont="1" applyBorder="1" applyAlignment="1">
      <alignment/>
    </xf>
    <xf numFmtId="164" fontId="4" fillId="8" borderId="1" xfId="0" applyFont="1" applyFill="1" applyBorder="1" applyAlignment="1">
      <alignment horizontal="center" vertic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4" fillId="8" borderId="1" xfId="0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right" vertical="center"/>
    </xf>
    <xf numFmtId="166" fontId="0" fillId="0" borderId="5" xfId="0" applyNumberFormat="1" applyFont="1" applyBorder="1" applyAlignment="1">
      <alignment/>
    </xf>
    <xf numFmtId="166" fontId="0" fillId="0" borderId="5" xfId="0" applyNumberFormat="1" applyBorder="1" applyAlignment="1">
      <alignment horizontal="center"/>
    </xf>
    <xf numFmtId="166" fontId="4" fillId="8" borderId="1" xfId="0" applyNumberFormat="1" applyFont="1" applyFill="1" applyBorder="1" applyAlignment="1">
      <alignment/>
    </xf>
    <xf numFmtId="164" fontId="0" fillId="0" borderId="5" xfId="0" applyBorder="1" applyAlignment="1">
      <alignment/>
    </xf>
    <xf numFmtId="166" fontId="0" fillId="0" borderId="0" xfId="0" applyNumberForma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4" fontId="4" fillId="8" borderId="0" xfId="0" applyFon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" xfId="20"/>
    <cellStyle name="Result2" xfId="21"/>
    <cellStyle name="Heading" xfId="22"/>
    <cellStyle name="Heading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8"/>
  <sheetViews>
    <sheetView zoomScale="83" zoomScaleNormal="83" workbookViewId="0" topLeftCell="B1">
      <selection activeCell="BX2" sqref="BX2"/>
    </sheetView>
  </sheetViews>
  <sheetFormatPr defaultColWidth="10.28125" defaultRowHeight="12.75"/>
  <cols>
    <col min="1" max="1" width="11.7109375" style="0" customWidth="1"/>
    <col min="2" max="2" width="9.00390625" style="0" customWidth="1"/>
    <col min="3" max="6" width="6.140625" style="0" customWidth="1"/>
    <col min="7" max="10" width="5.140625" style="0" customWidth="1"/>
    <col min="11" max="14" width="7.57421875" style="0" customWidth="1"/>
    <col min="15" max="18" width="5.140625" style="0" customWidth="1"/>
    <col min="19" max="22" width="6.140625" style="0" customWidth="1"/>
    <col min="23" max="23" width="8.57421875" style="0" customWidth="1"/>
    <col min="24" max="24" width="7.7109375" style="0" customWidth="1"/>
    <col min="25" max="25" width="8.57421875" style="0" customWidth="1"/>
    <col min="26" max="26" width="7.7109375" style="0" customWidth="1"/>
    <col min="27" max="27" width="8.57421875" style="0" customWidth="1"/>
    <col min="28" max="28" width="7.7109375" style="0" customWidth="1"/>
    <col min="29" max="29" width="8.57421875" style="0" customWidth="1"/>
    <col min="30" max="30" width="7.7109375" style="0" customWidth="1"/>
    <col min="31" max="31" width="8.57421875" style="0" customWidth="1"/>
    <col min="32" max="32" width="7.7109375" style="0" customWidth="1"/>
    <col min="33" max="33" width="8.57421875" style="0" customWidth="1"/>
    <col min="34" max="34" width="7.7109375" style="0" customWidth="1"/>
    <col min="35" max="35" width="8.57421875" style="0" customWidth="1"/>
    <col min="36" max="36" width="7.7109375" style="0" customWidth="1"/>
    <col min="37" max="37" width="8.57421875" style="0" customWidth="1"/>
    <col min="38" max="38" width="7.7109375" style="0" customWidth="1"/>
    <col min="39" max="39" width="8.57421875" style="0" customWidth="1"/>
    <col min="40" max="40" width="7.7109375" style="0" customWidth="1"/>
    <col min="41" max="41" width="8.57421875" style="0" customWidth="1"/>
    <col min="42" max="42" width="7.7109375" style="0" customWidth="1"/>
    <col min="43" max="43" width="8.57421875" style="0" customWidth="1"/>
    <col min="44" max="44" width="7.7109375" style="0" customWidth="1"/>
    <col min="45" max="45" width="8.57421875" style="0" customWidth="1"/>
    <col min="46" max="46" width="7.7109375" style="0" customWidth="1"/>
    <col min="47" max="50" width="6.140625" style="0" customWidth="1"/>
    <col min="51" max="51" width="8.57421875" style="0" customWidth="1"/>
    <col min="52" max="52" width="7.7109375" style="0" customWidth="1"/>
    <col min="53" max="53" width="8.57421875" style="0" customWidth="1"/>
    <col min="54" max="54" width="7.7109375" style="0" customWidth="1"/>
    <col min="55" max="55" width="8.57421875" style="0" customWidth="1"/>
    <col min="56" max="56" width="7.7109375" style="0" customWidth="1"/>
    <col min="57" max="57" width="8.57421875" style="0" customWidth="1"/>
    <col min="58" max="58" width="7.7109375" style="0" customWidth="1"/>
    <col min="59" max="59" width="8.57421875" style="0" customWidth="1"/>
    <col min="60" max="60" width="7.7109375" style="0" customWidth="1"/>
    <col min="61" max="61" width="8.57421875" style="0" customWidth="1"/>
    <col min="62" max="62" width="7.7109375" style="0" customWidth="1"/>
    <col min="63" max="63" width="8.57421875" style="0" customWidth="1"/>
    <col min="64" max="64" width="7.7109375" style="0" customWidth="1"/>
    <col min="65" max="65" width="8.57421875" style="0" customWidth="1"/>
    <col min="66" max="66" width="7.7109375" style="0" customWidth="1"/>
    <col min="67" max="67" width="8.57421875" style="0" customWidth="1"/>
    <col min="68" max="68" width="7.7109375" style="0" customWidth="1"/>
    <col min="69" max="69" width="8.57421875" style="0" customWidth="1"/>
    <col min="70" max="70" width="7.7109375" style="0" customWidth="1"/>
    <col min="71" max="71" width="8.57421875" style="0" customWidth="1"/>
    <col min="72" max="72" width="7.7109375" style="0" customWidth="1"/>
    <col min="73" max="73" width="8.57421875" style="0" customWidth="1"/>
    <col min="74" max="74" width="7.7109375" style="0" customWidth="1"/>
    <col min="75" max="75" width="27.7109375" style="0" customWidth="1"/>
    <col min="76" max="16384" width="11.57421875" style="0" customWidth="1"/>
  </cols>
  <sheetData>
    <row r="1" spans="1:75" ht="12.75" customHeight="1">
      <c r="A1" s="1" t="s">
        <v>0</v>
      </c>
      <c r="B1" s="2" t="s">
        <v>1</v>
      </c>
      <c r="C1" s="3" t="s">
        <v>2</v>
      </c>
      <c r="D1" s="3"/>
      <c r="E1" s="3"/>
      <c r="F1" s="3"/>
      <c r="G1" s="4" t="s">
        <v>3</v>
      </c>
      <c r="H1" s="4"/>
      <c r="I1" s="4"/>
      <c r="J1" s="4"/>
      <c r="K1" s="5" t="s">
        <v>4</v>
      </c>
      <c r="L1" s="5"/>
      <c r="M1" s="5"/>
      <c r="N1" s="5"/>
      <c r="O1" s="6" t="s">
        <v>5</v>
      </c>
      <c r="P1" s="6"/>
      <c r="Q1" s="6"/>
      <c r="R1" s="6"/>
      <c r="S1" s="7" t="s">
        <v>6</v>
      </c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8" t="s">
        <v>7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1" t="s">
        <v>8</v>
      </c>
    </row>
    <row r="2" spans="1:75" ht="12.75">
      <c r="A2" s="1"/>
      <c r="B2" s="2"/>
      <c r="C2" s="3"/>
      <c r="D2" s="3"/>
      <c r="E2" s="3"/>
      <c r="F2" s="3"/>
      <c r="G2" s="4"/>
      <c r="H2" s="4"/>
      <c r="I2" s="4"/>
      <c r="J2" s="4"/>
      <c r="K2" s="5"/>
      <c r="L2" s="5"/>
      <c r="M2" s="5"/>
      <c r="N2" s="5"/>
      <c r="O2" s="6"/>
      <c r="P2" s="6"/>
      <c r="Q2" s="6"/>
      <c r="R2" s="6"/>
      <c r="S2" s="9" t="s">
        <v>9</v>
      </c>
      <c r="T2" s="9"/>
      <c r="U2" s="9"/>
      <c r="V2" s="9"/>
      <c r="W2" s="9" t="s">
        <v>10</v>
      </c>
      <c r="X2" s="9"/>
      <c r="Y2" s="9"/>
      <c r="Z2" s="9"/>
      <c r="AA2" s="9"/>
      <c r="AB2" s="9"/>
      <c r="AC2" s="9"/>
      <c r="AD2" s="9"/>
      <c r="AE2" s="9" t="s">
        <v>11</v>
      </c>
      <c r="AF2" s="9"/>
      <c r="AG2" s="9"/>
      <c r="AH2" s="9"/>
      <c r="AI2" s="9"/>
      <c r="AJ2" s="9"/>
      <c r="AK2" s="9"/>
      <c r="AL2" s="9"/>
      <c r="AM2" s="9" t="s">
        <v>12</v>
      </c>
      <c r="AN2" s="9"/>
      <c r="AO2" s="9"/>
      <c r="AP2" s="9"/>
      <c r="AQ2" s="9"/>
      <c r="AR2" s="9"/>
      <c r="AS2" s="9"/>
      <c r="AT2" s="9"/>
      <c r="AU2" s="9" t="s">
        <v>13</v>
      </c>
      <c r="AV2" s="9"/>
      <c r="AW2" s="9"/>
      <c r="AX2" s="9"/>
      <c r="AY2" s="9" t="s">
        <v>14</v>
      </c>
      <c r="AZ2" s="9"/>
      <c r="BA2" s="9"/>
      <c r="BB2" s="9"/>
      <c r="BC2" s="9"/>
      <c r="BD2" s="9"/>
      <c r="BE2" s="9"/>
      <c r="BF2" s="9"/>
      <c r="BG2" s="9" t="s">
        <v>15</v>
      </c>
      <c r="BH2" s="9"/>
      <c r="BI2" s="9"/>
      <c r="BJ2" s="9"/>
      <c r="BK2" s="9"/>
      <c r="BL2" s="9"/>
      <c r="BM2" s="9"/>
      <c r="BN2" s="9"/>
      <c r="BO2" s="9" t="s">
        <v>16</v>
      </c>
      <c r="BP2" s="9"/>
      <c r="BQ2" s="9"/>
      <c r="BR2" s="9"/>
      <c r="BS2" s="9"/>
      <c r="BT2" s="9"/>
      <c r="BU2" s="9"/>
      <c r="BV2" s="9"/>
      <c r="BW2" s="1"/>
    </row>
    <row r="3" spans="1:75" ht="12.75" customHeight="1">
      <c r="A3" s="1"/>
      <c r="B3" s="2" t="s">
        <v>17</v>
      </c>
      <c r="C3" s="1">
        <v>1</v>
      </c>
      <c r="D3" s="1">
        <v>2</v>
      </c>
      <c r="E3" s="1">
        <v>3</v>
      </c>
      <c r="F3" s="1">
        <v>4</v>
      </c>
      <c r="G3" s="1">
        <v>1</v>
      </c>
      <c r="H3" s="1">
        <v>2</v>
      </c>
      <c r="I3" s="1">
        <v>3</v>
      </c>
      <c r="J3" s="1">
        <v>4</v>
      </c>
      <c r="K3" s="1">
        <v>1</v>
      </c>
      <c r="L3" s="1">
        <v>2</v>
      </c>
      <c r="M3" s="1">
        <v>3</v>
      </c>
      <c r="N3" s="1">
        <v>4</v>
      </c>
      <c r="O3" s="1">
        <v>1</v>
      </c>
      <c r="P3" s="1">
        <v>2</v>
      </c>
      <c r="Q3" s="1">
        <v>3</v>
      </c>
      <c r="R3" s="1">
        <v>4</v>
      </c>
      <c r="S3" s="1">
        <v>1</v>
      </c>
      <c r="T3" s="1">
        <v>2</v>
      </c>
      <c r="U3" s="1">
        <v>3</v>
      </c>
      <c r="V3" s="1">
        <v>4</v>
      </c>
      <c r="W3" s="10">
        <v>1</v>
      </c>
      <c r="X3" s="10"/>
      <c r="Y3" s="10">
        <v>2</v>
      </c>
      <c r="Z3" s="10"/>
      <c r="AA3" s="10">
        <v>3</v>
      </c>
      <c r="AB3" s="10"/>
      <c r="AC3" s="10">
        <v>4</v>
      </c>
      <c r="AD3" s="10"/>
      <c r="AE3" s="10">
        <v>1</v>
      </c>
      <c r="AF3" s="10"/>
      <c r="AG3" s="10">
        <v>2</v>
      </c>
      <c r="AH3" s="10"/>
      <c r="AI3" s="10">
        <v>3</v>
      </c>
      <c r="AJ3" s="10"/>
      <c r="AK3" s="10">
        <v>4</v>
      </c>
      <c r="AL3" s="10"/>
      <c r="AM3" s="10">
        <v>1</v>
      </c>
      <c r="AN3" s="10"/>
      <c r="AO3" s="10">
        <v>2</v>
      </c>
      <c r="AP3" s="10"/>
      <c r="AQ3" s="10">
        <v>3</v>
      </c>
      <c r="AR3" s="10"/>
      <c r="AS3" s="10">
        <v>4</v>
      </c>
      <c r="AT3" s="10"/>
      <c r="AU3" s="1">
        <v>1</v>
      </c>
      <c r="AV3" s="1">
        <v>2</v>
      </c>
      <c r="AW3" s="1">
        <v>3</v>
      </c>
      <c r="AX3" s="1">
        <v>4</v>
      </c>
      <c r="AY3" s="10">
        <v>1</v>
      </c>
      <c r="AZ3" s="10"/>
      <c r="BA3" s="10">
        <v>2</v>
      </c>
      <c r="BB3" s="10"/>
      <c r="BC3" s="10">
        <v>3</v>
      </c>
      <c r="BD3" s="10"/>
      <c r="BE3" s="10">
        <v>4</v>
      </c>
      <c r="BF3" s="10"/>
      <c r="BG3" s="10">
        <v>1</v>
      </c>
      <c r="BH3" s="10"/>
      <c r="BI3" s="10">
        <v>2</v>
      </c>
      <c r="BJ3" s="10"/>
      <c r="BK3" s="10">
        <v>3</v>
      </c>
      <c r="BL3" s="10"/>
      <c r="BM3" s="10">
        <v>4</v>
      </c>
      <c r="BN3" s="10"/>
      <c r="BO3" s="10">
        <v>1</v>
      </c>
      <c r="BP3" s="10"/>
      <c r="BQ3" s="10">
        <v>2</v>
      </c>
      <c r="BR3" s="10"/>
      <c r="BS3" s="10">
        <v>3</v>
      </c>
      <c r="BT3" s="10"/>
      <c r="BU3" s="10">
        <v>4</v>
      </c>
      <c r="BV3" s="10"/>
      <c r="BW3" s="11"/>
    </row>
    <row r="4" spans="1:75" ht="12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1" t="s">
        <v>18</v>
      </c>
      <c r="X4" s="11" t="s">
        <v>19</v>
      </c>
      <c r="Y4" s="11" t="s">
        <v>18</v>
      </c>
      <c r="Z4" s="11" t="s">
        <v>19</v>
      </c>
      <c r="AA4" s="11" t="s">
        <v>18</v>
      </c>
      <c r="AB4" s="11" t="s">
        <v>19</v>
      </c>
      <c r="AC4" s="11" t="s">
        <v>18</v>
      </c>
      <c r="AD4" s="11" t="s">
        <v>19</v>
      </c>
      <c r="AE4" s="11" t="s">
        <v>18</v>
      </c>
      <c r="AF4" s="11" t="s">
        <v>19</v>
      </c>
      <c r="AG4" s="11" t="s">
        <v>18</v>
      </c>
      <c r="AH4" s="11" t="s">
        <v>19</v>
      </c>
      <c r="AI4" s="11" t="s">
        <v>18</v>
      </c>
      <c r="AJ4" s="11" t="s">
        <v>19</v>
      </c>
      <c r="AK4" s="11" t="s">
        <v>18</v>
      </c>
      <c r="AL4" s="11" t="s">
        <v>19</v>
      </c>
      <c r="AM4" s="11" t="s">
        <v>18</v>
      </c>
      <c r="AN4" s="11" t="s">
        <v>19</v>
      </c>
      <c r="AO4" s="11" t="s">
        <v>18</v>
      </c>
      <c r="AP4" s="11" t="s">
        <v>19</v>
      </c>
      <c r="AQ4" s="11" t="s">
        <v>18</v>
      </c>
      <c r="AR4" s="11" t="s">
        <v>19</v>
      </c>
      <c r="AS4" s="11" t="s">
        <v>18</v>
      </c>
      <c r="AT4" s="11" t="s">
        <v>19</v>
      </c>
      <c r="AU4" s="1"/>
      <c r="AV4" s="1"/>
      <c r="AW4" s="1"/>
      <c r="AX4" s="1"/>
      <c r="AY4" s="11" t="s">
        <v>18</v>
      </c>
      <c r="AZ4" s="11" t="s">
        <v>19</v>
      </c>
      <c r="BA4" s="11" t="s">
        <v>18</v>
      </c>
      <c r="BB4" s="11" t="s">
        <v>19</v>
      </c>
      <c r="BC4" s="11" t="s">
        <v>18</v>
      </c>
      <c r="BD4" s="11" t="s">
        <v>19</v>
      </c>
      <c r="BE4" s="11" t="s">
        <v>18</v>
      </c>
      <c r="BF4" s="11" t="s">
        <v>19</v>
      </c>
      <c r="BG4" s="11" t="s">
        <v>18</v>
      </c>
      <c r="BH4" s="11" t="s">
        <v>19</v>
      </c>
      <c r="BI4" s="11" t="s">
        <v>18</v>
      </c>
      <c r="BJ4" s="11" t="s">
        <v>19</v>
      </c>
      <c r="BK4" s="11" t="s">
        <v>18</v>
      </c>
      <c r="BL4" s="11" t="s">
        <v>19</v>
      </c>
      <c r="BM4" s="11" t="s">
        <v>18</v>
      </c>
      <c r="BN4" s="11" t="s">
        <v>19</v>
      </c>
      <c r="BO4" s="11" t="s">
        <v>18</v>
      </c>
      <c r="BP4" s="11" t="s">
        <v>19</v>
      </c>
      <c r="BQ4" s="11" t="s">
        <v>18</v>
      </c>
      <c r="BR4" s="11" t="s">
        <v>19</v>
      </c>
      <c r="BS4" s="11" t="s">
        <v>18</v>
      </c>
      <c r="BT4" s="11" t="s">
        <v>19</v>
      </c>
      <c r="BU4" s="11" t="s">
        <v>18</v>
      </c>
      <c r="BV4" s="11" t="s">
        <v>19</v>
      </c>
      <c r="BW4" s="11"/>
    </row>
    <row r="5" spans="1:75" ht="21.75" customHeight="1">
      <c r="A5" s="12" t="s">
        <v>20</v>
      </c>
      <c r="B5" s="12"/>
      <c r="C5" s="13">
        <v>23</v>
      </c>
      <c r="D5" s="13">
        <v>22.1</v>
      </c>
      <c r="E5" s="13">
        <v>22.6</v>
      </c>
      <c r="F5" s="13">
        <v>23.5</v>
      </c>
      <c r="G5" s="13">
        <v>2.3</v>
      </c>
      <c r="H5" s="13">
        <v>1</v>
      </c>
      <c r="I5" s="13">
        <v>2.6</v>
      </c>
      <c r="J5" s="13">
        <v>3.8</v>
      </c>
      <c r="K5" s="13">
        <f>'Small slabs'!G5/'Small slabs'!C5</f>
        <v>0.1</v>
      </c>
      <c r="L5" s="13">
        <f>'Small slabs'!H5/'Small slabs'!D5</f>
        <v>0.0452488687782805</v>
      </c>
      <c r="M5" s="13">
        <f>'Small slabs'!I5/'Small slabs'!E5</f>
        <v>0.115044247787611</v>
      </c>
      <c r="N5" s="13">
        <f>'Small slabs'!J5/'Small slabs'!F5</f>
        <v>0.161702127659574</v>
      </c>
      <c r="O5" s="13">
        <v>5.5</v>
      </c>
      <c r="P5" s="13">
        <v>4.8</v>
      </c>
      <c r="Q5" s="13">
        <v>6.8</v>
      </c>
      <c r="R5" s="13">
        <v>6.4</v>
      </c>
      <c r="S5" s="13"/>
      <c r="T5" s="13">
        <v>11.9</v>
      </c>
      <c r="U5" s="13">
        <v>14.1</v>
      </c>
      <c r="V5" s="13">
        <v>12.2</v>
      </c>
      <c r="W5" s="13">
        <v>8.1</v>
      </c>
      <c r="X5" s="13">
        <v>3.6</v>
      </c>
      <c r="Y5" s="13">
        <v>4.2</v>
      </c>
      <c r="Z5" s="13">
        <v>3</v>
      </c>
      <c r="AA5" s="13">
        <v>5.4</v>
      </c>
      <c r="AB5" s="13">
        <v>3.1</v>
      </c>
      <c r="AC5" s="13">
        <v>6</v>
      </c>
      <c r="AD5" s="13">
        <v>2.6</v>
      </c>
      <c r="AE5" s="13">
        <v>4.9</v>
      </c>
      <c r="AF5" s="13">
        <v>2.4</v>
      </c>
      <c r="AG5" s="13">
        <v>4.2</v>
      </c>
      <c r="AH5" s="13">
        <v>3.5</v>
      </c>
      <c r="AI5" s="13">
        <v>4.7</v>
      </c>
      <c r="AJ5" s="13">
        <v>2.8</v>
      </c>
      <c r="AK5" s="13">
        <v>4.7</v>
      </c>
      <c r="AL5" s="13">
        <v>2.8</v>
      </c>
      <c r="AM5" s="13">
        <v>4.8</v>
      </c>
      <c r="AN5" s="13">
        <v>3.7</v>
      </c>
      <c r="AO5" s="13">
        <v>5.1</v>
      </c>
      <c r="AP5" s="13">
        <v>4.1</v>
      </c>
      <c r="AQ5" s="13">
        <v>5.3</v>
      </c>
      <c r="AR5" s="13">
        <v>3.3</v>
      </c>
      <c r="AS5" s="13">
        <v>5.6</v>
      </c>
      <c r="AT5" s="13">
        <v>3.1</v>
      </c>
      <c r="AU5" s="13"/>
      <c r="AV5" s="13">
        <v>12.9</v>
      </c>
      <c r="AW5" s="13">
        <v>12.6</v>
      </c>
      <c r="AX5" s="13">
        <v>13.1</v>
      </c>
      <c r="AY5" s="13">
        <v>5.2</v>
      </c>
      <c r="AZ5" s="13">
        <v>1.8</v>
      </c>
      <c r="BA5" s="13">
        <v>5.4</v>
      </c>
      <c r="BB5" s="13">
        <v>3.1</v>
      </c>
      <c r="BC5" s="13">
        <v>4.9</v>
      </c>
      <c r="BD5" s="13">
        <v>3.6</v>
      </c>
      <c r="BE5" s="13">
        <v>4.1</v>
      </c>
      <c r="BF5" s="13">
        <v>4.3</v>
      </c>
      <c r="BG5" s="13">
        <v>5.8</v>
      </c>
      <c r="BH5" s="13">
        <v>2.6</v>
      </c>
      <c r="BI5" s="13">
        <v>5.1</v>
      </c>
      <c r="BJ5" s="13">
        <v>3.6</v>
      </c>
      <c r="BK5" s="13">
        <v>5.1</v>
      </c>
      <c r="BL5" s="13">
        <v>3.3</v>
      </c>
      <c r="BM5" s="13">
        <v>5</v>
      </c>
      <c r="BN5" s="13">
        <v>3.2</v>
      </c>
      <c r="BO5" s="13">
        <v>5.4</v>
      </c>
      <c r="BP5" s="13">
        <v>3.5</v>
      </c>
      <c r="BQ5" s="13">
        <v>5.3</v>
      </c>
      <c r="BR5" s="13">
        <v>4.3</v>
      </c>
      <c r="BS5" s="13">
        <v>4.3</v>
      </c>
      <c r="BT5" s="13">
        <v>4.5</v>
      </c>
      <c r="BU5" s="13"/>
      <c r="BV5" s="13"/>
      <c r="BW5" s="11"/>
    </row>
    <row r="6" spans="1:75" ht="21.75" customHeight="1">
      <c r="A6" s="12" t="s">
        <v>21</v>
      </c>
      <c r="B6" s="12"/>
      <c r="C6" s="13">
        <v>23.9</v>
      </c>
      <c r="D6" s="13">
        <v>24.5</v>
      </c>
      <c r="E6" s="13">
        <v>22.6</v>
      </c>
      <c r="F6" s="13">
        <v>22.7</v>
      </c>
      <c r="G6" s="13">
        <v>3.8</v>
      </c>
      <c r="H6" s="13">
        <v>2.8</v>
      </c>
      <c r="I6" s="13">
        <v>0</v>
      </c>
      <c r="J6" s="13">
        <v>4.2</v>
      </c>
      <c r="K6" s="13">
        <f>'Small slabs'!G6/'Small slabs'!C6</f>
        <v>0.158995815899582</v>
      </c>
      <c r="L6" s="13">
        <f>'Small slabs'!H6/'Small slabs'!D6</f>
        <v>0.114285714285714</v>
      </c>
      <c r="M6" s="13">
        <f>'Small slabs'!I6/'Small slabs'!E6</f>
        <v>0</v>
      </c>
      <c r="N6" s="13">
        <f>'Small slabs'!J6/'Small slabs'!F6</f>
        <v>0.185022026431718</v>
      </c>
      <c r="O6" s="13">
        <v>4.7</v>
      </c>
      <c r="P6" s="13">
        <v>4.5</v>
      </c>
      <c r="Q6" s="13">
        <v>4.7</v>
      </c>
      <c r="R6" s="13">
        <v>3.9</v>
      </c>
      <c r="S6" s="13">
        <v>9.9</v>
      </c>
      <c r="T6" s="13">
        <v>10.9</v>
      </c>
      <c r="U6" s="13">
        <v>12.9</v>
      </c>
      <c r="V6" s="13">
        <v>9.4</v>
      </c>
      <c r="W6" s="13">
        <v>5</v>
      </c>
      <c r="X6" s="13">
        <v>2.1</v>
      </c>
      <c r="Y6" s="13">
        <v>4.9</v>
      </c>
      <c r="Z6" s="13">
        <v>2.7</v>
      </c>
      <c r="AA6" s="13">
        <v>4.7</v>
      </c>
      <c r="AB6" s="13">
        <v>2.6</v>
      </c>
      <c r="AC6" s="13">
        <v>3.6</v>
      </c>
      <c r="AD6" s="13">
        <v>3.2</v>
      </c>
      <c r="AE6" s="13">
        <v>4.6</v>
      </c>
      <c r="AF6" s="13">
        <v>2.8</v>
      </c>
      <c r="AG6" s="13">
        <v>3.9</v>
      </c>
      <c r="AH6" s="13">
        <v>3.5</v>
      </c>
      <c r="AI6" s="13">
        <v>5.2</v>
      </c>
      <c r="AJ6" s="13">
        <v>3.4</v>
      </c>
      <c r="AK6" s="13">
        <v>4.6</v>
      </c>
      <c r="AL6" s="13">
        <v>3.5</v>
      </c>
      <c r="AM6" s="13">
        <v>4.3</v>
      </c>
      <c r="AN6" s="13">
        <v>3.3</v>
      </c>
      <c r="AO6" s="13">
        <v>4.4</v>
      </c>
      <c r="AP6" s="13">
        <v>4.4</v>
      </c>
      <c r="AQ6" s="13">
        <v>4.7</v>
      </c>
      <c r="AR6" s="13">
        <v>3.3</v>
      </c>
      <c r="AS6" s="13">
        <v>3.4</v>
      </c>
      <c r="AT6" s="13">
        <v>2.8</v>
      </c>
      <c r="AU6" s="13"/>
      <c r="AV6" s="13">
        <v>11.7</v>
      </c>
      <c r="AW6" s="13">
        <v>12</v>
      </c>
      <c r="AX6" s="13">
        <v>12.3</v>
      </c>
      <c r="AY6" s="13">
        <v>5.7</v>
      </c>
      <c r="AZ6" s="13">
        <v>3.2</v>
      </c>
      <c r="BA6" s="13">
        <v>6.1</v>
      </c>
      <c r="BB6" s="13">
        <v>3.5</v>
      </c>
      <c r="BC6" s="13">
        <v>4.1</v>
      </c>
      <c r="BD6" s="13">
        <v>2.5</v>
      </c>
      <c r="BE6" s="13">
        <v>5.7</v>
      </c>
      <c r="BF6" s="13">
        <v>2.8</v>
      </c>
      <c r="BG6" s="13">
        <v>3.7</v>
      </c>
      <c r="BH6" s="13">
        <v>3.4</v>
      </c>
      <c r="BI6" s="13">
        <v>4.4</v>
      </c>
      <c r="BJ6" s="13">
        <v>3.8</v>
      </c>
      <c r="BK6" s="13">
        <v>3.8</v>
      </c>
      <c r="BL6" s="13">
        <v>3.6</v>
      </c>
      <c r="BM6" s="13">
        <v>4.8</v>
      </c>
      <c r="BN6" s="13">
        <v>3.3</v>
      </c>
      <c r="BO6" s="13">
        <v>4.6</v>
      </c>
      <c r="BP6" s="13">
        <v>2.8</v>
      </c>
      <c r="BQ6" s="13">
        <v>4.6</v>
      </c>
      <c r="BR6" s="13">
        <v>3.9</v>
      </c>
      <c r="BS6" s="13">
        <v>3.3</v>
      </c>
      <c r="BT6" s="13">
        <v>3.02</v>
      </c>
      <c r="BU6" s="13">
        <v>4.9</v>
      </c>
      <c r="BV6" s="13">
        <v>3.4</v>
      </c>
      <c r="BW6" s="11" t="s">
        <v>22</v>
      </c>
    </row>
    <row r="7" spans="1:75" ht="21.75" customHeight="1">
      <c r="A7" s="12" t="s">
        <v>23</v>
      </c>
      <c r="B7" s="12"/>
      <c r="C7" s="13">
        <v>24.1</v>
      </c>
      <c r="D7" s="13">
        <v>19.7</v>
      </c>
      <c r="E7" s="13">
        <v>22.5</v>
      </c>
      <c r="F7" s="13">
        <v>22.1</v>
      </c>
      <c r="G7" s="13">
        <v>1.3</v>
      </c>
      <c r="H7" s="13">
        <v>0</v>
      </c>
      <c r="I7" s="13">
        <v>3.2</v>
      </c>
      <c r="J7" s="13">
        <v>3.3</v>
      </c>
      <c r="K7" s="13">
        <f>'Small slabs'!G7/'Small slabs'!C7</f>
        <v>0.0539419087136929</v>
      </c>
      <c r="L7" s="13">
        <f>'Small slabs'!H7/'Small slabs'!D7</f>
        <v>0</v>
      </c>
      <c r="M7" s="13">
        <f>'Small slabs'!I7/'Small slabs'!E7</f>
        <v>0.142222222222222</v>
      </c>
      <c r="N7" s="13">
        <f>'Small slabs'!J7/'Small slabs'!F7</f>
        <v>0.149321266968326</v>
      </c>
      <c r="O7" s="13">
        <v>3.6</v>
      </c>
      <c r="P7" s="13">
        <v>1.3</v>
      </c>
      <c r="Q7" s="13">
        <v>4.2</v>
      </c>
      <c r="R7" s="13">
        <v>5.2</v>
      </c>
      <c r="S7" s="13">
        <v>10.3</v>
      </c>
      <c r="T7" s="13">
        <v>10.4</v>
      </c>
      <c r="U7" s="13">
        <v>11.2</v>
      </c>
      <c r="V7" s="13">
        <v>11.7</v>
      </c>
      <c r="W7" s="13">
        <v>5.5</v>
      </c>
      <c r="X7" s="13">
        <v>3.7</v>
      </c>
      <c r="Y7" s="13">
        <v>6.4</v>
      </c>
      <c r="Z7" s="13">
        <v>3.5</v>
      </c>
      <c r="AA7" s="13">
        <v>4.2</v>
      </c>
      <c r="AB7" s="13">
        <v>2.5</v>
      </c>
      <c r="AC7" s="13">
        <v>5.1</v>
      </c>
      <c r="AD7" s="13">
        <v>3.4</v>
      </c>
      <c r="AE7" s="13">
        <v>4.7</v>
      </c>
      <c r="AF7" s="13">
        <v>3.4</v>
      </c>
      <c r="AG7" s="13">
        <v>5</v>
      </c>
      <c r="AH7" s="13">
        <v>3.1</v>
      </c>
      <c r="AI7" s="13">
        <v>3.7</v>
      </c>
      <c r="AJ7" s="13">
        <v>2.8</v>
      </c>
      <c r="AK7" s="13">
        <v>5.4</v>
      </c>
      <c r="AL7" s="13">
        <v>3</v>
      </c>
      <c r="AM7" s="13">
        <v>5</v>
      </c>
      <c r="AN7" s="13">
        <v>3.5</v>
      </c>
      <c r="AO7" s="13">
        <v>4.5</v>
      </c>
      <c r="AP7" s="13">
        <v>3.6</v>
      </c>
      <c r="AQ7" s="13">
        <v>4.8</v>
      </c>
      <c r="AR7" s="13">
        <v>3.5</v>
      </c>
      <c r="AS7" s="13">
        <v>4.5</v>
      </c>
      <c r="AT7" s="13">
        <v>3.3</v>
      </c>
      <c r="AU7" s="13"/>
      <c r="AV7" s="13"/>
      <c r="AW7" s="13">
        <v>13.4</v>
      </c>
      <c r="AX7" s="13"/>
      <c r="AY7" s="13">
        <v>5.4</v>
      </c>
      <c r="AZ7" s="13">
        <v>2.7</v>
      </c>
      <c r="BA7" s="13">
        <v>4.7</v>
      </c>
      <c r="BB7" s="13">
        <v>2.8</v>
      </c>
      <c r="BC7" s="13">
        <v>3.3</v>
      </c>
      <c r="BD7" s="13">
        <v>3.1</v>
      </c>
      <c r="BE7" s="13">
        <v>5.1</v>
      </c>
      <c r="BF7" s="13">
        <v>3.1</v>
      </c>
      <c r="BG7" s="13">
        <v>4.1</v>
      </c>
      <c r="BH7" s="13">
        <v>2.8</v>
      </c>
      <c r="BI7" s="13">
        <v>4.2</v>
      </c>
      <c r="BJ7" s="13">
        <v>2.5</v>
      </c>
      <c r="BK7" s="13">
        <v>4.4</v>
      </c>
      <c r="BL7" s="13">
        <v>3.2</v>
      </c>
      <c r="BM7" s="13">
        <v>4</v>
      </c>
      <c r="BN7" s="13">
        <v>3.3</v>
      </c>
      <c r="BO7" s="13">
        <v>5</v>
      </c>
      <c r="BP7" s="13">
        <v>3.6</v>
      </c>
      <c r="BQ7" s="13">
        <v>5.2</v>
      </c>
      <c r="BR7" s="13">
        <v>3.6</v>
      </c>
      <c r="BS7" s="13">
        <v>4.4</v>
      </c>
      <c r="BT7" s="13">
        <v>3.6</v>
      </c>
      <c r="BU7" s="13"/>
      <c r="BV7" s="13"/>
      <c r="BW7" s="11"/>
    </row>
    <row r="8" spans="1:75" ht="21.75" customHeight="1">
      <c r="A8" s="12" t="s">
        <v>24</v>
      </c>
      <c r="B8" s="12"/>
      <c r="C8" s="13">
        <v>27.5</v>
      </c>
      <c r="D8" s="13">
        <v>22.4</v>
      </c>
      <c r="E8" s="13">
        <v>23.9</v>
      </c>
      <c r="F8" s="13">
        <v>20.4</v>
      </c>
      <c r="G8" s="13">
        <v>3.6</v>
      </c>
      <c r="H8" s="13"/>
      <c r="I8" s="13">
        <v>3.03</v>
      </c>
      <c r="J8" s="13">
        <v>2.7</v>
      </c>
      <c r="K8" s="13">
        <f>'Small slabs'!G8/'Small slabs'!C8</f>
        <v>0.130909090909091</v>
      </c>
      <c r="L8" s="13">
        <f>'Small slabs'!H8/'Small slabs'!D8</f>
        <v>0</v>
      </c>
      <c r="M8" s="13">
        <f>'Small slabs'!I8/'Small slabs'!E8</f>
        <v>0.126778242677824</v>
      </c>
      <c r="N8" s="13">
        <f>'Small slabs'!J8/'Small slabs'!F8</f>
        <v>0.132352941176471</v>
      </c>
      <c r="O8" s="13">
        <v>4.6</v>
      </c>
      <c r="P8" s="13"/>
      <c r="Q8" s="13">
        <v>5.2</v>
      </c>
      <c r="R8" s="13">
        <v>6.7</v>
      </c>
      <c r="S8" s="13">
        <v>11.7</v>
      </c>
      <c r="T8" s="13">
        <v>10.4</v>
      </c>
      <c r="U8" s="13">
        <v>9.9</v>
      </c>
      <c r="V8" s="13">
        <v>12.7</v>
      </c>
      <c r="W8" s="13"/>
      <c r="X8" s="13"/>
      <c r="Y8" s="13">
        <v>4.4</v>
      </c>
      <c r="Z8" s="13">
        <v>3.1</v>
      </c>
      <c r="AA8" s="13">
        <v>4.6</v>
      </c>
      <c r="AB8" s="13">
        <v>2.7</v>
      </c>
      <c r="AC8" s="13">
        <v>4.7</v>
      </c>
      <c r="AD8" s="13">
        <v>2.9</v>
      </c>
      <c r="AE8" s="13">
        <v>3.8</v>
      </c>
      <c r="AF8" s="13">
        <v>3.8</v>
      </c>
      <c r="AG8" s="13">
        <v>4.4</v>
      </c>
      <c r="AH8" s="13">
        <v>2.7</v>
      </c>
      <c r="AI8" s="13">
        <v>6.2</v>
      </c>
      <c r="AJ8" s="13">
        <v>3.6</v>
      </c>
      <c r="AK8" s="13">
        <v>4.9</v>
      </c>
      <c r="AL8" s="13">
        <v>3.3</v>
      </c>
      <c r="AM8" s="13">
        <v>5.2</v>
      </c>
      <c r="AN8" s="13">
        <v>3.4</v>
      </c>
      <c r="AO8" s="13">
        <v>4.1</v>
      </c>
      <c r="AP8" s="13">
        <v>2.8</v>
      </c>
      <c r="AQ8" s="13">
        <v>6.1</v>
      </c>
      <c r="AR8" s="13">
        <v>3.3</v>
      </c>
      <c r="AS8" s="13">
        <v>5.4</v>
      </c>
      <c r="AT8" s="13">
        <v>3.7</v>
      </c>
      <c r="AU8" s="13">
        <v>12.1</v>
      </c>
      <c r="AV8" s="13"/>
      <c r="AW8" s="13">
        <v>10.6</v>
      </c>
      <c r="AX8" s="13">
        <v>11.5</v>
      </c>
      <c r="AY8" s="13"/>
      <c r="AZ8" s="13"/>
      <c r="BA8" s="13">
        <v>3.2</v>
      </c>
      <c r="BB8" s="13">
        <v>3.1</v>
      </c>
      <c r="BC8" s="13">
        <v>4.5</v>
      </c>
      <c r="BD8" s="13">
        <v>2.4</v>
      </c>
      <c r="BE8" s="13"/>
      <c r="BF8" s="13"/>
      <c r="BG8" s="13">
        <v>4.9</v>
      </c>
      <c r="BH8" s="13">
        <v>3.3</v>
      </c>
      <c r="BI8" s="13">
        <v>4.6</v>
      </c>
      <c r="BJ8" s="13">
        <v>3.1</v>
      </c>
      <c r="BK8" s="13">
        <v>5.4</v>
      </c>
      <c r="BL8" s="13">
        <v>4</v>
      </c>
      <c r="BM8" s="13">
        <v>3.6</v>
      </c>
      <c r="BN8" s="13">
        <v>2.4</v>
      </c>
      <c r="BO8" s="13">
        <v>5.3</v>
      </c>
      <c r="BP8" s="13">
        <v>3.5</v>
      </c>
      <c r="BQ8" s="13">
        <v>6.6</v>
      </c>
      <c r="BR8" s="13">
        <v>5.7</v>
      </c>
      <c r="BS8" s="13">
        <v>5.6</v>
      </c>
      <c r="BT8" s="13">
        <v>3.6</v>
      </c>
      <c r="BU8" s="13">
        <v>5</v>
      </c>
      <c r="BV8" s="13">
        <v>3.9</v>
      </c>
      <c r="BW8" s="11"/>
    </row>
  </sheetData>
  <sheetProtection selectLockedCells="1" selectUnlockedCells="1"/>
  <mergeCells count="70">
    <mergeCell ref="A1:A4"/>
    <mergeCell ref="B1:B2"/>
    <mergeCell ref="C1:F2"/>
    <mergeCell ref="G1:J2"/>
    <mergeCell ref="K1:N2"/>
    <mergeCell ref="O1:R2"/>
    <mergeCell ref="S1:AT1"/>
    <mergeCell ref="AU1:BV1"/>
    <mergeCell ref="BW1:BW2"/>
    <mergeCell ref="S2:V2"/>
    <mergeCell ref="W2:AD2"/>
    <mergeCell ref="AE2:AL2"/>
    <mergeCell ref="AM2:AT2"/>
    <mergeCell ref="AU2:AX2"/>
    <mergeCell ref="AY2:BF2"/>
    <mergeCell ref="BG2:BN2"/>
    <mergeCell ref="BO2:BV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U4"/>
    <mergeCell ref="AV3:AV4"/>
    <mergeCell ref="AW3:AW4"/>
    <mergeCell ref="AX3:AX4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A5:B5"/>
    <mergeCell ref="A6:B6"/>
    <mergeCell ref="A7:B7"/>
    <mergeCell ref="A8:B8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Q5"/>
  <sheetViews>
    <sheetView zoomScale="83" zoomScaleNormal="83" workbookViewId="0" topLeftCell="BC1">
      <selection activeCell="BK4" sqref="BK4"/>
    </sheetView>
  </sheetViews>
  <sheetFormatPr defaultColWidth="10.28125" defaultRowHeight="12.75"/>
  <cols>
    <col min="1" max="1" width="11.57421875" style="0" customWidth="1"/>
    <col min="2" max="2" width="9.00390625" style="0" customWidth="1"/>
    <col min="3" max="10" width="6.140625" style="0" customWidth="1"/>
    <col min="11" max="19" width="5.140625" style="0" customWidth="1"/>
    <col min="20" max="20" width="6.140625" style="0" customWidth="1"/>
    <col min="21" max="21" width="7.57421875" style="0" customWidth="1"/>
    <col min="22" max="26" width="6.140625" style="0" customWidth="1"/>
    <col min="27" max="29" width="5.140625" style="0" customWidth="1"/>
    <col min="30" max="30" width="6.421875" style="0" customWidth="1"/>
    <col min="31" max="34" width="5.140625" style="0" customWidth="1"/>
    <col min="35" max="37" width="6.140625" style="0" customWidth="1"/>
    <col min="38" max="38" width="6.421875" style="0" customWidth="1"/>
    <col min="39" max="42" width="6.140625" style="0" customWidth="1"/>
    <col min="43" max="58" width="9.8515625" style="0" customWidth="1"/>
    <col min="59" max="79" width="11.57421875" style="0" customWidth="1"/>
    <col min="80" max="80" width="10.7109375" style="0" customWidth="1"/>
    <col min="81" max="90" width="11.57421875" style="0" customWidth="1"/>
    <col min="91" max="98" width="5.7109375" style="0" customWidth="1"/>
    <col min="99" max="145" width="10.7109375" style="0" customWidth="1"/>
    <col min="146" max="16384" width="11.57421875" style="0" customWidth="1"/>
  </cols>
  <sheetData>
    <row r="1" spans="1:147" ht="12.75" customHeight="1">
      <c r="A1" s="14" t="s">
        <v>0</v>
      </c>
      <c r="B1" s="2" t="s">
        <v>25</v>
      </c>
      <c r="C1" s="15" t="s">
        <v>2</v>
      </c>
      <c r="D1" s="15"/>
      <c r="E1" s="15"/>
      <c r="F1" s="15"/>
      <c r="G1" s="15"/>
      <c r="H1" s="15"/>
      <c r="I1" s="15"/>
      <c r="J1" s="15"/>
      <c r="K1" s="16" t="s">
        <v>3</v>
      </c>
      <c r="L1" s="16"/>
      <c r="M1" s="16"/>
      <c r="N1" s="16"/>
      <c r="O1" s="16"/>
      <c r="P1" s="16"/>
      <c r="Q1" s="16"/>
      <c r="R1" s="16"/>
      <c r="S1" s="17" t="s">
        <v>4</v>
      </c>
      <c r="T1" s="17"/>
      <c r="U1" s="17"/>
      <c r="V1" s="17"/>
      <c r="W1" s="17"/>
      <c r="X1" s="17"/>
      <c r="Y1" s="17"/>
      <c r="Z1" s="17"/>
      <c r="AA1" s="18" t="s">
        <v>5</v>
      </c>
      <c r="AB1" s="18"/>
      <c r="AC1" s="18"/>
      <c r="AD1" s="18"/>
      <c r="AE1" s="18"/>
      <c r="AF1" s="18"/>
      <c r="AG1" s="18"/>
      <c r="AH1" s="18"/>
      <c r="AI1" s="19" t="s">
        <v>6</v>
      </c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20" t="s">
        <v>7</v>
      </c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1" t="s">
        <v>8</v>
      </c>
    </row>
    <row r="2" spans="1:147" ht="12.75">
      <c r="A2" s="14"/>
      <c r="B2" s="14"/>
      <c r="C2" s="15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6"/>
      <c r="P2" s="16"/>
      <c r="Q2" s="16"/>
      <c r="R2" s="16"/>
      <c r="S2" s="17"/>
      <c r="T2" s="17"/>
      <c r="U2" s="17"/>
      <c r="V2" s="17"/>
      <c r="W2" s="17"/>
      <c r="X2" s="17"/>
      <c r="Y2" s="17"/>
      <c r="Z2" s="17"/>
      <c r="AA2" s="18"/>
      <c r="AB2" s="18"/>
      <c r="AC2" s="18"/>
      <c r="AD2" s="18"/>
      <c r="AE2" s="18"/>
      <c r="AF2" s="18"/>
      <c r="AG2" s="18"/>
      <c r="AH2" s="18"/>
      <c r="AI2" s="21" t="s">
        <v>26</v>
      </c>
      <c r="AJ2" s="21"/>
      <c r="AK2" s="21"/>
      <c r="AL2" s="21"/>
      <c r="AM2" s="21"/>
      <c r="AN2" s="21"/>
      <c r="AO2" s="21"/>
      <c r="AP2" s="21"/>
      <c r="AQ2" s="21" t="s">
        <v>27</v>
      </c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 t="s">
        <v>11</v>
      </c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 t="s">
        <v>12</v>
      </c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 t="s">
        <v>13</v>
      </c>
      <c r="CN2" s="21"/>
      <c r="CO2" s="21"/>
      <c r="CP2" s="21"/>
      <c r="CQ2" s="21"/>
      <c r="CR2" s="21"/>
      <c r="CS2" s="21"/>
      <c r="CT2" s="21"/>
      <c r="CU2" s="21" t="s">
        <v>14</v>
      </c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 t="s">
        <v>15</v>
      </c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2" t="s">
        <v>16</v>
      </c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1"/>
    </row>
    <row r="3" spans="1:147" ht="12.75" customHeight="1">
      <c r="A3" s="14"/>
      <c r="B3" s="2" t="s">
        <v>17</v>
      </c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1</v>
      </c>
      <c r="L3" s="23">
        <v>2</v>
      </c>
      <c r="M3" s="23">
        <v>3</v>
      </c>
      <c r="N3" s="23">
        <v>4</v>
      </c>
      <c r="O3" s="23">
        <v>5</v>
      </c>
      <c r="P3" s="23">
        <v>6</v>
      </c>
      <c r="Q3" s="23">
        <v>7</v>
      </c>
      <c r="R3" s="23">
        <v>8</v>
      </c>
      <c r="S3" s="23">
        <v>1</v>
      </c>
      <c r="T3" s="23">
        <v>2</v>
      </c>
      <c r="U3" s="23">
        <v>3</v>
      </c>
      <c r="V3" s="23">
        <v>4</v>
      </c>
      <c r="W3" s="23">
        <v>5</v>
      </c>
      <c r="X3" s="23">
        <v>6</v>
      </c>
      <c r="Y3" s="23">
        <v>7</v>
      </c>
      <c r="Z3" s="23">
        <v>8</v>
      </c>
      <c r="AA3" s="23">
        <v>1</v>
      </c>
      <c r="AB3" s="23">
        <v>2</v>
      </c>
      <c r="AC3" s="23">
        <v>3</v>
      </c>
      <c r="AD3" s="23">
        <v>4</v>
      </c>
      <c r="AE3" s="23">
        <v>5</v>
      </c>
      <c r="AF3" s="23">
        <v>6</v>
      </c>
      <c r="AG3" s="23">
        <v>7</v>
      </c>
      <c r="AH3" s="23">
        <v>8</v>
      </c>
      <c r="AI3" s="23">
        <v>1</v>
      </c>
      <c r="AJ3" s="23">
        <v>2</v>
      </c>
      <c r="AK3" s="23">
        <v>3</v>
      </c>
      <c r="AL3" s="23">
        <v>4</v>
      </c>
      <c r="AM3" s="23">
        <v>5</v>
      </c>
      <c r="AN3" s="23">
        <v>6</v>
      </c>
      <c r="AO3" s="23">
        <v>7</v>
      </c>
      <c r="AP3" s="23">
        <v>8</v>
      </c>
      <c r="AQ3" s="23">
        <v>1</v>
      </c>
      <c r="AR3" s="23"/>
      <c r="AS3" s="23">
        <v>2</v>
      </c>
      <c r="AT3" s="23"/>
      <c r="AU3" s="23">
        <v>3</v>
      </c>
      <c r="AV3" s="23"/>
      <c r="AW3" s="23">
        <v>4</v>
      </c>
      <c r="AX3" s="23"/>
      <c r="AY3" s="23">
        <v>5</v>
      </c>
      <c r="AZ3" s="23"/>
      <c r="BA3" s="23">
        <v>6</v>
      </c>
      <c r="BB3" s="23"/>
      <c r="BC3" s="23">
        <v>7</v>
      </c>
      <c r="BD3" s="23"/>
      <c r="BE3" s="23">
        <v>8</v>
      </c>
      <c r="BF3" s="23"/>
      <c r="BG3" s="23">
        <v>1</v>
      </c>
      <c r="BH3" s="23"/>
      <c r="BI3" s="23">
        <v>2</v>
      </c>
      <c r="BJ3" s="23"/>
      <c r="BK3" s="23">
        <v>3</v>
      </c>
      <c r="BL3" s="23"/>
      <c r="BM3" s="23">
        <v>4</v>
      </c>
      <c r="BN3" s="23"/>
      <c r="BO3" s="23">
        <v>5</v>
      </c>
      <c r="BP3" s="23"/>
      <c r="BQ3" s="23">
        <v>6</v>
      </c>
      <c r="BR3" s="23"/>
      <c r="BS3" s="23">
        <v>7</v>
      </c>
      <c r="BT3" s="23"/>
      <c r="BU3" s="23">
        <v>8</v>
      </c>
      <c r="BV3" s="23"/>
      <c r="BW3" s="23">
        <v>1</v>
      </c>
      <c r="BX3" s="23"/>
      <c r="BY3" s="23">
        <v>2</v>
      </c>
      <c r="BZ3" s="23"/>
      <c r="CA3" s="23">
        <v>3</v>
      </c>
      <c r="CB3" s="23"/>
      <c r="CC3" s="23">
        <v>4</v>
      </c>
      <c r="CD3" s="23"/>
      <c r="CE3" s="23">
        <v>5</v>
      </c>
      <c r="CF3" s="23"/>
      <c r="CG3" s="23">
        <v>6</v>
      </c>
      <c r="CH3" s="23"/>
      <c r="CI3" s="23">
        <v>7</v>
      </c>
      <c r="CJ3" s="23"/>
      <c r="CK3" s="23">
        <v>8</v>
      </c>
      <c r="CL3" s="23"/>
      <c r="CM3" s="23">
        <v>1</v>
      </c>
      <c r="CN3" s="23">
        <v>2</v>
      </c>
      <c r="CO3" s="23">
        <v>3</v>
      </c>
      <c r="CP3" s="23">
        <v>4</v>
      </c>
      <c r="CQ3" s="23">
        <v>5</v>
      </c>
      <c r="CR3" s="23">
        <v>6</v>
      </c>
      <c r="CS3" s="23">
        <v>7</v>
      </c>
      <c r="CT3" s="23">
        <v>8</v>
      </c>
      <c r="CU3" s="23">
        <v>1</v>
      </c>
      <c r="CV3" s="23"/>
      <c r="CW3" s="23">
        <v>2</v>
      </c>
      <c r="CX3" s="23"/>
      <c r="CY3" s="23">
        <v>3</v>
      </c>
      <c r="CZ3" s="23"/>
      <c r="DA3" s="23">
        <v>4</v>
      </c>
      <c r="DB3" s="23"/>
      <c r="DC3" s="23">
        <v>5</v>
      </c>
      <c r="DD3" s="23"/>
      <c r="DE3" s="23">
        <v>6</v>
      </c>
      <c r="DF3" s="23"/>
      <c r="DG3" s="23">
        <v>7</v>
      </c>
      <c r="DH3" s="23"/>
      <c r="DI3" s="23">
        <v>8</v>
      </c>
      <c r="DJ3" s="23"/>
      <c r="DK3" s="23">
        <v>1</v>
      </c>
      <c r="DL3" s="23"/>
      <c r="DM3" s="23">
        <v>2</v>
      </c>
      <c r="DN3" s="23"/>
      <c r="DO3" s="23">
        <v>3</v>
      </c>
      <c r="DP3" s="23"/>
      <c r="DQ3" s="23">
        <v>4</v>
      </c>
      <c r="DR3" s="23"/>
      <c r="DS3" s="23">
        <v>5</v>
      </c>
      <c r="DT3" s="23"/>
      <c r="DU3" s="23">
        <v>6</v>
      </c>
      <c r="DV3" s="23"/>
      <c r="DW3" s="23">
        <v>7</v>
      </c>
      <c r="DX3" s="23"/>
      <c r="DY3" s="23">
        <v>8</v>
      </c>
      <c r="DZ3" s="23"/>
      <c r="EA3" s="23">
        <v>1</v>
      </c>
      <c r="EB3" s="23"/>
      <c r="EC3" s="23">
        <v>2</v>
      </c>
      <c r="ED3" s="23"/>
      <c r="EE3" s="23">
        <v>3</v>
      </c>
      <c r="EF3" s="23"/>
      <c r="EG3" s="24">
        <v>4</v>
      </c>
      <c r="EH3" s="24"/>
      <c r="EI3" s="24">
        <v>5</v>
      </c>
      <c r="EJ3" s="24"/>
      <c r="EK3" s="24">
        <v>6</v>
      </c>
      <c r="EL3" s="24"/>
      <c r="EM3" s="24">
        <v>7</v>
      </c>
      <c r="EN3" s="24"/>
      <c r="EO3" s="24">
        <v>8</v>
      </c>
      <c r="EP3" s="24"/>
      <c r="EQ3" s="11"/>
    </row>
    <row r="4" spans="1:147" ht="12.75">
      <c r="A4" s="14"/>
      <c r="B4" s="1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 t="s">
        <v>18</v>
      </c>
      <c r="AR4" s="25" t="s">
        <v>19</v>
      </c>
      <c r="AS4" s="25" t="s">
        <v>18</v>
      </c>
      <c r="AT4" s="25" t="s">
        <v>19</v>
      </c>
      <c r="AU4" s="25" t="s">
        <v>18</v>
      </c>
      <c r="AV4" s="25" t="s">
        <v>19</v>
      </c>
      <c r="AW4" s="25" t="s">
        <v>18</v>
      </c>
      <c r="AX4" s="25" t="s">
        <v>19</v>
      </c>
      <c r="AY4" s="25" t="s">
        <v>18</v>
      </c>
      <c r="AZ4" s="25" t="s">
        <v>19</v>
      </c>
      <c r="BA4" s="25" t="s">
        <v>18</v>
      </c>
      <c r="BB4" s="25" t="s">
        <v>19</v>
      </c>
      <c r="BC4" s="25" t="s">
        <v>18</v>
      </c>
      <c r="BD4" s="25" t="s">
        <v>19</v>
      </c>
      <c r="BE4" s="25" t="s">
        <v>18</v>
      </c>
      <c r="BF4" s="25" t="s">
        <v>19</v>
      </c>
      <c r="BG4" s="25" t="s">
        <v>18</v>
      </c>
      <c r="BH4" s="25" t="s">
        <v>19</v>
      </c>
      <c r="BI4" s="25" t="s">
        <v>18</v>
      </c>
      <c r="BJ4" s="25" t="s">
        <v>19</v>
      </c>
      <c r="BK4" s="25" t="s">
        <v>18</v>
      </c>
      <c r="BL4" s="25" t="s">
        <v>19</v>
      </c>
      <c r="BM4" s="25" t="s">
        <v>18</v>
      </c>
      <c r="BN4" s="25" t="s">
        <v>19</v>
      </c>
      <c r="BO4" s="25" t="s">
        <v>18</v>
      </c>
      <c r="BP4" s="25" t="s">
        <v>19</v>
      </c>
      <c r="BQ4" s="25" t="s">
        <v>18</v>
      </c>
      <c r="BR4" s="25" t="s">
        <v>19</v>
      </c>
      <c r="BS4" s="25" t="s">
        <v>18</v>
      </c>
      <c r="BT4" s="25" t="s">
        <v>19</v>
      </c>
      <c r="BU4" s="25" t="s">
        <v>18</v>
      </c>
      <c r="BV4" s="25" t="s">
        <v>19</v>
      </c>
      <c r="BW4" s="25" t="s">
        <v>18</v>
      </c>
      <c r="BX4" s="25" t="s">
        <v>19</v>
      </c>
      <c r="BY4" s="25" t="s">
        <v>18</v>
      </c>
      <c r="BZ4" s="25" t="s">
        <v>19</v>
      </c>
      <c r="CA4" s="25" t="s">
        <v>18</v>
      </c>
      <c r="CB4" s="25" t="s">
        <v>19</v>
      </c>
      <c r="CC4" s="25" t="s">
        <v>18</v>
      </c>
      <c r="CD4" s="25" t="s">
        <v>19</v>
      </c>
      <c r="CE4" s="25" t="s">
        <v>18</v>
      </c>
      <c r="CF4" s="25" t="s">
        <v>19</v>
      </c>
      <c r="CG4" s="25" t="s">
        <v>18</v>
      </c>
      <c r="CH4" s="25" t="s">
        <v>19</v>
      </c>
      <c r="CI4" s="25" t="s">
        <v>18</v>
      </c>
      <c r="CJ4" s="25" t="s">
        <v>19</v>
      </c>
      <c r="CK4" s="25" t="s">
        <v>18</v>
      </c>
      <c r="CL4" s="25" t="s">
        <v>19</v>
      </c>
      <c r="CM4" s="23"/>
      <c r="CN4" s="23"/>
      <c r="CO4" s="23"/>
      <c r="CP4" s="23"/>
      <c r="CQ4" s="23"/>
      <c r="CR4" s="23"/>
      <c r="CS4" s="23"/>
      <c r="CT4" s="23"/>
      <c r="CU4" s="25" t="s">
        <v>18</v>
      </c>
      <c r="CV4" s="25" t="s">
        <v>19</v>
      </c>
      <c r="CW4" s="25" t="s">
        <v>18</v>
      </c>
      <c r="CX4" s="25" t="s">
        <v>19</v>
      </c>
      <c r="CY4" s="25" t="s">
        <v>18</v>
      </c>
      <c r="CZ4" s="25" t="s">
        <v>19</v>
      </c>
      <c r="DA4" s="25" t="s">
        <v>18</v>
      </c>
      <c r="DB4" s="25" t="s">
        <v>19</v>
      </c>
      <c r="DC4" s="25" t="s">
        <v>18</v>
      </c>
      <c r="DD4" s="25" t="s">
        <v>19</v>
      </c>
      <c r="DE4" s="25" t="s">
        <v>18</v>
      </c>
      <c r="DF4" s="25" t="s">
        <v>19</v>
      </c>
      <c r="DG4" s="25" t="s">
        <v>18</v>
      </c>
      <c r="DH4" s="25" t="s">
        <v>19</v>
      </c>
      <c r="DI4" s="25" t="s">
        <v>18</v>
      </c>
      <c r="DJ4" s="25" t="s">
        <v>19</v>
      </c>
      <c r="DK4" s="25" t="s">
        <v>18</v>
      </c>
      <c r="DL4" s="25" t="s">
        <v>19</v>
      </c>
      <c r="DM4" s="25" t="s">
        <v>18</v>
      </c>
      <c r="DN4" s="25" t="s">
        <v>19</v>
      </c>
      <c r="DO4" s="25" t="s">
        <v>18</v>
      </c>
      <c r="DP4" s="25" t="s">
        <v>19</v>
      </c>
      <c r="DQ4" s="25" t="s">
        <v>18</v>
      </c>
      <c r="DR4" s="25" t="s">
        <v>19</v>
      </c>
      <c r="DS4" s="25" t="s">
        <v>18</v>
      </c>
      <c r="DT4" s="25" t="s">
        <v>19</v>
      </c>
      <c r="DU4" s="25" t="s">
        <v>18</v>
      </c>
      <c r="DV4" s="25" t="s">
        <v>19</v>
      </c>
      <c r="DW4" s="25" t="s">
        <v>18</v>
      </c>
      <c r="DX4" s="25" t="s">
        <v>19</v>
      </c>
      <c r="DY4" s="25" t="s">
        <v>18</v>
      </c>
      <c r="DZ4" s="25" t="s">
        <v>19</v>
      </c>
      <c r="EA4" s="25" t="s">
        <v>18</v>
      </c>
      <c r="EB4" s="26" t="s">
        <v>19</v>
      </c>
      <c r="EC4" s="25" t="s">
        <v>18</v>
      </c>
      <c r="ED4" s="26" t="s">
        <v>19</v>
      </c>
      <c r="EE4" s="25" t="s">
        <v>18</v>
      </c>
      <c r="EF4" s="26" t="s">
        <v>19</v>
      </c>
      <c r="EG4" s="26" t="s">
        <v>18</v>
      </c>
      <c r="EH4" s="26" t="s">
        <v>19</v>
      </c>
      <c r="EI4" s="26" t="s">
        <v>18</v>
      </c>
      <c r="EJ4" s="26" t="s">
        <v>19</v>
      </c>
      <c r="EK4" s="26" t="s">
        <v>18</v>
      </c>
      <c r="EL4" s="26" t="s">
        <v>19</v>
      </c>
      <c r="EM4" s="26" t="s">
        <v>18</v>
      </c>
      <c r="EN4" s="26" t="s">
        <v>19</v>
      </c>
      <c r="EO4" s="26" t="s">
        <v>18</v>
      </c>
      <c r="EP4" s="26" t="s">
        <v>19</v>
      </c>
      <c r="EQ4" s="11"/>
    </row>
    <row r="5" spans="1:147" ht="12.75">
      <c r="A5" s="27" t="s">
        <v>28</v>
      </c>
      <c r="B5" s="27"/>
      <c r="C5" s="13">
        <v>23</v>
      </c>
      <c r="D5" s="13">
        <v>23.3</v>
      </c>
      <c r="E5" s="13">
        <v>23.2</v>
      </c>
      <c r="F5" s="13">
        <v>23.1</v>
      </c>
      <c r="G5" s="13">
        <v>23.2</v>
      </c>
      <c r="H5" s="13">
        <v>21.6</v>
      </c>
      <c r="I5" s="13">
        <v>22.4</v>
      </c>
      <c r="J5" s="13">
        <v>22.2</v>
      </c>
      <c r="K5" s="13">
        <v>3.3</v>
      </c>
      <c r="L5" s="13">
        <v>1.6</v>
      </c>
      <c r="M5" s="13">
        <v>0</v>
      </c>
      <c r="N5" s="13">
        <v>2.3</v>
      </c>
      <c r="O5" s="13">
        <v>1.5</v>
      </c>
      <c r="P5" s="13">
        <v>1.5</v>
      </c>
      <c r="Q5" s="13">
        <v>1.8</v>
      </c>
      <c r="R5" s="13">
        <v>1.4</v>
      </c>
      <c r="S5" s="13">
        <f>'LPP-IC-0030'!K5/'LPP-IC-0030'!C5</f>
        <v>0.143478260869565</v>
      </c>
      <c r="T5" s="13">
        <f>'LPP-IC-0030'!L5/'LPP-IC-0030'!D5</f>
        <v>0.0686695278969957</v>
      </c>
      <c r="U5" s="13">
        <f>'LPP-IC-0030'!M5/'LPP-IC-0030'!E5</f>
        <v>0</v>
      </c>
      <c r="V5" s="13">
        <f>'LPP-IC-0030'!N5/'LPP-IC-0030'!F5</f>
        <v>0.0995670995670996</v>
      </c>
      <c r="W5" s="13">
        <f>'LPP-IC-0030'!O5/'LPP-IC-0030'!G5</f>
        <v>0.0646551724137931</v>
      </c>
      <c r="X5" s="13">
        <f>'LPP-IC-0030'!P5/'LPP-IC-0030'!H5</f>
        <v>0.06944444444444439</v>
      </c>
      <c r="Y5" s="13">
        <f>'LPP-IC-0030'!Q5/'LPP-IC-0030'!I5</f>
        <v>0.0803571428571429</v>
      </c>
      <c r="Z5" s="13">
        <f>'LPP-IC-0030'!R5/'LPP-IC-0030'!J5</f>
        <v>0.0630630630630631</v>
      </c>
      <c r="AA5" s="13">
        <v>3.9</v>
      </c>
      <c r="AB5" s="13">
        <v>4.6</v>
      </c>
      <c r="AC5" s="13">
        <v>5.6</v>
      </c>
      <c r="AD5" s="13"/>
      <c r="AE5" s="13">
        <v>6</v>
      </c>
      <c r="AF5" s="13">
        <v>6.6</v>
      </c>
      <c r="AG5" s="13">
        <v>6.2</v>
      </c>
      <c r="AH5" s="13">
        <v>5.5</v>
      </c>
      <c r="AI5" s="13">
        <v>10.7</v>
      </c>
      <c r="AJ5" s="13">
        <v>10.7</v>
      </c>
      <c r="AK5" s="13">
        <v>11.2</v>
      </c>
      <c r="AL5" s="13">
        <v>10.8</v>
      </c>
      <c r="AM5" s="13"/>
      <c r="AN5" s="13">
        <v>11</v>
      </c>
      <c r="AO5" s="13">
        <v>10.9</v>
      </c>
      <c r="AP5" s="13">
        <v>11.5</v>
      </c>
      <c r="AQ5" s="13">
        <v>3.8</v>
      </c>
      <c r="AR5" s="13">
        <v>2.3</v>
      </c>
      <c r="AS5" s="13">
        <v>5</v>
      </c>
      <c r="AT5" s="13">
        <v>2.6</v>
      </c>
      <c r="AU5" s="13">
        <v>3.6</v>
      </c>
      <c r="AV5" s="13">
        <v>2.3</v>
      </c>
      <c r="AW5" s="13">
        <v>4.4</v>
      </c>
      <c r="AX5" s="13">
        <v>2.1</v>
      </c>
      <c r="AY5" s="13">
        <v>5.5</v>
      </c>
      <c r="AZ5" s="13">
        <v>2.7</v>
      </c>
      <c r="BA5" s="13">
        <v>5.5</v>
      </c>
      <c r="BB5" s="13">
        <v>3.2</v>
      </c>
      <c r="BC5" s="13">
        <v>4.4</v>
      </c>
      <c r="BD5" s="13">
        <v>3</v>
      </c>
      <c r="BE5" s="13">
        <v>5.2</v>
      </c>
      <c r="BF5" s="13">
        <v>2.8</v>
      </c>
      <c r="BG5" s="13">
        <v>3.7</v>
      </c>
      <c r="BH5" s="13">
        <v>2.7</v>
      </c>
      <c r="BI5" s="13">
        <v>3.5</v>
      </c>
      <c r="BJ5" s="13">
        <v>2.6</v>
      </c>
      <c r="BK5" s="13">
        <v>4.4</v>
      </c>
      <c r="BL5" s="13">
        <v>2.7</v>
      </c>
      <c r="BM5" s="13">
        <v>4.3</v>
      </c>
      <c r="BN5" s="13">
        <v>3.4</v>
      </c>
      <c r="BO5" s="13">
        <v>4.8</v>
      </c>
      <c r="BP5" s="13">
        <v>3</v>
      </c>
      <c r="BQ5" s="13">
        <v>4.6</v>
      </c>
      <c r="BR5" s="13">
        <v>2.5</v>
      </c>
      <c r="BS5" s="13">
        <v>4.9</v>
      </c>
      <c r="BT5" s="13">
        <v>3</v>
      </c>
      <c r="BU5" s="13">
        <v>5.6</v>
      </c>
      <c r="BV5" s="13">
        <v>3.1</v>
      </c>
      <c r="BW5" s="13">
        <v>3.2</v>
      </c>
      <c r="BX5" s="13">
        <v>2.3</v>
      </c>
      <c r="BY5" s="13">
        <v>3.4</v>
      </c>
      <c r="BZ5" s="13">
        <v>3.2</v>
      </c>
      <c r="CA5" s="13">
        <v>4.1</v>
      </c>
      <c r="CB5" s="13">
        <v>3.2</v>
      </c>
      <c r="CC5" s="13">
        <v>4.1</v>
      </c>
      <c r="CD5" s="13">
        <v>2.6</v>
      </c>
      <c r="CE5" s="13">
        <v>5.6</v>
      </c>
      <c r="CF5" s="13">
        <v>4</v>
      </c>
      <c r="CG5" s="13">
        <v>4.7</v>
      </c>
      <c r="CH5" s="13">
        <v>2.8</v>
      </c>
      <c r="CI5" s="13">
        <v>4.6</v>
      </c>
      <c r="CJ5" s="13">
        <v>3.1</v>
      </c>
      <c r="CK5" s="13"/>
      <c r="CL5" s="13"/>
      <c r="CM5" s="13">
        <v>10.3</v>
      </c>
      <c r="CN5" s="13">
        <v>11.7</v>
      </c>
      <c r="CO5" s="13">
        <v>12.2</v>
      </c>
      <c r="CP5" s="13"/>
      <c r="CQ5" s="13"/>
      <c r="CR5" s="13">
        <v>9.7</v>
      </c>
      <c r="CS5" s="13">
        <v>10.3</v>
      </c>
      <c r="CT5" s="13"/>
      <c r="CU5" s="13">
        <v>3.8</v>
      </c>
      <c r="CV5" s="13">
        <v>2.1</v>
      </c>
      <c r="CW5" s="13">
        <v>3.8</v>
      </c>
      <c r="CX5" s="13">
        <v>2.8</v>
      </c>
      <c r="CY5" s="13">
        <v>4.9</v>
      </c>
      <c r="CZ5" s="13">
        <v>3.1</v>
      </c>
      <c r="DA5" s="13">
        <v>4.2</v>
      </c>
      <c r="DB5" s="13">
        <v>2.4</v>
      </c>
      <c r="DC5" s="13">
        <v>4.3</v>
      </c>
      <c r="DD5" s="13">
        <v>3.8</v>
      </c>
      <c r="DE5" s="13">
        <v>4.4</v>
      </c>
      <c r="DF5" s="13">
        <v>3.2</v>
      </c>
      <c r="DG5" s="13">
        <v>4.6</v>
      </c>
      <c r="DH5" s="13">
        <v>2.4</v>
      </c>
      <c r="DI5" s="13">
        <v>3.44</v>
      </c>
      <c r="DJ5" s="13">
        <v>2.8</v>
      </c>
      <c r="DK5" s="13">
        <v>4</v>
      </c>
      <c r="DL5" s="13">
        <v>2.6</v>
      </c>
      <c r="DM5" s="13">
        <v>2.7</v>
      </c>
      <c r="DN5" s="13">
        <v>2.1</v>
      </c>
      <c r="DO5" s="13">
        <v>3.3</v>
      </c>
      <c r="DP5" s="13">
        <v>2.6</v>
      </c>
      <c r="DQ5" s="13">
        <v>3.4</v>
      </c>
      <c r="DR5" s="13">
        <v>2.7</v>
      </c>
      <c r="DS5" s="13">
        <v>4</v>
      </c>
      <c r="DT5" s="13">
        <v>3.04</v>
      </c>
      <c r="DU5" s="13">
        <v>3.8</v>
      </c>
      <c r="DV5" s="13">
        <v>2.1</v>
      </c>
      <c r="DW5" s="13">
        <v>3.4</v>
      </c>
      <c r="DX5" s="13">
        <v>2.9</v>
      </c>
      <c r="DY5" s="13">
        <v>5.7</v>
      </c>
      <c r="DZ5" s="13">
        <v>3.3</v>
      </c>
      <c r="EA5" s="13">
        <v>4.3</v>
      </c>
      <c r="EB5" s="13">
        <v>2.8</v>
      </c>
      <c r="EC5" s="13"/>
      <c r="ED5" s="13"/>
      <c r="EE5" s="13">
        <v>4.6</v>
      </c>
      <c r="EF5" s="13">
        <v>3.4</v>
      </c>
      <c r="EG5" s="13">
        <v>3.1</v>
      </c>
      <c r="EH5" s="13">
        <v>2.8</v>
      </c>
      <c r="EI5" s="13">
        <v>4.32</v>
      </c>
      <c r="EJ5" s="13">
        <v>3.9</v>
      </c>
      <c r="EK5" s="13">
        <v>3.9</v>
      </c>
      <c r="EL5" s="13">
        <v>3.8</v>
      </c>
      <c r="EM5" s="13">
        <v>4.7</v>
      </c>
      <c r="EN5" s="13">
        <v>3.5</v>
      </c>
      <c r="EO5" s="13">
        <v>5.8</v>
      </c>
      <c r="EP5" s="13">
        <v>3.5</v>
      </c>
      <c r="EQ5" s="28"/>
    </row>
  </sheetData>
  <sheetProtection selectLockedCells="1" selectUnlockedCells="1"/>
  <mergeCells count="116">
    <mergeCell ref="A1:A4"/>
    <mergeCell ref="B1:B2"/>
    <mergeCell ref="C1:J2"/>
    <mergeCell ref="K1:R2"/>
    <mergeCell ref="S1:Z2"/>
    <mergeCell ref="AA1:AH2"/>
    <mergeCell ref="AI1:CL1"/>
    <mergeCell ref="CM1:EP1"/>
    <mergeCell ref="EQ1:EQ2"/>
    <mergeCell ref="AI2:AP2"/>
    <mergeCell ref="AQ2:BF2"/>
    <mergeCell ref="BG2:BV2"/>
    <mergeCell ref="BW2:CL2"/>
    <mergeCell ref="CM2:CT2"/>
    <mergeCell ref="CU2:DJ2"/>
    <mergeCell ref="DK2:DZ2"/>
    <mergeCell ref="EA2:EP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M4"/>
    <mergeCell ref="CN3:CN4"/>
    <mergeCell ref="CO3:CO4"/>
    <mergeCell ref="CP3:CP4"/>
    <mergeCell ref="CQ3:CQ4"/>
    <mergeCell ref="CR3:CR4"/>
    <mergeCell ref="CS3:CS4"/>
    <mergeCell ref="CT3:CT4"/>
    <mergeCell ref="CU3:CV3"/>
    <mergeCell ref="CW3:CX3"/>
    <mergeCell ref="CY3:CZ3"/>
    <mergeCell ref="DA3:DB3"/>
    <mergeCell ref="DC3:DD3"/>
    <mergeCell ref="DE3:DF3"/>
    <mergeCell ref="DG3:DH3"/>
    <mergeCell ref="DI3:DJ3"/>
    <mergeCell ref="DK3:DL3"/>
    <mergeCell ref="DM3:DN3"/>
    <mergeCell ref="DO3:DP3"/>
    <mergeCell ref="DQ3:DR3"/>
    <mergeCell ref="DS3:DT3"/>
    <mergeCell ref="DU3:DV3"/>
    <mergeCell ref="DW3:DX3"/>
    <mergeCell ref="DY3:DZ3"/>
    <mergeCell ref="EA3:EB3"/>
    <mergeCell ref="EC3:ED3"/>
    <mergeCell ref="EE3:EF3"/>
    <mergeCell ref="EG3:EH3"/>
    <mergeCell ref="EI3:EJ3"/>
    <mergeCell ref="EK3:EL3"/>
    <mergeCell ref="EM3:EN3"/>
    <mergeCell ref="EO3:EP3"/>
    <mergeCell ref="A5:B5"/>
    <mergeCell ref="EQ5:EQ1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"/>
  <sheetViews>
    <sheetView zoomScale="83" zoomScaleNormal="83" workbookViewId="0" topLeftCell="AU1">
      <selection activeCell="BF4" sqref="BF4"/>
    </sheetView>
  </sheetViews>
  <sheetFormatPr defaultColWidth="10.28125" defaultRowHeight="12.75"/>
  <cols>
    <col min="1" max="1" width="11.7109375" style="0" customWidth="1"/>
    <col min="2" max="2" width="8.8515625" style="0" customWidth="1"/>
    <col min="3" max="11" width="6.140625" style="0" customWidth="1"/>
    <col min="12" max="20" width="5.140625" style="0" customWidth="1"/>
    <col min="21" max="22" width="7.57421875" style="0" customWidth="1"/>
    <col min="23" max="25" width="6.140625" style="0" customWidth="1"/>
    <col min="26" max="27" width="5.140625" style="0" customWidth="1"/>
    <col min="28" max="28" width="6.140625" style="0" customWidth="1"/>
    <col min="29" max="38" width="5.140625" style="0" customWidth="1"/>
    <col min="39" max="45" width="6.140625" style="0" customWidth="1"/>
    <col min="46" max="46" width="5.140625" style="0" customWidth="1"/>
    <col min="47" max="47" width="6.140625" style="0" customWidth="1"/>
    <col min="48" max="48" width="8.7109375" style="0" customWidth="1"/>
    <col min="49" max="49" width="7.7109375" style="0" customWidth="1"/>
    <col min="50" max="50" width="8.7109375" style="0" customWidth="1"/>
    <col min="51" max="51" width="7.7109375" style="0" customWidth="1"/>
    <col min="52" max="52" width="8.7109375" style="0" customWidth="1"/>
    <col min="53" max="53" width="7.7109375" style="0" customWidth="1"/>
    <col min="54" max="54" width="8.7109375" style="0" customWidth="1"/>
    <col min="55" max="55" width="7.7109375" style="0" customWidth="1"/>
    <col min="56" max="56" width="8.7109375" style="0" customWidth="1"/>
    <col min="57" max="57" width="7.7109375" style="0" customWidth="1"/>
    <col min="58" max="58" width="8.7109375" style="0" customWidth="1"/>
    <col min="59" max="59" width="7.7109375" style="0" customWidth="1"/>
    <col min="60" max="60" width="8.7109375" style="0" customWidth="1"/>
    <col min="61" max="61" width="7.7109375" style="0" customWidth="1"/>
    <col min="62" max="62" width="8.7109375" style="0" customWidth="1"/>
    <col min="63" max="63" width="7.7109375" style="0" customWidth="1"/>
    <col min="64" max="64" width="8.7109375" style="0" customWidth="1"/>
    <col min="65" max="65" width="7.7109375" style="0" customWidth="1"/>
    <col min="66" max="66" width="8.7109375" style="0" customWidth="1"/>
    <col min="67" max="67" width="7.7109375" style="0" customWidth="1"/>
    <col min="68" max="68" width="8.7109375" style="0" customWidth="1"/>
    <col min="69" max="69" width="7.7109375" style="0" customWidth="1"/>
    <col min="70" max="70" width="8.7109375" style="0" customWidth="1"/>
    <col min="71" max="71" width="7.7109375" style="0" customWidth="1"/>
    <col min="72" max="72" width="8.7109375" style="0" customWidth="1"/>
    <col min="73" max="73" width="7.7109375" style="0" customWidth="1"/>
    <col min="74" max="74" width="8.7109375" style="0" customWidth="1"/>
    <col min="75" max="75" width="7.7109375" style="0" customWidth="1"/>
    <col min="76" max="76" width="8.7109375" style="0" customWidth="1"/>
    <col min="77" max="77" width="7.7109375" style="0" customWidth="1"/>
    <col min="78" max="78" width="8.7109375" style="0" customWidth="1"/>
    <col min="79" max="79" width="7.7109375" style="0" customWidth="1"/>
    <col min="80" max="80" width="8.7109375" style="0" customWidth="1"/>
    <col min="81" max="81" width="7.7109375" style="0" customWidth="1"/>
    <col min="82" max="82" width="8.7109375" style="0" customWidth="1"/>
    <col min="83" max="83" width="7.7109375" style="0" customWidth="1"/>
    <col min="84" max="84" width="8.7109375" style="0" customWidth="1"/>
    <col min="85" max="85" width="7.7109375" style="0" customWidth="1"/>
    <col min="86" max="86" width="8.7109375" style="0" customWidth="1"/>
    <col min="87" max="87" width="7.7109375" style="0" customWidth="1"/>
    <col min="88" max="88" width="8.7109375" style="0" customWidth="1"/>
    <col min="89" max="89" width="7.7109375" style="0" customWidth="1"/>
    <col min="90" max="90" width="8.7109375" style="0" customWidth="1"/>
    <col min="91" max="91" width="7.7109375" style="0" customWidth="1"/>
    <col min="92" max="92" width="8.7109375" style="0" customWidth="1"/>
    <col min="93" max="93" width="7.7109375" style="0" customWidth="1"/>
    <col min="94" max="94" width="8.7109375" style="0" customWidth="1"/>
    <col min="95" max="95" width="7.7109375" style="0" customWidth="1"/>
    <col min="96" max="96" width="8.7109375" style="0" customWidth="1"/>
    <col min="97" max="97" width="7.7109375" style="0" customWidth="1"/>
    <col min="98" max="98" width="8.7109375" style="0" customWidth="1"/>
    <col min="99" max="99" width="7.7109375" style="0" customWidth="1"/>
    <col min="100" max="100" width="8.7109375" style="0" customWidth="1"/>
    <col min="101" max="101" width="7.7109375" style="0" customWidth="1"/>
    <col min="102" max="110" width="6.140625" style="0" customWidth="1"/>
    <col min="111" max="111" width="8.7109375" style="0" customWidth="1"/>
    <col min="112" max="112" width="7.7109375" style="0" customWidth="1"/>
    <col min="113" max="113" width="8.7109375" style="0" customWidth="1"/>
    <col min="114" max="114" width="7.7109375" style="0" customWidth="1"/>
    <col min="115" max="115" width="8.7109375" style="0" customWidth="1"/>
    <col min="116" max="116" width="7.7109375" style="0" customWidth="1"/>
    <col min="117" max="117" width="8.7109375" style="0" customWidth="1"/>
    <col min="118" max="118" width="7.7109375" style="0" customWidth="1"/>
    <col min="119" max="119" width="8.7109375" style="0" customWidth="1"/>
    <col min="120" max="120" width="7.7109375" style="0" customWidth="1"/>
    <col min="121" max="121" width="8.7109375" style="0" customWidth="1"/>
    <col min="122" max="122" width="7.7109375" style="0" customWidth="1"/>
    <col min="123" max="123" width="8.7109375" style="0" customWidth="1"/>
    <col min="124" max="124" width="7.7109375" style="0" customWidth="1"/>
    <col min="125" max="125" width="8.7109375" style="0" customWidth="1"/>
    <col min="126" max="126" width="7.7109375" style="0" customWidth="1"/>
    <col min="127" max="127" width="8.7109375" style="0" customWidth="1"/>
    <col min="128" max="128" width="7.7109375" style="0" customWidth="1"/>
    <col min="129" max="129" width="8.7109375" style="0" customWidth="1"/>
    <col min="130" max="130" width="8.28125" style="0" customWidth="1"/>
    <col min="131" max="131" width="8.7109375" style="0" customWidth="1"/>
    <col min="132" max="132" width="8.28125" style="0" customWidth="1"/>
    <col min="133" max="133" width="8.7109375" style="0" customWidth="1"/>
    <col min="134" max="134" width="8.28125" style="0" customWidth="1"/>
    <col min="135" max="135" width="8.7109375" style="0" customWidth="1"/>
    <col min="136" max="136" width="8.28125" style="0" customWidth="1"/>
    <col min="137" max="137" width="8.7109375" style="0" customWidth="1"/>
    <col min="138" max="138" width="8.28125" style="0" customWidth="1"/>
    <col min="139" max="139" width="8.7109375" style="0" customWidth="1"/>
    <col min="140" max="140" width="8.28125" style="0" customWidth="1"/>
    <col min="141" max="141" width="8.7109375" style="0" customWidth="1"/>
    <col min="142" max="142" width="8.28125" style="0" customWidth="1"/>
    <col min="143" max="143" width="8.7109375" style="0" customWidth="1"/>
    <col min="144" max="144" width="8.28125" style="0" customWidth="1"/>
    <col min="145" max="145" width="8.7109375" style="0" customWidth="1"/>
    <col min="146" max="146" width="8.28125" style="0" customWidth="1"/>
    <col min="147" max="147" width="8.7109375" style="0" customWidth="1"/>
    <col min="148" max="148" width="8.28125" style="0" customWidth="1"/>
    <col min="149" max="149" width="8.7109375" style="0" customWidth="1"/>
    <col min="150" max="150" width="8.28125" style="0" customWidth="1"/>
    <col min="151" max="151" width="8.7109375" style="0" customWidth="1"/>
    <col min="152" max="152" width="8.28125" style="0" customWidth="1"/>
    <col min="153" max="153" width="8.7109375" style="0" customWidth="1"/>
    <col min="154" max="154" width="8.28125" style="0" customWidth="1"/>
    <col min="155" max="155" width="8.7109375" style="0" customWidth="1"/>
    <col min="156" max="156" width="8.28125" style="0" customWidth="1"/>
    <col min="157" max="157" width="8.7109375" style="0" customWidth="1"/>
    <col min="158" max="158" width="8.28125" style="0" customWidth="1"/>
    <col min="159" max="159" width="8.7109375" style="0" customWidth="1"/>
    <col min="160" max="160" width="8.28125" style="0" customWidth="1"/>
    <col min="161" max="161" width="8.7109375" style="0" customWidth="1"/>
    <col min="162" max="162" width="8.28125" style="0" customWidth="1"/>
    <col min="163" max="163" width="8.7109375" style="0" customWidth="1"/>
    <col min="164" max="164" width="8.28125" style="0" customWidth="1"/>
    <col min="165" max="165" width="11.421875" style="0" customWidth="1"/>
    <col min="166" max="16384" width="11.57421875" style="0" customWidth="1"/>
  </cols>
  <sheetData>
    <row r="1" spans="1:165" ht="12.75" customHeight="1">
      <c r="A1" s="29" t="s">
        <v>0</v>
      </c>
      <c r="B1" s="2" t="s">
        <v>29</v>
      </c>
      <c r="C1" s="30" t="s">
        <v>2</v>
      </c>
      <c r="D1" s="30"/>
      <c r="E1" s="30"/>
      <c r="F1" s="30"/>
      <c r="G1" s="30"/>
      <c r="H1" s="30"/>
      <c r="I1" s="30"/>
      <c r="J1" s="30"/>
      <c r="K1" s="30"/>
      <c r="L1" s="31" t="s">
        <v>3</v>
      </c>
      <c r="M1" s="31"/>
      <c r="N1" s="31"/>
      <c r="O1" s="31"/>
      <c r="P1" s="31"/>
      <c r="Q1" s="31"/>
      <c r="R1" s="31"/>
      <c r="S1" s="31"/>
      <c r="T1" s="31"/>
      <c r="U1" s="32" t="s">
        <v>4</v>
      </c>
      <c r="V1" s="32"/>
      <c r="W1" s="32"/>
      <c r="X1" s="32"/>
      <c r="Y1" s="32"/>
      <c r="Z1" s="32"/>
      <c r="AA1" s="32"/>
      <c r="AB1" s="32"/>
      <c r="AC1" s="32"/>
      <c r="AD1" s="33" t="s">
        <v>5</v>
      </c>
      <c r="AE1" s="33"/>
      <c r="AF1" s="33"/>
      <c r="AG1" s="33"/>
      <c r="AH1" s="33"/>
      <c r="AI1" s="33"/>
      <c r="AJ1" s="33"/>
      <c r="AK1" s="33"/>
      <c r="AL1" s="33"/>
      <c r="AM1" s="34" t="s">
        <v>6</v>
      </c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5" t="s">
        <v>7</v>
      </c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6" t="s">
        <v>8</v>
      </c>
    </row>
    <row r="2" spans="1:256" s="37" customFormat="1" ht="12.75">
      <c r="A2" s="29"/>
      <c r="B2" s="29"/>
      <c r="C2" s="30"/>
      <c r="D2" s="30"/>
      <c r="E2" s="30"/>
      <c r="F2" s="30"/>
      <c r="G2" s="30"/>
      <c r="H2" s="30"/>
      <c r="I2" s="30"/>
      <c r="J2" s="30"/>
      <c r="K2" s="30"/>
      <c r="L2" s="31"/>
      <c r="M2" s="31"/>
      <c r="N2" s="31"/>
      <c r="O2" s="31"/>
      <c r="P2" s="31"/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2"/>
      <c r="AD2" s="33"/>
      <c r="AE2" s="33"/>
      <c r="AF2" s="33"/>
      <c r="AG2" s="33"/>
      <c r="AH2" s="33"/>
      <c r="AI2" s="33"/>
      <c r="AJ2" s="33"/>
      <c r="AK2" s="33"/>
      <c r="AL2" s="33"/>
      <c r="AM2" s="37" t="s">
        <v>26</v>
      </c>
      <c r="AV2" s="37" t="s">
        <v>10</v>
      </c>
      <c r="BN2" s="37" t="s">
        <v>11</v>
      </c>
      <c r="CF2" s="37" t="s">
        <v>12</v>
      </c>
      <c r="CX2" s="37" t="s">
        <v>13</v>
      </c>
      <c r="DG2" s="37" t="s">
        <v>14</v>
      </c>
      <c r="DY2" s="37" t="s">
        <v>15</v>
      </c>
      <c r="EQ2" s="38" t="s">
        <v>16</v>
      </c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6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65" ht="12.75" customHeight="1">
      <c r="A3" s="29"/>
      <c r="B3" s="2" t="s">
        <v>17</v>
      </c>
      <c r="C3" s="39">
        <v>1</v>
      </c>
      <c r="D3" s="39">
        <v>2</v>
      </c>
      <c r="E3" s="39">
        <v>3</v>
      </c>
      <c r="F3" s="39">
        <v>4</v>
      </c>
      <c r="G3" s="39">
        <v>5</v>
      </c>
      <c r="H3" s="39">
        <v>6</v>
      </c>
      <c r="I3" s="39">
        <v>7</v>
      </c>
      <c r="J3" s="39">
        <v>8</v>
      </c>
      <c r="K3" s="39">
        <v>9</v>
      </c>
      <c r="L3" s="39">
        <v>1</v>
      </c>
      <c r="M3" s="39">
        <v>2</v>
      </c>
      <c r="N3" s="39">
        <v>3</v>
      </c>
      <c r="O3" s="39">
        <v>4</v>
      </c>
      <c r="P3" s="39">
        <v>5</v>
      </c>
      <c r="Q3" s="39">
        <v>6</v>
      </c>
      <c r="R3" s="39">
        <v>7</v>
      </c>
      <c r="S3" s="39">
        <v>8</v>
      </c>
      <c r="T3" s="39">
        <v>9</v>
      </c>
      <c r="U3" s="39">
        <v>1</v>
      </c>
      <c r="V3" s="39">
        <v>2</v>
      </c>
      <c r="W3" s="39">
        <v>3</v>
      </c>
      <c r="X3" s="39">
        <v>4</v>
      </c>
      <c r="Y3" s="39">
        <v>5</v>
      </c>
      <c r="Z3" s="39">
        <v>6</v>
      </c>
      <c r="AA3" s="39">
        <v>7</v>
      </c>
      <c r="AB3" s="39">
        <v>8</v>
      </c>
      <c r="AC3" s="39">
        <v>9</v>
      </c>
      <c r="AD3" s="39">
        <v>1</v>
      </c>
      <c r="AE3" s="39">
        <v>2</v>
      </c>
      <c r="AF3" s="39">
        <v>3</v>
      </c>
      <c r="AG3" s="39">
        <v>4</v>
      </c>
      <c r="AH3" s="39">
        <v>5</v>
      </c>
      <c r="AI3" s="39">
        <v>6</v>
      </c>
      <c r="AJ3" s="39">
        <v>7</v>
      </c>
      <c r="AK3" s="39">
        <v>8</v>
      </c>
      <c r="AL3" s="39">
        <v>9</v>
      </c>
      <c r="AM3" s="39">
        <v>1</v>
      </c>
      <c r="AN3" s="39">
        <v>2</v>
      </c>
      <c r="AO3" s="39">
        <v>3</v>
      </c>
      <c r="AP3" s="39">
        <v>4</v>
      </c>
      <c r="AQ3" s="39">
        <v>5</v>
      </c>
      <c r="AR3" s="39">
        <v>6</v>
      </c>
      <c r="AS3" s="39">
        <v>7</v>
      </c>
      <c r="AT3" s="39">
        <v>8</v>
      </c>
      <c r="AU3" s="39">
        <v>9</v>
      </c>
      <c r="AV3" s="39">
        <v>1</v>
      </c>
      <c r="AW3" s="39"/>
      <c r="AX3" s="39">
        <v>2</v>
      </c>
      <c r="AY3" s="39"/>
      <c r="AZ3" s="39">
        <v>3</v>
      </c>
      <c r="BA3" s="39"/>
      <c r="BB3" s="39">
        <v>4</v>
      </c>
      <c r="BC3" s="39"/>
      <c r="BD3" s="39">
        <v>5</v>
      </c>
      <c r="BE3" s="39"/>
      <c r="BF3" s="39">
        <v>6</v>
      </c>
      <c r="BG3" s="39"/>
      <c r="BH3" s="39">
        <v>7</v>
      </c>
      <c r="BI3" s="39"/>
      <c r="BJ3" s="39">
        <v>8</v>
      </c>
      <c r="BK3" s="39"/>
      <c r="BL3" s="39">
        <v>9</v>
      </c>
      <c r="BM3" s="39"/>
      <c r="BN3" s="39">
        <v>1</v>
      </c>
      <c r="BO3" s="39"/>
      <c r="BP3" s="39">
        <v>2</v>
      </c>
      <c r="BQ3" s="39"/>
      <c r="BR3" s="39">
        <v>3</v>
      </c>
      <c r="BS3" s="39"/>
      <c r="BT3" s="39">
        <v>4</v>
      </c>
      <c r="BU3" s="39"/>
      <c r="BV3" s="39">
        <v>5</v>
      </c>
      <c r="BW3" s="39"/>
      <c r="BX3" s="39">
        <v>6</v>
      </c>
      <c r="BY3" s="39"/>
      <c r="BZ3" s="39">
        <v>7</v>
      </c>
      <c r="CA3" s="39"/>
      <c r="CB3" s="39">
        <v>8</v>
      </c>
      <c r="CC3" s="39"/>
      <c r="CD3" s="39">
        <v>9</v>
      </c>
      <c r="CE3" s="39"/>
      <c r="CF3" s="39">
        <v>1</v>
      </c>
      <c r="CG3" s="39"/>
      <c r="CH3" s="39">
        <v>2</v>
      </c>
      <c r="CI3" s="39"/>
      <c r="CJ3" s="39">
        <v>3</v>
      </c>
      <c r="CK3" s="39"/>
      <c r="CL3" s="39">
        <v>4</v>
      </c>
      <c r="CM3" s="39"/>
      <c r="CN3" s="39">
        <v>5</v>
      </c>
      <c r="CO3" s="39"/>
      <c r="CP3" s="39">
        <v>6</v>
      </c>
      <c r="CQ3" s="39"/>
      <c r="CR3" s="39">
        <v>7</v>
      </c>
      <c r="CS3" s="39"/>
      <c r="CT3" s="39">
        <v>8</v>
      </c>
      <c r="CU3" s="39"/>
      <c r="CV3" s="39">
        <v>9</v>
      </c>
      <c r="CW3" s="39"/>
      <c r="CX3" s="39">
        <v>1</v>
      </c>
      <c r="CY3" s="39">
        <v>2</v>
      </c>
      <c r="CZ3" s="39">
        <v>3</v>
      </c>
      <c r="DA3" s="39">
        <v>4</v>
      </c>
      <c r="DB3" s="39">
        <v>5</v>
      </c>
      <c r="DC3" s="39">
        <v>6</v>
      </c>
      <c r="DD3" s="39">
        <v>7</v>
      </c>
      <c r="DE3" s="39">
        <v>8</v>
      </c>
      <c r="DF3" s="39">
        <v>9</v>
      </c>
      <c r="DG3" s="39">
        <v>1</v>
      </c>
      <c r="DH3" s="39"/>
      <c r="DI3" s="39">
        <v>2</v>
      </c>
      <c r="DJ3" s="39"/>
      <c r="DK3" s="39">
        <v>3</v>
      </c>
      <c r="DL3" s="39"/>
      <c r="DM3" s="39">
        <v>4</v>
      </c>
      <c r="DN3" s="39"/>
      <c r="DO3" s="39">
        <v>5</v>
      </c>
      <c r="DP3" s="39"/>
      <c r="DQ3" s="39">
        <v>6</v>
      </c>
      <c r="DR3" s="39"/>
      <c r="DS3" s="39">
        <v>7</v>
      </c>
      <c r="DT3" s="39"/>
      <c r="DU3" s="39">
        <v>8</v>
      </c>
      <c r="DV3" s="39"/>
      <c r="DW3" s="39">
        <v>9</v>
      </c>
      <c r="DX3" s="39"/>
      <c r="DY3" s="39">
        <v>1</v>
      </c>
      <c r="DZ3" s="39"/>
      <c r="EA3" s="39">
        <v>2</v>
      </c>
      <c r="EB3" s="39"/>
      <c r="EC3" s="39">
        <v>3</v>
      </c>
      <c r="ED3" s="39"/>
      <c r="EE3" s="39">
        <v>4</v>
      </c>
      <c r="EF3" s="39"/>
      <c r="EG3" s="39">
        <v>5</v>
      </c>
      <c r="EH3" s="39"/>
      <c r="EI3" s="39">
        <v>6</v>
      </c>
      <c r="EJ3" s="39"/>
      <c r="EK3" s="39">
        <v>7</v>
      </c>
      <c r="EL3" s="39"/>
      <c r="EM3" s="39">
        <v>8</v>
      </c>
      <c r="EN3" s="39"/>
      <c r="EO3" s="39">
        <v>9</v>
      </c>
      <c r="EP3" s="39"/>
      <c r="EQ3" s="39">
        <v>1</v>
      </c>
      <c r="ER3" s="39"/>
      <c r="ES3" s="39">
        <v>2</v>
      </c>
      <c r="ET3" s="39"/>
      <c r="EU3" s="39">
        <v>3</v>
      </c>
      <c r="EV3" s="39"/>
      <c r="EW3" s="40">
        <v>4</v>
      </c>
      <c r="EX3" s="40"/>
      <c r="EY3" s="40">
        <v>5</v>
      </c>
      <c r="EZ3" s="40"/>
      <c r="FA3" s="40">
        <v>6</v>
      </c>
      <c r="FB3" s="40"/>
      <c r="FC3" s="40">
        <v>7</v>
      </c>
      <c r="FD3" s="40"/>
      <c r="FE3" s="40">
        <v>8</v>
      </c>
      <c r="FF3" s="40"/>
      <c r="FG3" s="40">
        <v>9</v>
      </c>
      <c r="FH3" s="40"/>
      <c r="FI3" s="13"/>
    </row>
    <row r="4" spans="1:165" ht="12.75">
      <c r="A4" s="29"/>
      <c r="B4" s="2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25" t="s">
        <v>18</v>
      </c>
      <c r="AW4" s="41" t="s">
        <v>19</v>
      </c>
      <c r="AX4" s="25" t="s">
        <v>18</v>
      </c>
      <c r="AY4" s="41" t="s">
        <v>19</v>
      </c>
      <c r="AZ4" s="25" t="s">
        <v>18</v>
      </c>
      <c r="BA4" s="41" t="s">
        <v>19</v>
      </c>
      <c r="BB4" s="25" t="s">
        <v>18</v>
      </c>
      <c r="BC4" s="41" t="s">
        <v>19</v>
      </c>
      <c r="BD4" s="25" t="s">
        <v>18</v>
      </c>
      <c r="BE4" s="41" t="s">
        <v>19</v>
      </c>
      <c r="BF4" s="25" t="s">
        <v>18</v>
      </c>
      <c r="BG4" s="41" t="s">
        <v>19</v>
      </c>
      <c r="BH4" s="41" t="s">
        <v>18</v>
      </c>
      <c r="BI4" s="41" t="s">
        <v>19</v>
      </c>
      <c r="BJ4" s="41" t="s">
        <v>18</v>
      </c>
      <c r="BK4" s="41" t="s">
        <v>19</v>
      </c>
      <c r="BL4" s="41" t="s">
        <v>18</v>
      </c>
      <c r="BM4" s="41" t="s">
        <v>19</v>
      </c>
      <c r="BN4" s="41" t="s">
        <v>18</v>
      </c>
      <c r="BO4" s="41" t="s">
        <v>19</v>
      </c>
      <c r="BP4" s="41" t="s">
        <v>18</v>
      </c>
      <c r="BQ4" s="41" t="s">
        <v>19</v>
      </c>
      <c r="BR4" s="41" t="s">
        <v>18</v>
      </c>
      <c r="BS4" s="41" t="s">
        <v>19</v>
      </c>
      <c r="BT4" s="41" t="s">
        <v>18</v>
      </c>
      <c r="BU4" s="41" t="s">
        <v>19</v>
      </c>
      <c r="BV4" s="41" t="s">
        <v>18</v>
      </c>
      <c r="BW4" s="41" t="s">
        <v>19</v>
      </c>
      <c r="BX4" s="41" t="s">
        <v>18</v>
      </c>
      <c r="BY4" s="41" t="s">
        <v>19</v>
      </c>
      <c r="BZ4" s="41" t="s">
        <v>18</v>
      </c>
      <c r="CA4" s="41" t="s">
        <v>19</v>
      </c>
      <c r="CB4" s="41" t="s">
        <v>18</v>
      </c>
      <c r="CC4" s="41" t="s">
        <v>19</v>
      </c>
      <c r="CD4" s="41" t="s">
        <v>18</v>
      </c>
      <c r="CE4" s="41" t="s">
        <v>19</v>
      </c>
      <c r="CF4" s="41" t="s">
        <v>18</v>
      </c>
      <c r="CG4" s="41" t="s">
        <v>19</v>
      </c>
      <c r="CH4" s="41" t="s">
        <v>18</v>
      </c>
      <c r="CI4" s="41" t="s">
        <v>19</v>
      </c>
      <c r="CJ4" s="41" t="s">
        <v>18</v>
      </c>
      <c r="CK4" s="41" t="s">
        <v>19</v>
      </c>
      <c r="CL4" s="41" t="s">
        <v>18</v>
      </c>
      <c r="CM4" s="41" t="s">
        <v>19</v>
      </c>
      <c r="CN4" s="41" t="s">
        <v>18</v>
      </c>
      <c r="CO4" s="41" t="s">
        <v>19</v>
      </c>
      <c r="CP4" s="41" t="s">
        <v>18</v>
      </c>
      <c r="CQ4" s="41" t="s">
        <v>19</v>
      </c>
      <c r="CR4" s="41" t="s">
        <v>18</v>
      </c>
      <c r="CS4" s="41" t="s">
        <v>19</v>
      </c>
      <c r="CT4" s="41" t="s">
        <v>18</v>
      </c>
      <c r="CU4" s="41" t="s">
        <v>19</v>
      </c>
      <c r="CV4" s="41" t="s">
        <v>18</v>
      </c>
      <c r="CW4" s="41" t="s">
        <v>19</v>
      </c>
      <c r="CX4" s="39"/>
      <c r="CY4" s="39"/>
      <c r="CZ4" s="39"/>
      <c r="DA4" s="39"/>
      <c r="DB4" s="39"/>
      <c r="DC4" s="39"/>
      <c r="DD4" s="39"/>
      <c r="DE4" s="39"/>
      <c r="DF4" s="39"/>
      <c r="DG4" s="41" t="s">
        <v>18</v>
      </c>
      <c r="DH4" s="41" t="s">
        <v>19</v>
      </c>
      <c r="DI4" s="41" t="s">
        <v>18</v>
      </c>
      <c r="DJ4" s="41" t="s">
        <v>19</v>
      </c>
      <c r="DK4" s="41" t="s">
        <v>18</v>
      </c>
      <c r="DL4" s="41" t="s">
        <v>19</v>
      </c>
      <c r="DM4" s="41" t="s">
        <v>18</v>
      </c>
      <c r="DN4" s="41" t="s">
        <v>19</v>
      </c>
      <c r="DO4" s="41" t="s">
        <v>18</v>
      </c>
      <c r="DP4" s="41" t="s">
        <v>19</v>
      </c>
      <c r="DQ4" s="41" t="s">
        <v>18</v>
      </c>
      <c r="DR4" s="41" t="s">
        <v>19</v>
      </c>
      <c r="DS4" s="41" t="s">
        <v>18</v>
      </c>
      <c r="DT4" s="41" t="s">
        <v>19</v>
      </c>
      <c r="DU4" s="41" t="s">
        <v>18</v>
      </c>
      <c r="DV4" s="41" t="s">
        <v>19</v>
      </c>
      <c r="DW4" s="41" t="s">
        <v>18</v>
      </c>
      <c r="DX4" s="41" t="s">
        <v>19</v>
      </c>
      <c r="DY4" s="41" t="s">
        <v>18</v>
      </c>
      <c r="DZ4" s="41" t="s">
        <v>19</v>
      </c>
      <c r="EA4" s="41" t="s">
        <v>18</v>
      </c>
      <c r="EB4" s="41" t="s">
        <v>19</v>
      </c>
      <c r="EC4" s="41" t="s">
        <v>18</v>
      </c>
      <c r="ED4" s="41" t="s">
        <v>19</v>
      </c>
      <c r="EE4" s="41" t="s">
        <v>18</v>
      </c>
      <c r="EF4" s="41" t="s">
        <v>19</v>
      </c>
      <c r="EG4" s="41" t="s">
        <v>18</v>
      </c>
      <c r="EH4" s="41" t="s">
        <v>19</v>
      </c>
      <c r="EI4" s="41" t="s">
        <v>18</v>
      </c>
      <c r="EJ4" s="41" t="s">
        <v>19</v>
      </c>
      <c r="EK4" s="41" t="s">
        <v>18</v>
      </c>
      <c r="EL4" s="41" t="s">
        <v>19</v>
      </c>
      <c r="EM4" s="41" t="s">
        <v>18</v>
      </c>
      <c r="EN4" s="41" t="s">
        <v>19</v>
      </c>
      <c r="EO4" s="41" t="s">
        <v>18</v>
      </c>
      <c r="EP4" s="41" t="s">
        <v>19</v>
      </c>
      <c r="EQ4" s="41" t="s">
        <v>18</v>
      </c>
      <c r="ER4" s="42" t="s">
        <v>19</v>
      </c>
      <c r="ES4" s="41" t="s">
        <v>18</v>
      </c>
      <c r="ET4" s="42" t="s">
        <v>19</v>
      </c>
      <c r="EU4" s="41" t="s">
        <v>18</v>
      </c>
      <c r="EV4" s="42" t="s">
        <v>19</v>
      </c>
      <c r="EW4" s="42" t="s">
        <v>18</v>
      </c>
      <c r="EX4" s="42" t="s">
        <v>19</v>
      </c>
      <c r="EY4" s="42" t="s">
        <v>18</v>
      </c>
      <c r="EZ4" s="42" t="s">
        <v>19</v>
      </c>
      <c r="FA4" s="42" t="s">
        <v>18</v>
      </c>
      <c r="FB4" s="42" t="s">
        <v>19</v>
      </c>
      <c r="FC4" s="42" t="s">
        <v>18</v>
      </c>
      <c r="FD4" s="42" t="s">
        <v>19</v>
      </c>
      <c r="FE4" s="42" t="s">
        <v>18</v>
      </c>
      <c r="FF4" s="42" t="s">
        <v>19</v>
      </c>
      <c r="FG4" s="42" t="s">
        <v>18</v>
      </c>
      <c r="FH4" s="42" t="s">
        <v>19</v>
      </c>
      <c r="FI4" s="13"/>
    </row>
    <row r="5" spans="1:165" ht="12.75">
      <c r="A5" s="27" t="s">
        <v>30</v>
      </c>
      <c r="B5" s="27"/>
      <c r="C5" s="13">
        <v>23.22</v>
      </c>
      <c r="D5" s="13">
        <v>23.2</v>
      </c>
      <c r="E5" s="13">
        <v>23.34</v>
      </c>
      <c r="F5" s="13">
        <v>23.4</v>
      </c>
      <c r="G5" s="13">
        <v>23.7</v>
      </c>
      <c r="H5" s="13">
        <v>22.86</v>
      </c>
      <c r="I5" s="13">
        <v>23.64</v>
      </c>
      <c r="J5" s="13">
        <v>22.56</v>
      </c>
      <c r="K5" s="13">
        <v>23.1</v>
      </c>
      <c r="L5" s="13">
        <v>0</v>
      </c>
      <c r="M5" s="13">
        <v>0</v>
      </c>
      <c r="N5" s="13">
        <v>1</v>
      </c>
      <c r="O5" s="13">
        <v>1</v>
      </c>
      <c r="P5" s="13">
        <v>2.2</v>
      </c>
      <c r="Q5" s="13">
        <v>2.84</v>
      </c>
      <c r="R5" s="13">
        <v>2.4</v>
      </c>
      <c r="S5" s="13">
        <v>0.5</v>
      </c>
      <c r="T5" s="13">
        <v>2.74</v>
      </c>
      <c r="U5" s="13">
        <f>'LPP-IC-0031'!L5/'LPP-IC-0031'!C5</f>
        <v>0</v>
      </c>
      <c r="V5" s="13">
        <f>'LPP-IC-0031'!M5/'LPP-IC-0031'!D5</f>
        <v>0</v>
      </c>
      <c r="W5" s="13">
        <f>'LPP-IC-0031'!N5/'LPP-IC-0031'!E5</f>
        <v>0.042844901456726696</v>
      </c>
      <c r="X5" s="13">
        <f>'LPP-IC-0031'!O5/'LPP-IC-0031'!F5</f>
        <v>0.0427350427350427</v>
      </c>
      <c r="Y5" s="13">
        <f>'LPP-IC-0031'!P5/'LPP-IC-0031'!G5</f>
        <v>0.0928270042194093</v>
      </c>
      <c r="Z5" s="13">
        <f>'LPP-IC-0031'!Q5/'LPP-IC-0031'!H5</f>
        <v>0.12423447069116401</v>
      </c>
      <c r="AA5" s="13">
        <f>'LPP-IC-0031'!R5/'LPP-IC-0031'!I5</f>
        <v>0.101522842639594</v>
      </c>
      <c r="AB5" s="13">
        <f>'LPP-IC-0031'!S5/'LPP-IC-0031'!J5</f>
        <v>0.0221631205673759</v>
      </c>
      <c r="AC5" s="13">
        <f>'LPP-IC-0031'!T5/'LPP-IC-0031'!K5</f>
        <v>0.118614718614719</v>
      </c>
      <c r="AD5" s="13">
        <v>7.22</v>
      </c>
      <c r="AE5" s="13">
        <v>6.7</v>
      </c>
      <c r="AF5" s="13">
        <v>7.3</v>
      </c>
      <c r="AG5" s="13">
        <v>7.3</v>
      </c>
      <c r="AH5" s="13">
        <v>3.44</v>
      </c>
      <c r="AI5" s="13">
        <v>6.42</v>
      </c>
      <c r="AJ5" s="13">
        <v>4.8</v>
      </c>
      <c r="AK5" s="13">
        <v>6.3</v>
      </c>
      <c r="AL5" s="13">
        <v>5.7</v>
      </c>
      <c r="AM5" s="13">
        <v>13.2</v>
      </c>
      <c r="AN5" s="13"/>
      <c r="AO5" s="13">
        <v>13.7</v>
      </c>
      <c r="AP5" s="13">
        <v>10.22</v>
      </c>
      <c r="AQ5" s="13">
        <v>11.5</v>
      </c>
      <c r="AR5" s="13"/>
      <c r="AS5" s="13">
        <v>14.72</v>
      </c>
      <c r="AT5" s="13">
        <v>7.46</v>
      </c>
      <c r="AU5" s="13">
        <v>12.08</v>
      </c>
      <c r="AV5" s="13">
        <v>3.3</v>
      </c>
      <c r="AW5" s="13">
        <v>2.4</v>
      </c>
      <c r="AX5" s="13">
        <v>4.78</v>
      </c>
      <c r="AY5" s="13">
        <v>2.82</v>
      </c>
      <c r="AZ5" s="13">
        <v>3.36</v>
      </c>
      <c r="BA5" s="13">
        <v>3.46</v>
      </c>
      <c r="BB5" s="13"/>
      <c r="BC5" s="13"/>
      <c r="BD5" s="13"/>
      <c r="BE5" s="13"/>
      <c r="BF5" s="13">
        <v>4.22</v>
      </c>
      <c r="BG5" s="13">
        <v>3.24</v>
      </c>
      <c r="BH5" s="13">
        <v>4.54</v>
      </c>
      <c r="BI5" s="13">
        <v>3.02</v>
      </c>
      <c r="BJ5" s="13">
        <v>5.1</v>
      </c>
      <c r="BK5" s="13">
        <v>3.64</v>
      </c>
      <c r="BL5" s="13">
        <v>3.78</v>
      </c>
      <c r="BM5" s="13">
        <v>3.22</v>
      </c>
      <c r="BN5" s="13">
        <v>4.12</v>
      </c>
      <c r="BO5" s="13">
        <v>2.82</v>
      </c>
      <c r="BP5" s="13">
        <v>4.4</v>
      </c>
      <c r="BQ5" s="13">
        <v>3.34</v>
      </c>
      <c r="BR5" s="13">
        <v>4.7</v>
      </c>
      <c r="BS5" s="13">
        <v>2.92</v>
      </c>
      <c r="BT5" s="13">
        <v>3.74</v>
      </c>
      <c r="BU5" s="13">
        <v>3.82</v>
      </c>
      <c r="BV5" s="13">
        <v>4.32</v>
      </c>
      <c r="BW5" s="13">
        <v>3.66</v>
      </c>
      <c r="BX5" s="13">
        <v>4.1</v>
      </c>
      <c r="BY5" s="13">
        <v>2.46</v>
      </c>
      <c r="BZ5" s="13">
        <v>4.02</v>
      </c>
      <c r="CA5" s="13">
        <v>2.32</v>
      </c>
      <c r="CB5" s="13">
        <v>4.62</v>
      </c>
      <c r="CC5" s="13">
        <v>3.56</v>
      </c>
      <c r="CD5" s="13">
        <v>4.42</v>
      </c>
      <c r="CE5" s="13">
        <v>3.18</v>
      </c>
      <c r="CF5" s="13">
        <v>4.48</v>
      </c>
      <c r="CG5" s="13">
        <v>4.22</v>
      </c>
      <c r="CH5" s="13">
        <v>5.52</v>
      </c>
      <c r="CI5" s="13">
        <v>4</v>
      </c>
      <c r="CJ5" s="13">
        <v>3.72</v>
      </c>
      <c r="CK5" s="13">
        <v>3.54</v>
      </c>
      <c r="CL5" s="13"/>
      <c r="CM5" s="13"/>
      <c r="CN5" s="13"/>
      <c r="CO5" s="13"/>
      <c r="CP5" s="13">
        <v>4.82</v>
      </c>
      <c r="CQ5" s="13">
        <v>3.54</v>
      </c>
      <c r="CR5" s="13">
        <v>3.6</v>
      </c>
      <c r="CS5" s="13">
        <v>3.74</v>
      </c>
      <c r="CT5" s="13">
        <v>3.52</v>
      </c>
      <c r="CU5" s="13">
        <v>3</v>
      </c>
      <c r="CV5" s="13">
        <v>5.16</v>
      </c>
      <c r="CW5" s="13">
        <v>3.9</v>
      </c>
      <c r="CX5" s="13">
        <v>10.7</v>
      </c>
      <c r="CY5" s="13">
        <v>11.1</v>
      </c>
      <c r="CZ5" s="13">
        <v>12.06</v>
      </c>
      <c r="DA5" s="13">
        <v>11.9</v>
      </c>
      <c r="DB5" s="13">
        <v>10.7</v>
      </c>
      <c r="DC5" s="13">
        <v>11.7</v>
      </c>
      <c r="DD5" s="13">
        <v>12.14</v>
      </c>
      <c r="DE5" s="13">
        <v>12.3</v>
      </c>
      <c r="DF5" s="13">
        <v>12.5</v>
      </c>
      <c r="DG5" s="13">
        <v>4.02</v>
      </c>
      <c r="DH5" s="13">
        <v>3.5</v>
      </c>
      <c r="DI5" s="13">
        <v>6.3</v>
      </c>
      <c r="DJ5" s="13">
        <v>3.24</v>
      </c>
      <c r="DK5" s="13">
        <v>4.5</v>
      </c>
      <c r="DL5" s="13">
        <v>3.1</v>
      </c>
      <c r="DM5" s="13">
        <v>4.48</v>
      </c>
      <c r="DN5" s="13">
        <v>3.18</v>
      </c>
      <c r="DO5" s="13">
        <v>5.5</v>
      </c>
      <c r="DP5" s="13">
        <v>3.2</v>
      </c>
      <c r="DQ5" s="13">
        <v>5.2</v>
      </c>
      <c r="DR5" s="13">
        <v>2.44</v>
      </c>
      <c r="DS5" s="13">
        <v>5.3</v>
      </c>
      <c r="DT5" s="13">
        <v>1.64</v>
      </c>
      <c r="DU5" s="13">
        <v>3.7</v>
      </c>
      <c r="DV5" s="13">
        <v>2.6</v>
      </c>
      <c r="DW5" s="13">
        <v>5.46</v>
      </c>
      <c r="DX5" s="13">
        <v>2.84</v>
      </c>
      <c r="DY5" s="13">
        <v>4.7</v>
      </c>
      <c r="DZ5" s="13">
        <v>3.54</v>
      </c>
      <c r="EA5" s="13">
        <v>4.34</v>
      </c>
      <c r="EB5" s="13">
        <v>3.08</v>
      </c>
      <c r="EC5" s="13">
        <v>4.94</v>
      </c>
      <c r="ED5" s="13">
        <v>3</v>
      </c>
      <c r="EE5" s="13">
        <v>6.58</v>
      </c>
      <c r="EF5" s="13"/>
      <c r="EG5" s="13">
        <v>5.66</v>
      </c>
      <c r="EH5" s="13">
        <v>3.82</v>
      </c>
      <c r="EI5" s="13">
        <v>2.7</v>
      </c>
      <c r="EJ5" s="13">
        <v>2.2</v>
      </c>
      <c r="EK5" s="13">
        <v>4.88</v>
      </c>
      <c r="EL5" s="13">
        <v>3.02</v>
      </c>
      <c r="EM5" s="13">
        <v>5.5</v>
      </c>
      <c r="EN5" s="13">
        <v>2.6</v>
      </c>
      <c r="EO5" s="13">
        <v>3.74</v>
      </c>
      <c r="EP5" s="13">
        <v>2.86</v>
      </c>
      <c r="EQ5" s="13">
        <v>5.2</v>
      </c>
      <c r="ER5" s="13">
        <v>4.1</v>
      </c>
      <c r="ES5" s="13">
        <v>4.72</v>
      </c>
      <c r="ET5" s="13">
        <v>3.92</v>
      </c>
      <c r="EU5" s="13">
        <v>4.92</v>
      </c>
      <c r="EV5" s="13">
        <v>3.8</v>
      </c>
      <c r="EW5" s="13">
        <v>4.5</v>
      </c>
      <c r="EX5" s="13">
        <v>3.1</v>
      </c>
      <c r="EY5" s="13">
        <v>5.42</v>
      </c>
      <c r="EZ5" s="13">
        <v>4.12</v>
      </c>
      <c r="FA5" s="13">
        <v>4.92</v>
      </c>
      <c r="FB5" s="13">
        <v>4.12</v>
      </c>
      <c r="FC5" s="13">
        <v>5.44</v>
      </c>
      <c r="FD5" s="13">
        <v>4.04</v>
      </c>
      <c r="FE5" s="13">
        <v>5.52</v>
      </c>
      <c r="FF5" s="13">
        <v>3.4</v>
      </c>
      <c r="FG5" s="13">
        <v>5.5</v>
      </c>
      <c r="FH5" s="13">
        <v>3.84</v>
      </c>
      <c r="FI5" s="28"/>
    </row>
  </sheetData>
  <sheetProtection selectLockedCells="1" selectUnlockedCells="1"/>
  <mergeCells count="128">
    <mergeCell ref="A1:A4"/>
    <mergeCell ref="B1:B2"/>
    <mergeCell ref="C1:K2"/>
    <mergeCell ref="L1:T2"/>
    <mergeCell ref="U1:AC2"/>
    <mergeCell ref="AD1:AL2"/>
    <mergeCell ref="AM1:CW1"/>
    <mergeCell ref="CX1:FH1"/>
    <mergeCell ref="FI1:FI2"/>
    <mergeCell ref="AM2:AU2"/>
    <mergeCell ref="AV2:BM2"/>
    <mergeCell ref="BN2:CE2"/>
    <mergeCell ref="CF2:CW2"/>
    <mergeCell ref="CX2:DF2"/>
    <mergeCell ref="DG2:DX2"/>
    <mergeCell ref="DY2:EP2"/>
    <mergeCell ref="EQ2:F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3"/>
    <mergeCell ref="CT3:CU3"/>
    <mergeCell ref="CV3:CW3"/>
    <mergeCell ref="CX3:CX4"/>
    <mergeCell ref="CY3:CY4"/>
    <mergeCell ref="CZ3:CZ4"/>
    <mergeCell ref="DA3:DA4"/>
    <mergeCell ref="DB3:DB4"/>
    <mergeCell ref="DC3:DC4"/>
    <mergeCell ref="DD3:DD4"/>
    <mergeCell ref="DE3:DE4"/>
    <mergeCell ref="DF3:DF4"/>
    <mergeCell ref="DG3:DH3"/>
    <mergeCell ref="DI3:DJ3"/>
    <mergeCell ref="DK3:DL3"/>
    <mergeCell ref="DM3:DN3"/>
    <mergeCell ref="DO3:DP3"/>
    <mergeCell ref="DQ3:DR3"/>
    <mergeCell ref="DS3:DT3"/>
    <mergeCell ref="DU3:DV3"/>
    <mergeCell ref="DW3:DX3"/>
    <mergeCell ref="DY3:DZ3"/>
    <mergeCell ref="EA3:EB3"/>
    <mergeCell ref="EC3:ED3"/>
    <mergeCell ref="EE3:EF3"/>
    <mergeCell ref="EG3:EH3"/>
    <mergeCell ref="EI3:EJ3"/>
    <mergeCell ref="EK3:EL3"/>
    <mergeCell ref="EM3:EN3"/>
    <mergeCell ref="EO3:EP3"/>
    <mergeCell ref="EQ3:ER3"/>
    <mergeCell ref="ES3:ET3"/>
    <mergeCell ref="EU3:EV3"/>
    <mergeCell ref="EW3:EX3"/>
    <mergeCell ref="EY3:EZ3"/>
    <mergeCell ref="FA3:FB3"/>
    <mergeCell ref="FC3:FD3"/>
    <mergeCell ref="FE3:FF3"/>
    <mergeCell ref="FG3:FH3"/>
    <mergeCell ref="A5:B5"/>
    <mergeCell ref="FI5:FI1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17"/>
  <sheetViews>
    <sheetView tabSelected="1" zoomScale="83" zoomScaleNormal="83" workbookViewId="0" topLeftCell="A1">
      <selection activeCell="G10" sqref="G10"/>
    </sheetView>
  </sheetViews>
  <sheetFormatPr defaultColWidth="10.28125" defaultRowHeight="12.75"/>
  <cols>
    <col min="1" max="1" width="21.421875" style="0" customWidth="1"/>
    <col min="2" max="2" width="19.28125" style="0" customWidth="1"/>
    <col min="3" max="3" width="18.7109375" style="0" customWidth="1"/>
    <col min="4" max="4" width="9.00390625" style="0" customWidth="1"/>
    <col min="5" max="5" width="13.57421875" style="0" customWidth="1"/>
    <col min="6" max="6" width="12.421875" style="0" customWidth="1"/>
    <col min="7" max="7" width="21.421875" style="0" customWidth="1"/>
    <col min="8" max="8" width="8.57421875" style="0" customWidth="1"/>
    <col min="9" max="9" width="7.7109375" style="0" customWidth="1"/>
    <col min="10" max="10" width="4.421875" style="0" customWidth="1"/>
    <col min="11" max="11" width="8.57421875" style="0" customWidth="1"/>
    <col min="12" max="12" width="7.7109375" style="0" customWidth="1"/>
    <col min="13" max="13" width="4.421875" style="0" customWidth="1"/>
    <col min="14" max="14" width="8.57421875" style="0" customWidth="1"/>
    <col min="15" max="15" width="7.7109375" style="0" customWidth="1"/>
    <col min="16" max="16" width="4.421875" style="0" customWidth="1"/>
    <col min="17" max="17" width="13.7109375" style="0" customWidth="1"/>
    <col min="18" max="18" width="18.57421875" style="0" customWidth="1"/>
    <col min="19" max="19" width="13.7109375" style="0" customWidth="1"/>
    <col min="20" max="20" width="12.8515625" style="0" customWidth="1"/>
    <col min="21" max="21" width="13.7109375" style="0" customWidth="1"/>
    <col min="22" max="22" width="12.8515625" style="0" customWidth="1"/>
    <col min="23" max="23" width="13.7109375" style="0" customWidth="1"/>
    <col min="24" max="24" width="12.8515625" style="0" customWidth="1"/>
    <col min="25" max="25" width="14.28125" style="0" customWidth="1"/>
    <col min="26" max="26" width="13.7109375" style="0" customWidth="1"/>
    <col min="27" max="27" width="12.8515625" style="0" customWidth="1"/>
    <col min="28" max="28" width="13.7109375" style="0" customWidth="1"/>
    <col min="29" max="29" width="12.8515625" style="0" customWidth="1"/>
    <col min="30" max="30" width="13.7109375" style="0" customWidth="1"/>
    <col min="31" max="31" width="12.8515625" style="0" customWidth="1"/>
    <col min="32" max="32" width="47.140625" style="0" customWidth="1"/>
    <col min="33" max="16384" width="11.57421875" style="0" customWidth="1"/>
  </cols>
  <sheetData>
    <row r="1" spans="1:32" ht="12.75">
      <c r="A1" s="36" t="s">
        <v>0</v>
      </c>
      <c r="B1" s="36" t="s">
        <v>31</v>
      </c>
      <c r="C1" s="36" t="s">
        <v>32</v>
      </c>
      <c r="D1" s="36" t="s">
        <v>33</v>
      </c>
      <c r="E1" s="36" t="s">
        <v>34</v>
      </c>
      <c r="F1" s="36" t="s">
        <v>35</v>
      </c>
      <c r="G1" s="36" t="s">
        <v>0</v>
      </c>
      <c r="H1" s="36" t="s">
        <v>36</v>
      </c>
      <c r="I1" s="36"/>
      <c r="J1" s="36"/>
      <c r="K1" s="36" t="s">
        <v>37</v>
      </c>
      <c r="L1" s="36"/>
      <c r="M1" s="36"/>
      <c r="N1" s="36" t="s">
        <v>38</v>
      </c>
      <c r="O1" s="36"/>
      <c r="P1" s="36"/>
      <c r="Q1" s="43"/>
      <c r="R1" s="1" t="s">
        <v>39</v>
      </c>
      <c r="S1" s="1" t="s">
        <v>10</v>
      </c>
      <c r="T1" s="1"/>
      <c r="U1" s="1" t="s">
        <v>11</v>
      </c>
      <c r="V1" s="1"/>
      <c r="W1" s="1" t="s">
        <v>12</v>
      </c>
      <c r="X1" s="1"/>
      <c r="Y1" s="1" t="s">
        <v>13</v>
      </c>
      <c r="Z1" s="1" t="s">
        <v>14</v>
      </c>
      <c r="AA1" s="1"/>
      <c r="AB1" s="1" t="s">
        <v>15</v>
      </c>
      <c r="AC1" s="1"/>
      <c r="AD1" s="1" t="s">
        <v>16</v>
      </c>
      <c r="AE1" s="1"/>
      <c r="AF1" s="11" t="s">
        <v>8</v>
      </c>
    </row>
    <row r="2" spans="1:32" ht="12.75">
      <c r="A2" s="36"/>
      <c r="B2" s="36"/>
      <c r="C2" s="36"/>
      <c r="D2" s="36"/>
      <c r="E2" s="36"/>
      <c r="F2" s="36"/>
      <c r="G2" s="36"/>
      <c r="H2" s="36" t="s">
        <v>40</v>
      </c>
      <c r="I2" s="36" t="s">
        <v>19</v>
      </c>
      <c r="J2" s="36" t="s">
        <v>41</v>
      </c>
      <c r="K2" s="36" t="s">
        <v>40</v>
      </c>
      <c r="L2" s="36" t="s">
        <v>19</v>
      </c>
      <c r="M2" s="36" t="s">
        <v>41</v>
      </c>
      <c r="N2" s="36" t="s">
        <v>42</v>
      </c>
      <c r="O2" s="36" t="s">
        <v>19</v>
      </c>
      <c r="P2" s="36" t="s">
        <v>41</v>
      </c>
      <c r="Q2" s="43"/>
      <c r="R2" s="1"/>
      <c r="S2" s="11" t="s">
        <v>43</v>
      </c>
      <c r="T2" s="11" t="s">
        <v>44</v>
      </c>
      <c r="U2" s="11" t="s">
        <v>43</v>
      </c>
      <c r="V2" s="11" t="s">
        <v>44</v>
      </c>
      <c r="W2" s="11" t="s">
        <v>43</v>
      </c>
      <c r="X2" s="11" t="s">
        <v>44</v>
      </c>
      <c r="Y2" s="1"/>
      <c r="Z2" s="11" t="s">
        <v>43</v>
      </c>
      <c r="AA2" s="11" t="s">
        <v>44</v>
      </c>
      <c r="AB2" s="11" t="s">
        <v>43</v>
      </c>
      <c r="AC2" s="11" t="s">
        <v>44</v>
      </c>
      <c r="AD2" s="11" t="s">
        <v>43</v>
      </c>
      <c r="AE2" s="11" t="s">
        <v>44</v>
      </c>
      <c r="AF2" s="11"/>
    </row>
    <row r="3" spans="1:32" ht="12.75">
      <c r="A3" s="44" t="s">
        <v>20</v>
      </c>
      <c r="B3" s="45">
        <f>AVERAGE('Small slabs'!C5,'Small slabs'!D5,'Small slabs'!E5,'Small slabs'!F5)</f>
        <v>22.8</v>
      </c>
      <c r="C3" s="45">
        <f>AVERAGE('Small slabs'!G5,'Small slabs'!H5,'Small slabs'!I5,'Small slabs'!J5)</f>
        <v>2.425</v>
      </c>
      <c r="D3" s="45">
        <f>AVERAGE('Small slabs'!K5,'Small slabs'!L5,'Small slabs'!M5,'Small slabs'!N5)</f>
        <v>0.10549881105636601</v>
      </c>
      <c r="E3" s="45">
        <f>AVERAGE('Small slabs'!S5,'Small slabs'!T5,'Small slabs'!U5,'Small slabs'!V5)</f>
        <v>12.7333333333333</v>
      </c>
      <c r="F3" s="46">
        <f>AVERAGE('Small slabs'!S5:V5,'Small slabs'!AU5:AX5)</f>
        <v>12.8</v>
      </c>
      <c r="G3" s="44" t="s">
        <v>20</v>
      </c>
      <c r="H3" s="47">
        <f>AVERAGE('Small slabs'!W5,'Small slabs'!Y5,'Small slabs'!AA5,'Small slabs'!AC5,'Small slabs'!AY5,'Small slabs'!BA5,'Small slabs'!BC5,'Small slabs'!BE5)</f>
        <v>5.4125</v>
      </c>
      <c r="I3" s="45">
        <f>AVERAGE('Small slabs'!X5,'Small slabs'!Z5,'Small slabs'!AB5,'Small slabs'!AD5,'Small slabs'!AZ5,'Small slabs'!BB5,'Small slabs'!BD5,'Small slabs'!BF5)</f>
        <v>3.1375</v>
      </c>
      <c r="J3" s="45">
        <f aca="true" t="shared" si="0" ref="J3:J8">H3/I3</f>
        <v>1.72509960159363</v>
      </c>
      <c r="K3" s="45">
        <f>AVERAGE('Small slabs'!AE5,'Small slabs'!AG5,'Small slabs'!AI5,'Small slabs'!AK5,'Small slabs'!BG5,'Small slabs'!BI5,'Small slabs'!BK5,'Small slabs'!BM5)</f>
        <v>4.9375</v>
      </c>
      <c r="L3" s="45">
        <f>AVERAGE('Small slabs'!AF5,'Small slabs'!AH5,'Small slabs'!AJ5,'Small slabs'!AL5,'Small slabs'!BH5,'Small slabs'!BJ5,'Small slabs'!BL5,'Small slabs'!BN5)</f>
        <v>3.025</v>
      </c>
      <c r="M3" s="45">
        <f aca="true" t="shared" si="1" ref="M3:M8">K3/L3</f>
        <v>1.63223140495868</v>
      </c>
      <c r="N3" s="45">
        <f>AVERAGE('Small slabs'!AM5,'Small slabs'!AO5,'Small slabs'!AQ5,'Small slabs'!AS5,'Small slabs'!BO5,'Small slabs'!BQ5,'Small slabs'!BS5,'Small slabs'!BU5)</f>
        <v>5.11428571428571</v>
      </c>
      <c r="O3" s="45">
        <f>AVERAGE('Small slabs'!AN5,'Small slabs'!AP5,'Small slabs'!AR5,'Small slabs'!AT5,'Small slabs'!BP5,'Small slabs'!BR5,'Small slabs'!BT5,'Small slabs'!BV5)</f>
        <v>3.78571428571429</v>
      </c>
      <c r="P3" s="45">
        <f aca="true" t="shared" si="2" ref="P3:P8">N3/O3</f>
        <v>1.3509433962264201</v>
      </c>
      <c r="Q3" s="48"/>
      <c r="R3" s="49">
        <f>AVERAGE('Small slabs'!AD5,'Small slabs'!AE5,'Small slabs'!AF5,'Small slabs'!AG5)</f>
        <v>3.525</v>
      </c>
      <c r="S3" s="13">
        <f>AVERAGE('Small slabs'!W5,'Small slabs'!Y5,'Small slabs'!AA5,'Small slabs'!AC5)</f>
        <v>5.925</v>
      </c>
      <c r="T3" s="13">
        <f>AVERAGE('Small slabs'!X5,'Small slabs'!Z5,'Small slabs'!AB5,'Small slabs'!AD5)</f>
        <v>3.075</v>
      </c>
      <c r="U3" s="13">
        <f>AVERAGE('Small slabs'!AE5,'Small slabs'!AG5,'Small slabs'!AI5,'Small slabs'!AK5)</f>
        <v>4.625</v>
      </c>
      <c r="V3" s="13">
        <f>AVERAGE('Small slabs'!AF5,'Small slabs'!AH5,'Small slabs'!AJ5,'Small slabs'!AL5)</f>
        <v>2.875</v>
      </c>
      <c r="W3" s="13">
        <f>AVERAGE('Small slabs'!AM5,'Small slabs'!AO5,'Small slabs'!AQ5,'Small slabs'!AS5)</f>
        <v>5.2</v>
      </c>
      <c r="X3" s="13">
        <f>AVERAGE('Small slabs'!AN5,'Small slabs'!AP5,'Small slabs'!AR5,'Small slabs'!AT5)</f>
        <v>3.55</v>
      </c>
      <c r="Y3" s="49">
        <f>AVERAGE('Small slabs'!AU5,'Small slabs'!AV5,'Small slabs'!AW5,'Small slabs'!AX5)</f>
        <v>12.8666666666667</v>
      </c>
      <c r="Z3" s="13">
        <f>AVERAGE('Small slabs'!AY5,'Small slabs'!BA5,'Small slabs'!BC5,'Small slabs'!BE5)</f>
        <v>4.9</v>
      </c>
      <c r="AA3" s="13">
        <f>AVERAGE('Small slabs'!AZ5,'Small slabs'!BB5,'Small slabs'!BD5,'Small slabs'!BF5)</f>
        <v>3.2</v>
      </c>
      <c r="AB3" s="13">
        <f>AVERAGE('Small slabs'!BG5,'Small slabs'!BI5,'Small slabs'!BK5,'Small slabs'!BM5)</f>
        <v>5.25</v>
      </c>
      <c r="AC3" s="13">
        <f>AVERAGE('Small slabs'!BH5,'Small slabs'!BJ5,'Small slabs'!BL5,'Small slabs'!BN5)</f>
        <v>3.175</v>
      </c>
      <c r="AD3" s="13">
        <f>AVERAGE('Small slabs'!BO5,'Small slabs'!BQ5,'Small slabs'!BS5,'Small slabs'!BU5)</f>
        <v>5</v>
      </c>
      <c r="AE3" s="13">
        <f>AVERAGE('Small slabs'!BP5,'Small slabs'!BR5,'Small slabs'!BT5,'Small slabs'!BV5)</f>
        <v>4.1</v>
      </c>
      <c r="AF3" s="11"/>
    </row>
    <row r="4" spans="1:32" ht="12.75">
      <c r="A4" s="44" t="s">
        <v>21</v>
      </c>
      <c r="B4" s="45">
        <f>AVERAGE('Small slabs'!C6,'Small slabs'!D6,'Small slabs'!E6,'Small slabs'!F6)</f>
        <v>23.425</v>
      </c>
      <c r="C4" s="45">
        <f>AVERAGE('Small slabs'!G6,'Small slabs'!H6,'Small slabs'!I6,'Small slabs'!J6)</f>
        <v>2.7</v>
      </c>
      <c r="D4" s="45">
        <f>AVERAGE('Small slabs'!K6,'Small slabs'!L6,'Small slabs'!M6,'Small slabs'!N6)</f>
        <v>0.11457588915425301</v>
      </c>
      <c r="E4" s="45">
        <f>AVERAGE('Small slabs'!S6,'Small slabs'!T6,'Small slabs'!U6,'Small slabs'!V6)</f>
        <v>10.775</v>
      </c>
      <c r="F4" s="46">
        <f>AVERAGE('Small slabs'!S6:V6,'Small slabs'!AU6:AX6)</f>
        <v>11.3</v>
      </c>
      <c r="G4" s="44" t="s">
        <v>21</v>
      </c>
      <c r="H4" s="47">
        <f>AVERAGE('Small slabs'!W6,'Small slabs'!Y6,'Small slabs'!AA6,'Small slabs'!AC6,'Small slabs'!AY6,'Small slabs'!BA6,'Small slabs'!BC6,'Small slabs'!BE6)</f>
        <v>4.975</v>
      </c>
      <c r="I4" s="45">
        <f>AVERAGE('Small slabs'!X6,'Small slabs'!Z6,'Small slabs'!AB6,'Small slabs'!AD6,'Small slabs'!AZ6,'Small slabs'!BB6,'Small slabs'!BD6,'Small slabs'!BF6)</f>
        <v>2.825</v>
      </c>
      <c r="J4" s="45">
        <f t="shared" si="0"/>
        <v>1.76106194690266</v>
      </c>
      <c r="K4" s="45">
        <f>AVERAGE('Small slabs'!AE6,'Small slabs'!AG6,'Small slabs'!AI6,'Small slabs'!AK6,'Small slabs'!BG6,'Small slabs'!BI6,'Small slabs'!BK6,'Small slabs'!BM6)</f>
        <v>4.375</v>
      </c>
      <c r="L4" s="45">
        <f>AVERAGE('Small slabs'!AF6,'Small slabs'!AH6,'Small slabs'!AJ6,'Small slabs'!AL6,'Small slabs'!BH6,'Small slabs'!BJ6,'Small slabs'!BL6,'Small slabs'!BN6)</f>
        <v>3.4125</v>
      </c>
      <c r="M4" s="45">
        <f t="shared" si="1"/>
        <v>1.28205128205128</v>
      </c>
      <c r="N4" s="45">
        <f>AVERAGE('Small slabs'!AM6,'Small slabs'!AO6,'Small slabs'!AQ6,'Small slabs'!AS6,'Small slabs'!BO6,'Small slabs'!BQ6,'Small slabs'!BS6,'Small slabs'!BU6)</f>
        <v>4.275</v>
      </c>
      <c r="O4" s="45">
        <f>AVERAGE('Small slabs'!AN6,'Small slabs'!AP6,'Small slabs'!AR6,'Small slabs'!AT6,'Small slabs'!BP6,'Small slabs'!BR6,'Small slabs'!BT6,'Small slabs'!BV6)</f>
        <v>3.365</v>
      </c>
      <c r="P4" s="45">
        <f t="shared" si="2"/>
        <v>1.2704309063893</v>
      </c>
      <c r="Q4" s="48"/>
      <c r="R4" s="49">
        <f>AVERAGE('Small slabs'!AD6,'Small slabs'!AE6,'Small slabs'!AF6,'Small slabs'!AG6)</f>
        <v>3.625</v>
      </c>
      <c r="S4" s="13">
        <f>AVERAGE('Small slabs'!W6,'Small slabs'!Y6,'Small slabs'!AA6,'Small slabs'!AC6)</f>
        <v>4.55</v>
      </c>
      <c r="T4" s="13">
        <f>AVERAGE('Small slabs'!X6,'Small slabs'!Z6,'Small slabs'!AB6,'Small slabs'!AD6)</f>
        <v>2.65</v>
      </c>
      <c r="U4" s="13">
        <f>AVERAGE('Small slabs'!AE6,'Small slabs'!AG6,'Small slabs'!AI6,'Small slabs'!AK6)</f>
        <v>4.575</v>
      </c>
      <c r="V4" s="13">
        <f>AVERAGE('Small slabs'!AF6,'Small slabs'!AH6,'Small slabs'!AJ6,'Small slabs'!AL6)</f>
        <v>3.3</v>
      </c>
      <c r="W4" s="13">
        <f>AVERAGE('Small slabs'!AM6,'Small slabs'!AO6,'Small slabs'!AQ6,'Small slabs'!AS6)</f>
        <v>4.2</v>
      </c>
      <c r="X4" s="13">
        <f>AVERAGE('Small slabs'!AN6,'Small slabs'!AP6,'Small slabs'!AR6,'Small slabs'!AT6)</f>
        <v>3.45</v>
      </c>
      <c r="Y4" s="49">
        <f>AVERAGE('Small slabs'!AU6,'Small slabs'!AV6,'Small slabs'!AW6,'Small slabs'!AX6)</f>
        <v>12</v>
      </c>
      <c r="Z4" s="13">
        <f>AVERAGE('Small slabs'!AY6,'Small slabs'!BA6,'Small slabs'!BC6,'Small slabs'!BE6)</f>
        <v>5.4</v>
      </c>
      <c r="AA4" s="13">
        <f>AVERAGE('Small slabs'!AZ6,'Small slabs'!BB6,'Small slabs'!BD6,'Small slabs'!BF6)</f>
        <v>3</v>
      </c>
      <c r="AB4" s="13">
        <f>AVERAGE('Small slabs'!BG6,'Small slabs'!BI6,'Small slabs'!BK6,'Small slabs'!BM6)</f>
        <v>4.175</v>
      </c>
      <c r="AC4" s="13">
        <f>AVERAGE('Small slabs'!BH6,'Small slabs'!BJ6,'Small slabs'!BL6,'Small slabs'!BN6)</f>
        <v>3.525</v>
      </c>
      <c r="AD4" s="13">
        <f>AVERAGE('Small slabs'!BO6,'Small slabs'!BQ6,'Small slabs'!BS6,'Small slabs'!BU6)</f>
        <v>4.35</v>
      </c>
      <c r="AE4" s="13">
        <f>AVERAGE('Small slabs'!BP6,'Small slabs'!BR6,'Small slabs'!BT6,'Small slabs'!BV6)</f>
        <v>3.2800000000000002</v>
      </c>
      <c r="AF4" s="11"/>
    </row>
    <row r="5" spans="1:32" ht="12.75">
      <c r="A5" s="44" t="s">
        <v>28</v>
      </c>
      <c r="B5" s="45">
        <f>AVERAGE('LPP-IC-0030'!C5,'LPP-IC-0030'!D5,'LPP-IC-0030'!E5,'LPP-IC-0030'!F5,'LPP-IC-0030'!G5,'LPP-IC-0030'!H5,'LPP-IC-0030'!I5,'LPP-IC-0030'!J5)</f>
        <v>22.75</v>
      </c>
      <c r="C5" s="45">
        <f>AVERAGE('LPP-IC-0030'!K5,'LPP-IC-0030'!L5,'LPP-IC-0030'!M5,'LPP-IC-0030'!N5,'LPP-IC-0030'!O5,'LPP-IC-0030'!P5,'LPP-IC-0030'!Q5,'LPP-IC-0030'!R5)</f>
        <v>1.675</v>
      </c>
      <c r="D5" s="45">
        <f>AVERAGE('LPP-IC-0030'!S5,'LPP-IC-0030'!T5,'LPP-IC-0030'!U5,'LPP-IC-0030'!V5,'LPP-IC-0030'!W5,'LPP-IC-0030'!X5,'LPP-IC-0030'!Y5,'LPP-IC-0030'!Z5)</f>
        <v>0.073654338889013</v>
      </c>
      <c r="E5" s="45">
        <f>AVERAGE('LPP-IC-0030'!AA5,'LPP-IC-0030'!AB5,'LPP-IC-0030'!AC5,'LPP-IC-0030'!AD5,'LPP-IC-0030'!AE5,'LPP-IC-0030'!AF5,'LPP-IC-0030'!AG5,'LPP-IC-0030'!AH5)</f>
        <v>5.48571428571429</v>
      </c>
      <c r="F5" s="46">
        <f>AVERAGE('LPP-IC-0030'!AI5:AP5,'LPP-IC-0030'!CM5:CT5)</f>
        <v>10.9166666666667</v>
      </c>
      <c r="G5" s="44" t="s">
        <v>28</v>
      </c>
      <c r="H5" s="45">
        <f>AVERAGE('LPP-IC-0030'!AQ5,'LPP-IC-0030'!AS5,'LPP-IC-0030'!AU5,'LPP-IC-0030'!AW5,'LPP-IC-0030'!AY5,'LPP-IC-0030'!BA5,'LPP-IC-0030'!BC5,'LPP-IC-0030'!BE5,'LPP-IC-0030'!CU5,'LPP-IC-0030'!CW5,'LPP-IC-0030'!CY5,'LPP-IC-0030'!DA5,'LPP-IC-0030'!DC5,'LPP-IC-0030'!DE5,'LPP-IC-0030'!DG5,'LPP-IC-0030'!DI5)</f>
        <v>4.4275</v>
      </c>
      <c r="I5" s="45">
        <f>AVERAGE('LPP-IC-0030'!AR5,'LPP-IC-0030'!AT5,'LPP-IC-0030'!AV5,'LPP-IC-0030'!AX5,'LPP-IC-0030'!AZ5,'LPP-IC-0030'!BB5,'LPP-IC-0030'!BD5,'LPP-IC-0030'!BF5,'LPP-IC-0030'!CV5,'LPP-IC-0030'!CX5,'LPP-IC-0030'!CZ5,'LPP-IC-0030'!DB5,'LPP-IC-0030'!DD5,'LPP-IC-0030'!DF5,'LPP-IC-0030'!DH5,'LPP-IC-0030'!DJ5)</f>
        <v>2.725</v>
      </c>
      <c r="J5" s="45">
        <f t="shared" si="0"/>
        <v>1.62477064220184</v>
      </c>
      <c r="K5" s="45">
        <f>AVERAGE('LPP-IC-0030'!BG5,'LPP-IC-0030'!BI5,'LPP-IC-0030'!BK5,'LPP-IC-0030'!BM5,'LPP-IC-0030'!BO5,'LPP-IC-0030'!BQ5,'LPP-IC-0030'!BS5,'LPP-IC-0030'!BU5,'LPP-IC-0030'!DK5,'LPP-IC-0030'!DM5,'LPP-IC-0030'!DO5,'LPP-IC-0030'!DQ5,'LPP-IC-0030'!DS5,'LPP-IC-0030'!DU5,'LPP-IC-0030'!DW5,'LPP-IC-0030'!DY5)</f>
        <v>4.13125</v>
      </c>
      <c r="L5" s="45">
        <f>AVERAGE('LPP-IC-0030'!BH5,'LPP-IC-0030'!BJ5,'LPP-IC-0030'!BL5,'LPP-IC-0030'!BN5,'LPP-IC-0030'!BP5,'LPP-IC-0030'!BR5,'LPP-IC-0030'!BT5,'LPP-IC-0030'!BV5,'LPP-IC-0030'!DL5,'LPP-IC-0030'!DN5,'LPP-IC-0030'!DP5,'LPP-IC-0030'!DR5,'LPP-IC-0030'!DT5,'LPP-IC-0030'!DV5,'LPP-IC-0030'!DX5,'LPP-IC-0030'!DZ5)</f>
        <v>2.77125</v>
      </c>
      <c r="M5" s="45">
        <f t="shared" si="1"/>
        <v>1.49075327018493</v>
      </c>
      <c r="N5" s="45">
        <f>AVERAGE('LPP-IC-0030'!BW5,'LPP-IC-0030'!BY5,'LPP-IC-0030'!CA5,'LPP-IC-0030'!CC5,'LPP-IC-0030'!CE5,'LPP-IC-0030'!CG5,'LPP-IC-0030'!CI5,'LPP-IC-0030'!CK5,'LPP-IC-0030'!BW5,'LPP-IC-0030'!BY5,'LPP-IC-0030'!CA5,'LPP-IC-0030'!CC5,'LPP-IC-0030'!EI5,'LPP-IC-0030'!EK5,'LPP-IC-0030'!EM5,'LPP-IC-0030'!EO5)</f>
        <v>4.21466666666667</v>
      </c>
      <c r="O5" s="45">
        <f>AVERAGE('LPP-IC-0030'!BX5,'LPP-IC-0030'!BZ5,'LPP-IC-0030'!CB5,'LPP-IC-0030'!CD5,'LPP-IC-0030'!CF5,'LPP-IC-0030'!CH5,'LPP-IC-0030'!CJ5,'LPP-IC-0030'!CL5,'LPP-IC-0030'!BX5,'LPP-IC-0030'!BZ5,'LPP-IC-0030'!CB5,'LPP-IC-0030'!CD5,'LPP-IC-0030'!EJ5,'LPP-IC-0030'!EL5,'LPP-IC-0030'!EN5,'LPP-IC-0030'!EP5)</f>
        <v>3.14666666666667</v>
      </c>
      <c r="P5" s="45">
        <f t="shared" si="2"/>
        <v>1.33940677966102</v>
      </c>
      <c r="Q5" s="48"/>
      <c r="R5" s="49">
        <f>AVERAGE('LPP-IC-0030'!AT5,'LPP-IC-0030'!AU5,'LPP-IC-0030'!AV5,'LPP-IC-0030'!AW5,'LPP-IC-0030'!AX5,'LPP-IC-0030'!AY5,'LPP-IC-0030'!AZ5,'LPP-IC-0030'!BA5)</f>
        <v>3.5875</v>
      </c>
      <c r="S5" s="13">
        <f>AVERAGE('LPP-IC-0030'!AQ5,'LPP-IC-0030'!AS5,'LPP-IC-0030'!AU5,'LPP-IC-0030'!AW5,'LPP-IC-0030'!AY5,'LPP-IC-0030'!BA5,'LPP-IC-0030'!BC5,'LPP-IC-0030'!BE5)</f>
        <v>4.675</v>
      </c>
      <c r="T5" s="13">
        <f>AVERAGE('LPP-IC-0030'!AR5,'LPP-IC-0030'!AT5,'LPP-IC-0030'!AV5,'LPP-IC-0030'!AX5,'LPP-IC-0030'!AZ5,'LPP-IC-0030'!BB5,'LPP-IC-0030'!BD5,'LPP-IC-0030'!BF5)</f>
        <v>2.625</v>
      </c>
      <c r="U5" s="13">
        <f>AVERAGE('LPP-IC-0030'!BG5,'LPP-IC-0030'!BI5,'LPP-IC-0030'!BK5,'LPP-IC-0030'!BM5,'LPP-IC-0030'!BO5,'LPP-IC-0030'!BQ5,'LPP-IC-0030'!BS5,'LPP-IC-0030'!BU5)</f>
        <v>4.475</v>
      </c>
      <c r="V5" s="13">
        <f>AVERAGE('LPP-IC-0030'!BH5,'LPP-IC-0030'!BJ5,'LPP-IC-0030'!BL5,'LPP-IC-0030'!BN5,'LPP-IC-0030'!BP5,'LPP-IC-0030'!BR5,'LPP-IC-0030'!BT5,'LPP-IC-0030'!BV5)</f>
        <v>2.875</v>
      </c>
      <c r="W5" s="13">
        <f>AVERAGE('LPP-IC-0030'!BW5,'LPP-IC-0030'!BY5,'LPP-IC-0030'!CA5,'LPP-IC-0030'!CC5,'LPP-IC-0030'!CE5,'LPP-IC-0030'!CG5,'LPP-IC-0030'!CI5,'LPP-IC-0030'!CK5)</f>
        <v>4.24285714285714</v>
      </c>
      <c r="X5" s="13">
        <f>AVERAGE('LPP-IC-0030'!BX5,'LPP-IC-0030'!BZ5,'LPP-IC-0030'!CB5,'LPP-IC-0030'!CD5,'LPP-IC-0030'!CF5,'LPP-IC-0030'!CH5,'LPP-IC-0030'!CJ5,'LPP-IC-0030'!CL5)</f>
        <v>3.02857142857143</v>
      </c>
      <c r="Y5" s="49">
        <f>AVERAGE('LPP-IC-0030'!CM5,'LPP-IC-0030'!CN5,'LPP-IC-0030'!CO5,'LPP-IC-0030'!CP5,'LPP-IC-0030'!CQ5,'LPP-IC-0030'!CR5,'LPP-IC-0030'!CS5,'LPP-IC-0030'!CT5)</f>
        <v>10.84</v>
      </c>
      <c r="Z5" s="13">
        <f>AVERAGE('LPP-IC-0030'!CU5,'LPP-IC-0030'!CW5,'LPP-IC-0030'!CY5,'LPP-IC-0030'!DA5,'LPP-IC-0030'!DC5,'LPP-IC-0030'!DE5,'LPP-IC-0030'!DG5,'LPP-IC-0030'!DI5)</f>
        <v>4.18</v>
      </c>
      <c r="AA5" s="13">
        <f>AVERAGE('LPP-IC-0030'!CV5,'LPP-IC-0030'!CX5,'LPP-IC-0030'!CZ5,'LPP-IC-0030'!DB5,'LPP-IC-0030'!DD5,'LPP-IC-0030'!DF5,'LPP-IC-0030'!DH5,'LPP-IC-0030'!DJ5)</f>
        <v>2.825</v>
      </c>
      <c r="AB5" s="13">
        <f>AVERAGE('LPP-IC-0030'!DK5,'LPP-IC-0030'!DM5,'LPP-IC-0030'!DO5,'LPP-IC-0030'!DQ5,'LPP-IC-0030'!DS5,'LPP-IC-0030'!DU5,'LPP-IC-0030'!DW5,'LPP-IC-0030'!DY5)</f>
        <v>3.7875</v>
      </c>
      <c r="AC5" s="13">
        <f>AVERAGE('LPP-IC-0030'!DL5,'LPP-IC-0030'!DN5,'LPP-IC-0030'!DP5,'LPP-IC-0030'!DR5,'LPP-IC-0030'!DT5,'LPP-IC-0030'!DV5,'LPP-IC-0030'!DX5,'LPP-IC-0030'!DZ5)</f>
        <v>2.6675</v>
      </c>
      <c r="AD5" s="13">
        <f>AVERAGE('LPP-IC-0030'!BW5,'LPP-IC-0030'!BY5,'LPP-IC-0030'!CA5,'LPP-IC-0030'!CC5,'LPP-IC-0030'!EI5,'LPP-IC-0030'!EK5,'LPP-IC-0030'!EM5,'LPP-IC-0030'!EO5)</f>
        <v>4.19</v>
      </c>
      <c r="AE5" s="13">
        <f>AVERAGE('LPP-IC-0030'!BX5,'LPP-IC-0030'!BZ5,'LPP-IC-0030'!CB5,'LPP-IC-0030'!CD5,'LPP-IC-0030'!EJ5,'LPP-IC-0030'!EL5,'LPP-IC-0030'!EN5,'LPP-IC-0030'!EP5)</f>
        <v>3.25</v>
      </c>
      <c r="AF5" s="11"/>
    </row>
    <row r="6" spans="1:32" ht="14.25" customHeight="1">
      <c r="A6" s="44" t="s">
        <v>30</v>
      </c>
      <c r="B6" s="45">
        <f>AVERAGE('LPP-IC-0031'!C5,'LPP-IC-0031'!D5,'LPP-IC-0031'!E5,'LPP-IC-0031'!F5,'LPP-IC-0031'!G5,'LPP-IC-0031'!H5,'LPP-IC-0031'!I5,'LPP-IC-0031'!J5,'LPP-IC-0031'!K5)</f>
        <v>23.2244444444444</v>
      </c>
      <c r="C6" s="45">
        <f>AVERAGE('LPP-IC-0031'!L5,'LPP-IC-0031'!M5,'LPP-IC-0031'!N5,'LPP-IC-0031'!O5,'LPP-IC-0031'!P5,'LPP-IC-0031'!Q5,'LPP-IC-0031'!R5,'LPP-IC-0031'!S5,'LPP-IC-0031'!T5)</f>
        <v>1.40888888888889</v>
      </c>
      <c r="D6" s="45">
        <f>AVERAGE('LPP-IC-0031'!U5,'LPP-IC-0031'!V5,'LPP-IC-0031'!W5,'LPP-IC-0031'!X5,'LPP-IC-0031'!Y5,'LPP-IC-0031'!Z5,'LPP-IC-0031'!AA5,'LPP-IC-0031'!AB5,'LPP-IC-0031'!AC5)</f>
        <v>0.0605491223248923</v>
      </c>
      <c r="E6" s="45">
        <f>AVERAGE('LPP-IC-0031'!AD5,'LPP-IC-0031'!AE5,'LPP-IC-0031'!AF5,'LPP-IC-0031'!AG5,'LPP-IC-0031'!AH5,'LPP-IC-0031'!AI5,'LPP-IC-0031'!AJ5,'LPP-IC-0031'!AK5,'LPP-IC-0031'!AL5)</f>
        <v>6.13111111111111</v>
      </c>
      <c r="F6" s="46">
        <f>AVERAGE('LPP-IC-0031'!AM5:AU5,'LPP-IC-0031'!CX5:DF5)</f>
        <v>11.74875</v>
      </c>
      <c r="G6" s="44" t="s">
        <v>30</v>
      </c>
      <c r="H6" s="45">
        <f>AVERAGE('LPP-IC-0031'!AV5,'LPP-IC-0031'!AX5,'LPP-IC-0031'!AZ5,'LPP-IC-0031'!BB5,'LPP-IC-0031'!BD5,'LPP-IC-0031'!BF5,'LPP-IC-0031'!BH5,'LPP-IC-0031'!BJ5,'LPP-IC-0031'!BL5,'LPP-IC-0031'!DG5,'LPP-IC-0031'!DI5,'LPP-IC-0031'!DK5,'LPP-IC-0031'!DM5,'LPP-IC-0031'!DO5,'LPP-IC-0031'!DQ5,'LPP-IC-0031'!DS5,'LPP-IC-0031'!DU5,'LPP-IC-0031'!DW5)</f>
        <v>4.59625</v>
      </c>
      <c r="I6" s="45">
        <f>AVERAGE('LPP-IC-0031'!AW5,'LPP-IC-0031'!AY5,'LPP-IC-0031'!BA5,'LPP-IC-0031'!BC5,'LPP-IC-0031'!BE5,'LPP-IC-0031'!BG5,'LPP-IC-0031'!BI5,'LPP-IC-0031'!BK5,'LPP-IC-0031'!BM5,'LPP-IC-0031'!DH5,'LPP-IC-0031'!DJ5,'LPP-IC-0031'!DL5,'LPP-IC-0031'!DN5,'LPP-IC-0031'!DP5,'LPP-IC-0031'!DR5,'LPP-IC-0031'!DT5,'LPP-IC-0031'!DV5,'LPP-IC-0031'!DX5)</f>
        <v>2.97125</v>
      </c>
      <c r="J6" s="45">
        <f t="shared" si="0"/>
        <v>1.54690786705932</v>
      </c>
      <c r="K6" s="45">
        <f>AVERAGE('LPP-IC-0031'!BN5,'LPP-IC-0031'!BP5,'LPP-IC-0031'!BR5,'LPP-IC-0031'!BT5,'LPP-IC-0031'!BV5,'LPP-IC-0031'!BX5,'LPP-IC-0031'!BZ5,'LPP-IC-0031'!CB5,'LPP-IC-0031'!CD5,'LPP-IC-0031'!DY5,'LPP-IC-0031'!EA5,'LPP-IC-0031'!EC5,'LPP-IC-0031'!EE5,'LPP-IC-0031'!EG5,'LPP-IC-0031'!EI5,'LPP-IC-0031'!EK5,'LPP-IC-0031'!EM5,'LPP-IC-0031'!EO5)</f>
        <v>4.52666666666667</v>
      </c>
      <c r="L6" s="45">
        <f>AVERAGE('LPP-IC-0031'!BO5,'LPP-IC-0031'!BQ5,'LPP-IC-0031'!BS5,'LPP-IC-0031'!BU5,'LPP-IC-0031'!BW5,'LPP-IC-0031'!BY5,'LPP-IC-0031'!CA5,'LPP-IC-0031'!CC5,'LPP-IC-0031'!CE5,'LPP-IC-0031'!DZ5,'LPP-IC-0031'!EB5,'LPP-IC-0031'!ED5,'LPP-IC-0031'!EF5,'LPP-IC-0031'!EH5,'LPP-IC-0031'!EJ5,'LPP-IC-0031'!EL5,'LPP-IC-0031'!EN5,'LPP-IC-0031'!EP5)</f>
        <v>3.07058823529412</v>
      </c>
      <c r="M6" s="45">
        <f t="shared" si="1"/>
        <v>1.47420178799489</v>
      </c>
      <c r="N6" s="45">
        <f>AVERAGE('LPP-IC-0031'!CF5,'LPP-IC-0031'!CH5,'LPP-IC-0031'!CJ5,'LPP-IC-0031'!CL5,'LPP-IC-0031'!CN5,'LPP-IC-0031'!CP5,'LPP-IC-0031'!CR5,'LPP-IC-0031'!CT5,'LPP-IC-0031'!CV5,'LPP-IC-0031'!CF5,'LPP-IC-0031'!CH5,'LPP-IC-0031'!CJ5,'LPP-IC-0031'!CL5,'LPP-IC-0031'!EY5,'LPP-IC-0031'!FA5,'LPP-IC-0031'!FC5,'LPP-IC-0031'!FE5,'LPP-IC-0031'!FG5)</f>
        <v>4.756</v>
      </c>
      <c r="O6" s="45">
        <f>AVERAGE('LPP-IC-0031'!CG5,'LPP-IC-0031'!CI5,'LPP-IC-0031'!CK5,'LPP-IC-0031'!CM5,'LPP-IC-0031'!CO5,'LPP-IC-0031'!CQ5,'LPP-IC-0031'!CS5,'LPP-IC-0031'!CU5,'LPP-IC-0031'!CW5,'LPP-IC-0031'!CG5,'LPP-IC-0031'!CI5,'LPP-IC-0031'!CK5,'LPP-IC-0031'!CM5,'LPP-IC-0031'!EZ5,'LPP-IC-0031'!FB5,'LPP-IC-0031'!FD5,'LPP-IC-0031'!FF5,'LPP-IC-0031'!FH5)</f>
        <v>3.81466666666667</v>
      </c>
      <c r="P6" s="45">
        <f t="shared" si="2"/>
        <v>1.24676686473261</v>
      </c>
      <c r="Q6" s="48"/>
      <c r="R6" s="49">
        <f>AVERAGE('LPP-IC-0031'!AX5,'LPP-IC-0031'!AY5,'LPP-IC-0031'!AZ5,'LPP-IC-0031'!BA5,'LPP-IC-0031'!BB5,'LPP-IC-0031'!BC5,'LPP-IC-0031'!BD5,'LPP-IC-0031'!BE5,'LPP-IC-0031'!BF5)</f>
        <v>3.7279999999999998</v>
      </c>
      <c r="S6" s="13">
        <f>AVERAGE('LPP-IC-0031'!AV5,'LPP-IC-0031'!AX5,'LPP-IC-0031'!AZ5,'LPP-IC-0031'!BB5,'LPP-IC-0031'!BD5,'LPP-IC-0031'!BF5,'LPP-IC-0031'!BH5,'LPP-IC-0031'!BJ5,'LPP-IC-0031'!BL5)</f>
        <v>4.15428571428572</v>
      </c>
      <c r="T6" s="13">
        <f>AVERAGE('LPP-IC-0031'!AW5,'LPP-IC-0031'!AY5,'LPP-IC-0031'!BA5,'LPP-IC-0031'!BC5,'LPP-IC-0031'!BE5,'LPP-IC-0031'!BG5,'LPP-IC-0031'!BI5,'LPP-IC-0031'!BK5,'LPP-IC-0031'!BM5)</f>
        <v>3.11428571428571</v>
      </c>
      <c r="U6" s="13">
        <f>AVERAGE('LPP-IC-0031'!BN5,'LPP-IC-0031'!BP5,'LPP-IC-0031'!BR5,'LPP-IC-0031'!BT5,'LPP-IC-0031'!BV5,'LPP-IC-0031'!BX5,'LPP-IC-0031'!BZ5,'LPP-IC-0031'!CB5,'LPP-IC-0031'!CD5)</f>
        <v>4.27111111111111</v>
      </c>
      <c r="V6" s="13">
        <f>AVERAGE('LPP-IC-0031'!BO5,'LPP-IC-0031'!BQ5,'LPP-IC-0031'!BS5,'LPP-IC-0031'!BU5,'LPP-IC-0031'!BW5,'LPP-IC-0031'!BY5,'LPP-IC-0031'!CA5,'LPP-IC-0031'!CC5,'LPP-IC-0031'!CE5)</f>
        <v>3.12</v>
      </c>
      <c r="W6" s="13">
        <f>AVERAGE('LPP-IC-0031'!CF5,'LPP-IC-0031'!CH5,'LPP-IC-0031'!CJ5,'LPP-IC-0031'!CL5,'LPP-IC-0031'!CN5,'LPP-IC-0031'!CP5,'LPP-IC-0031'!CR5,'LPP-IC-0031'!CT5,'LPP-IC-0031'!CV5)</f>
        <v>4.40285714285714</v>
      </c>
      <c r="X6" s="13">
        <f>AVERAGE('LPP-IC-0031'!CG5,'LPP-IC-0031'!CI5,'LPP-IC-0031'!CK5,'LPP-IC-0031'!CM5,'LPP-IC-0031'!CO5,'LPP-IC-0031'!CQ5,'LPP-IC-0031'!CS5,'LPP-IC-0031'!CU5,'LPP-IC-0031'!CW5)</f>
        <v>3.70571428571429</v>
      </c>
      <c r="Y6" s="49">
        <f>AVERAGE('LPP-IC-0031'!CX5,'LPP-IC-0031'!CY5,'LPP-IC-0031'!CZ5,'LPP-IC-0031'!DA5,'LPP-IC-0031'!DB5,'LPP-IC-0031'!DC5,'LPP-IC-0031'!DD5,'LPP-IC-0031'!DE5,'LPP-IC-0031'!DF5)</f>
        <v>11.6777777777778</v>
      </c>
      <c r="Z6" s="13">
        <f>AVERAGE('LPP-IC-0031'!DG5,'LPP-IC-0031'!DI5,'LPP-IC-0031'!DK5,'LPP-IC-0031'!DM5,'LPP-IC-0031'!DO5,'LPP-IC-0031'!DQ5,'LPP-IC-0031'!DS5,'LPP-IC-0031'!DU5,'LPP-IC-0031'!DW5)</f>
        <v>4.94</v>
      </c>
      <c r="AA6" s="13">
        <f>AVERAGE('LPP-IC-0031'!DH5,'LPP-IC-0031'!DJ5,'LPP-IC-0031'!DL5,'LPP-IC-0031'!DN5,'LPP-IC-0031'!DP5,'LPP-IC-0031'!DR5,'LPP-IC-0031'!DT5,'LPP-IC-0031'!DV5,'LPP-IC-0031'!DX5)</f>
        <v>2.86</v>
      </c>
      <c r="AB6" s="13">
        <f>AVERAGE('LPP-IC-0031'!DY5,'LPP-IC-0031'!EA5,'LPP-IC-0031'!EC5,'LPP-IC-0031'!EE5,'LPP-IC-0031'!EG5,'LPP-IC-0031'!EI5,'LPP-IC-0031'!EK5,'LPP-IC-0031'!EM5,'LPP-IC-0031'!EO5)</f>
        <v>4.78222222222222</v>
      </c>
      <c r="AC6" s="13">
        <f>AVERAGE('LPP-IC-0031'!DZ5,'LPP-IC-0031'!EB5,'LPP-IC-0031'!ED5,'LPP-IC-0031'!EF5,'LPP-IC-0031'!EH5,'LPP-IC-0031'!EJ5,'LPP-IC-0031'!EL5,'LPP-IC-0031'!EN5,'LPP-IC-0031'!EP5)</f>
        <v>3.015</v>
      </c>
      <c r="AD6" s="13">
        <f>AVERAGE('LPP-IC-0031'!CF5,'LPP-IC-0031'!CH5,'LPP-IC-0031'!CJ5,'LPP-IC-0031'!CL5,'LPP-IC-0031'!EY5,'LPP-IC-0031'!FA5,'LPP-IC-0031'!FC5,'LPP-IC-0031'!FE5,'LPP-IC-0031'!FG5)</f>
        <v>5.065</v>
      </c>
      <c r="AE6" s="13">
        <f>AVERAGE('LPP-IC-0031'!CG5,'LPP-IC-0031'!CI5,'LPP-IC-0031'!CK5,'LPP-IC-0031'!CM5,'LPP-IC-0031'!EZ5,'LPP-IC-0031'!FB5,'LPP-IC-0031'!FD5,'LPP-IC-0031'!FF5,'LPP-IC-0031'!FH5)</f>
        <v>3.91</v>
      </c>
      <c r="AF6" s="11"/>
    </row>
    <row r="7" spans="1:32" ht="12.75">
      <c r="A7" s="44" t="s">
        <v>23</v>
      </c>
      <c r="B7" s="45">
        <f>AVERAGE('Small slabs'!C7,'Small slabs'!D7,'Small slabs'!E7,'Small slabs'!F7)</f>
        <v>22.1</v>
      </c>
      <c r="C7" s="45">
        <f>AVERAGE('Small slabs'!G7,'Small slabs'!H7,'Small slabs'!I7,'Small slabs'!J7)</f>
        <v>1.9500000000000002</v>
      </c>
      <c r="D7" s="45">
        <f>AVERAGE('Small slabs'!K7,'Small slabs'!L7,'Small slabs'!M7,'Small slabs'!N7)</f>
        <v>0.08637134947606019</v>
      </c>
      <c r="E7" s="45">
        <f>AVERAGE('Small slabs'!S7,'Small slabs'!T7,'Small slabs'!U7,'Small slabs'!V7)</f>
        <v>10.9</v>
      </c>
      <c r="F7" s="46">
        <f>AVERAGE('Small slabs'!S7:V7,'Small slabs'!AU7:AX7)</f>
        <v>11.4</v>
      </c>
      <c r="G7" s="44" t="s">
        <v>23</v>
      </c>
      <c r="H7" s="47">
        <f>AVERAGE('Small slabs'!W7,'Small slabs'!Y7,'Small slabs'!AA7,'Small slabs'!AC7,'Small slabs'!AY7,'Small slabs'!BA7,'Small slabs'!BC7,'Small slabs'!BE7)</f>
        <v>4.9625</v>
      </c>
      <c r="I7" s="45">
        <f>AVERAGE('Small slabs'!X7,'Small slabs'!Z7,'Small slabs'!AB7,'Small slabs'!AD7,'Small slabs'!AZ7,'Small slabs'!BB7,'Small slabs'!BD7,'Small slabs'!BF7)</f>
        <v>3.1</v>
      </c>
      <c r="J7" s="45">
        <f t="shared" si="0"/>
        <v>1.6008064516129</v>
      </c>
      <c r="K7" s="45">
        <f>AVERAGE('Small slabs'!AE7,'Small slabs'!AG7,'Small slabs'!AI7,'Small slabs'!AK7,'Small slabs'!BG7,'Small slabs'!BI7,'Small slabs'!BK7,'Small slabs'!BM7)</f>
        <v>4.4375</v>
      </c>
      <c r="L7" s="45">
        <f>AVERAGE('Small slabs'!AF7,'Small slabs'!AH7,'Small slabs'!AJ7,'Small slabs'!AL7,'Small slabs'!BH7,'Small slabs'!BJ7,'Small slabs'!BL7,'Small slabs'!BN7)</f>
        <v>3.0125</v>
      </c>
      <c r="M7" s="45">
        <f t="shared" si="1"/>
        <v>1.47302904564315</v>
      </c>
      <c r="N7" s="45">
        <f>AVERAGE('Small slabs'!AM7,'Small slabs'!AO7,'Small slabs'!AQ7,'Small slabs'!AS7,'Small slabs'!BO7,'Small slabs'!BQ7,'Small slabs'!BS7,'Small slabs'!BU7)</f>
        <v>4.7714285714285705</v>
      </c>
      <c r="O7" s="45">
        <f>AVERAGE('Small slabs'!AN7,'Small slabs'!AP7,'Small slabs'!AR7,'Small slabs'!AT7,'Small slabs'!BP7,'Small slabs'!BR7,'Small slabs'!BT7,'Small slabs'!BV7)</f>
        <v>3.5285714285714302</v>
      </c>
      <c r="P7" s="45">
        <f t="shared" si="2"/>
        <v>1.35222672064777</v>
      </c>
      <c r="Q7" s="48"/>
      <c r="R7" s="49">
        <f>AVERAGE('Small slabs'!AD7,'Small slabs'!AE7,'Small slabs'!AF7,'Small slabs'!AG7)</f>
        <v>4.125</v>
      </c>
      <c r="S7" s="13">
        <f>AVERAGE('Small slabs'!W7,'Small slabs'!Y7,'Small slabs'!AA7,'Small slabs'!AC7)</f>
        <v>5.3</v>
      </c>
      <c r="T7" s="13">
        <f>AVERAGE('Small slabs'!X7,'Small slabs'!Z7,'Small slabs'!AB7,'Small slabs'!AD7)</f>
        <v>3.275</v>
      </c>
      <c r="U7" s="13">
        <f>AVERAGE('Small slabs'!AE7,'Small slabs'!AG7,'Small slabs'!AI7,'Small slabs'!AK7)</f>
        <v>4.7</v>
      </c>
      <c r="V7" s="13">
        <f>AVERAGE('Small slabs'!AF7,'Small slabs'!AH7,'Small slabs'!AJ7,'Small slabs'!AL7)</f>
        <v>3.075</v>
      </c>
      <c r="W7" s="13">
        <f>AVERAGE('Small slabs'!AM7,'Small slabs'!AO7,'Small slabs'!AQ7,'Small slabs'!AS7)</f>
        <v>4.7</v>
      </c>
      <c r="X7" s="13">
        <f>AVERAGE('Small slabs'!AN7,'Small slabs'!AP7,'Small slabs'!AR7,'Small slabs'!AT7)</f>
        <v>3.475</v>
      </c>
      <c r="Y7" s="49">
        <f>AVERAGE('Small slabs'!AU7,'Small slabs'!AV7,'Small slabs'!AW7,'Small slabs'!AX7)</f>
        <v>13.4</v>
      </c>
      <c r="Z7" s="13">
        <f>AVERAGE('Small slabs'!AY7,'Small slabs'!BA7,'Small slabs'!BC7,'Small slabs'!BE7)</f>
        <v>4.625</v>
      </c>
      <c r="AA7" s="13">
        <f>AVERAGE('Small slabs'!AZ7,'Small slabs'!BB7,'Small slabs'!BD7,'Small slabs'!BF7)</f>
        <v>2.925</v>
      </c>
      <c r="AB7" s="13">
        <f>AVERAGE('Small slabs'!BG7,'Small slabs'!BI7,'Small slabs'!BK7,'Small slabs'!BM7)</f>
        <v>4.175</v>
      </c>
      <c r="AC7" s="13">
        <f>AVERAGE('Small slabs'!BH7,'Small slabs'!BJ7,'Small slabs'!BL7,'Small slabs'!BN7)</f>
        <v>2.95</v>
      </c>
      <c r="AD7" s="13">
        <f>AVERAGE('Small slabs'!BO7,'Small slabs'!BQ7,'Small slabs'!BS7,'Small slabs'!BU7)</f>
        <v>4.86666666666667</v>
      </c>
      <c r="AE7" s="13">
        <f>AVERAGE('Small slabs'!BP7,'Small slabs'!BR7,'Small slabs'!BT7,'Small slabs'!BV7)</f>
        <v>3.6</v>
      </c>
      <c r="AF7" s="11"/>
    </row>
    <row r="8" spans="1:32" ht="12.75">
      <c r="A8" s="44" t="s">
        <v>24</v>
      </c>
      <c r="B8" s="45">
        <f>AVERAGE('Small slabs'!C8,'Small slabs'!D8,'Small slabs'!E8,'Small slabs'!F8)</f>
        <v>23.55</v>
      </c>
      <c r="C8" s="45">
        <f>AVERAGE('Small slabs'!G8,'Small slabs'!H8,'Small slabs'!I8,'Small slabs'!J8)</f>
        <v>3.11</v>
      </c>
      <c r="D8" s="45">
        <f>AVERAGE('Small slabs'!K8,'Small slabs'!L8,'Small slabs'!M8,'Small slabs'!N8)</f>
        <v>0.0975100686908464</v>
      </c>
      <c r="E8" s="45">
        <f>AVERAGE('Small slabs'!S8,'Small slabs'!T8,'Small slabs'!U8,'Small slabs'!V8)</f>
        <v>11.175</v>
      </c>
      <c r="F8" s="46">
        <f>AVERAGE('Small slabs'!S8:V8,'Small slabs'!AU8:AX8)</f>
        <v>11.2714285714286</v>
      </c>
      <c r="G8" s="44" t="s">
        <v>24</v>
      </c>
      <c r="H8" s="47">
        <f>AVERAGE('Small slabs'!W8,'Small slabs'!Y8,'Small slabs'!AA8,'Small slabs'!AC8,'Small slabs'!AY8,'Small slabs'!BA8,'Small slabs'!BC8,'Small slabs'!BE8)</f>
        <v>4.28</v>
      </c>
      <c r="I8" s="45">
        <f>AVERAGE('Small slabs'!X8,'Small slabs'!Z8,'Small slabs'!AB8,'Small slabs'!AD8,'Small slabs'!AZ8,'Small slabs'!BB8,'Small slabs'!BD8,'Small slabs'!BF8)</f>
        <v>2.84</v>
      </c>
      <c r="J8" s="45">
        <f t="shared" si="0"/>
        <v>1.50704225352113</v>
      </c>
      <c r="K8" s="45">
        <f>AVERAGE('Small slabs'!AE8,'Small slabs'!AG8,'Small slabs'!AI8,'Small slabs'!AK8,'Small slabs'!BG8,'Small slabs'!BI8,'Small slabs'!BK8,'Small slabs'!BM8)</f>
        <v>4.725</v>
      </c>
      <c r="L8" s="45">
        <f>AVERAGE('Small slabs'!AF8,'Small slabs'!AH8,'Small slabs'!AJ8,'Small slabs'!AL8,'Small slabs'!BH8,'Small slabs'!BJ8,'Small slabs'!BL8,'Small slabs'!BN8)</f>
        <v>3.275</v>
      </c>
      <c r="M8" s="45">
        <f t="shared" si="1"/>
        <v>1.44274809160305</v>
      </c>
      <c r="N8" s="45">
        <f>AVERAGE('Small slabs'!AM8,'Small slabs'!AO8,'Small slabs'!AQ8,'Small slabs'!AS8,'Small slabs'!BO8,'Small slabs'!BQ8,'Small slabs'!BS8,'Small slabs'!BU8)</f>
        <v>5.4125</v>
      </c>
      <c r="O8" s="45">
        <f>AVERAGE('Small slabs'!AN8,'Small slabs'!AP8,'Small slabs'!AR8,'Small slabs'!AT8,'Small slabs'!BP8,'Small slabs'!BR8,'Small slabs'!BT8,'Small slabs'!BV8)</f>
        <v>3.7375</v>
      </c>
      <c r="P8" s="45">
        <f t="shared" si="2"/>
        <v>1.44816053511706</v>
      </c>
      <c r="Q8" s="48"/>
      <c r="R8" s="49">
        <f>AVERAGE('Small slabs'!AD8,'Small slabs'!AE8,'Small slabs'!AF8,'Small slabs'!AG8)</f>
        <v>3.725</v>
      </c>
      <c r="S8" s="13">
        <f>AVERAGE('Small slabs'!W8,'Small slabs'!Y8,'Small slabs'!AA8,'Small slabs'!AC8)</f>
        <v>4.56666666666667</v>
      </c>
      <c r="T8" s="13">
        <f>AVERAGE('Small slabs'!X8,'Small slabs'!Z8,'Small slabs'!AB8,'Small slabs'!AD8)</f>
        <v>2.9</v>
      </c>
      <c r="U8" s="13">
        <f>AVERAGE('Small slabs'!AE8,'Small slabs'!AG8,'Small slabs'!AI8,'Small slabs'!AK8)</f>
        <v>4.825</v>
      </c>
      <c r="V8" s="13">
        <f>AVERAGE('Small slabs'!AF8,'Small slabs'!AH8,'Small slabs'!AJ8,'Small slabs'!AL8)</f>
        <v>3.35</v>
      </c>
      <c r="W8" s="13">
        <f>AVERAGE('Small slabs'!AM8,'Small slabs'!AO8,'Small slabs'!AQ8,'Small slabs'!AS8)</f>
        <v>5.2</v>
      </c>
      <c r="X8" s="13">
        <f>AVERAGE('Small slabs'!AN8,'Small slabs'!AP8,'Small slabs'!AR8,'Small slabs'!AT8)</f>
        <v>3.3</v>
      </c>
      <c r="Y8" s="49">
        <f>AVERAGE('Small slabs'!AU8,'Small slabs'!AV8,'Small slabs'!AW8,'Small slabs'!AX8)</f>
        <v>11.4</v>
      </c>
      <c r="Z8" s="13">
        <f>AVERAGE('Small slabs'!AY8,'Small slabs'!BA8,'Small slabs'!BC8,'Small slabs'!BE8)</f>
        <v>3.85</v>
      </c>
      <c r="AA8" s="13">
        <f>AVERAGE('Small slabs'!AZ8,'Small slabs'!BB8,'Small slabs'!BD8,'Small slabs'!BF8)</f>
        <v>2.75</v>
      </c>
      <c r="AB8" s="13">
        <f>AVERAGE('Small slabs'!BG8,'Small slabs'!BI8,'Small slabs'!BK8,'Small slabs'!BM8)</f>
        <v>4.625</v>
      </c>
      <c r="AC8" s="13">
        <f>AVERAGE('Small slabs'!BH8,'Small slabs'!BJ8,'Small slabs'!BL8,'Small slabs'!BN8)</f>
        <v>3.2</v>
      </c>
      <c r="AD8" s="13">
        <f>AVERAGE('Small slabs'!BO8,'Small slabs'!BQ8,'Small slabs'!BS8,'Small slabs'!BU8)</f>
        <v>5.625</v>
      </c>
      <c r="AE8" s="13">
        <f>AVERAGE('Small slabs'!BP8,'Small slabs'!BR8,'Small slabs'!BT8,'Small slabs'!BV8)</f>
        <v>4.175</v>
      </c>
      <c r="AF8" s="11"/>
    </row>
    <row r="9" spans="1:32" s="53" customFormat="1" ht="14.25">
      <c r="A9" s="50" t="s">
        <v>45</v>
      </c>
      <c r="B9" s="51">
        <f>AVERAGE(B3,B4,B5,B6,B7,B8)</f>
        <v>22.9749074074074</v>
      </c>
      <c r="C9" s="51">
        <f>AVERAGE(C3,C4,C5,C6,C7,C8)</f>
        <v>2.21148148148148</v>
      </c>
      <c r="D9" s="51">
        <f>AVERAGE(D3,D4,D5,D6,D7,D8)</f>
        <v>0.0896932632652386</v>
      </c>
      <c r="E9" s="51">
        <f>AVERAGE(E3,E4,E5,E6,E7,E8)</f>
        <v>9.53335978835979</v>
      </c>
      <c r="F9" s="51">
        <f>AVERAGE(F3:F8)</f>
        <v>11.5728075396825</v>
      </c>
      <c r="G9" s="50" t="s">
        <v>45</v>
      </c>
      <c r="H9" s="51">
        <f>AVERAGE(H3:H8)</f>
        <v>4.775625</v>
      </c>
      <c r="I9" s="51">
        <f>AVERAGE(I3:I8)</f>
        <v>2.933125</v>
      </c>
      <c r="J9" s="51">
        <f>AVERAGE(J3:J8)</f>
        <v>1.62761479381524</v>
      </c>
      <c r="K9" s="51">
        <f>AVERAGE(K3:K8)</f>
        <v>4.52215277777778</v>
      </c>
      <c r="L9" s="51">
        <f>AVERAGE(L3:L8)</f>
        <v>3.09447303921569</v>
      </c>
      <c r="M9" s="51">
        <f>AVERAGE(M3:M8)</f>
        <v>1.46583581373933</v>
      </c>
      <c r="N9" s="51">
        <f>AVERAGE(N3:N8)</f>
        <v>4.75731349206349</v>
      </c>
      <c r="O9" s="51">
        <f>AVERAGE(O3:O8)</f>
        <v>3.56301984126984</v>
      </c>
      <c r="P9" s="51">
        <f>AVERAGE(P3:P8)</f>
        <v>1.33465586712903</v>
      </c>
      <c r="Q9" s="52"/>
      <c r="R9" s="13">
        <f>AVERAGE(R3,R4,R5,R6,R7,R8)</f>
        <v>3.71925</v>
      </c>
      <c r="S9" s="13">
        <f>AVERAGE(S3,S4,S5,S6,S7,S8)</f>
        <v>4.8618253968254</v>
      </c>
      <c r="T9" s="13">
        <f>AVERAGE(T3,T4,T5,T6,T7,T8)</f>
        <v>2.93988095238095</v>
      </c>
      <c r="U9" s="13">
        <f>AVERAGE(U3,U4,U5,U6,U7,U8)</f>
        <v>4.5785185185185195</v>
      </c>
      <c r="V9" s="13">
        <f>AVERAGE(V3,V4,V5,V6,V7,V8)</f>
        <v>3.09916666666667</v>
      </c>
      <c r="W9" s="13">
        <f>AVERAGE(W3,W4,W5,W6,W7,W8)</f>
        <v>4.65761904761905</v>
      </c>
      <c r="X9" s="13">
        <f>AVERAGE(X3,X4,X5,X6,X7,X8)</f>
        <v>3.41821428571429</v>
      </c>
      <c r="Y9" s="13">
        <f>AVERAGE(Y3,Y4,Y5,Y6,Y7,Y8)</f>
        <v>12.0307407407407</v>
      </c>
      <c r="Z9" s="13">
        <f>AVERAGE(Z3,Z4,Z5,Z6,Z7,Z8)</f>
        <v>4.64916666666667</v>
      </c>
      <c r="AA9" s="13">
        <f>AVERAGE(AA3,AA4,AA5,AA6,AA7,AA8)</f>
        <v>2.92666666666667</v>
      </c>
      <c r="AB9" s="13">
        <f>AVERAGE(AB3,AB4,AB5,AB6,AB7,AB8)</f>
        <v>4.46578703703704</v>
      </c>
      <c r="AC9" s="13">
        <f>AVERAGE(AC3,AC4,AC5,AC6,AC7,AC8)</f>
        <v>3.08875</v>
      </c>
      <c r="AD9" s="13">
        <f>AVERAGE(AD3,AD4,AD5,AD6,AD7,AD8)</f>
        <v>4.8494444444444404</v>
      </c>
      <c r="AE9" s="13">
        <f>AVERAGE(AE3,AE4,AE5,AE6,AE7,AE8)</f>
        <v>3.71916666666667</v>
      </c>
      <c r="AF9" s="13"/>
    </row>
    <row r="10" spans="1:31" s="13" customFormat="1" ht="14.25">
      <c r="A10" s="44" t="s">
        <v>46</v>
      </c>
      <c r="B10" s="46">
        <f>STDEV('Small slabs'!C5:C8,'Small slabs'!D5:D8,'Small slabs'!E5:E8,'Small slabs'!F5:F8,'LPP-IC-0030'!C5:J5,'LPP-IC-0031'!C5:K5)/B9</f>
        <v>0.0546730301404478</v>
      </c>
      <c r="C10" s="46">
        <f>STDEV('Small slabs'!G5:G8,'Small slabs'!H5:H8,'Small slabs'!I5:I8,'Small slabs'!J5:J8,'LPP-IC-0030'!K5:R5,'LPP-IC-0031'!L5:T5)/C9</f>
        <v>0.572444086029625</v>
      </c>
      <c r="D10" s="46">
        <f>STDEV('Small slabs'!K5:N8,'LPP-IC-0030'!S5:Z5,'LPP-IC-0031'!U5:AC5)/D9</f>
        <v>0.617717065205004</v>
      </c>
      <c r="E10" s="46">
        <f>STDEV('Small slabs'!O5:R8,'LPP-IC-0030'!AA5:AH5,'LPP-IC-0031'!AD5:AL5)/E9</f>
        <v>0.141923584655086</v>
      </c>
      <c r="F10" s="46">
        <f>STDEV('Small slabs'!S5:V8,'Small slabs'!AU5:AX8,'LPP-IC-0030'!AI5:AP5,'LPP-IC-0030'!CM5:CT5,'LPP-IC-0031'!AM5:AU5,'LPP-IC-0031'!CX5:DF5)/F9</f>
        <v>0.11090247731701501</v>
      </c>
      <c r="G10" s="44" t="s">
        <v>46</v>
      </c>
      <c r="H10" s="54">
        <f>#N/A</f>
        <v>0.18770411735634</v>
      </c>
      <c r="I10" s="46">
        <f>#N/A</f>
        <v>0.17234459443192</v>
      </c>
      <c r="J10" s="46"/>
      <c r="K10" s="46">
        <f>#N/A</f>
        <v>0.16782645539212</v>
      </c>
      <c r="L10" s="46">
        <f>#N/A</f>
        <v>0.148049241315155</v>
      </c>
      <c r="M10" s="46"/>
      <c r="N10" s="46">
        <f>#N/A</f>
        <v>0.16326524624712202</v>
      </c>
      <c r="O10" s="46">
        <f>#N/A</f>
        <v>0.160465265134762</v>
      </c>
      <c r="P10" s="46"/>
      <c r="Q10" s="52"/>
      <c r="R10" s="13">
        <f>STDEV('Small slabs'!AD5:AG8,'LPP-IC-0030'!AT5:BA5,'LPP-IC-0031'!AX5:BF5)</f>
        <v>0.97494221124687</v>
      </c>
      <c r="S10" s="13">
        <f>STDEV('Small slabs'!W5:W8,'Small slabs'!Y5:Y8,'Small slabs'!AA5:AA8,'Small slabs'!AC5:AC8,'LPP-IC-0030'!AQ5,'LPP-IC-0030'!AS5,'LPP-IC-0030'!AU5,'LPP-IC-0030'!AW5,'LPP-IC-0030'!AY5,'LPP-IC-0030'!BA5,'LPP-IC-0030'!BC5,'LPP-IC-0030'!BE5,'LPP-IC-0031'!AV5,'LPP-IC-0031'!AX5,'LPP-IC-0031'!AZ5,'LPP-IC-0031'!BB5,'LPP-IC-0031'!BD5,'LPP-IC-0031'!BF5,'LPP-IC-0031'!BH5,'LPP-IC-0031'!BJ5,'LPP-IC-0031'!BL5)</f>
        <v>0.9833286187301751</v>
      </c>
      <c r="T10" s="13">
        <f>STDEV('Small slabs'!X5:X8,'Small slabs'!Z5:Z8,'Small slabs'!AB5:AB8,'Small slabs'!AD5:AD8,'LPP-IC-0030'!AR5,'LPP-IC-0030'!AT5,'LPP-IC-0030'!AV5,'LPP-IC-0030'!AX5,'LPP-IC-0030'!AZ5,'LPP-IC-0030'!BB5,'LPP-IC-0030'!BD5,'LPP-IC-0030'!BF5,'LPP-IC-0031'!AW5,'LPP-IC-0031'!AY5,'LPP-IC-0031'!BA5,'LPP-IC-0031'!BC5,'LPP-IC-0031'!BE5,'LPP-IC-0031'!BG5,'LPP-IC-0031'!BI5,'LPP-IC-0031'!BK5,'LPP-IC-0031'!BM5)</f>
        <v>0.451879853831581</v>
      </c>
      <c r="U10" s="13">
        <f>STDEV('Small slabs'!AE5:AE8,'Small slabs'!AG5:AG8,'Small slabs'!AI5:AI8,'Small slabs'!AK5:AK8,'LPP-IC-0030'!BG5,'LPP-IC-0030'!BI5,'LPP-IC-0030'!BK5,'LPP-IC-0030'!BM5,'LPP-IC-0030'!BO5,'LPP-IC-0030'!BQ5,'LPP-IC-0030'!BS5,'LPP-IC-0030'!BU5,'LPP-IC-0031'!BN5,'LPP-IC-0031'!BP5,'LPP-IC-0031'!BR5,'LPP-IC-0031'!BT5,'LPP-IC-0031'!BV5,'LPP-IC-0031'!BX5,'LPP-IC-0031'!BZ5,'LPP-IC-0031'!CB5,'LPP-IC-0031'!CD5)</f>
        <v>0.582376271161627</v>
      </c>
      <c r="V10" s="13">
        <f>STDEV('Small slabs'!AF5:AF8,'Small slabs'!AH5:AH8,'Small slabs'!AJ5:AJ8,'Small slabs'!AL5:AL8,'LPP-IC-0030'!BH5,'LPP-IC-0030'!BJ5,'LPP-IC-0030'!BL5,'LPP-IC-0030'!BN5,'LPP-IC-0030'!BP5,'LPP-IC-0030'!BR5,'LPP-IC-0030'!BT5,'LPP-IC-0030'!BV5)</f>
        <v>0.38776580411451905</v>
      </c>
      <c r="W10" s="13">
        <f>STDEV('Small slabs'!AM5:AM8,'Small slabs'!AO5:AO8,'Small slabs'!AQ5:AQ8,'Small slabs'!AS5:AS8,'LPP-IC-0030'!BW5,'LPP-IC-0030'!BY5,'LPP-IC-0030'!CA5,'LPP-IC-0030'!CC5,'LPP-IC-0030'!CE5,'LPP-IC-0030'!CG5,'LPP-IC-0030'!CI5,'LPP-IC-0030'!CK5,'LPP-IC-0031'!CF5,'LPP-IC-0031'!CH5,'LPP-IC-0031'!CJ5,'LPP-IC-0031'!CL5,'LPP-IC-0031'!CN5,'LPP-IC-0031'!CP5,'LPP-IC-0031'!CR5,'LPP-IC-0031'!CT5,'LPP-IC-0031'!CV5)</f>
        <v>0.746277813359505</v>
      </c>
      <c r="X10" s="13">
        <f>STDEV('Small slabs'!AN5:AN8,'Small slabs'!AP5:AP8,'Small slabs'!AR5:AR8,'Small slabs'!AT5:AT8,'LPP-IC-0030'!BX5,'LPP-IC-0030'!BZ5,'LPP-IC-0030'!CB5,'LPP-IC-0030'!CD5,'LPP-IC-0030'!CF5,'LPP-IC-0030'!CH5,'LPP-IC-0030'!CJ5,'LPP-IC-0030'!CL5,'LPP-IC-0031'!CG5,'LPP-IC-0031'!CI5,'LPP-IC-0031'!CK5,'LPP-IC-0031'!CM5,'LPP-IC-0031'!CO5,'LPP-IC-0031'!CQ5,'LPP-IC-0031'!CS5,'LPP-IC-0031'!CU5,'LPP-IC-0031'!CW5)</f>
        <v>0.48867449147739406</v>
      </c>
      <c r="Y10" s="13">
        <f>STDEV('Small slabs'!AU5:AX8,'LPP-IC-0030'!CM5:CT5,'LPP-IC-0031'!CX5:DF5)</f>
        <v>0.95172117156539</v>
      </c>
      <c r="Z10" s="13">
        <f>STDEV('Small slabs'!AY5:AY8,'Small slabs'!BA5:BA8,'Small slabs'!BC5:BC8,'Small slabs'!BE5:BE8,'LPP-IC-0030'!CU5,'LPP-IC-0030'!CW5,'LPP-IC-0030'!CY5,'LPP-IC-0030'!DA5,'LPP-IC-0030'!DC5,'LPP-IC-0030'!DE5,'LPP-IC-0030'!DG5,'LPP-IC-0030'!DI5)</f>
        <v>0.8112221553196051</v>
      </c>
      <c r="AA10" s="13">
        <f>STDEV('Small slabs'!AZ5:AZ8,'Small slabs'!BB5:BB8,'Small slabs'!BD5:BD8,'Small slabs'!BF5:BF8,'LPP-IC-0030'!CV5,'LPP-IC-0030'!CX5,'LPP-IC-0030'!CZ5,'LPP-IC-0030'!DB5,'LPP-IC-0030'!DD5,'LPP-IC-0030'!DF5,'LPP-IC-0030'!DH5,'LPP-IC-0030'!DJ5,'LPP-IC-0031'!DH5,'LPP-IC-0031'!DJ5,'LPP-IC-0031'!DL5,'LPP-IC-0031'!DN5,'LPP-IC-0031'!DP5,'LPP-IC-0031'!DR5,'LPP-IC-0031'!DT5,'LPP-IC-0031'!DV5,'LPP-IC-0031'!DX5)</f>
        <v>0.560076031704913</v>
      </c>
      <c r="AB10" s="13">
        <f>STDEV('Small slabs'!BG5:BG8,'Small slabs'!BI5:BI8,'Small slabs'!BK5:BK8,'Small slabs'!BM5:BM8,'LPP-IC-0030'!DK5,'LPP-IC-0030'!DM5,'LPP-IC-0030'!DO5,'LPP-IC-0030'!DQ5,'LPP-IC-0030'!DS5,'LPP-IC-0030'!DU5,'LPP-IC-0030'!DW5,'LPP-IC-0030'!DY5,'LPP-IC-0031'!DY5,'LPP-IC-0031'!EA5,'LPP-IC-0031'!EC5,'LPP-IC-0031'!EE5,'LPP-IC-0031'!EG5,'LPP-IC-0031'!EI5,'LPP-IC-0031'!EK5,'LPP-IC-0031'!EM5,'LPP-IC-0031'!EO5)</f>
        <v>0.9092995972592081</v>
      </c>
      <c r="AC10" s="13">
        <f>STDEV('Small slabs'!BH5:BH8,'Small slabs'!BJ5:BJ8,'Small slabs'!BL5:BL8,'Small slabs'!BN5:BN8,'LPP-IC-0030'!DL5,'LPP-IC-0030'!DN5,'LPP-IC-0030'!DP5,'LPP-IC-0030'!DR5,'LPP-IC-0030'!DT5,'LPP-IC-0030'!DV5,'LPP-IC-0030'!DX5,'LPP-IC-0030'!DZ5,'LPP-IC-0031'!DZ5,'LPP-IC-0031'!EB5,'LPP-IC-0031'!ED5,'LPP-IC-0031'!EF5,'LPP-IC-0031'!EH5,'LPP-IC-0031'!EJ5,'LPP-IC-0031'!EL5,'LPP-IC-0031'!EN5,'LPP-IC-0031'!EP5)</f>
        <v>0.49770076189121604</v>
      </c>
      <c r="AD10" s="13">
        <f>STDEV('Small slabs'!BO5:BO8,'Small slabs'!BQ5:BQ8,'Small slabs'!BU5:BU8,'LPP-IC-0030'!BW5,'LPP-IC-0030'!BY5,'LPP-IC-0030'!CA5,'LPP-IC-0030'!CC5,'LPP-IC-0030'!EI5,'LPP-IC-0030'!EK5,'LPP-IC-0030'!EM5,'LPP-IC-0030'!EO5,'LPP-IC-0031'!CF5,'LPP-IC-0031'!CH5,'LPP-IC-0031'!CJ5,'LPP-IC-0031'!CL5,'LPP-IC-0031'!EY5,'LPP-IC-0031'!FA5,'LPP-IC-0031'!FC5,'LPP-IC-0031'!FE5,'LPP-IC-0031'!FG5)</f>
        <v>0.788274454352426</v>
      </c>
      <c r="AE10" s="13">
        <f>STDEV('Small slabs'!BP5:BP8,'Small slabs'!BR5:BR8,'Small slabs'!BT5:BT8,'Small slabs'!BV5:BV8,'LPP-IC-0030'!BX5,'LPP-IC-0030'!BZ5,'LPP-IC-0030'!CB5,'LPP-IC-0030'!CD5,'LPP-IC-0030'!EJ5,'LPP-IC-0030'!EL5,'LPP-IC-0030'!EN5,'LPP-IC-0030'!EP5,'LPP-IC-0031'!CG5,'LPP-IC-0031'!CI5,'LPP-IC-0031'!CK5,'LPP-IC-0031'!CM5,'LPP-IC-0031'!EZ5,'LPP-IC-0031'!FB5,'LPP-IC-0031'!FD5,'LPP-IC-0031'!FF5,'LPP-IC-0031'!FH5)</f>
        <v>0.6243635840257431</v>
      </c>
    </row>
    <row r="11" spans="6:17" ht="14.25">
      <c r="F11" s="55"/>
      <c r="Q11" s="56"/>
    </row>
    <row r="12" spans="6:17" ht="14.25">
      <c r="F12" s="55"/>
      <c r="Q12" s="56"/>
    </row>
    <row r="13" spans="6:17" ht="14.25">
      <c r="F13" s="55"/>
      <c r="Q13" s="56"/>
    </row>
    <row r="14" spans="6:17" ht="14.25">
      <c r="F14" s="55"/>
      <c r="Q14" s="56"/>
    </row>
    <row r="15" spans="6:17" ht="14.25">
      <c r="F15" s="55"/>
      <c r="Q15" s="56"/>
    </row>
    <row r="16" spans="1:32" ht="14.25">
      <c r="A16" s="13" t="s">
        <v>47</v>
      </c>
      <c r="B16" s="36">
        <f>AVERAGE('Small slabs'!C7,'Small slabs'!D7,'Small slabs'!E7,'Small slabs'!F7)</f>
        <v>22.1</v>
      </c>
      <c r="C16" s="36">
        <f>AVERAGE('Small slabs'!G7,'Small slabs'!H7,'Small slabs'!I7,'Small slabs'!J7)</f>
        <v>1.9500000000000002</v>
      </c>
      <c r="D16" s="36">
        <f>AVERAGE('Small slabs'!K7,'Small slabs'!L7,'Small slabs'!M7,'Small slabs'!N7)</f>
        <v>0.08637134947606019</v>
      </c>
      <c r="E16" s="36">
        <f>AVERAGE('Small slabs'!S7,'Small slabs'!T7,'Small slabs'!U7,'Small slabs'!V7)</f>
        <v>10.9</v>
      </c>
      <c r="F16" s="13"/>
      <c r="G16" s="13" t="s">
        <v>47</v>
      </c>
      <c r="H16" s="36"/>
      <c r="I16" s="36"/>
      <c r="J16" s="36"/>
      <c r="K16" s="36"/>
      <c r="L16" s="36"/>
      <c r="M16" s="36"/>
      <c r="N16" s="36"/>
      <c r="O16" s="36"/>
      <c r="P16" s="36"/>
      <c r="Q16" s="48"/>
      <c r="R16" s="36">
        <f>AVERAGE('Small slabs'!AD7,'Small slabs'!AE7,'Small slabs'!AF7,'Small slabs'!AG7)</f>
        <v>4.125</v>
      </c>
      <c r="S16" s="13">
        <f>AVERAGE('Small slabs'!W7,'Small slabs'!Y7,'Small slabs'!AA7,'Small slabs'!AC7)</f>
        <v>5.3</v>
      </c>
      <c r="T16" s="13">
        <f>AVERAGE('Small slabs'!X7,'Small slabs'!Z7,'Small slabs'!AB7,'Small slabs'!AD7)</f>
        <v>3.275</v>
      </c>
      <c r="U16" s="13">
        <f>AVERAGE('Small slabs'!AE7,'Small slabs'!AG7,'Small slabs'!AI7,'Small slabs'!AK7)</f>
        <v>4.7</v>
      </c>
      <c r="V16" s="13">
        <f>AVERAGE('Small slabs'!AF7,'Small slabs'!AH7,'Small slabs'!AJ7,'Small slabs'!AL7)</f>
        <v>3.075</v>
      </c>
      <c r="W16" s="13">
        <f>AVERAGE('Small slabs'!AM7,'Small slabs'!AO7,'Small slabs'!AQ7,'Small slabs'!AS7)</f>
        <v>4.7</v>
      </c>
      <c r="X16" s="13">
        <f>AVERAGE('Small slabs'!AN7,'Small slabs'!AP7,'Small slabs'!AR7,'Small slabs'!AT7)</f>
        <v>3.475</v>
      </c>
      <c r="Y16" s="36">
        <f>AVERAGE('Small slabs'!AU7,'Small slabs'!AV7,'Small slabs'!AW7,'Small slabs'!AX7)</f>
        <v>13.4</v>
      </c>
      <c r="Z16" s="13">
        <f>AVERAGE('Small slabs'!AY7,'Small slabs'!BA7,'Small slabs'!BC7,'Small slabs'!BE7)</f>
        <v>4.625</v>
      </c>
      <c r="AA16" s="13">
        <f>AVERAGE('Small slabs'!AZ7,'Small slabs'!BB7,'Small slabs'!BD7,'Small slabs'!BF7)</f>
        <v>2.925</v>
      </c>
      <c r="AB16" s="13">
        <f>AVERAGE('Small slabs'!BG7,'Small slabs'!BI7,'Small slabs'!BK7,'Small slabs'!BM7)</f>
        <v>4.175</v>
      </c>
      <c r="AC16" s="13">
        <f>AVERAGE('Small slabs'!BH7,'Small slabs'!BJ7,'Small slabs'!BL7,'Small slabs'!BN7)</f>
        <v>2.95</v>
      </c>
      <c r="AD16" s="13">
        <f>AVERAGE('Small slabs'!BO7,'Small slabs'!BQ7,'Small slabs'!BS7,'Small slabs'!BU7)</f>
        <v>4.86666666666667</v>
      </c>
      <c r="AE16" s="13">
        <f>AVERAGE('Small slabs'!BP7,'Small slabs'!BR7,'Small slabs'!BT7,'Small slabs'!BV7)</f>
        <v>3.6</v>
      </c>
      <c r="AF16" s="11" t="s">
        <v>48</v>
      </c>
    </row>
    <row r="17" spans="1:32" ht="12.75">
      <c r="A17" s="13" t="s">
        <v>49</v>
      </c>
      <c r="B17" s="36">
        <f>AVERAGE('Small slabs'!C7,'Small slabs'!D7,'Small slabs'!E7,'Small slabs'!F7)</f>
        <v>22.1</v>
      </c>
      <c r="C17" s="36">
        <f>AVERAGE('Small slabs'!G7,'Small slabs'!H7,'Small slabs'!I7,'Small slabs'!J7)</f>
        <v>1.9500000000000002</v>
      </c>
      <c r="D17" s="36">
        <f>AVERAGE('Small slabs'!K7,'Small slabs'!L7,'Small slabs'!M7,'Small slabs'!N7)</f>
        <v>0.08637134947606019</v>
      </c>
      <c r="E17" s="36">
        <f>AVERAGE('Small slabs'!S7,'Small slabs'!T7,'Small slabs'!U7,'Small slabs'!V7)</f>
        <v>10.9</v>
      </c>
      <c r="F17" s="13"/>
      <c r="G17" s="13" t="s">
        <v>49</v>
      </c>
      <c r="H17" s="36"/>
      <c r="I17" s="36"/>
      <c r="J17" s="36"/>
      <c r="K17" s="36"/>
      <c r="L17" s="36"/>
      <c r="M17" s="36"/>
      <c r="N17" s="36"/>
      <c r="O17" s="36"/>
      <c r="P17" s="36"/>
      <c r="Q17" s="48"/>
      <c r="R17" s="36">
        <f>AVERAGE('Small slabs'!AD7,'Small slabs'!AE7,'Small slabs'!AF7,'Small slabs'!AG7)</f>
        <v>4.125</v>
      </c>
      <c r="S17" s="13">
        <f>AVERAGE('Small slabs'!W7,'Small slabs'!Y7,'Small slabs'!AA7,'Small slabs'!AC7)</f>
        <v>5.3</v>
      </c>
      <c r="T17" s="13">
        <f>AVERAGE('Small slabs'!X7,'Small slabs'!Z7,'Small slabs'!AB7,'Small slabs'!AD7)</f>
        <v>3.275</v>
      </c>
      <c r="U17" s="13">
        <f>AVERAGE('Small slabs'!AE7,'Small slabs'!AG7,'Small slabs'!AI7,'Small slabs'!AK7)</f>
        <v>4.7</v>
      </c>
      <c r="V17" s="13">
        <f>AVERAGE('Small slabs'!AF7,'Small slabs'!AH7,'Small slabs'!AJ7,'Small slabs'!AL7)</f>
        <v>3.075</v>
      </c>
      <c r="W17" s="13">
        <f>AVERAGE('Small slabs'!AM7,'Small slabs'!AO7,'Small slabs'!AQ7,'Small slabs'!AS7)</f>
        <v>4.7</v>
      </c>
      <c r="X17" s="13">
        <f>AVERAGE('Small slabs'!AN7,'Small slabs'!AP7,'Small slabs'!AR7,'Small slabs'!AT7)</f>
        <v>3.475</v>
      </c>
      <c r="Y17" s="36">
        <f>AVERAGE('Small slabs'!AU7,'Small slabs'!AV7,'Small slabs'!AW7,'Small slabs'!AX7)</f>
        <v>13.4</v>
      </c>
      <c r="Z17" s="13">
        <f>AVERAGE('Small slabs'!AY7,'Small slabs'!BA7,'Small slabs'!BC7,'Small slabs'!BE7)</f>
        <v>4.625</v>
      </c>
      <c r="AA17" s="13">
        <f>AVERAGE('Small slabs'!AZ7,'Small slabs'!BB7,'Small slabs'!BD7,'Small slabs'!BF7)</f>
        <v>2.925</v>
      </c>
      <c r="AB17" s="13">
        <f>AVERAGE('Small slabs'!BG7,'Small slabs'!BI7,'Small slabs'!BK7,'Small slabs'!BM7)</f>
        <v>4.175</v>
      </c>
      <c r="AC17" s="13">
        <f>AVERAGE('Small slabs'!BH7,'Small slabs'!BJ7,'Small slabs'!BL7,'Small slabs'!BN7)</f>
        <v>2.95</v>
      </c>
      <c r="AD17" s="13">
        <f>AVERAGE('Small slabs'!BO7,'Small slabs'!BQ7,'Small slabs'!BS7,'Small slabs'!BU7)</f>
        <v>4.86666666666667</v>
      </c>
      <c r="AE17" s="13">
        <f>AVERAGE('Small slabs'!BP7,'Small slabs'!BR7,'Small slabs'!BT7,'Small slabs'!BV7)</f>
        <v>3.6</v>
      </c>
      <c r="AF17" s="11" t="s">
        <v>48</v>
      </c>
    </row>
  </sheetData>
  <sheetProtection selectLockedCells="1" selectUnlockedCells="1"/>
  <mergeCells count="18">
    <mergeCell ref="A1:A2"/>
    <mergeCell ref="B1:B2"/>
    <mergeCell ref="C1:C2"/>
    <mergeCell ref="D1:D2"/>
    <mergeCell ref="E1:E2"/>
    <mergeCell ref="F1:F2"/>
    <mergeCell ref="G1:G2"/>
    <mergeCell ref="H1:J1"/>
    <mergeCell ref="K1:M1"/>
    <mergeCell ref="N1:P1"/>
    <mergeCell ref="R1:R2"/>
    <mergeCell ref="S1:T1"/>
    <mergeCell ref="U1:V1"/>
    <mergeCell ref="W1:X1"/>
    <mergeCell ref="Y1:Y2"/>
    <mergeCell ref="Z1:AA1"/>
    <mergeCell ref="AB1:AC1"/>
    <mergeCell ref="AD1:AE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2017-03-13T14:58:13Z</dcterms:created>
  <cp:category/>
  <cp:version/>
  <cp:contentType/>
  <cp:contentStatus/>
  <cp:revision>1</cp:revision>
</cp:coreProperties>
</file>