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论文\A个人论文\博士论文\A-peerj论文Genome-wide identification and expression analysis of the PEBP gene family in pears\"/>
    </mc:Choice>
  </mc:AlternateContent>
  <xr:revisionPtr revIDLastSave="0" documentId="13_ncr:1_{436E9922-AEC1-4E93-9B86-9529FBFD16B1}" xr6:coauthVersionLast="45" xr6:coauthVersionMax="45" xr10:uidLastSave="{00000000-0000-0000-0000-000000000000}"/>
  <bookViews>
    <workbookView xWindow="0" yWindow="0" windowWidth="20490" windowHeight="10920" activeTab="2" xr2:uid="{00000000-000D-0000-FFFF-FFFF00000000}"/>
  </bookViews>
  <sheets>
    <sheet name="gene23124" sheetId="2" r:id="rId1"/>
    <sheet name="gene16540" sheetId="3" r:id="rId2"/>
    <sheet name="PbFT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4" i="1" l="1"/>
  <c r="D3" i="1"/>
  <c r="D2" i="1"/>
  <c r="E2" i="1" l="1"/>
  <c r="E3" i="1" s="1"/>
  <c r="F3" i="1" l="1"/>
  <c r="G3" i="1" s="1"/>
  <c r="E4" i="1"/>
  <c r="E5" i="1" s="1"/>
  <c r="F2" i="1"/>
  <c r="G2" i="1" s="1"/>
  <c r="E6" i="1" l="1"/>
  <c r="F5" i="1"/>
  <c r="G5" i="1" s="1"/>
  <c r="F4" i="1"/>
  <c r="G4" i="1" s="1"/>
  <c r="I2" i="1" s="1"/>
  <c r="E7" i="1" l="1"/>
  <c r="F6" i="1"/>
  <c r="G6" i="1" s="1"/>
  <c r="H2" i="1"/>
  <c r="E8" i="1" l="1"/>
  <c r="F7" i="1"/>
  <c r="G7" i="1" s="1"/>
  <c r="H5" i="1" s="1"/>
  <c r="D3" i="2"/>
  <c r="D4" i="2"/>
  <c r="D2" i="3"/>
  <c r="D3" i="3"/>
  <c r="D4" i="3"/>
  <c r="D15" i="3"/>
  <c r="D16" i="3"/>
  <c r="D17" i="3"/>
  <c r="D18" i="3"/>
  <c r="D19" i="3"/>
  <c r="D2" i="2"/>
  <c r="E2" i="3" l="1"/>
  <c r="E3" i="3" s="1"/>
  <c r="E4" i="3" s="1"/>
  <c r="E5" i="3" s="1"/>
  <c r="I5" i="1"/>
  <c r="E9" i="1"/>
  <c r="F8" i="1"/>
  <c r="G8" i="1" s="1"/>
  <c r="F2" i="3"/>
  <c r="G2" i="3" s="1"/>
  <c r="E2" i="2"/>
  <c r="E3" i="2" s="1"/>
  <c r="F3" i="2" s="1"/>
  <c r="G3" i="2" s="1"/>
  <c r="F3" i="3"/>
  <c r="G3" i="3" s="1"/>
  <c r="E6" i="3" l="1"/>
  <c r="F5" i="3"/>
  <c r="G5" i="3" s="1"/>
  <c r="E10" i="1"/>
  <c r="F9" i="1"/>
  <c r="G9" i="1" s="1"/>
  <c r="E4" i="2"/>
  <c r="E5" i="2" s="1"/>
  <c r="F2" i="2"/>
  <c r="G2" i="2" s="1"/>
  <c r="F4" i="3"/>
  <c r="G4" i="3" s="1"/>
  <c r="H2" i="3" s="1"/>
  <c r="E7" i="3" l="1"/>
  <c r="F6" i="3"/>
  <c r="G6" i="3" s="1"/>
  <c r="E6" i="2"/>
  <c r="F5" i="2"/>
  <c r="G5" i="2" s="1"/>
  <c r="E11" i="1"/>
  <c r="F10" i="1"/>
  <c r="G10" i="1" s="1"/>
  <c r="I8" i="1" s="1"/>
  <c r="F4" i="2"/>
  <c r="G4" i="2" s="1"/>
  <c r="I2" i="2" s="1"/>
  <c r="I2" i="3"/>
  <c r="E8" i="3" l="1"/>
  <c r="F7" i="3"/>
  <c r="G7" i="3" s="1"/>
  <c r="I5" i="3" s="1"/>
  <c r="E7" i="2"/>
  <c r="F6" i="2"/>
  <c r="G6" i="2" s="1"/>
  <c r="H8" i="1"/>
  <c r="E12" i="1"/>
  <c r="F11" i="1"/>
  <c r="G11" i="1" s="1"/>
  <c r="H2" i="2"/>
  <c r="H5" i="3" l="1"/>
  <c r="E9" i="3"/>
  <c r="F8" i="3"/>
  <c r="G8" i="3" s="1"/>
  <c r="E8" i="2"/>
  <c r="F7" i="2"/>
  <c r="G7" i="2" s="1"/>
  <c r="I5" i="2" s="1"/>
  <c r="E13" i="1"/>
  <c r="F12" i="1"/>
  <c r="G12" i="1" s="1"/>
  <c r="E10" i="3" l="1"/>
  <c r="F9" i="3"/>
  <c r="G9" i="3" s="1"/>
  <c r="E9" i="2"/>
  <c r="F8" i="2"/>
  <c r="G8" i="2" s="1"/>
  <c r="H5" i="2"/>
  <c r="E14" i="1"/>
  <c r="F13" i="1"/>
  <c r="G13" i="1" s="1"/>
  <c r="H11" i="1" s="1"/>
  <c r="E11" i="3" l="1"/>
  <c r="F10" i="3"/>
  <c r="G10" i="3" s="1"/>
  <c r="I8" i="3" s="1"/>
  <c r="E10" i="2"/>
  <c r="F9" i="2"/>
  <c r="G9" i="2" s="1"/>
  <c r="I11" i="1"/>
  <c r="E15" i="1"/>
  <c r="F14" i="1"/>
  <c r="G14" i="1" s="1"/>
  <c r="H8" i="3" l="1"/>
  <c r="E12" i="3"/>
  <c r="F11" i="3"/>
  <c r="G11" i="3" s="1"/>
  <c r="E11" i="2"/>
  <c r="F10" i="2"/>
  <c r="G10" i="2" s="1"/>
  <c r="H8" i="2" s="1"/>
  <c r="E16" i="1"/>
  <c r="F15" i="1"/>
  <c r="G15" i="1" s="1"/>
  <c r="E13" i="3" l="1"/>
  <c r="F12" i="3"/>
  <c r="G12" i="3" s="1"/>
  <c r="E12" i="2"/>
  <c r="F11" i="2"/>
  <c r="G11" i="2" s="1"/>
  <c r="I8" i="2"/>
  <c r="E17" i="1"/>
  <c r="F16" i="1"/>
  <c r="G16" i="1" s="1"/>
  <c r="I14" i="1" s="1"/>
  <c r="E14" i="3" l="1"/>
  <c r="F13" i="3"/>
  <c r="G13" i="3" s="1"/>
  <c r="H11" i="3" s="1"/>
  <c r="E13" i="2"/>
  <c r="F12" i="2"/>
  <c r="G12" i="2" s="1"/>
  <c r="E18" i="1"/>
  <c r="F17" i="1"/>
  <c r="G17" i="1" s="1"/>
  <c r="H14" i="1"/>
  <c r="I11" i="3" l="1"/>
  <c r="E15" i="3"/>
  <c r="F14" i="3"/>
  <c r="G14" i="3" s="1"/>
  <c r="E14" i="2"/>
  <c r="F13" i="2"/>
  <c r="G13" i="2" s="1"/>
  <c r="I11" i="2" s="1"/>
  <c r="E19" i="1"/>
  <c r="F19" i="1" s="1"/>
  <c r="G19" i="1" s="1"/>
  <c r="F18" i="1"/>
  <c r="G18" i="1" s="1"/>
  <c r="I17" i="1" s="1"/>
  <c r="E16" i="3" l="1"/>
  <c r="F15" i="3"/>
  <c r="G15" i="3" s="1"/>
  <c r="E15" i="2"/>
  <c r="F14" i="2"/>
  <c r="G14" i="2" s="1"/>
  <c r="H11" i="2"/>
  <c r="H17" i="1"/>
  <c r="E17" i="3" l="1"/>
  <c r="F16" i="3"/>
  <c r="G16" i="3" s="1"/>
  <c r="I14" i="3" s="1"/>
  <c r="E16" i="2"/>
  <c r="F15" i="2"/>
  <c r="G15" i="2" s="1"/>
  <c r="E18" i="3" l="1"/>
  <c r="F17" i="3"/>
  <c r="G17" i="3" s="1"/>
  <c r="H14" i="3"/>
  <c r="E17" i="2"/>
  <c r="F16" i="2"/>
  <c r="G16" i="2" s="1"/>
  <c r="E19" i="3" l="1"/>
  <c r="F19" i="3" s="1"/>
  <c r="G19" i="3" s="1"/>
  <c r="I17" i="3" s="1"/>
  <c r="F18" i="3"/>
  <c r="G18" i="3" s="1"/>
  <c r="H17" i="3" s="1"/>
  <c r="H14" i="2"/>
  <c r="I14" i="2"/>
  <c r="E18" i="2"/>
  <c r="F17" i="2"/>
  <c r="G17" i="2" s="1"/>
  <c r="E19" i="2" l="1"/>
  <c r="F19" i="2" s="1"/>
  <c r="G19" i="2" s="1"/>
  <c r="F18" i="2"/>
  <c r="G18" i="2" s="1"/>
  <c r="I17" i="2" l="1"/>
  <c r="H17" i="2"/>
</calcChain>
</file>

<file path=xl/sharedStrings.xml><?xml version="1.0" encoding="utf-8"?>
<sst xmlns="http://schemas.openxmlformats.org/spreadsheetml/2006/main" count="78" uniqueCount="14">
  <si>
    <t>2（-ΔΔCt）</t>
  </si>
  <si>
    <t>ΔΔCt</t>
  </si>
  <si>
    <t>ΔCt</t>
  </si>
  <si>
    <t>Cq</t>
  </si>
  <si>
    <t>Sample Name</t>
  </si>
  <si>
    <t>actin</t>
    <phoneticPr fontId="5" type="noConversion"/>
  </si>
  <si>
    <t>average</t>
    <phoneticPr fontId="4" type="noConversion"/>
  </si>
  <si>
    <t>S.E.</t>
    <phoneticPr fontId="2" type="noConversion"/>
  </si>
  <si>
    <t>30DAB</t>
  </si>
  <si>
    <t>45DAB</t>
  </si>
  <si>
    <t>60DAB</t>
  </si>
  <si>
    <t>75DAB</t>
  </si>
  <si>
    <t>90DAB</t>
  </si>
  <si>
    <t>105DAB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</si>
</sst>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family val="2"/>
      <scheme val="minor"/>
    </font>
    <font>
      <sz val="10"/>
      <color indexed="64"/>
      <name val="Arial"/>
      <family val="2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center"/>
    </xf>
  </cellStyleXfs>
  <cellXfs count="5">
    <xf numFmtId="0" fontId="0" fillId="0" borderId="0" xfId="0"/>
    <xf numFmtId="0" fontId="1" fillId="0" borderId="0" xfId="1"/>
    <xf numFmtId="0" fontId="3" fillId="0" borderId="0" xfId="2">
      <alignment vertical="center"/>
    </xf>
    <xf numFmtId="2" fontId="3" fillId="0" borderId="0" xfId="2" applyNumberFormat="1">
      <alignment vertical="center"/>
    </xf>
    <xf numFmtId="176" fontId="0" fillId="0" borderId="0" xfId="0" applyNumberFormat="1"/>
  </cellXfs>
  <cellStyles count="3">
    <cellStyle name="常规" xfId="0" builtinId="0"/>
    <cellStyle name="常规 2" xfId="1" xr:uid="{E8EFF089-5F24-40FE-88BE-8805C48D5BF5}"/>
    <cellStyle name="常规 2 2" xfId="2" xr:uid="{FDCDD3C8-C33F-41FD-8A08-C835BFA1C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DBEE5-7D46-4129-B7B4-0241F76AC9A3}">
  <dimension ref="A1:I32"/>
  <sheetViews>
    <sheetView topLeftCell="A16" workbookViewId="0">
      <selection activeCell="A21" sqref="A21:D32"/>
    </sheetView>
  </sheetViews>
  <sheetFormatPr defaultRowHeight="12.75" x14ac:dyDescent="0.2"/>
  <cols>
    <col min="1" max="1" width="12.75" style="1" customWidth="1"/>
    <col min="2" max="16384" width="9" style="1"/>
  </cols>
  <sheetData>
    <row r="1" spans="1:9" ht="14.25" x14ac:dyDescent="0.2">
      <c r="A1" s="2" t="s">
        <v>4</v>
      </c>
      <c r="B1" s="2" t="s">
        <v>5</v>
      </c>
      <c r="C1" s="2" t="s">
        <v>3</v>
      </c>
      <c r="D1" s="2" t="s">
        <v>2</v>
      </c>
      <c r="E1" s="2"/>
      <c r="F1" s="2" t="s">
        <v>1</v>
      </c>
      <c r="G1" s="2" t="s">
        <v>0</v>
      </c>
      <c r="H1" s="2" t="s">
        <v>6</v>
      </c>
      <c r="I1" s="2" t="s">
        <v>7</v>
      </c>
    </row>
    <row r="2" spans="1:9" ht="14.25" x14ac:dyDescent="0.2">
      <c r="A2" s="1" t="s">
        <v>8</v>
      </c>
      <c r="B2" s="2">
        <v>18.7</v>
      </c>
      <c r="C2" s="3">
        <v>25.68</v>
      </c>
      <c r="D2" s="2">
        <f>C2-B2</f>
        <v>6.98</v>
      </c>
      <c r="E2" s="2">
        <f>AVERAGE(D2:D4)</f>
        <v>7.4433333333333325</v>
      </c>
      <c r="F2" s="2">
        <f>D2-E2</f>
        <v>-0.46333333333333204</v>
      </c>
      <c r="G2" s="2">
        <f>POWER(2,-F2)</f>
        <v>1.3787236689857765</v>
      </c>
      <c r="H2" s="2">
        <f>AVERAGE(G2:G4)</f>
        <v>1.0273449381865996</v>
      </c>
      <c r="I2" s="2">
        <f>STDEVP(G2:G4)</f>
        <v>0.24847397086323361</v>
      </c>
    </row>
    <row r="3" spans="1:9" ht="14.25" x14ac:dyDescent="0.2">
      <c r="A3" s="1" t="s">
        <v>8</v>
      </c>
      <c r="B3" s="2">
        <v>18.84</v>
      </c>
      <c r="C3" s="3">
        <v>26.52</v>
      </c>
      <c r="D3" s="2">
        <f>C3-B3</f>
        <v>7.68</v>
      </c>
      <c r="E3" s="2">
        <f>E2</f>
        <v>7.4433333333333325</v>
      </c>
      <c r="F3" s="2">
        <f>D3-E3</f>
        <v>0.23666666666666725</v>
      </c>
      <c r="G3" s="2">
        <f>POWER(2,-F3)</f>
        <v>0.84870397130912256</v>
      </c>
      <c r="H3" s="2"/>
      <c r="I3" s="2"/>
    </row>
    <row r="4" spans="1:9" ht="14.25" x14ac:dyDescent="0.2">
      <c r="A4" s="1" t="s">
        <v>8</v>
      </c>
      <c r="B4" s="2">
        <v>18.510000000000002</v>
      </c>
      <c r="C4" s="3">
        <v>26.18</v>
      </c>
      <c r="D4" s="2">
        <f>C4-B4</f>
        <v>7.6699999999999982</v>
      </c>
      <c r="E4" s="2">
        <f>E3</f>
        <v>7.4433333333333325</v>
      </c>
      <c r="F4" s="2">
        <f>D4-E4</f>
        <v>0.22666666666666568</v>
      </c>
      <c r="G4" s="2">
        <f>POWER(2,-F4)</f>
        <v>0.85460717426490007</v>
      </c>
      <c r="H4" s="2"/>
      <c r="I4" s="2"/>
    </row>
    <row r="5" spans="1:9" ht="14.25" x14ac:dyDescent="0.2">
      <c r="A5" s="1" t="s">
        <v>9</v>
      </c>
      <c r="B5" s="2">
        <v>18.32</v>
      </c>
      <c r="C5" s="3">
        <v>25.35</v>
      </c>
      <c r="D5" s="2">
        <f t="shared" ref="D5:D19" si="0">C5-B5</f>
        <v>7.0300000000000011</v>
      </c>
      <c r="E5" s="2">
        <f t="shared" ref="E5:E19" si="1">E4</f>
        <v>7.4433333333333325</v>
      </c>
      <c r="F5" s="2">
        <f t="shared" ref="F5:F13" si="2">D5-E5</f>
        <v>-0.41333333333333133</v>
      </c>
      <c r="G5" s="2">
        <f t="shared" ref="G5:G13" si="3">POWER(2,-F5)</f>
        <v>1.3317592794219142</v>
      </c>
      <c r="H5" s="2">
        <f t="shared" ref="H5" si="4">AVERAGE(G5:G7)</f>
        <v>1.5285148112571612</v>
      </c>
      <c r="I5" s="2">
        <f t="shared" ref="I5" si="5">STDEVP(G5:G7)</f>
        <v>0.49516092240815035</v>
      </c>
    </row>
    <row r="6" spans="1:9" ht="14.25" x14ac:dyDescent="0.2">
      <c r="A6" s="1" t="s">
        <v>9</v>
      </c>
      <c r="B6" s="2">
        <v>19.66</v>
      </c>
      <c r="C6" s="3">
        <v>25.96</v>
      </c>
      <c r="D6" s="2">
        <f t="shared" si="0"/>
        <v>6.3000000000000007</v>
      </c>
      <c r="E6" s="2">
        <f t="shared" si="1"/>
        <v>7.4433333333333325</v>
      </c>
      <c r="F6" s="2">
        <f t="shared" si="2"/>
        <v>-1.1433333333333318</v>
      </c>
      <c r="G6" s="2">
        <f t="shared" si="3"/>
        <v>2.2089080014887004</v>
      </c>
      <c r="H6" s="2"/>
      <c r="I6" s="2"/>
    </row>
    <row r="7" spans="1:9" ht="14.25" x14ac:dyDescent="0.2">
      <c r="A7" s="1" t="s">
        <v>9</v>
      </c>
      <c r="B7" s="2">
        <v>19.329999999999998</v>
      </c>
      <c r="C7" s="3">
        <v>26.71</v>
      </c>
      <c r="D7" s="2">
        <f t="shared" si="0"/>
        <v>7.3800000000000026</v>
      </c>
      <c r="E7" s="2">
        <f t="shared" si="1"/>
        <v>7.4433333333333325</v>
      </c>
      <c r="F7" s="2">
        <f t="shared" si="2"/>
        <v>-6.3333333333329911E-2</v>
      </c>
      <c r="G7" s="2">
        <f t="shared" si="3"/>
        <v>1.0448771528608682</v>
      </c>
      <c r="H7" s="2"/>
      <c r="I7" s="2"/>
    </row>
    <row r="8" spans="1:9" ht="14.25" x14ac:dyDescent="0.2">
      <c r="A8" s="1" t="s">
        <v>10</v>
      </c>
      <c r="B8" s="2">
        <v>19.25</v>
      </c>
      <c r="C8" s="3">
        <v>28.64</v>
      </c>
      <c r="D8" s="2">
        <f t="shared" si="0"/>
        <v>9.39</v>
      </c>
      <c r="E8" s="2">
        <f t="shared" si="1"/>
        <v>7.4433333333333325</v>
      </c>
      <c r="F8" s="2">
        <f t="shared" si="2"/>
        <v>1.9466666666666681</v>
      </c>
      <c r="G8" s="2">
        <f t="shared" si="3"/>
        <v>0.25941491478993656</v>
      </c>
      <c r="H8" s="2">
        <f t="shared" ref="H8" si="6">AVERAGE(G8:G10)</f>
        <v>0.42178629032159032</v>
      </c>
      <c r="I8" s="2">
        <f t="shared" ref="I8" si="7">STDEVP(G8:G10)</f>
        <v>0.11503419306078898</v>
      </c>
    </row>
    <row r="9" spans="1:9" ht="14.25" x14ac:dyDescent="0.2">
      <c r="A9" s="1" t="s">
        <v>10</v>
      </c>
      <c r="B9" s="2">
        <v>18.940000000000001</v>
      </c>
      <c r="C9" s="3">
        <v>27.35</v>
      </c>
      <c r="D9" s="2">
        <f t="shared" si="0"/>
        <v>8.41</v>
      </c>
      <c r="E9" s="2">
        <f t="shared" si="1"/>
        <v>7.4433333333333325</v>
      </c>
      <c r="F9" s="2">
        <f t="shared" si="2"/>
        <v>0.96666666666666767</v>
      </c>
      <c r="G9" s="2">
        <f t="shared" si="3"/>
        <v>0.51168694599838704</v>
      </c>
      <c r="H9" s="2"/>
      <c r="I9" s="2"/>
    </row>
    <row r="10" spans="1:9" ht="14.25" x14ac:dyDescent="0.2">
      <c r="A10" s="1" t="s">
        <v>10</v>
      </c>
      <c r="B10" s="2">
        <v>18.55</v>
      </c>
      <c r="C10" s="3">
        <v>27.01</v>
      </c>
      <c r="D10" s="2">
        <f t="shared" si="0"/>
        <v>8.4600000000000009</v>
      </c>
      <c r="E10" s="2">
        <f t="shared" si="1"/>
        <v>7.4433333333333325</v>
      </c>
      <c r="F10" s="2">
        <f t="shared" si="2"/>
        <v>1.0166666666666684</v>
      </c>
      <c r="G10" s="2">
        <f t="shared" si="3"/>
        <v>0.49425701017644752</v>
      </c>
      <c r="H10" s="2"/>
      <c r="I10" s="2"/>
    </row>
    <row r="11" spans="1:9" ht="14.25" x14ac:dyDescent="0.2">
      <c r="A11" s="1" t="s">
        <v>11</v>
      </c>
      <c r="B11" s="2">
        <v>19.36</v>
      </c>
      <c r="C11" s="3">
        <v>31.25</v>
      </c>
      <c r="D11" s="2">
        <f t="shared" si="0"/>
        <v>11.89</v>
      </c>
      <c r="E11" s="2">
        <f t="shared" si="1"/>
        <v>7.4433333333333325</v>
      </c>
      <c r="F11" s="2">
        <f t="shared" si="2"/>
        <v>4.4466666666666681</v>
      </c>
      <c r="G11" s="2">
        <f t="shared" si="3"/>
        <v>4.5858511347223636E-2</v>
      </c>
      <c r="H11" s="2">
        <f t="shared" ref="H11" si="8">AVERAGE(G11:G13)</f>
        <v>6.808418307525195E-2</v>
      </c>
      <c r="I11" s="2">
        <f t="shared" ref="I11" si="9">STDEVP(G11:G13)</f>
        <v>1.8748081801459218E-2</v>
      </c>
    </row>
    <row r="12" spans="1:9" ht="14.25" x14ac:dyDescent="0.2">
      <c r="A12" s="1" t="s">
        <v>11</v>
      </c>
      <c r="B12" s="2">
        <v>18.670000000000002</v>
      </c>
      <c r="C12" s="3">
        <v>30.02</v>
      </c>
      <c r="D12" s="2">
        <f t="shared" si="0"/>
        <v>11.349999999999998</v>
      </c>
      <c r="E12" s="2">
        <f t="shared" si="1"/>
        <v>7.4433333333333325</v>
      </c>
      <c r="F12" s="2">
        <f t="shared" si="2"/>
        <v>3.9066666666666654</v>
      </c>
      <c r="G12" s="2">
        <f t="shared" si="3"/>
        <v>6.667701518408492E-2</v>
      </c>
      <c r="H12" s="2"/>
      <c r="I12" s="2"/>
    </row>
    <row r="13" spans="1:9" ht="14.25" x14ac:dyDescent="0.2">
      <c r="A13" s="1" t="s">
        <v>11</v>
      </c>
      <c r="B13" s="2">
        <v>18.7</v>
      </c>
      <c r="C13" s="3">
        <v>29.59</v>
      </c>
      <c r="D13" s="2">
        <f t="shared" si="0"/>
        <v>10.89</v>
      </c>
      <c r="E13" s="2">
        <f t="shared" si="1"/>
        <v>7.4433333333333325</v>
      </c>
      <c r="F13" s="2">
        <f t="shared" si="2"/>
        <v>3.4466666666666681</v>
      </c>
      <c r="G13" s="2">
        <f t="shared" si="3"/>
        <v>9.1717022694447287E-2</v>
      </c>
      <c r="H13" s="2"/>
      <c r="I13" s="2"/>
    </row>
    <row r="14" spans="1:9" ht="14.25" x14ac:dyDescent="0.2">
      <c r="A14" s="1" t="s">
        <v>12</v>
      </c>
      <c r="B14" s="2">
        <v>20.58</v>
      </c>
      <c r="C14" s="3">
        <v>33.14</v>
      </c>
      <c r="D14" s="2">
        <f t="shared" si="0"/>
        <v>12.560000000000002</v>
      </c>
      <c r="E14" s="2">
        <f t="shared" si="1"/>
        <v>7.4433333333333325</v>
      </c>
      <c r="F14" s="2">
        <f t="shared" ref="F14:F19" si="10">D14-E14</f>
        <v>5.1166666666666698</v>
      </c>
      <c r="G14" s="2">
        <f t="shared" ref="G14:G19" si="11">POWER(2,-F14)</f>
        <v>2.8822381049560541E-2</v>
      </c>
      <c r="H14" s="2">
        <f>AVERAGE(G14:G16)</f>
        <v>1.8665130692460511E-2</v>
      </c>
      <c r="I14" s="2">
        <f>STDEVP(G14:G16)</f>
        <v>7.2410195203621297E-3</v>
      </c>
    </row>
    <row r="15" spans="1:9" ht="14.25" x14ac:dyDescent="0.2">
      <c r="A15" s="1" t="s">
        <v>12</v>
      </c>
      <c r="B15" s="2">
        <v>20.43</v>
      </c>
      <c r="C15" s="3">
        <v>34.200000000000003</v>
      </c>
      <c r="D15" s="2">
        <f t="shared" si="0"/>
        <v>13.770000000000003</v>
      </c>
      <c r="E15" s="2">
        <f t="shared" si="1"/>
        <v>7.4433333333333325</v>
      </c>
      <c r="F15" s="2">
        <f t="shared" si="10"/>
        <v>6.3266666666666707</v>
      </c>
      <c r="G15" s="2">
        <f t="shared" si="11"/>
        <v>1.2459010756143672E-2</v>
      </c>
      <c r="H15" s="2"/>
      <c r="I15" s="2"/>
    </row>
    <row r="16" spans="1:9" ht="14.25" x14ac:dyDescent="0.2">
      <c r="A16" s="1" t="s">
        <v>12</v>
      </c>
      <c r="B16" s="2">
        <v>19.8</v>
      </c>
      <c r="C16" s="3">
        <v>33.33</v>
      </c>
      <c r="D16" s="2">
        <f t="shared" si="0"/>
        <v>13.529999999999998</v>
      </c>
      <c r="E16" s="2">
        <f t="shared" si="1"/>
        <v>7.4433333333333325</v>
      </c>
      <c r="F16" s="2">
        <f t="shared" si="10"/>
        <v>6.0866666666666651</v>
      </c>
      <c r="G16" s="2">
        <f t="shared" si="11"/>
        <v>1.4714000271677316E-2</v>
      </c>
      <c r="H16" s="2"/>
      <c r="I16" s="2"/>
    </row>
    <row r="17" spans="1:9" ht="14.25" x14ac:dyDescent="0.2">
      <c r="A17" s="1" t="s">
        <v>13</v>
      </c>
      <c r="B17" s="2">
        <v>20.52</v>
      </c>
      <c r="C17" s="3">
        <v>33.369999999999997</v>
      </c>
      <c r="D17" s="2">
        <f t="shared" si="0"/>
        <v>12.849999999999998</v>
      </c>
      <c r="E17" s="2">
        <f t="shared" si="1"/>
        <v>7.4433333333333325</v>
      </c>
      <c r="F17" s="2">
        <f t="shared" si="10"/>
        <v>5.4066666666666654</v>
      </c>
      <c r="G17" s="2">
        <f t="shared" si="11"/>
        <v>2.3573884792972413E-2</v>
      </c>
      <c r="H17" s="2">
        <f>AVERAGE(G17:G19)</f>
        <v>2.6917710479950022E-2</v>
      </c>
      <c r="I17" s="2">
        <f>STDEVP(G17:G19)</f>
        <v>9.5502915815147919E-3</v>
      </c>
    </row>
    <row r="18" spans="1:9" ht="14.25" x14ac:dyDescent="0.2">
      <c r="A18" s="1" t="s">
        <v>13</v>
      </c>
      <c r="B18" s="2">
        <v>20.65</v>
      </c>
      <c r="C18" s="3">
        <v>32.74</v>
      </c>
      <c r="D18" s="2">
        <f t="shared" si="0"/>
        <v>12.090000000000003</v>
      </c>
      <c r="E18" s="2">
        <f t="shared" si="1"/>
        <v>7.4433333333333325</v>
      </c>
      <c r="F18" s="2">
        <f t="shared" si="10"/>
        <v>4.6466666666666709</v>
      </c>
      <c r="G18" s="2">
        <f t="shared" si="11"/>
        <v>3.992215288524717E-2</v>
      </c>
      <c r="H18" s="2"/>
      <c r="I18" s="2"/>
    </row>
    <row r="19" spans="1:9" ht="14.25" x14ac:dyDescent="0.2">
      <c r="A19" s="1" t="s">
        <v>13</v>
      </c>
      <c r="B19" s="2">
        <v>20.38</v>
      </c>
      <c r="C19" s="3">
        <v>33.68</v>
      </c>
      <c r="D19" s="2">
        <f t="shared" si="0"/>
        <v>13.3</v>
      </c>
      <c r="E19" s="2">
        <f t="shared" si="1"/>
        <v>7.4433333333333325</v>
      </c>
      <c r="F19" s="2">
        <f t="shared" si="10"/>
        <v>5.8566666666666682</v>
      </c>
      <c r="G19" s="2">
        <f t="shared" si="11"/>
        <v>1.7257093761630482E-2</v>
      </c>
      <c r="H19" s="2"/>
      <c r="I19" s="2"/>
    </row>
    <row r="20" spans="1:9" ht="14.25" x14ac:dyDescent="0.2">
      <c r="C20" s="3"/>
    </row>
    <row r="22" spans="1:9" ht="14.25" x14ac:dyDescent="0.2">
      <c r="A22"/>
      <c r="B22"/>
    </row>
    <row r="23" spans="1:9" ht="14.25" x14ac:dyDescent="0.2">
      <c r="A23" s="4"/>
      <c r="B23"/>
      <c r="C23"/>
    </row>
    <row r="24" spans="1:9" ht="14.25" x14ac:dyDescent="0.2">
      <c r="A24" s="4"/>
      <c r="B24"/>
      <c r="C24"/>
      <c r="D24" s="2"/>
      <c r="E24" s="2"/>
    </row>
    <row r="25" spans="1:9" ht="14.25" x14ac:dyDescent="0.2">
      <c r="A25" s="4"/>
      <c r="B25"/>
      <c r="C25"/>
      <c r="D25" s="2"/>
      <c r="E25" s="2"/>
    </row>
    <row r="26" spans="1:9" ht="14.25" x14ac:dyDescent="0.2">
      <c r="A26" s="4"/>
      <c r="B26"/>
      <c r="C26"/>
      <c r="D26" s="2"/>
      <c r="E26" s="2"/>
    </row>
    <row r="27" spans="1:9" ht="14.25" x14ac:dyDescent="0.2">
      <c r="A27" s="4"/>
      <c r="B27"/>
      <c r="C27"/>
      <c r="D27" s="2"/>
    </row>
    <row r="28" spans="1:9" ht="14.25" x14ac:dyDescent="0.2">
      <c r="A28" s="4"/>
      <c r="B28"/>
      <c r="C28"/>
      <c r="D28" s="2"/>
    </row>
    <row r="29" spans="1:9" ht="14.25" x14ac:dyDescent="0.2">
      <c r="A29" s="2"/>
      <c r="D29" s="2"/>
    </row>
    <row r="30" spans="1:9" ht="14.25" x14ac:dyDescent="0.2">
      <c r="A30" s="2"/>
      <c r="D30" s="2"/>
    </row>
    <row r="31" spans="1:9" ht="14.25" x14ac:dyDescent="0.2">
      <c r="A31" s="2"/>
      <c r="D31" s="2"/>
    </row>
    <row r="32" spans="1:9" ht="14.25" x14ac:dyDescent="0.2">
      <c r="A32" s="2"/>
      <c r="D32" s="2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E0977-90CC-4DDC-AC64-EB13546051FB}">
  <dimension ref="A1:I30"/>
  <sheetViews>
    <sheetView topLeftCell="A16" workbookViewId="0">
      <selection activeCell="A21" sqref="A21:C29"/>
    </sheetView>
  </sheetViews>
  <sheetFormatPr defaultRowHeight="12.75" x14ac:dyDescent="0.2"/>
  <cols>
    <col min="1" max="1" width="12.5" style="1" customWidth="1"/>
    <col min="2" max="16384" width="9" style="1"/>
  </cols>
  <sheetData>
    <row r="1" spans="1:9" ht="14.25" x14ac:dyDescent="0.2">
      <c r="A1" s="2" t="s">
        <v>4</v>
      </c>
      <c r="B1" s="2" t="s">
        <v>5</v>
      </c>
      <c r="C1" s="2" t="s">
        <v>3</v>
      </c>
      <c r="D1" s="2" t="s">
        <v>2</v>
      </c>
      <c r="E1" s="2"/>
      <c r="F1" s="2" t="s">
        <v>1</v>
      </c>
      <c r="G1" s="2" t="s">
        <v>0</v>
      </c>
      <c r="H1" s="2" t="s">
        <v>6</v>
      </c>
      <c r="I1" s="2" t="s">
        <v>7</v>
      </c>
    </row>
    <row r="2" spans="1:9" ht="14.25" x14ac:dyDescent="0.2">
      <c r="A2" s="1" t="s">
        <v>8</v>
      </c>
      <c r="B2" s="2">
        <v>18.7</v>
      </c>
      <c r="C2" s="3">
        <v>23.09</v>
      </c>
      <c r="D2" s="2">
        <f>C2-B2</f>
        <v>4.3900000000000006</v>
      </c>
      <c r="E2" s="2">
        <f>AVERAGE(D2:D4)</f>
        <v>4.126666666666666</v>
      </c>
      <c r="F2" s="2">
        <f>D2-E2</f>
        <v>0.26333333333333453</v>
      </c>
      <c r="G2" s="2">
        <f>POWER(2,-F2)</f>
        <v>0.83316068392591258</v>
      </c>
      <c r="H2" s="2">
        <f>AVERAGE(G2:G4)</f>
        <v>1.0123119923980763</v>
      </c>
      <c r="I2" s="2">
        <f>STDEVP(G2:G4)</f>
        <v>0.15912073536607693</v>
      </c>
    </row>
    <row r="3" spans="1:9" ht="14.25" x14ac:dyDescent="0.2">
      <c r="A3" s="1" t="s">
        <v>8</v>
      </c>
      <c r="B3" s="2">
        <v>18.84</v>
      </c>
      <c r="C3" s="3">
        <v>22.68</v>
      </c>
      <c r="D3" s="2">
        <f>C3-B3</f>
        <v>3.84</v>
      </c>
      <c r="E3" s="2">
        <f>E2</f>
        <v>4.126666666666666</v>
      </c>
      <c r="F3" s="2">
        <f>D3-E3</f>
        <v>-0.28666666666666618</v>
      </c>
      <c r="G3" s="2">
        <f>POWER(2,-F3)</f>
        <v>1.2198186397602035</v>
      </c>
      <c r="H3" s="2"/>
      <c r="I3" s="2"/>
    </row>
    <row r="4" spans="1:9" ht="14.25" x14ac:dyDescent="0.2">
      <c r="A4" s="1" t="s">
        <v>8</v>
      </c>
      <c r="B4" s="2">
        <v>18.510000000000002</v>
      </c>
      <c r="C4" s="3">
        <v>22.66</v>
      </c>
      <c r="D4" s="2">
        <f>C4-B4</f>
        <v>4.1499999999999986</v>
      </c>
      <c r="E4" s="2">
        <f>E3</f>
        <v>4.126666666666666</v>
      </c>
      <c r="F4" s="2">
        <f>D4-E4</f>
        <v>2.333333333333254E-2</v>
      </c>
      <c r="G4" s="2">
        <f>POWER(2,-F4)</f>
        <v>0.98395665350811268</v>
      </c>
      <c r="H4" s="2"/>
      <c r="I4" s="2"/>
    </row>
    <row r="5" spans="1:9" ht="14.25" x14ac:dyDescent="0.2">
      <c r="A5" s="1" t="s">
        <v>9</v>
      </c>
      <c r="B5" s="2">
        <v>18.32</v>
      </c>
      <c r="C5" s="3">
        <v>24.19</v>
      </c>
      <c r="D5" s="2">
        <f t="shared" ref="D5:D14" si="0">C5-B5</f>
        <v>5.870000000000001</v>
      </c>
      <c r="E5" s="2">
        <f t="shared" ref="E5:E16" si="1">E4</f>
        <v>4.126666666666666</v>
      </c>
      <c r="F5" s="2">
        <f t="shared" ref="F5:F15" si="2">D5-E5</f>
        <v>1.743333333333335</v>
      </c>
      <c r="G5" s="2">
        <f t="shared" ref="G5:G15" si="3">POWER(2,-F5)</f>
        <v>0.29867878378900453</v>
      </c>
      <c r="H5" s="2">
        <f t="shared" ref="H5" si="4">AVERAGE(G5:G7)</f>
        <v>0.55550544223038723</v>
      </c>
      <c r="I5" s="2">
        <f t="shared" ref="I5" si="5">STDEVP(G5:G7)</f>
        <v>0.19873297020986619</v>
      </c>
    </row>
    <row r="6" spans="1:9" ht="14.25" x14ac:dyDescent="0.2">
      <c r="A6" s="1" t="s">
        <v>9</v>
      </c>
      <c r="B6" s="2">
        <v>19.66</v>
      </c>
      <c r="C6" s="3">
        <v>24.56</v>
      </c>
      <c r="D6" s="2">
        <f t="shared" si="0"/>
        <v>4.8999999999999986</v>
      </c>
      <c r="E6" s="2">
        <f t="shared" si="1"/>
        <v>4.126666666666666</v>
      </c>
      <c r="F6" s="2">
        <f t="shared" si="2"/>
        <v>0.77333333333333254</v>
      </c>
      <c r="G6" s="2">
        <f t="shared" si="3"/>
        <v>0.5850641266030574</v>
      </c>
      <c r="H6" s="2"/>
      <c r="I6" s="2"/>
    </row>
    <row r="7" spans="1:9" ht="14.25" x14ac:dyDescent="0.2">
      <c r="A7" s="1" t="s">
        <v>9</v>
      </c>
      <c r="B7" s="2">
        <v>19.329999999999998</v>
      </c>
      <c r="C7" s="3">
        <v>23.81</v>
      </c>
      <c r="D7" s="2">
        <f t="shared" si="0"/>
        <v>4.4800000000000004</v>
      </c>
      <c r="E7" s="2">
        <f t="shared" si="1"/>
        <v>4.126666666666666</v>
      </c>
      <c r="F7" s="2">
        <f t="shared" si="2"/>
        <v>0.35333333333333439</v>
      </c>
      <c r="G7" s="2">
        <f t="shared" si="3"/>
        <v>0.7827734162990998</v>
      </c>
      <c r="H7" s="2"/>
      <c r="I7" s="2"/>
    </row>
    <row r="8" spans="1:9" ht="14.25" x14ac:dyDescent="0.2">
      <c r="A8" s="1" t="s">
        <v>10</v>
      </c>
      <c r="B8" s="2">
        <v>19.25</v>
      </c>
      <c r="C8" s="3">
        <v>26.32</v>
      </c>
      <c r="D8" s="2">
        <f t="shared" si="0"/>
        <v>7.07</v>
      </c>
      <c r="E8" s="2">
        <f t="shared" si="1"/>
        <v>4.126666666666666</v>
      </c>
      <c r="F8" s="2">
        <f t="shared" si="2"/>
        <v>2.9433333333333342</v>
      </c>
      <c r="G8" s="2">
        <f t="shared" si="3"/>
        <v>0.13000749173605963</v>
      </c>
      <c r="H8" s="2">
        <f t="shared" ref="H8" si="6">AVERAGE(G8:G10)</f>
        <v>0.20175763182464757</v>
      </c>
      <c r="I8" s="2">
        <f t="shared" ref="I8" si="7">STDEVP(G8:G10)</f>
        <v>5.0806252240797649E-2</v>
      </c>
    </row>
    <row r="9" spans="1:9" ht="14.25" x14ac:dyDescent="0.2">
      <c r="A9" s="1" t="s">
        <v>10</v>
      </c>
      <c r="B9" s="2">
        <v>18.940000000000001</v>
      </c>
      <c r="C9" s="3">
        <v>25.16</v>
      </c>
      <c r="D9" s="2">
        <f t="shared" si="0"/>
        <v>6.2199999999999989</v>
      </c>
      <c r="E9" s="2">
        <f t="shared" si="1"/>
        <v>4.126666666666666</v>
      </c>
      <c r="F9" s="2">
        <f t="shared" si="2"/>
        <v>2.0933333333333328</v>
      </c>
      <c r="G9" s="2">
        <f t="shared" si="3"/>
        <v>0.23433862413999515</v>
      </c>
      <c r="H9" s="2"/>
      <c r="I9" s="2"/>
    </row>
    <row r="10" spans="1:9" ht="14.25" x14ac:dyDescent="0.2">
      <c r="A10" s="1" t="s">
        <v>10</v>
      </c>
      <c r="B10" s="2">
        <v>18.55</v>
      </c>
      <c r="C10" s="3">
        <v>24.73</v>
      </c>
      <c r="D10" s="2">
        <f t="shared" si="0"/>
        <v>6.18</v>
      </c>
      <c r="E10" s="2">
        <f t="shared" si="1"/>
        <v>4.126666666666666</v>
      </c>
      <c r="F10" s="2">
        <f t="shared" si="2"/>
        <v>2.0533333333333337</v>
      </c>
      <c r="G10" s="2">
        <f t="shared" si="3"/>
        <v>0.24092677959788791</v>
      </c>
      <c r="H10" s="2"/>
      <c r="I10" s="2"/>
    </row>
    <row r="11" spans="1:9" ht="14.25" x14ac:dyDescent="0.2">
      <c r="A11" s="1" t="s">
        <v>11</v>
      </c>
      <c r="B11" s="2">
        <v>19.36</v>
      </c>
      <c r="C11" s="3">
        <v>28.5</v>
      </c>
      <c r="D11" s="2">
        <f t="shared" si="0"/>
        <v>9.14</v>
      </c>
      <c r="E11" s="2">
        <f t="shared" si="1"/>
        <v>4.126666666666666</v>
      </c>
      <c r="F11" s="2">
        <f t="shared" si="2"/>
        <v>5.0133333333333345</v>
      </c>
      <c r="G11" s="2">
        <f t="shared" si="3"/>
        <v>3.0962519164538401E-2</v>
      </c>
      <c r="H11" s="2">
        <f t="shared" ref="H11" si="8">AVERAGE(G11:G13)</f>
        <v>1.7479578246453825E-2</v>
      </c>
      <c r="I11" s="2">
        <f t="shared" ref="I11" si="9">STDEVP(G11:G13)</f>
        <v>9.5462419685098752E-3</v>
      </c>
    </row>
    <row r="12" spans="1:9" ht="14.25" x14ac:dyDescent="0.2">
      <c r="A12" s="1" t="s">
        <v>11</v>
      </c>
      <c r="B12" s="2">
        <v>18.670000000000002</v>
      </c>
      <c r="C12" s="3">
        <v>29.42</v>
      </c>
      <c r="D12" s="2">
        <f t="shared" si="0"/>
        <v>10.75</v>
      </c>
      <c r="E12" s="2">
        <f t="shared" si="1"/>
        <v>4.126666666666666</v>
      </c>
      <c r="F12" s="2">
        <f t="shared" si="2"/>
        <v>6.623333333333334</v>
      </c>
      <c r="G12" s="2">
        <f t="shared" si="3"/>
        <v>1.0143270220012325E-2</v>
      </c>
      <c r="H12" s="2"/>
      <c r="I12" s="2"/>
    </row>
    <row r="13" spans="1:9" ht="14.25" x14ac:dyDescent="0.2">
      <c r="A13" s="1" t="s">
        <v>11</v>
      </c>
      <c r="B13" s="2">
        <v>18.7</v>
      </c>
      <c r="C13" s="3">
        <v>29.29</v>
      </c>
      <c r="D13" s="2">
        <f t="shared" si="0"/>
        <v>10.59</v>
      </c>
      <c r="E13" s="2">
        <f t="shared" si="1"/>
        <v>4.126666666666666</v>
      </c>
      <c r="F13" s="2">
        <f t="shared" si="2"/>
        <v>6.4633333333333338</v>
      </c>
      <c r="G13" s="2">
        <f t="shared" si="3"/>
        <v>1.1332945354810747E-2</v>
      </c>
      <c r="H13" s="2"/>
      <c r="I13" s="2"/>
    </row>
    <row r="14" spans="1:9" ht="14.25" x14ac:dyDescent="0.2">
      <c r="A14" s="1" t="s">
        <v>12</v>
      </c>
      <c r="B14" s="2">
        <v>20.58</v>
      </c>
      <c r="C14" s="3">
        <v>27.43</v>
      </c>
      <c r="D14" s="2">
        <f t="shared" si="0"/>
        <v>6.8500000000000014</v>
      </c>
      <c r="E14" s="2">
        <f t="shared" si="1"/>
        <v>4.126666666666666</v>
      </c>
      <c r="F14" s="2">
        <f t="shared" si="2"/>
        <v>2.7233333333333354</v>
      </c>
      <c r="G14" s="2">
        <f t="shared" si="3"/>
        <v>0.15142409211750876</v>
      </c>
      <c r="H14" s="2">
        <f t="shared" ref="H14" si="10">AVERAGE(G14:G16)</f>
        <v>0.15928165327082464</v>
      </c>
      <c r="I14" s="2">
        <f t="shared" ref="I14" si="11">STDEVP(G14:G16)</f>
        <v>1.8745466346390058E-2</v>
      </c>
    </row>
    <row r="15" spans="1:9" ht="14.25" x14ac:dyDescent="0.2">
      <c r="A15" s="1" t="s">
        <v>12</v>
      </c>
      <c r="B15" s="2">
        <v>20.43</v>
      </c>
      <c r="C15" s="3">
        <v>27.38</v>
      </c>
      <c r="D15" s="2">
        <f>C15-B15</f>
        <v>6.9499999999999993</v>
      </c>
      <c r="E15" s="2">
        <f t="shared" si="1"/>
        <v>4.126666666666666</v>
      </c>
      <c r="F15" s="2">
        <f t="shared" si="2"/>
        <v>2.8233333333333333</v>
      </c>
      <c r="G15" s="2">
        <f t="shared" si="3"/>
        <v>0.14128367365914452</v>
      </c>
      <c r="H15" s="2"/>
      <c r="I15" s="2"/>
    </row>
    <row r="16" spans="1:9" ht="14.25" x14ac:dyDescent="0.2">
      <c r="A16" s="1" t="s">
        <v>12</v>
      </c>
      <c r="B16" s="2">
        <v>19.8</v>
      </c>
      <c r="C16" s="3">
        <v>26.36</v>
      </c>
      <c r="D16" s="2">
        <f>C16-B16</f>
        <v>6.5599999999999987</v>
      </c>
      <c r="E16" s="2">
        <f t="shared" si="1"/>
        <v>4.126666666666666</v>
      </c>
      <c r="F16" s="2">
        <f>D16-E16</f>
        <v>2.4333333333333327</v>
      </c>
      <c r="G16" s="2">
        <f>POWER(2,-F16)</f>
        <v>0.18513719403582063</v>
      </c>
      <c r="H16" s="2"/>
      <c r="I16" s="2"/>
    </row>
    <row r="17" spans="1:9" ht="14.25" x14ac:dyDescent="0.2">
      <c r="A17" s="1" t="s">
        <v>13</v>
      </c>
      <c r="B17" s="2">
        <v>20.52</v>
      </c>
      <c r="C17" s="3">
        <v>24.78</v>
      </c>
      <c r="D17" s="2">
        <f>C17-B17</f>
        <v>4.2600000000000016</v>
      </c>
      <c r="E17" s="2">
        <f>E16</f>
        <v>4.126666666666666</v>
      </c>
      <c r="F17" s="2">
        <f>D17-E17</f>
        <v>0.13333333333333552</v>
      </c>
      <c r="G17" s="2">
        <f>POWER(2,-F17)</f>
        <v>0.91172248855821536</v>
      </c>
      <c r="H17" s="2">
        <f>AVERAGE(G17:G19)</f>
        <v>1.007432476570755</v>
      </c>
      <c r="I17" s="2">
        <f>STDEVP(G17:G19)</f>
        <v>0.18915549858167191</v>
      </c>
    </row>
    <row r="18" spans="1:9" ht="14.25" x14ac:dyDescent="0.2">
      <c r="A18" s="1" t="s">
        <v>13</v>
      </c>
      <c r="B18" s="2">
        <v>20.65</v>
      </c>
      <c r="C18" s="3">
        <v>24.43</v>
      </c>
      <c r="D18" s="2">
        <f>C18-B18</f>
        <v>3.7800000000000011</v>
      </c>
      <c r="E18" s="2">
        <f>E17</f>
        <v>4.126666666666666</v>
      </c>
      <c r="F18" s="2">
        <f>D18-E18</f>
        <v>-0.3466666666666649</v>
      </c>
      <c r="G18" s="2">
        <f>POWER(2,-F18)</f>
        <v>1.2716191663858012</v>
      </c>
      <c r="H18" s="2"/>
      <c r="I18" s="2"/>
    </row>
    <row r="19" spans="1:9" ht="14.25" x14ac:dyDescent="0.2">
      <c r="A19" s="1" t="s">
        <v>13</v>
      </c>
      <c r="B19" s="2">
        <v>20.38</v>
      </c>
      <c r="C19" s="3">
        <v>24.76</v>
      </c>
      <c r="D19" s="2">
        <f>C19-B19</f>
        <v>4.3800000000000026</v>
      </c>
      <c r="E19" s="2">
        <f>E18</f>
        <v>4.126666666666666</v>
      </c>
      <c r="F19" s="2">
        <f>D19-E19</f>
        <v>0.25333333333333652</v>
      </c>
      <c r="G19" s="2">
        <f>POWER(2,-F19)</f>
        <v>0.83895577476824812</v>
      </c>
      <c r="H19" s="2"/>
      <c r="I19" s="2"/>
    </row>
    <row r="21" spans="1:9" ht="14.25" x14ac:dyDescent="0.2">
      <c r="B21"/>
    </row>
    <row r="22" spans="1:9" ht="14.25" x14ac:dyDescent="0.2">
      <c r="A22" s="4"/>
      <c r="B22"/>
      <c r="C22"/>
      <c r="D22" s="2"/>
    </row>
    <row r="23" spans="1:9" ht="14.25" x14ac:dyDescent="0.2">
      <c r="A23" s="4"/>
      <c r="B23"/>
      <c r="C23"/>
      <c r="D23" s="2"/>
      <c r="E23" s="2"/>
    </row>
    <row r="24" spans="1:9" ht="14.25" x14ac:dyDescent="0.2">
      <c r="A24" s="4"/>
      <c r="B24"/>
      <c r="C24"/>
      <c r="D24" s="2"/>
      <c r="E24" s="2"/>
    </row>
    <row r="25" spans="1:9" ht="14.25" x14ac:dyDescent="0.2">
      <c r="A25" s="4"/>
      <c r="B25"/>
      <c r="C25"/>
      <c r="D25" s="2"/>
      <c r="E25" s="2"/>
    </row>
    <row r="26" spans="1:9" ht="14.25" x14ac:dyDescent="0.2">
      <c r="A26" s="4"/>
      <c r="B26"/>
      <c r="C26"/>
      <c r="D26" s="2"/>
    </row>
    <row r="27" spans="1:9" ht="14.25" x14ac:dyDescent="0.2">
      <c r="A27" s="4"/>
      <c r="B27"/>
      <c r="C27"/>
      <c r="D27" s="2"/>
    </row>
    <row r="28" spans="1:9" ht="14.25" x14ac:dyDescent="0.2">
      <c r="D28" s="2"/>
    </row>
    <row r="29" spans="1:9" ht="14.25" x14ac:dyDescent="0.2">
      <c r="D29" s="2"/>
    </row>
    <row r="30" spans="1:9" ht="14.25" x14ac:dyDescent="0.2">
      <c r="D30" s="2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A21" sqref="A21:K38"/>
    </sheetView>
  </sheetViews>
  <sheetFormatPr defaultRowHeight="14.25" x14ac:dyDescent="0.2"/>
  <sheetData>
    <row r="1" spans="1:9" x14ac:dyDescent="0.2">
      <c r="A1" s="2" t="s">
        <v>4</v>
      </c>
      <c r="B1" s="2" t="s">
        <v>5</v>
      </c>
      <c r="C1" s="2" t="s">
        <v>3</v>
      </c>
      <c r="D1" s="2" t="s">
        <v>2</v>
      </c>
      <c r="E1" s="2"/>
      <c r="F1" s="2" t="s">
        <v>1</v>
      </c>
      <c r="G1" s="2" t="s">
        <v>0</v>
      </c>
      <c r="H1" s="2" t="s">
        <v>6</v>
      </c>
      <c r="I1" s="2" t="s">
        <v>7</v>
      </c>
    </row>
    <row r="2" spans="1:9" x14ac:dyDescent="0.2">
      <c r="A2" s="1" t="s">
        <v>8</v>
      </c>
      <c r="B2" s="2">
        <v>18.7</v>
      </c>
      <c r="C2" s="2">
        <v>25.82</v>
      </c>
      <c r="D2" s="2">
        <f>C2-B2</f>
        <v>7.120000000000001</v>
      </c>
      <c r="E2" s="2">
        <f>AVERAGE(D2:D4)</f>
        <v>7.0366666666666662</v>
      </c>
      <c r="F2" s="2">
        <f>D2-E2</f>
        <v>8.3333333333334814E-2</v>
      </c>
      <c r="G2" s="2">
        <f>POWER(2,-F2)</f>
        <v>0.94387431268169242</v>
      </c>
      <c r="H2" s="2">
        <f>AVERAGE(G2:G4)</f>
        <v>1.0011600977236912</v>
      </c>
      <c r="I2" s="2">
        <f>STDEVP(G2:G4)</f>
        <v>4.8251771874334902E-2</v>
      </c>
    </row>
    <row r="3" spans="1:9" x14ac:dyDescent="0.2">
      <c r="A3" s="1" t="s">
        <v>8</v>
      </c>
      <c r="B3" s="2">
        <v>18.84</v>
      </c>
      <c r="C3" s="2">
        <v>25.79</v>
      </c>
      <c r="D3" s="2">
        <f>C3-B3</f>
        <v>6.9499999999999993</v>
      </c>
      <c r="E3" s="2">
        <f>E2</f>
        <v>7.0366666666666662</v>
      </c>
      <c r="F3" s="2">
        <f>D3-E3</f>
        <v>-8.6666666666666892E-2</v>
      </c>
      <c r="G3" s="2">
        <f>POWER(2,-F3)</f>
        <v>1.0619138039623577</v>
      </c>
      <c r="H3" s="2"/>
      <c r="I3" s="2"/>
    </row>
    <row r="4" spans="1:9" x14ac:dyDescent="0.2">
      <c r="A4" s="1" t="s">
        <v>8</v>
      </c>
      <c r="B4" s="2">
        <v>18.510000000000002</v>
      </c>
      <c r="C4" s="2">
        <v>25.55</v>
      </c>
      <c r="D4" s="2">
        <f>C4-B4</f>
        <v>7.0399999999999991</v>
      </c>
      <c r="E4" s="2">
        <f>E3</f>
        <v>7.0366666666666662</v>
      </c>
      <c r="F4" s="2">
        <f>D4-E4</f>
        <v>3.3333333333329662E-3</v>
      </c>
      <c r="G4" s="2">
        <f>POWER(2,-F4)</f>
        <v>0.99769217652702358</v>
      </c>
      <c r="H4" s="2"/>
      <c r="I4" s="2"/>
    </row>
    <row r="5" spans="1:9" x14ac:dyDescent="0.2">
      <c r="A5" s="1" t="s">
        <v>9</v>
      </c>
      <c r="B5" s="2">
        <v>18.32</v>
      </c>
      <c r="C5" s="2">
        <v>26.36</v>
      </c>
      <c r="D5" s="2">
        <f t="shared" ref="D5:D19" si="0">C5-B5</f>
        <v>8.0399999999999991</v>
      </c>
      <c r="E5" s="2">
        <f t="shared" ref="E5:E19" si="1">E4</f>
        <v>7.0366666666666662</v>
      </c>
      <c r="F5" s="2">
        <f t="shared" ref="F5:F19" si="2">D5-E5</f>
        <v>1.003333333333333</v>
      </c>
      <c r="G5" s="2">
        <f t="shared" ref="G5:G19" si="3">POWER(2,-F5)</f>
        <v>0.49884608826351179</v>
      </c>
      <c r="H5" s="2">
        <f t="shared" ref="H5" si="4">AVERAGE(G5:G7)</f>
        <v>0.73851454989380561</v>
      </c>
      <c r="I5" s="2">
        <f t="shared" ref="I5" si="5">STDEVP(G5:G7)</f>
        <v>0.21771682580604568</v>
      </c>
    </row>
    <row r="6" spans="1:9" x14ac:dyDescent="0.2">
      <c r="A6" s="1" t="s">
        <v>9</v>
      </c>
      <c r="B6" s="2">
        <v>19.66</v>
      </c>
      <c r="C6" s="2">
        <v>27.23</v>
      </c>
      <c r="D6" s="2">
        <f t="shared" si="0"/>
        <v>7.57</v>
      </c>
      <c r="E6" s="2">
        <f t="shared" si="1"/>
        <v>7.0366666666666662</v>
      </c>
      <c r="F6" s="2">
        <f t="shared" si="2"/>
        <v>0.5333333333333341</v>
      </c>
      <c r="G6" s="2">
        <f t="shared" si="3"/>
        <v>0.69095643998388767</v>
      </c>
      <c r="H6" s="2"/>
      <c r="I6" s="2"/>
    </row>
    <row r="7" spans="1:9" x14ac:dyDescent="0.2">
      <c r="A7" s="1" t="s">
        <v>9</v>
      </c>
      <c r="B7" s="2">
        <v>19.329999999999998</v>
      </c>
      <c r="C7" s="2">
        <v>26.33</v>
      </c>
      <c r="D7" s="2">
        <f t="shared" si="0"/>
        <v>7</v>
      </c>
      <c r="E7" s="2">
        <f t="shared" si="1"/>
        <v>7.0366666666666662</v>
      </c>
      <c r="F7" s="2">
        <f t="shared" si="2"/>
        <v>-3.6666666666666181E-2</v>
      </c>
      <c r="G7" s="2">
        <f t="shared" si="3"/>
        <v>1.0257411214340175</v>
      </c>
      <c r="H7" s="2"/>
      <c r="I7" s="2"/>
    </row>
    <row r="8" spans="1:9" x14ac:dyDescent="0.2">
      <c r="A8" s="1" t="s">
        <v>10</v>
      </c>
      <c r="B8" s="2">
        <v>19.25</v>
      </c>
      <c r="C8" s="2">
        <v>26.35</v>
      </c>
      <c r="D8" s="2">
        <f t="shared" si="0"/>
        <v>7.1000000000000014</v>
      </c>
      <c r="E8" s="2">
        <f t="shared" si="1"/>
        <v>7.0366666666666662</v>
      </c>
      <c r="F8" s="2">
        <f t="shared" si="2"/>
        <v>6.333333333333524E-2</v>
      </c>
      <c r="G8" s="2">
        <f t="shared" si="3"/>
        <v>0.95705030707389993</v>
      </c>
      <c r="H8" s="2">
        <f t="shared" ref="H8" si="6">AVERAGE(G8:G10)</f>
        <v>0.58642739083878193</v>
      </c>
      <c r="I8" s="2">
        <f t="shared" ref="I8" si="7">STDEVP(G8:G10)</f>
        <v>0.26219034731753377</v>
      </c>
    </row>
    <row r="9" spans="1:9" x14ac:dyDescent="0.2">
      <c r="A9" s="1" t="s">
        <v>10</v>
      </c>
      <c r="B9" s="2">
        <v>18.940000000000001</v>
      </c>
      <c r="C9" s="2">
        <v>27.33</v>
      </c>
      <c r="D9" s="2">
        <f t="shared" si="0"/>
        <v>8.389999999999997</v>
      </c>
      <c r="E9" s="2">
        <f t="shared" si="1"/>
        <v>7.0366666666666662</v>
      </c>
      <c r="F9" s="2">
        <f t="shared" si="2"/>
        <v>1.3533333333333308</v>
      </c>
      <c r="G9" s="2">
        <f t="shared" si="3"/>
        <v>0.39138670814955084</v>
      </c>
      <c r="H9" s="2"/>
      <c r="I9" s="2"/>
    </row>
    <row r="10" spans="1:9" x14ac:dyDescent="0.2">
      <c r="A10" s="1" t="s">
        <v>10</v>
      </c>
      <c r="B10" s="2">
        <v>18.55</v>
      </c>
      <c r="C10" s="2">
        <v>26.87</v>
      </c>
      <c r="D10" s="2">
        <f t="shared" si="0"/>
        <v>8.32</v>
      </c>
      <c r="E10" s="2">
        <f t="shared" si="1"/>
        <v>7.0366666666666662</v>
      </c>
      <c r="F10" s="2">
        <f t="shared" si="2"/>
        <v>1.2833333333333341</v>
      </c>
      <c r="G10" s="2">
        <f t="shared" si="3"/>
        <v>0.41084515729289495</v>
      </c>
      <c r="H10" s="2"/>
      <c r="I10" s="2"/>
    </row>
    <row r="11" spans="1:9" x14ac:dyDescent="0.2">
      <c r="A11" s="1" t="s">
        <v>11</v>
      </c>
      <c r="B11" s="2">
        <v>19.36</v>
      </c>
      <c r="C11" s="2">
        <v>25.34</v>
      </c>
      <c r="D11" s="2">
        <f t="shared" si="0"/>
        <v>5.98</v>
      </c>
      <c r="E11" s="2">
        <f t="shared" si="1"/>
        <v>7.0366666666666662</v>
      </c>
      <c r="F11" s="2">
        <f t="shared" si="2"/>
        <v>-1.0566666666666658</v>
      </c>
      <c r="G11" s="2">
        <f t="shared" si="3"/>
        <v>2.0801198677769541</v>
      </c>
      <c r="H11" s="2">
        <f t="shared" ref="H11" si="8">AVERAGE(G11:G13)</f>
        <v>2.8160632240102266</v>
      </c>
      <c r="I11" s="2">
        <f t="shared" ref="I11" si="9">STDEVP(G11:G13)</f>
        <v>0.55672813622146999</v>
      </c>
    </row>
    <row r="12" spans="1:9" x14ac:dyDescent="0.2">
      <c r="A12" s="1" t="s">
        <v>11</v>
      </c>
      <c r="B12" s="2">
        <v>18.670000000000002</v>
      </c>
      <c r="C12" s="2">
        <v>24.15</v>
      </c>
      <c r="D12" s="2">
        <f t="shared" si="0"/>
        <v>5.4799999999999969</v>
      </c>
      <c r="E12" s="2">
        <f t="shared" si="1"/>
        <v>7.0366666666666662</v>
      </c>
      <c r="F12" s="2">
        <f t="shared" si="2"/>
        <v>-1.5566666666666693</v>
      </c>
      <c r="G12" s="2">
        <f t="shared" si="3"/>
        <v>2.9417337283719047</v>
      </c>
      <c r="H12" s="2"/>
      <c r="I12" s="2"/>
    </row>
    <row r="13" spans="1:9" x14ac:dyDescent="0.2">
      <c r="A13" s="1" t="s">
        <v>11</v>
      </c>
      <c r="B13" s="2">
        <v>18.7</v>
      </c>
      <c r="C13" s="2">
        <v>23.96</v>
      </c>
      <c r="D13" s="2">
        <f t="shared" si="0"/>
        <v>5.2600000000000016</v>
      </c>
      <c r="E13" s="2">
        <f t="shared" si="1"/>
        <v>7.0366666666666662</v>
      </c>
      <c r="F13" s="2">
        <f t="shared" si="2"/>
        <v>-1.7766666666666646</v>
      </c>
      <c r="G13" s="2">
        <f t="shared" si="3"/>
        <v>3.42633607588182</v>
      </c>
      <c r="H13" s="2"/>
      <c r="I13" s="2"/>
    </row>
    <row r="14" spans="1:9" x14ac:dyDescent="0.2">
      <c r="A14" s="1" t="s">
        <v>12</v>
      </c>
      <c r="B14" s="2">
        <v>20.58</v>
      </c>
      <c r="C14" s="2">
        <v>27.32</v>
      </c>
      <c r="D14" s="2">
        <f t="shared" si="0"/>
        <v>6.740000000000002</v>
      </c>
      <c r="E14" s="2">
        <f t="shared" si="1"/>
        <v>7.0366666666666662</v>
      </c>
      <c r="F14" s="2">
        <f t="shared" si="2"/>
        <v>-0.29666666666666419</v>
      </c>
      <c r="G14" s="2">
        <f t="shared" si="3"/>
        <v>1.2283031493691727</v>
      </c>
      <c r="H14" s="2">
        <f t="shared" ref="H14" si="10">AVERAGE(G14:G16)</f>
        <v>1.0165344574825255</v>
      </c>
      <c r="I14" s="2">
        <f t="shared" ref="I14" si="11">STDEVP(G14:G16)</f>
        <v>0.33058850827414454</v>
      </c>
    </row>
    <row r="15" spans="1:9" x14ac:dyDescent="0.2">
      <c r="A15" s="1" t="s">
        <v>12</v>
      </c>
      <c r="B15" s="2">
        <v>20.43</v>
      </c>
      <c r="C15" s="2">
        <v>28.33</v>
      </c>
      <c r="D15" s="2">
        <f t="shared" si="0"/>
        <v>7.8999999999999986</v>
      </c>
      <c r="E15" s="2">
        <f t="shared" si="1"/>
        <v>7.0366666666666662</v>
      </c>
      <c r="F15" s="2">
        <f t="shared" si="2"/>
        <v>0.8633333333333324</v>
      </c>
      <c r="G15" s="2">
        <f t="shared" si="3"/>
        <v>0.54968105669259915</v>
      </c>
      <c r="H15" s="2"/>
      <c r="I15" s="2"/>
    </row>
    <row r="16" spans="1:9" x14ac:dyDescent="0.2">
      <c r="A16" s="1" t="s">
        <v>12</v>
      </c>
      <c r="B16" s="2">
        <v>19.8</v>
      </c>
      <c r="C16" s="2">
        <v>26.49</v>
      </c>
      <c r="D16" s="2">
        <f t="shared" si="0"/>
        <v>6.6899999999999977</v>
      </c>
      <c r="E16" s="2">
        <f t="shared" si="1"/>
        <v>7.0366666666666662</v>
      </c>
      <c r="F16" s="2">
        <f t="shared" si="2"/>
        <v>-0.34666666666666845</v>
      </c>
      <c r="G16" s="2">
        <f t="shared" si="3"/>
        <v>1.2716191663858045</v>
      </c>
      <c r="H16" s="2"/>
      <c r="I16" s="2"/>
    </row>
    <row r="17" spans="1:9" x14ac:dyDescent="0.2">
      <c r="A17" s="1" t="s">
        <v>13</v>
      </c>
      <c r="B17" s="2">
        <v>20.52</v>
      </c>
      <c r="C17" s="2">
        <v>28.24</v>
      </c>
      <c r="D17" s="2">
        <f t="shared" si="0"/>
        <v>7.7199999999999989</v>
      </c>
      <c r="E17" s="2">
        <f t="shared" si="1"/>
        <v>7.0366666666666662</v>
      </c>
      <c r="F17" s="2">
        <f t="shared" si="2"/>
        <v>0.68333333333333268</v>
      </c>
      <c r="G17" s="2">
        <f t="shared" si="3"/>
        <v>0.6227248111794117</v>
      </c>
      <c r="H17" s="2">
        <f t="shared" ref="H17" si="12">AVERAGE(G17:G19)</f>
        <v>0.84543608221915678</v>
      </c>
      <c r="I17" s="2">
        <f t="shared" ref="I17" si="13">STDEVP(G17:G19)</f>
        <v>0.27764607072273129</v>
      </c>
    </row>
    <row r="18" spans="1:9" x14ac:dyDescent="0.2">
      <c r="A18" s="1" t="s">
        <v>13</v>
      </c>
      <c r="B18" s="2">
        <v>20.65</v>
      </c>
      <c r="C18" s="2">
        <v>28.25</v>
      </c>
      <c r="D18" s="2">
        <f t="shared" si="0"/>
        <v>7.6000000000000014</v>
      </c>
      <c r="E18" s="2">
        <f t="shared" si="1"/>
        <v>7.0366666666666662</v>
      </c>
      <c r="F18" s="2">
        <f t="shared" si="2"/>
        <v>0.56333333333333524</v>
      </c>
      <c r="G18" s="2">
        <f t="shared" si="3"/>
        <v>0.67673676206862232</v>
      </c>
      <c r="H18" s="2"/>
      <c r="I18" s="2"/>
    </row>
    <row r="19" spans="1:9" x14ac:dyDescent="0.2">
      <c r="A19" s="1" t="s">
        <v>13</v>
      </c>
      <c r="B19" s="2">
        <v>20.38</v>
      </c>
      <c r="C19" s="2">
        <v>27.11</v>
      </c>
      <c r="D19" s="2">
        <f t="shared" si="0"/>
        <v>6.73</v>
      </c>
      <c r="E19" s="2">
        <f t="shared" si="1"/>
        <v>7.0366666666666662</v>
      </c>
      <c r="F19" s="2">
        <f t="shared" si="2"/>
        <v>-0.30666666666666575</v>
      </c>
      <c r="G19" s="2">
        <f t="shared" si="3"/>
        <v>1.2368466734094365</v>
      </c>
      <c r="H19" s="2"/>
      <c r="I19" s="2"/>
    </row>
    <row r="22" spans="1:9" x14ac:dyDescent="0.2">
      <c r="A22" s="4"/>
    </row>
    <row r="23" spans="1:9" x14ac:dyDescent="0.2">
      <c r="A23" s="4"/>
    </row>
    <row r="24" spans="1:9" x14ac:dyDescent="0.2">
      <c r="A24" s="4"/>
    </row>
    <row r="25" spans="1:9" x14ac:dyDescent="0.2">
      <c r="A25" s="4"/>
    </row>
    <row r="26" spans="1:9" x14ac:dyDescent="0.2">
      <c r="A26" s="4"/>
    </row>
    <row r="27" spans="1:9" x14ac:dyDescent="0.2">
      <c r="A27" s="4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gene23124</vt:lpstr>
      <vt:lpstr>gene16540</vt:lpstr>
      <vt:lpstr>PbFT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zhaoshuliang120</dc:creator>
  <cp:lastModifiedBy>zhaoshuliang120</cp:lastModifiedBy>
  <cp:lastPrinted>2020-02-24T04:25:46Z</cp:lastPrinted>
  <dcterms:created xsi:type="dcterms:W3CDTF">2015-06-05T18:19:34Z</dcterms:created>
  <dcterms:modified xsi:type="dcterms:W3CDTF">2020-02-24T04:51:00Z</dcterms:modified>
</cp:coreProperties>
</file>