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035" windowHeight="778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E47" i="1"/>
  <c r="E46"/>
  <c r="F46"/>
  <c r="D46"/>
  <c r="F19"/>
  <c r="F20"/>
  <c r="F21"/>
  <c r="F22"/>
  <c r="F23"/>
  <c r="F24"/>
  <c r="F18"/>
  <c r="F3"/>
  <c r="G3"/>
  <c r="F4"/>
  <c r="F5"/>
  <c r="F6"/>
  <c r="F15"/>
  <c r="G15"/>
  <c r="C47"/>
  <c r="B47"/>
  <c r="C46"/>
  <c r="B46"/>
</calcChain>
</file>

<file path=xl/sharedStrings.xml><?xml version="1.0" encoding="utf-8"?>
<sst xmlns="http://schemas.openxmlformats.org/spreadsheetml/2006/main" count="31" uniqueCount="19">
  <si>
    <t>2019.11.7</t>
  </si>
  <si>
    <t>2019.09.04</t>
  </si>
  <si>
    <t>2019.09.10</t>
  </si>
  <si>
    <t>2019.09.24</t>
  </si>
  <si>
    <t>Uox-/-</t>
    <phoneticPr fontId="2" type="noConversion"/>
  </si>
  <si>
    <t>wild type</t>
    <phoneticPr fontId="2" type="noConversion"/>
  </si>
  <si>
    <t>mean</t>
    <phoneticPr fontId="2" type="noConversion"/>
  </si>
  <si>
    <t>SD</t>
    <phoneticPr fontId="2" type="noConversion"/>
  </si>
  <si>
    <t>U-/- 300mg xanthine</t>
    <phoneticPr fontId="2" type="noConversion"/>
  </si>
  <si>
    <t>body weight(g)</t>
    <phoneticPr fontId="2" type="noConversion"/>
  </si>
  <si>
    <t>lef kidney (g)</t>
    <phoneticPr fontId="2" type="noConversion"/>
  </si>
  <si>
    <t>average</t>
    <phoneticPr fontId="2" type="noConversion"/>
  </si>
  <si>
    <t>SD</t>
    <phoneticPr fontId="2" type="noConversion"/>
  </si>
  <si>
    <t>body weight（g)</t>
    <phoneticPr fontId="2" type="noConversion"/>
  </si>
  <si>
    <t>kidney weight (g)</t>
    <phoneticPr fontId="2" type="noConversion"/>
  </si>
  <si>
    <t>left</t>
    <phoneticPr fontId="2" type="noConversion"/>
  </si>
  <si>
    <t>right</t>
    <phoneticPr fontId="2" type="noConversion"/>
  </si>
  <si>
    <t>kidney index</t>
    <phoneticPr fontId="2" type="noConversion"/>
  </si>
  <si>
    <t>experiment day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</si>
</sst>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n-US" altLang="en-US"/>
              <a:t>A</a:t>
            </a:r>
          </a:p>
        </c:rich>
      </c:tx>
      <c:layout>
        <c:manualLayout>
          <c:xMode val="edge"/>
          <c:yMode val="edge"/>
          <c:x val="0.86246418338108888"/>
          <c:y val="6.5454545454545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939828080229252"/>
          <c:y val="0.14545454545454545"/>
          <c:w val="0.67048710601719241"/>
          <c:h val="0.68"/>
        </c:manualLayout>
      </c:layout>
      <c:barChart>
        <c:barDir val="col"/>
        <c:grouping val="clustered"/>
        <c:ser>
          <c:idx val="0"/>
          <c:order val="0"/>
          <c:tx>
            <c:strRef>
              <c:f>Sheet1!$B$45</c:f>
              <c:strCache>
                <c:ptCount val="1"/>
                <c:pt idx="0">
                  <c:v>wild type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7579360602847499E-2"/>
                  <c:y val="-0.20776177523264133"/>
                </c:manualLayout>
              </c:layout>
              <c:tx>
                <c:rich>
                  <a:bodyPr/>
                  <a:lstStyle/>
                  <a:p>
                    <a:pPr>
                      <a:defRPr sz="1600" b="1" i="0" u="none" strike="noStrike" baseline="0">
                        <a:solidFill>
                          <a:srgbClr val="000000"/>
                        </a:solidFill>
                        <a:latin typeface="Arial Unicode MS"/>
                        <a:ea typeface="Arial Unicode MS"/>
                        <a:cs typeface="Arial Unicode MS"/>
                      </a:defRPr>
                    </a:pPr>
                    <a:r>
                      <a:rPr lang="zh-CN" altLang="en-US"/>
                      <a:t>*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endParaRPr lang="zh-CN"/>
              </a:p>
            </c:txPr>
            <c:showVal val="1"/>
          </c:dLbls>
          <c:errBars>
            <c:errBarType val="plus"/>
            <c:errValType val="cust"/>
            <c:plus>
              <c:numRef>
                <c:f>Sheet1!$B$47</c:f>
                <c:numCache>
                  <c:formatCode>General</c:formatCode>
                  <c:ptCount val="1"/>
                  <c:pt idx="0">
                    <c:v>2.2066918604196558E-4</c:v>
                  </c:pt>
                </c:numCache>
              </c:numRef>
            </c:plu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Sheet1!$B$46</c:f>
              <c:numCache>
                <c:formatCode>0.00%</c:formatCode>
                <c:ptCount val="1"/>
                <c:pt idx="0">
                  <c:v>3.6668281890701632E-3</c:v>
                </c:pt>
              </c:numCache>
            </c:numRef>
          </c:val>
        </c:ser>
        <c:ser>
          <c:idx val="1"/>
          <c:order val="1"/>
          <c:tx>
            <c:strRef>
              <c:f>Sheet1!$C$45</c:f>
              <c:strCache>
                <c:ptCount val="1"/>
                <c:pt idx="0">
                  <c:v>Uox-/-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errBars>
            <c:errBarType val="plus"/>
            <c:errValType val="cust"/>
            <c:plus>
              <c:numRef>
                <c:f>Sheet1!$C$47</c:f>
                <c:numCache>
                  <c:formatCode>General</c:formatCode>
                  <c:ptCount val="1"/>
                  <c:pt idx="0">
                    <c:v>8.4651800648569034E-4</c:v>
                  </c:pt>
                </c:numCache>
              </c:numRef>
            </c:plus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Sheet1!$C$46</c:f>
              <c:numCache>
                <c:formatCode>0.00%</c:formatCode>
                <c:ptCount val="1"/>
                <c:pt idx="0">
                  <c:v>5.0786353828928031E-3</c:v>
                </c:pt>
              </c:numCache>
            </c:numRef>
          </c:val>
        </c:ser>
        <c:axId val="70521984"/>
        <c:axId val="70523904"/>
      </c:barChart>
      <c:catAx>
        <c:axId val="70521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n-US" altLang="en-US"/>
                  <a:t>Wild-type   Uox-/-</a:t>
                </a:r>
              </a:p>
            </c:rich>
          </c:tx>
          <c:layout>
            <c:manualLayout>
              <c:xMode val="edge"/>
              <c:yMode val="edge"/>
              <c:x val="0.44126134662966554"/>
              <c:y val="0.84727272727272729"/>
            </c:manualLayout>
          </c:layout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zh-CN"/>
          </a:p>
        </c:txPr>
        <c:crossAx val="70523904"/>
        <c:crosses val="autoZero"/>
        <c:auto val="1"/>
        <c:lblAlgn val="ctr"/>
        <c:lblOffset val="100"/>
        <c:tickLblSkip val="1"/>
        <c:tickMarkSkip val="1"/>
      </c:catAx>
      <c:valAx>
        <c:axId val="7052390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n-US" altLang="en-US"/>
                  <a:t>left kidney index</a:t>
                </a:r>
              </a:p>
            </c:rich>
          </c:tx>
          <c:layout>
            <c:manualLayout>
              <c:xMode val="edge"/>
              <c:yMode val="edge"/>
              <c:x val="2.0057306590257881E-2"/>
              <c:y val="0.25454545454545452"/>
            </c:manualLayout>
          </c:layout>
          <c:spPr>
            <a:noFill/>
            <a:ln w="25400">
              <a:noFill/>
            </a:ln>
          </c:spPr>
        </c:title>
        <c:numFmt formatCode="0.00%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zh-CN"/>
          </a:p>
        </c:txPr>
        <c:crossAx val="70521984"/>
        <c:crosses val="autoZero"/>
        <c:crossBetween val="between"/>
        <c:majorUnit val="2.0000000000000031E-3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zh-CN"/>
    </a:p>
  </c:txPr>
  <c:printSettings>
    <c:headerFooter alignWithMargins="0"/>
    <c:pageMargins b="1" l="0.75000000000000089" r="0.75000000000000089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20</xdr:row>
      <xdr:rowOff>114300</xdr:rowOff>
    </xdr:from>
    <xdr:to>
      <xdr:col>11</xdr:col>
      <xdr:colOff>238125</xdr:colOff>
      <xdr:row>35</xdr:row>
      <xdr:rowOff>161925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0.483</cdr:x>
      <cdr:y>0.24291</cdr:y>
    </cdr:from>
    <cdr:to>
      <cdr:x>0.72246</cdr:x>
      <cdr:y>0.24291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13376" y="641774"/>
          <a:ext cx="79829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zh-CN" altLang="en-US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activeCell="G22" sqref="G22"/>
    </sheetView>
  </sheetViews>
  <sheetFormatPr defaultRowHeight="13.5"/>
  <cols>
    <col min="1" max="1" width="9" style="1"/>
    <col min="2" max="2" width="11.125" style="1" customWidth="1"/>
    <col min="3" max="3" width="11" style="1" customWidth="1"/>
    <col min="4" max="5" width="12.625" style="1" customWidth="1"/>
    <col min="6" max="6" width="19.375" style="1" customWidth="1"/>
    <col min="7" max="7" width="12.625" style="1" customWidth="1"/>
    <col min="8" max="8" width="17.25" style="1" customWidth="1"/>
    <col min="9" max="16384" width="9" style="1"/>
  </cols>
  <sheetData>
    <row r="1" spans="1:8">
      <c r="A1" s="4" t="s">
        <v>4</v>
      </c>
      <c r="D1" s="4" t="s">
        <v>14</v>
      </c>
      <c r="E1" s="4"/>
      <c r="F1" s="4" t="s">
        <v>17</v>
      </c>
      <c r="G1" s="4"/>
      <c r="H1" s="1" t="s">
        <v>18</v>
      </c>
    </row>
    <row r="2" spans="1:8">
      <c r="A2" s="4"/>
      <c r="C2" s="3" t="s">
        <v>13</v>
      </c>
      <c r="D2" s="1" t="s">
        <v>15</v>
      </c>
      <c r="E2" s="1" t="s">
        <v>16</v>
      </c>
      <c r="F2" s="1" t="s">
        <v>15</v>
      </c>
      <c r="G2" s="1" t="s">
        <v>16</v>
      </c>
    </row>
    <row r="3" spans="1:8">
      <c r="A3" s="1">
        <v>1</v>
      </c>
      <c r="C3" s="1">
        <v>356</v>
      </c>
      <c r="D3" s="1">
        <v>1.3387</v>
      </c>
      <c r="E3" s="1">
        <v>1.3379000000000001</v>
      </c>
      <c r="F3" s="1">
        <f>D3/C3</f>
        <v>3.7603932584269664E-3</v>
      </c>
      <c r="G3" s="1">
        <f>E3/C3</f>
        <v>3.7581460674157305E-3</v>
      </c>
      <c r="H3" s="1" t="s">
        <v>0</v>
      </c>
    </row>
    <row r="4" spans="1:8">
      <c r="A4" s="1">
        <v>2</v>
      </c>
      <c r="C4" s="1">
        <v>378</v>
      </c>
      <c r="D4" s="1">
        <v>1.4843999999999999</v>
      </c>
      <c r="F4" s="1">
        <f>D4/C4</f>
        <v>3.9269841269841269E-3</v>
      </c>
      <c r="H4" s="1" t="s">
        <v>0</v>
      </c>
    </row>
    <row r="5" spans="1:8">
      <c r="A5" s="1">
        <v>3</v>
      </c>
      <c r="C5" s="1">
        <v>337</v>
      </c>
      <c r="D5" s="1">
        <v>1.4433</v>
      </c>
      <c r="F5" s="1">
        <f>D5/C5</f>
        <v>4.2827893175074183E-3</v>
      </c>
      <c r="H5" s="1" t="s">
        <v>0</v>
      </c>
    </row>
    <row r="6" spans="1:8">
      <c r="A6" s="1">
        <v>4</v>
      </c>
      <c r="C6" s="1">
        <v>209</v>
      </c>
      <c r="D6" s="1">
        <v>1.1452</v>
      </c>
      <c r="E6" s="1">
        <v>1.1305000000000001</v>
      </c>
      <c r="F6" s="1">
        <f>D6/C6</f>
        <v>5.4794258373205744E-3</v>
      </c>
      <c r="G6" s="1">
        <v>5.4090909090909103E-3</v>
      </c>
      <c r="H6" s="1" t="s">
        <v>1</v>
      </c>
    </row>
    <row r="7" spans="1:8">
      <c r="A7" s="1">
        <v>5</v>
      </c>
      <c r="C7" s="1">
        <v>180</v>
      </c>
      <c r="D7" s="1">
        <v>0.95660000000000001</v>
      </c>
      <c r="E7" s="1">
        <v>0.93100000000000005</v>
      </c>
      <c r="F7" s="1">
        <v>5.3144444444444402E-3</v>
      </c>
      <c r="G7" s="1">
        <v>5.1722222222222204E-3</v>
      </c>
      <c r="H7" s="1" t="s">
        <v>1</v>
      </c>
    </row>
    <row r="8" spans="1:8">
      <c r="A8" s="1">
        <v>6</v>
      </c>
      <c r="C8" s="1">
        <v>220</v>
      </c>
      <c r="D8" s="1">
        <v>1.0791999999999999</v>
      </c>
      <c r="E8" s="1">
        <v>1.0336000000000001</v>
      </c>
      <c r="F8" s="1">
        <v>4.9054545454545496E-3</v>
      </c>
      <c r="G8" s="1">
        <v>4.6981818181818201E-3</v>
      </c>
      <c r="H8" s="1" t="s">
        <v>2</v>
      </c>
    </row>
    <row r="9" spans="1:8">
      <c r="A9" s="1">
        <v>7</v>
      </c>
      <c r="C9" s="1">
        <v>186</v>
      </c>
      <c r="D9" s="1">
        <v>1.0047999999999999</v>
      </c>
      <c r="E9" s="1">
        <v>0.999</v>
      </c>
      <c r="F9" s="1">
        <v>5.4021505376344097E-3</v>
      </c>
      <c r="G9" s="1">
        <v>5.37096774193548E-3</v>
      </c>
      <c r="H9" s="1" t="s">
        <v>2</v>
      </c>
    </row>
    <row r="10" spans="1:8">
      <c r="A10" s="1">
        <v>8</v>
      </c>
      <c r="C10" s="1">
        <v>208</v>
      </c>
      <c r="D10" s="1">
        <v>1.0425</v>
      </c>
      <c r="E10" s="1">
        <v>1.0843</v>
      </c>
      <c r="F10" s="1">
        <v>5.0120192307692296E-3</v>
      </c>
      <c r="G10" s="1">
        <v>5.2129807692307701E-3</v>
      </c>
      <c r="H10" s="1" t="s">
        <v>2</v>
      </c>
    </row>
    <row r="11" spans="1:8">
      <c r="A11" s="1">
        <v>9</v>
      </c>
      <c r="C11" s="1">
        <v>180</v>
      </c>
      <c r="D11" s="1">
        <v>1.0403</v>
      </c>
      <c r="F11" s="1">
        <v>5.7794444444444404E-3</v>
      </c>
      <c r="H11" s="1" t="s">
        <v>3</v>
      </c>
    </row>
    <row r="12" spans="1:8">
      <c r="A12" s="1">
        <v>10</v>
      </c>
      <c r="C12" s="1">
        <v>205</v>
      </c>
      <c r="D12" s="1">
        <v>1.0911</v>
      </c>
      <c r="E12" s="1">
        <v>1.0205</v>
      </c>
      <c r="F12" s="1">
        <v>5.3224390243902398E-3</v>
      </c>
      <c r="G12" s="1">
        <v>4.9780487804877999E-3</v>
      </c>
      <c r="H12" s="1" t="s">
        <v>3</v>
      </c>
    </row>
    <row r="13" spans="1:8">
      <c r="A13" s="1">
        <v>11</v>
      </c>
      <c r="C13" s="1">
        <v>180</v>
      </c>
      <c r="D13" s="1">
        <v>1.2022999999999999</v>
      </c>
      <c r="E13" s="1">
        <v>1.0175000000000001</v>
      </c>
      <c r="F13" s="1">
        <v>6.6794444444444401E-3</v>
      </c>
      <c r="G13" s="1">
        <v>5.65277777777778E-3</v>
      </c>
      <c r="H13" s="1" t="s">
        <v>3</v>
      </c>
    </row>
    <row r="14" spans="1:8">
      <c r="F14" s="1" t="s">
        <v>11</v>
      </c>
      <c r="G14" s="1" t="s">
        <v>12</v>
      </c>
    </row>
    <row r="15" spans="1:8">
      <c r="F15" s="1">
        <f>AVERAGE(F3:F13,G3:G10,G12:G13)</f>
        <v>5.058810805166492E-3</v>
      </c>
      <c r="G15" s="1">
        <f>STDEVP(G3:G10,F3:F13,G12:G13)</f>
        <v>7.111192228462977E-4</v>
      </c>
    </row>
    <row r="17" spans="1:6">
      <c r="C17" s="1" t="s">
        <v>9</v>
      </c>
      <c r="D17" s="1" t="s">
        <v>10</v>
      </c>
    </row>
    <row r="18" spans="1:6">
      <c r="A18" s="1">
        <v>1</v>
      </c>
      <c r="C18" s="1">
        <v>217</v>
      </c>
      <c r="D18" s="1">
        <v>0.78310000000000002</v>
      </c>
      <c r="F18" s="1">
        <f>D18/C18</f>
        <v>3.6087557603686638E-3</v>
      </c>
    </row>
    <row r="19" spans="1:6">
      <c r="A19" s="1">
        <v>2</v>
      </c>
      <c r="C19" s="1">
        <v>220</v>
      </c>
      <c r="D19" s="1">
        <v>0.73150000000000004</v>
      </c>
      <c r="F19" s="1">
        <f t="shared" ref="F19:F24" si="0">D19/C19</f>
        <v>3.3250000000000003E-3</v>
      </c>
    </row>
    <row r="20" spans="1:6">
      <c r="A20" s="1">
        <v>3</v>
      </c>
      <c r="C20" s="1">
        <v>215</v>
      </c>
      <c r="D20" s="1">
        <v>0.80359999999999998</v>
      </c>
      <c r="F20" s="1">
        <f t="shared" si="0"/>
        <v>3.7376744186046512E-3</v>
      </c>
    </row>
    <row r="21" spans="1:6">
      <c r="A21" s="1">
        <v>4</v>
      </c>
      <c r="C21" s="1">
        <v>221</v>
      </c>
      <c r="D21" s="1">
        <v>0.83129999999999993</v>
      </c>
      <c r="F21" s="1">
        <f t="shared" si="0"/>
        <v>3.7615384615384611E-3</v>
      </c>
    </row>
    <row r="22" spans="1:6">
      <c r="A22" s="1">
        <v>5</v>
      </c>
      <c r="C22" s="1">
        <v>222</v>
      </c>
      <c r="D22" s="1">
        <v>0.76760000000000006</v>
      </c>
      <c r="F22" s="1">
        <f t="shared" si="0"/>
        <v>3.4576576576576578E-3</v>
      </c>
    </row>
    <row r="23" spans="1:6">
      <c r="A23" s="1">
        <v>6</v>
      </c>
      <c r="C23" s="1">
        <v>219</v>
      </c>
      <c r="D23" s="1">
        <v>0.87109999999999999</v>
      </c>
      <c r="F23" s="1">
        <f t="shared" si="0"/>
        <v>3.9776255707762555E-3</v>
      </c>
    </row>
    <row r="24" spans="1:6">
      <c r="A24" s="1">
        <v>7</v>
      </c>
      <c r="C24" s="1">
        <v>220</v>
      </c>
      <c r="D24" s="1">
        <v>0.83589999999999998</v>
      </c>
      <c r="F24" s="1">
        <f t="shared" si="0"/>
        <v>3.7995454545454543E-3</v>
      </c>
    </row>
    <row r="33" spans="1:6">
      <c r="B33" s="1" t="s">
        <v>5</v>
      </c>
      <c r="C33" s="1" t="s">
        <v>4</v>
      </c>
      <c r="E33" s="1" t="s">
        <v>8</v>
      </c>
    </row>
    <row r="34" spans="1:6">
      <c r="A34" s="1">
        <v>1</v>
      </c>
      <c r="B34" s="1">
        <v>3.6087557603686638E-3</v>
      </c>
      <c r="C34" s="1">
        <v>3.7603932584269698E-3</v>
      </c>
      <c r="E34" s="1">
        <v>3.6200999999999998E-3</v>
      </c>
    </row>
    <row r="35" spans="1:6">
      <c r="A35" s="1">
        <v>2</v>
      </c>
      <c r="B35" s="1">
        <v>3.3250000000000003E-3</v>
      </c>
      <c r="C35" s="1">
        <v>3.9269841269841304E-3</v>
      </c>
      <c r="E35" s="1">
        <v>5.4806999999999998E-3</v>
      </c>
    </row>
    <row r="36" spans="1:6">
      <c r="A36" s="1">
        <v>3</v>
      </c>
      <c r="B36" s="1">
        <v>3.7376744186046512E-3</v>
      </c>
      <c r="C36" s="1">
        <v>4.28278931750742E-3</v>
      </c>
      <c r="E36" s="1">
        <v>6.5037999999999997E-3</v>
      </c>
    </row>
    <row r="37" spans="1:6">
      <c r="A37" s="1">
        <v>4</v>
      </c>
      <c r="B37" s="1">
        <v>3.7615384615384611E-3</v>
      </c>
      <c r="C37" s="1">
        <v>5.4794258373205701E-3</v>
      </c>
      <c r="E37" s="1">
        <v>4.9584E-3</v>
      </c>
    </row>
    <row r="38" spans="1:6">
      <c r="A38" s="1">
        <v>5</v>
      </c>
      <c r="B38" s="1">
        <v>3.4576576576576578E-3</v>
      </c>
      <c r="C38" s="1">
        <v>5.3144444444444402E-3</v>
      </c>
      <c r="E38" s="1">
        <v>5.5601000000000001E-3</v>
      </c>
    </row>
    <row r="39" spans="1:6">
      <c r="A39" s="1">
        <v>6</v>
      </c>
      <c r="B39" s="1">
        <v>3.9776255707762555E-3</v>
      </c>
      <c r="C39" s="1">
        <v>4.9054545454545496E-3</v>
      </c>
      <c r="E39" s="1">
        <v>5.6076000000000008E-3</v>
      </c>
    </row>
    <row r="40" spans="1:6">
      <c r="A40" s="1">
        <v>7</v>
      </c>
      <c r="B40" s="1">
        <v>3.7995454545454543E-3</v>
      </c>
      <c r="C40" s="1">
        <v>5.4021505376344097E-3</v>
      </c>
      <c r="E40" s="1">
        <v>8.5179000000000001E-3</v>
      </c>
    </row>
    <row r="41" spans="1:6">
      <c r="A41" s="1">
        <v>8</v>
      </c>
      <c r="C41" s="1">
        <v>5.0120192307692296E-3</v>
      </c>
      <c r="E41" s="1">
        <v>5.6657000000000001E-3</v>
      </c>
    </row>
    <row r="42" spans="1:6">
      <c r="A42" s="1">
        <v>9</v>
      </c>
      <c r="C42" s="1">
        <v>5.7794444444444404E-3</v>
      </c>
      <c r="E42" s="1">
        <v>4.0194000000000002E-3</v>
      </c>
    </row>
    <row r="43" spans="1:6">
      <c r="A43" s="1">
        <v>10</v>
      </c>
      <c r="C43" s="1">
        <v>5.3224390243902398E-3</v>
      </c>
    </row>
    <row r="44" spans="1:6">
      <c r="A44" s="1">
        <v>11</v>
      </c>
      <c r="C44" s="1">
        <v>6.6794444444444401E-3</v>
      </c>
    </row>
    <row r="45" spans="1:6">
      <c r="B45" s="1" t="s">
        <v>5</v>
      </c>
      <c r="C45" s="1" t="s">
        <v>4</v>
      </c>
    </row>
    <row r="46" spans="1:6">
      <c r="A46" s="1" t="s">
        <v>6</v>
      </c>
      <c r="B46" s="2">
        <f>AVERAGE(B34:B40)</f>
        <v>3.6668281890701632E-3</v>
      </c>
      <c r="C46" s="2">
        <f>AVERAGE(C34:C44)</f>
        <v>5.0786353828928031E-3</v>
      </c>
      <c r="D46" s="1">
        <f>TTEST(B34:B40,C34:C44,2,2)</f>
        <v>5.7781330696253486E-4</v>
      </c>
      <c r="E46" s="1">
        <f>SUM(E34:E42)</f>
        <v>4.9933700000000004E-2</v>
      </c>
      <c r="F46" s="1">
        <f>TTEST(C34:C44,E34:E42,2,2)</f>
        <v>0.37087513165154951</v>
      </c>
    </row>
    <row r="47" spans="1:6">
      <c r="A47" s="1" t="s">
        <v>7</v>
      </c>
      <c r="B47" s="2">
        <f>STDEV(B34:B40)</f>
        <v>2.2066918604196558E-4</v>
      </c>
      <c r="C47" s="2">
        <f>STDEV(C34:C44)</f>
        <v>8.4651800648569034E-4</v>
      </c>
      <c r="E47" s="2">
        <f>STDEV(E34:E42)</f>
        <v>1.4211344503990855E-3</v>
      </c>
    </row>
  </sheetData>
  <mergeCells count="3">
    <mergeCell ref="D1:E1"/>
    <mergeCell ref="F1:G1"/>
    <mergeCell ref="A1:A2"/>
  </mergeCells>
  <phoneticPr fontId="2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2019-08-22T09:08:00Z</dcterms:created>
  <dcterms:modified xsi:type="dcterms:W3CDTF">2020-02-22T16:01:22Z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