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3.xml" ContentType="application/vnd.openxmlformats-officedocument.drawing+xml"/>
  <Override PartName="/xl/charts/chart17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18.xml" ContentType="application/vnd.openxmlformats-officedocument.drawingml.chart+xml"/>
  <Override PartName="/xl/drawings/drawing6.xml" ContentType="application/vnd.openxmlformats-officedocument.drawingml.chartshape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7.xml" ContentType="application/vnd.openxmlformats-officedocument.drawingml.chartshapes+xml"/>
  <Override PartName="/xl/charts/chart21.xml" ContentType="application/vnd.openxmlformats-officedocument.drawingml.chart+xml"/>
  <Override PartName="/xl/drawings/drawing8.xml" ContentType="application/vnd.openxmlformats-officedocument.drawingml.chartshapes+xml"/>
  <Override PartName="/xl/charts/chart22.xml" ContentType="application/vnd.openxmlformats-officedocument.drawingml.chart+xml"/>
  <Override PartName="/xl/drawings/drawing9.xml" ContentType="application/vnd.openxmlformats-officedocument.drawingml.chartshapes+xml"/>
  <Override PartName="/xl/charts/chart23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24.xml" ContentType="application/vnd.openxmlformats-officedocument.drawingml.chart+xml"/>
  <Override PartName="/xl/drawings/drawing12.xml" ContentType="application/vnd.openxmlformats-officedocument.drawingml.chartshapes+xml"/>
  <Override PartName="/xl/charts/chart25.xml" ContentType="application/vnd.openxmlformats-officedocument.drawingml.chart+xml"/>
  <Override PartName="/xl/drawings/drawing13.xml" ContentType="application/vnd.openxmlformats-officedocument.drawingml.chartshapes+xml"/>
  <Override PartName="/xl/charts/chart26.xml" ContentType="application/vnd.openxmlformats-officedocument.drawingml.chart+xml"/>
  <Override PartName="/xl/drawings/drawing14.xml" ContentType="application/vnd.openxmlformats-officedocument.drawingml.chartshapes+xml"/>
  <Override PartName="/xl/charts/chart27.xml" ContentType="application/vnd.openxmlformats-officedocument.drawingml.chart+xml"/>
  <Override PartName="/xl/drawings/drawing15.xml" ContentType="application/vnd.openxmlformats-officedocument.drawingml.chartshapes+xml"/>
  <Override PartName="/xl/charts/chart28.xml" ContentType="application/vnd.openxmlformats-officedocument.drawingml.chart+xml"/>
  <Override PartName="/xl/drawings/drawing16.xml" ContentType="application/vnd.openxmlformats-officedocument.drawingml.chartshapes+xml"/>
  <Override PartName="/xl/charts/chart29.xml" ContentType="application/vnd.openxmlformats-officedocument.drawingml.chart+xml"/>
  <Override PartName="/xl/drawings/drawing1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270" windowHeight="7575"/>
  </bookViews>
  <sheets>
    <sheet name="FIG1" sheetId="2" r:id="rId1"/>
    <sheet name="FIG2" sheetId="4" r:id="rId2"/>
    <sheet name="FIG3A" sheetId="5" r:id="rId3"/>
    <sheet name="FIG4-17978" sheetId="8" r:id="rId4"/>
    <sheet name="FIG5-VGH2" sheetId="9" r:id="rId5"/>
  </sheets>
  <externalReferences>
    <externalReference r:id="rId6"/>
    <externalReference r:id="rId7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" i="2" l="1"/>
  <c r="U5" i="2"/>
  <c r="X34" i="8" l="1"/>
  <c r="W34" i="8" s="1"/>
  <c r="AL9" i="8" l="1"/>
  <c r="AM9" i="8"/>
  <c r="AK9" i="8"/>
  <c r="AE9" i="8"/>
  <c r="AF9" i="8"/>
  <c r="AD9" i="8"/>
  <c r="X9" i="8"/>
  <c r="Y9" i="8"/>
  <c r="W9" i="8"/>
  <c r="R9" i="8"/>
  <c r="S9" i="8"/>
  <c r="Q9" i="8"/>
  <c r="K9" i="8"/>
  <c r="L9" i="8"/>
  <c r="J9" i="8"/>
  <c r="D9" i="8"/>
  <c r="E9" i="8"/>
  <c r="C9" i="8"/>
  <c r="AL9" i="9"/>
  <c r="AM9" i="9"/>
  <c r="AK9" i="9"/>
  <c r="AE9" i="9"/>
  <c r="AF9" i="9"/>
  <c r="AD9" i="9"/>
  <c r="X9" i="9"/>
  <c r="Y9" i="9"/>
  <c r="W9" i="9"/>
  <c r="R9" i="9"/>
  <c r="S9" i="9"/>
  <c r="Q9" i="9"/>
  <c r="K9" i="9"/>
  <c r="L9" i="9"/>
  <c r="J9" i="9"/>
  <c r="D9" i="9"/>
  <c r="E9" i="9"/>
  <c r="C9" i="9"/>
  <c r="AK6" i="9" l="1"/>
  <c r="AL6" i="9"/>
  <c r="AM6" i="9"/>
  <c r="AK7" i="9"/>
  <c r="AL7" i="9"/>
  <c r="AM7" i="9"/>
  <c r="AJ7" i="9"/>
  <c r="AJ6" i="9"/>
  <c r="J6" i="9"/>
  <c r="K6" i="9"/>
  <c r="L6" i="9"/>
  <c r="J7" i="9"/>
  <c r="K7" i="9"/>
  <c r="L7" i="9"/>
  <c r="I7" i="9"/>
  <c r="I6" i="9"/>
  <c r="E7" i="9"/>
  <c r="E6" i="9"/>
  <c r="Y7" i="9" l="1"/>
  <c r="X7" i="9"/>
  <c r="W7" i="9"/>
  <c r="V7" i="9"/>
  <c r="AF7" i="9"/>
  <c r="AE7" i="9"/>
  <c r="AD7" i="9"/>
  <c r="AC7" i="9"/>
  <c r="S7" i="9"/>
  <c r="R7" i="9"/>
  <c r="Q7" i="9"/>
  <c r="P7" i="9"/>
  <c r="D7" i="9"/>
  <c r="C7" i="9"/>
  <c r="B7" i="9"/>
  <c r="Y6" i="9"/>
  <c r="X6" i="9"/>
  <c r="W6" i="9"/>
  <c r="V6" i="9"/>
  <c r="AF6" i="9"/>
  <c r="AE6" i="9"/>
  <c r="AD6" i="9"/>
  <c r="AC6" i="9"/>
  <c r="S6" i="9"/>
  <c r="R6" i="9"/>
  <c r="Q6" i="9"/>
  <c r="P6" i="9"/>
  <c r="D6" i="9"/>
  <c r="C6" i="9"/>
  <c r="B6" i="9"/>
  <c r="X6" i="8"/>
  <c r="X2" i="8"/>
  <c r="W2" i="8" s="1"/>
  <c r="Y7" i="8"/>
  <c r="X7" i="8"/>
  <c r="W7" i="8"/>
  <c r="V7" i="8"/>
  <c r="W6" i="8"/>
  <c r="V6" i="8"/>
  <c r="AK6" i="8"/>
  <c r="AL6" i="8"/>
  <c r="AM6" i="8"/>
  <c r="AK7" i="8"/>
  <c r="AL7" i="8"/>
  <c r="AM7" i="8"/>
  <c r="AJ7" i="8"/>
  <c r="AJ6" i="8"/>
  <c r="Y6" i="8" l="1"/>
  <c r="AC6" i="8" l="1"/>
  <c r="AD6" i="8"/>
  <c r="AE7" i="8"/>
  <c r="AF7" i="8"/>
  <c r="AD7" i="8"/>
  <c r="AC7" i="8"/>
  <c r="AF6" i="8"/>
  <c r="AE6" i="8" l="1"/>
  <c r="Q6" i="8" l="1"/>
  <c r="R6" i="8"/>
  <c r="S6" i="8"/>
  <c r="Q7" i="8"/>
  <c r="R7" i="8"/>
  <c r="S7" i="8"/>
  <c r="P7" i="8"/>
  <c r="P6" i="8"/>
  <c r="L7" i="8"/>
  <c r="K7" i="8"/>
  <c r="J7" i="8"/>
  <c r="I7" i="8"/>
  <c r="L6" i="8"/>
  <c r="K6" i="8"/>
  <c r="J6" i="8"/>
  <c r="I6" i="8"/>
  <c r="C6" i="8"/>
  <c r="D6" i="8"/>
  <c r="E6" i="8"/>
  <c r="C7" i="8"/>
  <c r="D7" i="8"/>
  <c r="E7" i="8"/>
  <c r="B7" i="8"/>
  <c r="B6" i="8"/>
  <c r="L4" i="5" l="1"/>
  <c r="K7" i="5"/>
  <c r="J7" i="5"/>
  <c r="L7" i="5"/>
  <c r="K6" i="5"/>
  <c r="J6" i="5"/>
  <c r="L6" i="5"/>
  <c r="K5" i="5"/>
  <c r="J5" i="5"/>
  <c r="L5" i="5"/>
  <c r="K4" i="5"/>
  <c r="J4" i="5"/>
  <c r="K3" i="5"/>
  <c r="J3" i="5"/>
  <c r="BF56" i="4"/>
  <c r="B56" i="4"/>
  <c r="BG39" i="4"/>
  <c r="BF39" i="4"/>
  <c r="BC39" i="4"/>
  <c r="BB39" i="4"/>
  <c r="AY39" i="4"/>
  <c r="AX39" i="4"/>
  <c r="AU39" i="4"/>
  <c r="AT39" i="4"/>
  <c r="AQ39" i="4"/>
  <c r="AP39" i="4"/>
  <c r="AM39" i="4"/>
  <c r="AL39" i="4"/>
  <c r="AI39" i="4"/>
  <c r="AH39" i="4"/>
  <c r="AE39" i="4"/>
  <c r="AD39" i="4"/>
  <c r="AA39" i="4"/>
  <c r="Z39" i="4"/>
  <c r="W39" i="4"/>
  <c r="V39" i="4"/>
  <c r="S39" i="4"/>
  <c r="R39" i="4"/>
  <c r="O39" i="4"/>
  <c r="N39" i="4"/>
  <c r="K39" i="4"/>
  <c r="J39" i="4"/>
  <c r="G39" i="4"/>
  <c r="F39" i="4"/>
  <c r="C39" i="4"/>
  <c r="B39" i="4"/>
  <c r="BG37" i="4"/>
  <c r="BF37" i="4"/>
  <c r="BC37" i="4"/>
  <c r="BB37" i="4"/>
  <c r="AY37" i="4"/>
  <c r="AX37" i="4"/>
  <c r="AU37" i="4"/>
  <c r="AT37" i="4"/>
  <c r="AQ37" i="4"/>
  <c r="AP37" i="4"/>
  <c r="AM37" i="4"/>
  <c r="AL37" i="4"/>
  <c r="AI37" i="4"/>
  <c r="AH37" i="4"/>
  <c r="AE37" i="4"/>
  <c r="AD37" i="4"/>
  <c r="AA37" i="4"/>
  <c r="Z37" i="4"/>
  <c r="W37" i="4"/>
  <c r="V37" i="4"/>
  <c r="S37" i="4"/>
  <c r="R37" i="4"/>
  <c r="O37" i="4"/>
  <c r="N37" i="4"/>
  <c r="K37" i="4"/>
  <c r="J37" i="4"/>
  <c r="G37" i="4"/>
  <c r="F37" i="4"/>
  <c r="C37" i="4"/>
  <c r="B37" i="4"/>
  <c r="BG36" i="4"/>
  <c r="BF36" i="4"/>
  <c r="BC36" i="4"/>
  <c r="BB36" i="4"/>
  <c r="AY36" i="4"/>
  <c r="AX36" i="4"/>
  <c r="AU36" i="4"/>
  <c r="AT36" i="4"/>
  <c r="AQ36" i="4"/>
  <c r="AP36" i="4"/>
  <c r="AM36" i="4"/>
  <c r="AL36" i="4"/>
  <c r="AI36" i="4"/>
  <c r="AH36" i="4"/>
  <c r="AE36" i="4"/>
  <c r="AD36" i="4"/>
  <c r="AA36" i="4"/>
  <c r="Z36" i="4"/>
  <c r="W36" i="4"/>
  <c r="V36" i="4"/>
  <c r="S36" i="4"/>
  <c r="R36" i="4"/>
  <c r="O36" i="4"/>
  <c r="N36" i="4"/>
  <c r="K36" i="4"/>
  <c r="J36" i="4"/>
  <c r="G36" i="4"/>
  <c r="F36" i="4"/>
  <c r="C36" i="4"/>
  <c r="B36" i="4"/>
  <c r="BG35" i="4"/>
  <c r="BF35" i="4"/>
  <c r="BC35" i="4"/>
  <c r="BB35" i="4"/>
  <c r="AY35" i="4"/>
  <c r="AX35" i="4"/>
  <c r="AU35" i="4"/>
  <c r="AT35" i="4"/>
  <c r="AQ35" i="4"/>
  <c r="AP35" i="4"/>
  <c r="AM35" i="4"/>
  <c r="AL35" i="4"/>
  <c r="AI35" i="4"/>
  <c r="AH35" i="4"/>
  <c r="AE35" i="4"/>
  <c r="AD35" i="4"/>
  <c r="AA35" i="4"/>
  <c r="Z35" i="4"/>
  <c r="W35" i="4"/>
  <c r="V35" i="4"/>
  <c r="S35" i="4"/>
  <c r="R35" i="4"/>
  <c r="O35" i="4"/>
  <c r="N35" i="4"/>
  <c r="K35" i="4"/>
  <c r="J35" i="4"/>
  <c r="G35" i="4"/>
  <c r="F35" i="4"/>
  <c r="C35" i="4"/>
  <c r="B35" i="4"/>
  <c r="BG34" i="4"/>
  <c r="BF34" i="4"/>
  <c r="BC34" i="4"/>
  <c r="BB34" i="4"/>
  <c r="AY34" i="4"/>
  <c r="AX34" i="4"/>
  <c r="AU34" i="4"/>
  <c r="AT34" i="4"/>
  <c r="AQ34" i="4"/>
  <c r="AP34" i="4"/>
  <c r="AM34" i="4"/>
  <c r="AL34" i="4"/>
  <c r="AI34" i="4"/>
  <c r="AH34" i="4"/>
  <c r="AE34" i="4"/>
  <c r="AD34" i="4"/>
  <c r="AA34" i="4"/>
  <c r="Z34" i="4"/>
  <c r="W34" i="4"/>
  <c r="V34" i="4"/>
  <c r="S34" i="4"/>
  <c r="R34" i="4"/>
  <c r="O34" i="4"/>
  <c r="N34" i="4"/>
  <c r="K34" i="4"/>
  <c r="J34" i="4"/>
  <c r="G34" i="4"/>
  <c r="F34" i="4"/>
  <c r="C34" i="4"/>
  <c r="B34" i="4"/>
  <c r="BG33" i="4"/>
  <c r="BF33" i="4"/>
  <c r="BC33" i="4"/>
  <c r="BB33" i="4"/>
  <c r="AY33" i="4"/>
  <c r="AX33" i="4"/>
  <c r="AU33" i="4"/>
  <c r="AT33" i="4"/>
  <c r="AQ33" i="4"/>
  <c r="AP33" i="4"/>
  <c r="AM33" i="4"/>
  <c r="AL33" i="4"/>
  <c r="AI33" i="4"/>
  <c r="AH33" i="4"/>
  <c r="AE33" i="4"/>
  <c r="AD33" i="4"/>
  <c r="AA33" i="4"/>
  <c r="Z33" i="4"/>
  <c r="W33" i="4"/>
  <c r="V33" i="4"/>
  <c r="S33" i="4"/>
  <c r="R33" i="4"/>
  <c r="O33" i="4"/>
  <c r="N33" i="4"/>
  <c r="K33" i="4"/>
  <c r="J33" i="4"/>
  <c r="G33" i="4"/>
  <c r="F33" i="4"/>
  <c r="C33" i="4"/>
  <c r="B33" i="4"/>
  <c r="BG30" i="4"/>
  <c r="BC30" i="4"/>
  <c r="AY30" i="4"/>
  <c r="AU30" i="4"/>
  <c r="AQ30" i="4"/>
  <c r="AM30" i="4"/>
  <c r="AI30" i="4"/>
  <c r="AE30" i="4"/>
  <c r="AA30" i="4"/>
  <c r="W30" i="4"/>
  <c r="S30" i="4"/>
  <c r="O30" i="4"/>
  <c r="K30" i="4"/>
  <c r="G30" i="4"/>
  <c r="C30" i="4"/>
  <c r="F35" i="2" l="1"/>
  <c r="G35" i="2"/>
  <c r="F5" i="2"/>
  <c r="G5" i="2"/>
  <c r="F6" i="2"/>
  <c r="G6" i="2"/>
  <c r="F7" i="2"/>
  <c r="G7" i="2"/>
  <c r="F8" i="2"/>
  <c r="G8" i="2"/>
  <c r="F9" i="2"/>
  <c r="G9" i="2"/>
  <c r="F10" i="2"/>
  <c r="G10" i="2"/>
  <c r="F11" i="2"/>
  <c r="G11" i="2"/>
  <c r="F12" i="2"/>
  <c r="G12" i="2"/>
  <c r="F13" i="2"/>
  <c r="G13" i="2"/>
  <c r="F14" i="2"/>
  <c r="G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28" i="2"/>
  <c r="G28" i="2"/>
  <c r="F29" i="2"/>
  <c r="G29" i="2"/>
  <c r="F30" i="2"/>
  <c r="G30" i="2"/>
  <c r="F31" i="2"/>
  <c r="G31" i="2"/>
  <c r="F32" i="2"/>
  <c r="G32" i="2"/>
  <c r="F33" i="2"/>
  <c r="G33" i="2"/>
  <c r="F34" i="2"/>
  <c r="G34" i="2"/>
  <c r="F4" i="2"/>
  <c r="G4" i="2"/>
  <c r="G3" i="2"/>
  <c r="F3" i="2"/>
  <c r="G2" i="2"/>
  <c r="F2" i="2"/>
</calcChain>
</file>

<file path=xl/sharedStrings.xml><?xml version="1.0" encoding="utf-8"?>
<sst xmlns="http://schemas.openxmlformats.org/spreadsheetml/2006/main" count="758" uniqueCount="136">
  <si>
    <t>CT13</t>
  </si>
  <si>
    <t>CT14</t>
  </si>
  <si>
    <t>CM3</t>
  </si>
  <si>
    <t>CM4</t>
  </si>
  <si>
    <t>HC3</t>
  </si>
  <si>
    <t>HC4</t>
  </si>
  <si>
    <t>HC5</t>
  </si>
  <si>
    <t>VGH5</t>
  </si>
  <si>
    <t>VGH6</t>
  </si>
  <si>
    <t>VGH7</t>
  </si>
  <si>
    <t>∆baeR</t>
  </si>
  <si>
    <t>∆emrA</t>
  </si>
  <si>
    <t>∆emrB</t>
  </si>
  <si>
    <t>∆ompA</t>
  </si>
  <si>
    <t>hl1</t>
  </si>
  <si>
    <t>CT11</t>
  </si>
  <si>
    <t>CT12</t>
  </si>
  <si>
    <t>CM1</t>
  </si>
  <si>
    <t>CM2</t>
  </si>
  <si>
    <t>HC1</t>
  </si>
  <si>
    <t>HC2</t>
  </si>
  <si>
    <t>VGH1</t>
  </si>
  <si>
    <t>VGH2</t>
  </si>
  <si>
    <t>VGH3</t>
  </si>
  <si>
    <t>VGH4</t>
  </si>
  <si>
    <t>SAM</t>
    <phoneticPr fontId="2" type="noConversion"/>
  </si>
  <si>
    <t>TZP</t>
  </si>
  <si>
    <t>CFZ</t>
    <phoneticPr fontId="2" type="noConversion"/>
  </si>
  <si>
    <t>CMZ</t>
  </si>
  <si>
    <t>CTX</t>
  </si>
  <si>
    <t>CAZ</t>
  </si>
  <si>
    <t>FEP</t>
    <phoneticPr fontId="2" type="noConversion"/>
  </si>
  <si>
    <t>IPM</t>
    <phoneticPr fontId="2" type="noConversion"/>
  </si>
  <si>
    <t>MEM</t>
    <phoneticPr fontId="2" type="noConversion"/>
  </si>
  <si>
    <t>AMK</t>
    <phoneticPr fontId="2" type="noConversion"/>
  </si>
  <si>
    <t>GEN</t>
    <phoneticPr fontId="2" type="noConversion"/>
  </si>
  <si>
    <t>CIP</t>
  </si>
  <si>
    <t>LVX</t>
  </si>
  <si>
    <t>SXT</t>
  </si>
  <si>
    <t>TGC</t>
    <phoneticPr fontId="2" type="noConversion"/>
  </si>
  <si>
    <t>S</t>
    <phoneticPr fontId="2" type="noConversion"/>
  </si>
  <si>
    <t>R</t>
    <phoneticPr fontId="2" type="noConversion"/>
  </si>
  <si>
    <t>S</t>
    <phoneticPr fontId="2" type="noConversion"/>
  </si>
  <si>
    <t>R</t>
    <phoneticPr fontId="2" type="noConversion"/>
  </si>
  <si>
    <t>S</t>
    <phoneticPr fontId="2" type="noConversion"/>
  </si>
  <si>
    <t>S</t>
    <phoneticPr fontId="2" type="noConversion"/>
  </si>
  <si>
    <t>S</t>
    <phoneticPr fontId="2" type="noConversion"/>
  </si>
  <si>
    <t>R</t>
    <phoneticPr fontId="2" type="noConversion"/>
  </si>
  <si>
    <t>R</t>
    <phoneticPr fontId="2" type="noConversion"/>
  </si>
  <si>
    <t>S</t>
    <phoneticPr fontId="2" type="noConversion"/>
  </si>
  <si>
    <t>R</t>
    <phoneticPr fontId="2" type="noConversion"/>
  </si>
  <si>
    <t>WT</t>
  </si>
  <si>
    <t>SAM</t>
    <phoneticPr fontId="2" type="noConversion"/>
  </si>
  <si>
    <t>CFZ</t>
    <phoneticPr fontId="2" type="noConversion"/>
  </si>
  <si>
    <t>FEP</t>
    <phoneticPr fontId="2" type="noConversion"/>
  </si>
  <si>
    <t>MEM</t>
    <phoneticPr fontId="2" type="noConversion"/>
  </si>
  <si>
    <t>GEN</t>
    <phoneticPr fontId="2" type="noConversion"/>
  </si>
  <si>
    <t>R</t>
    <phoneticPr fontId="2" type="noConversion"/>
  </si>
  <si>
    <t>上四分位數</t>
    <phoneticPr fontId="2" type="noConversion"/>
  </si>
  <si>
    <t>上四分位數</t>
    <phoneticPr fontId="2" type="noConversion"/>
  </si>
  <si>
    <t>上四分位數</t>
    <phoneticPr fontId="2" type="noConversion"/>
  </si>
  <si>
    <t>上四分位數</t>
    <phoneticPr fontId="2" type="noConversion"/>
  </si>
  <si>
    <t>上四分位數</t>
    <phoneticPr fontId="2" type="noConversion"/>
  </si>
  <si>
    <t>最大值</t>
    <phoneticPr fontId="2" type="noConversion"/>
  </si>
  <si>
    <t>最大值</t>
    <phoneticPr fontId="2" type="noConversion"/>
  </si>
  <si>
    <t>最大值</t>
    <phoneticPr fontId="2" type="noConversion"/>
  </si>
  <si>
    <t>最大值</t>
    <phoneticPr fontId="2" type="noConversion"/>
  </si>
  <si>
    <t>中位數</t>
    <phoneticPr fontId="2" type="noConversion"/>
  </si>
  <si>
    <t>中位數</t>
    <phoneticPr fontId="2" type="noConversion"/>
  </si>
  <si>
    <t>中位數</t>
    <phoneticPr fontId="2" type="noConversion"/>
  </si>
  <si>
    <t>中位數</t>
    <phoneticPr fontId="2" type="noConversion"/>
  </si>
  <si>
    <t>最小值</t>
    <phoneticPr fontId="2" type="noConversion"/>
  </si>
  <si>
    <t>最小值</t>
    <phoneticPr fontId="2" type="noConversion"/>
  </si>
  <si>
    <t>最小值</t>
    <phoneticPr fontId="2" type="noConversion"/>
  </si>
  <si>
    <t>下四分位數</t>
    <phoneticPr fontId="2" type="noConversion"/>
  </si>
  <si>
    <t>下四分位數</t>
    <phoneticPr fontId="2" type="noConversion"/>
  </si>
  <si>
    <t>下四分位數</t>
    <phoneticPr fontId="2" type="noConversion"/>
  </si>
  <si>
    <t>下四分位數</t>
    <phoneticPr fontId="2" type="noConversion"/>
  </si>
  <si>
    <t>下四分位數</t>
    <phoneticPr fontId="2" type="noConversion"/>
  </si>
  <si>
    <t>avg</t>
    <phoneticPr fontId="2" type="noConversion"/>
  </si>
  <si>
    <t>avg</t>
    <phoneticPr fontId="2" type="noConversion"/>
  </si>
  <si>
    <t>avg</t>
    <phoneticPr fontId="2" type="noConversion"/>
  </si>
  <si>
    <t>SD</t>
    <phoneticPr fontId="2" type="noConversion"/>
  </si>
  <si>
    <t>T-test</t>
    <phoneticPr fontId="2" type="noConversion"/>
  </si>
  <si>
    <t>%</t>
    <phoneticPr fontId="2" type="noConversion"/>
  </si>
  <si>
    <t>IPM</t>
  </si>
  <si>
    <t>AMK</t>
    <phoneticPr fontId="5" type="noConversion"/>
  </si>
  <si>
    <t>μg/mL</t>
    <phoneticPr fontId="5" type="noConversion"/>
  </si>
  <si>
    <t>RBFI</t>
    <phoneticPr fontId="5" type="noConversion"/>
  </si>
  <si>
    <t>μg/mL</t>
  </si>
  <si>
    <t>RBFI</t>
  </si>
  <si>
    <t>avg</t>
    <phoneticPr fontId="5" type="noConversion"/>
  </si>
  <si>
    <t>colistin</t>
  </si>
  <si>
    <t>LL37</t>
    <phoneticPr fontId="5" type="noConversion"/>
  </si>
  <si>
    <t>LL37</t>
    <phoneticPr fontId="5" type="noConversion"/>
  </si>
  <si>
    <t xml:space="preserve">Tannic Acid
</t>
    <phoneticPr fontId="5" type="noConversion"/>
  </si>
  <si>
    <t xml:space="preserve">Tigecycline 
</t>
    <phoneticPr fontId="5" type="noConversion"/>
  </si>
  <si>
    <t>ng/mL</t>
    <phoneticPr fontId="2" type="noConversion"/>
  </si>
  <si>
    <t>SD</t>
    <phoneticPr fontId="2" type="noConversion"/>
  </si>
  <si>
    <t>ABcol</t>
  </si>
  <si>
    <t>ABhl1tc</t>
  </si>
  <si>
    <t>ABtc</t>
  </si>
  <si>
    <t>ABtcm</t>
  </si>
  <si>
    <t>Abamk</t>
  </si>
  <si>
    <t>ABipm</t>
  </si>
  <si>
    <r>
      <rPr>
        <sz val="12"/>
        <rFont val="新細明體"/>
        <family val="2"/>
        <charset val="136"/>
      </rPr>
      <t>✽</t>
    </r>
    <r>
      <rPr>
        <sz val="12"/>
        <rFont val="Times New Roman"/>
        <family val="1"/>
      </rPr>
      <t xml:space="preserve"> VGH2</t>
    </r>
  </si>
  <si>
    <r>
      <rPr>
        <sz val="12"/>
        <rFont val="新細明體"/>
        <family val="2"/>
        <charset val="136"/>
      </rPr>
      <t>✽</t>
    </r>
    <r>
      <rPr>
        <sz val="12"/>
        <rFont val="Times New Roman"/>
        <family val="1"/>
      </rPr>
      <t xml:space="preserve"> ABhl1</t>
    </r>
  </si>
  <si>
    <r>
      <rPr>
        <sz val="12"/>
        <rFont val="新細明體"/>
        <family val="2"/>
        <charset val="136"/>
      </rPr>
      <t>✽</t>
    </r>
    <r>
      <rPr>
        <sz val="12"/>
        <rFont val="Times New Roman"/>
        <family val="1"/>
      </rPr>
      <t xml:space="preserve"> CM4</t>
    </r>
  </si>
  <si>
    <r>
      <rPr>
        <sz val="12"/>
        <rFont val="新細明體"/>
        <family val="2"/>
        <charset val="136"/>
      </rPr>
      <t>✽</t>
    </r>
    <r>
      <rPr>
        <sz val="12"/>
        <rFont val="Times New Roman"/>
        <family val="1"/>
      </rPr>
      <t xml:space="preserve"> CM1</t>
    </r>
  </si>
  <si>
    <r>
      <rPr>
        <sz val="12"/>
        <rFont val="新細明體"/>
        <family val="2"/>
        <charset val="136"/>
      </rPr>
      <t>✽</t>
    </r>
    <r>
      <rPr>
        <sz val="12"/>
        <rFont val="Times New Roman"/>
        <family val="1"/>
      </rPr>
      <t xml:space="preserve"> HC2</t>
    </r>
  </si>
  <si>
    <r>
      <rPr>
        <sz val="12"/>
        <rFont val="新細明體"/>
        <family val="2"/>
        <charset val="136"/>
      </rPr>
      <t>✽</t>
    </r>
    <r>
      <rPr>
        <sz val="12"/>
        <rFont val="Times New Roman"/>
        <family val="1"/>
      </rPr>
      <t xml:space="preserve"> HC3</t>
    </r>
  </si>
  <si>
    <r>
      <rPr>
        <sz val="12"/>
        <rFont val="新細明體"/>
        <family val="2"/>
        <charset val="136"/>
      </rPr>
      <t>✽</t>
    </r>
    <r>
      <rPr>
        <sz val="12"/>
        <rFont val="Times New Roman"/>
        <family val="1"/>
      </rPr>
      <t xml:space="preserve"> CM2</t>
    </r>
  </si>
  <si>
    <r>
      <rPr>
        <sz val="12"/>
        <rFont val="新細明體"/>
        <family val="2"/>
        <charset val="136"/>
      </rPr>
      <t>✽</t>
    </r>
    <r>
      <rPr>
        <sz val="12"/>
        <rFont val="Times New Roman"/>
        <family val="1"/>
      </rPr>
      <t xml:space="preserve"> HC1</t>
    </r>
  </si>
  <si>
    <r>
      <rPr>
        <sz val="12"/>
        <rFont val="新細明體"/>
        <family val="2"/>
        <charset val="136"/>
      </rPr>
      <t>✽</t>
    </r>
    <r>
      <rPr>
        <sz val="12"/>
        <rFont val="Times New Roman"/>
        <family val="1"/>
      </rPr>
      <t xml:space="preserve"> HC4</t>
    </r>
  </si>
  <si>
    <r>
      <rPr>
        <sz val="12"/>
        <rFont val="新細明體"/>
        <family val="2"/>
        <charset val="136"/>
      </rPr>
      <t>✽</t>
    </r>
    <r>
      <rPr>
        <sz val="12"/>
        <rFont val="Times New Roman"/>
        <family val="1"/>
      </rPr>
      <t xml:space="preserve"> CT14</t>
    </r>
  </si>
  <si>
    <r>
      <rPr>
        <sz val="12"/>
        <rFont val="新細明體"/>
        <family val="2"/>
        <charset val="136"/>
      </rPr>
      <t>✽</t>
    </r>
    <r>
      <rPr>
        <sz val="12"/>
        <rFont val="Times New Roman"/>
        <family val="1"/>
      </rPr>
      <t xml:space="preserve"> CM3</t>
    </r>
  </si>
  <si>
    <r>
      <rPr>
        <sz val="12"/>
        <rFont val="新細明體"/>
        <family val="2"/>
        <charset val="136"/>
      </rPr>
      <t>✽</t>
    </r>
    <r>
      <rPr>
        <sz val="12"/>
        <rFont val="Times New Roman"/>
        <family val="1"/>
      </rPr>
      <t xml:space="preserve"> VGH4</t>
    </r>
  </si>
  <si>
    <r>
      <rPr>
        <sz val="12"/>
        <rFont val="新細明體"/>
        <family val="2"/>
        <charset val="136"/>
      </rPr>
      <t>✽</t>
    </r>
    <r>
      <rPr>
        <sz val="12"/>
        <rFont val="Times New Roman"/>
        <family val="1"/>
      </rPr>
      <t xml:space="preserve"> VGH5</t>
    </r>
  </si>
  <si>
    <r>
      <rPr>
        <sz val="12"/>
        <rFont val="新細明體"/>
        <family val="2"/>
        <charset val="136"/>
      </rPr>
      <t>✽</t>
    </r>
    <r>
      <rPr>
        <sz val="12"/>
        <rFont val="Times New Roman"/>
        <family val="1"/>
      </rPr>
      <t xml:space="preserve"> CT12</t>
    </r>
  </si>
  <si>
    <r>
      <rPr>
        <sz val="12"/>
        <rFont val="新細明體"/>
        <family val="2"/>
        <charset val="136"/>
      </rPr>
      <t>✽</t>
    </r>
    <r>
      <rPr>
        <sz val="12"/>
        <rFont val="Times New Roman"/>
        <family val="1"/>
      </rPr>
      <t xml:space="preserve"> VGH7</t>
    </r>
  </si>
  <si>
    <r>
      <rPr>
        <sz val="12"/>
        <rFont val="新細明體"/>
        <family val="2"/>
        <charset val="136"/>
      </rPr>
      <t>✽</t>
    </r>
    <r>
      <rPr>
        <sz val="12"/>
        <rFont val="Times New Roman"/>
        <family val="1"/>
      </rPr>
      <t xml:space="preserve"> CT13</t>
    </r>
  </si>
  <si>
    <r>
      <rPr>
        <sz val="12"/>
        <rFont val="新細明體"/>
        <family val="2"/>
        <charset val="136"/>
      </rPr>
      <t>✽</t>
    </r>
    <r>
      <rPr>
        <sz val="12"/>
        <rFont val="Times New Roman"/>
        <family val="1"/>
      </rPr>
      <t xml:space="preserve"> VGH6</t>
    </r>
  </si>
  <si>
    <r>
      <rPr>
        <sz val="12"/>
        <rFont val="新細明體"/>
        <family val="2"/>
        <charset val="136"/>
      </rPr>
      <t>✽</t>
    </r>
    <r>
      <rPr>
        <sz val="12"/>
        <rFont val="Times New Roman"/>
        <family val="1"/>
      </rPr>
      <t xml:space="preserve"> VGH3</t>
    </r>
  </si>
  <si>
    <r>
      <rPr>
        <sz val="12"/>
        <rFont val="新細明體"/>
        <family val="2"/>
        <charset val="136"/>
      </rPr>
      <t>✽</t>
    </r>
    <r>
      <rPr>
        <sz val="12"/>
        <rFont val="Times New Roman"/>
        <family val="1"/>
      </rPr>
      <t xml:space="preserve"> HC5</t>
    </r>
  </si>
  <si>
    <r>
      <rPr>
        <sz val="12"/>
        <rFont val="新細明體"/>
        <family val="2"/>
        <charset val="136"/>
      </rPr>
      <t>✽</t>
    </r>
    <r>
      <rPr>
        <sz val="12"/>
        <rFont val="Times New Roman"/>
        <family val="1"/>
      </rPr>
      <t xml:space="preserve"> VGH1</t>
    </r>
  </si>
  <si>
    <r>
      <rPr>
        <sz val="12"/>
        <rFont val="新細明體"/>
        <family val="2"/>
        <charset val="136"/>
      </rPr>
      <t>✽</t>
    </r>
    <r>
      <rPr>
        <sz val="12"/>
        <rFont val="Times New Roman"/>
        <family val="1"/>
      </rPr>
      <t xml:space="preserve"> CT11</t>
    </r>
  </si>
  <si>
    <t>490/595</t>
    <phoneticPr fontId="2" type="noConversion"/>
  </si>
  <si>
    <t>490/595</t>
    <phoneticPr fontId="2" type="noConversion"/>
  </si>
  <si>
    <r>
      <t>OD</t>
    </r>
    <r>
      <rPr>
        <vertAlign val="subscript"/>
        <sz val="10"/>
        <rFont val="Arial"/>
        <family val="2"/>
      </rPr>
      <t>595</t>
    </r>
    <phoneticPr fontId="5" type="noConversion"/>
  </si>
  <si>
    <r>
      <t>OD</t>
    </r>
    <r>
      <rPr>
        <vertAlign val="subscript"/>
        <sz val="10"/>
        <rFont val="Arial"/>
        <family val="2"/>
      </rPr>
      <t>490</t>
    </r>
    <phoneticPr fontId="5" type="noConversion"/>
  </si>
  <si>
    <t>avg</t>
  </si>
  <si>
    <r>
      <t>OD</t>
    </r>
    <r>
      <rPr>
        <vertAlign val="subscript"/>
        <sz val="10"/>
        <rFont val="Arial"/>
        <family val="2"/>
      </rPr>
      <t xml:space="preserve">490 control </t>
    </r>
    <phoneticPr fontId="5" type="noConversion"/>
  </si>
  <si>
    <t>SD</t>
    <phoneticPr fontId="2" type="noConversion"/>
  </si>
  <si>
    <t>ODc</t>
    <phoneticPr fontId="2" type="noConversion"/>
  </si>
  <si>
    <t>4 x ODc</t>
    <phoneticPr fontId="2" type="noConversion"/>
  </si>
  <si>
    <t>2 x ODc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</si>
</sst>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0"/>
    <numFmt numFmtId="177" formatCode="0.0"/>
    <numFmt numFmtId="178" formatCode="0.00000"/>
    <numFmt numFmtId="179" formatCode="0.0000"/>
  </numFmts>
  <fonts count="12" x14ac:knownFonts="1">
    <font>
      <sz val="12"/>
      <color theme="1"/>
      <name val="新細明體"/>
      <family val="2"/>
      <charset val="136"/>
      <scheme val="minor"/>
    </font>
    <font>
      <sz val="12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9"/>
      <name val="細明體"/>
      <family val="3"/>
      <charset val="136"/>
    </font>
    <font>
      <sz val="10"/>
      <name val="Times New Roman"/>
      <family val="1"/>
    </font>
    <font>
      <sz val="10"/>
      <name val="Arial"/>
      <family val="2"/>
    </font>
    <font>
      <sz val="12"/>
      <name val="新細明體"/>
      <family val="1"/>
      <charset val="136"/>
      <scheme val="minor"/>
    </font>
    <font>
      <sz val="12"/>
      <name val="Times New Roman"/>
      <family val="1"/>
    </font>
    <font>
      <sz val="12"/>
      <name val="新細明體"/>
      <family val="2"/>
      <charset val="136"/>
    </font>
    <font>
      <vertAlign val="sub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7" fillId="0" borderId="0"/>
  </cellStyleXfs>
  <cellXfs count="69">
    <xf numFmtId="0" fontId="0" fillId="0" borderId="0" xfId="0">
      <alignment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/>
    </xf>
    <xf numFmtId="2" fontId="3" fillId="0" borderId="0" xfId="0" applyNumberFormat="1" applyFont="1" applyBorder="1" applyAlignment="1">
      <alignment horizontal="right" vertical="center"/>
    </xf>
    <xf numFmtId="2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Border="1">
      <alignment vertical="center"/>
    </xf>
    <xf numFmtId="177" fontId="0" fillId="0" borderId="0" xfId="0" applyNumberFormat="1">
      <alignment vertical="center"/>
    </xf>
    <xf numFmtId="0" fontId="7" fillId="0" borderId="0" xfId="1" applyBorder="1"/>
    <xf numFmtId="0" fontId="3" fillId="0" borderId="0" xfId="1" applyFont="1" applyBorder="1" applyAlignment="1">
      <alignment horizontal="center" vertical="center"/>
    </xf>
    <xf numFmtId="0" fontId="6" fillId="0" borderId="0" xfId="1" applyFont="1" applyBorder="1"/>
    <xf numFmtId="2" fontId="7" fillId="0" borderId="0" xfId="1" applyNumberFormat="1" applyBorder="1" applyAlignment="1">
      <alignment horizontal="center" vertical="center"/>
    </xf>
    <xf numFmtId="0" fontId="7" fillId="0" borderId="0" xfId="1" applyBorder="1" applyAlignment="1">
      <alignment horizontal="center" vertical="center"/>
    </xf>
    <xf numFmtId="0" fontId="7" fillId="2" borderId="0" xfId="1" applyFill="1" applyBorder="1"/>
    <xf numFmtId="2" fontId="7" fillId="2" borderId="0" xfId="1" applyNumberFormat="1" applyFill="1" applyBorder="1" applyAlignment="1">
      <alignment horizontal="center"/>
    </xf>
    <xf numFmtId="2" fontId="7" fillId="0" borderId="0" xfId="1" applyNumberFormat="1" applyFill="1" applyBorder="1" applyAlignment="1">
      <alignment horizontal="center"/>
    </xf>
    <xf numFmtId="0" fontId="7" fillId="0" borderId="0" xfId="1" applyFill="1" applyBorder="1"/>
    <xf numFmtId="178" fontId="7" fillId="0" borderId="0" xfId="1" applyNumberFormat="1" applyBorder="1"/>
    <xf numFmtId="2" fontId="7" fillId="0" borderId="0" xfId="1" applyNumberFormat="1" applyBorder="1"/>
    <xf numFmtId="2" fontId="7" fillId="2" borderId="0" xfId="1" applyNumberFormat="1" applyFill="1" applyBorder="1" applyAlignment="1">
      <alignment horizontal="center" vertical="center"/>
    </xf>
    <xf numFmtId="179" fontId="7" fillId="0" borderId="0" xfId="1" applyNumberFormat="1" applyBorder="1" applyAlignment="1">
      <alignment horizontal="center" vertical="center"/>
    </xf>
    <xf numFmtId="176" fontId="7" fillId="0" borderId="0" xfId="1" applyNumberForma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6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2" fontId="3" fillId="0" borderId="0" xfId="0" applyNumberFormat="1" applyFont="1" applyAlignment="1">
      <alignment horizontal="center" vertical="center"/>
    </xf>
    <xf numFmtId="2" fontId="3" fillId="0" borderId="0" xfId="0" applyNumberFormat="1" applyFont="1">
      <alignment vertical="center"/>
    </xf>
    <xf numFmtId="1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1" applyBorder="1" applyAlignment="1">
      <alignment horizontal="center" vertical="center"/>
    </xf>
    <xf numFmtId="0" fontId="7" fillId="0" borderId="0" xfId="1" applyBorder="1" applyAlignment="1">
      <alignment horizontal="center" vertical="center"/>
    </xf>
    <xf numFmtId="0" fontId="0" fillId="0" borderId="0" xfId="0" applyBorder="1" applyAlignment="1"/>
    <xf numFmtId="2" fontId="0" fillId="0" borderId="0" xfId="0" applyNumberFormat="1" applyFill="1" applyBorder="1" applyAlignment="1">
      <alignment horizontal="center"/>
    </xf>
    <xf numFmtId="0" fontId="7" fillId="0" borderId="0" xfId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/>
    <xf numFmtId="2" fontId="0" fillId="0" borderId="0" xfId="0" applyNumberForma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7" fillId="0" borderId="0" xfId="1" applyBorder="1" applyAlignment="1">
      <alignment horizontal="center" vertical="center"/>
    </xf>
    <xf numFmtId="179" fontId="9" fillId="0" borderId="0" xfId="0" applyNumberFormat="1" applyFont="1" applyBorder="1" applyAlignment="1">
      <alignment horizontal="center" vertical="center"/>
    </xf>
    <xf numFmtId="0" fontId="7" fillId="0" borderId="0" xfId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05622477405192"/>
          <c:y val="3.6278795242039169E-2"/>
          <c:w val="0.87372538769517905"/>
          <c:h val="0.7685039078796746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9050">
              <a:solidFill>
                <a:sysClr val="windowText" lastClr="000000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'FIG1'!$G$3:$G$35</c:f>
                <c:numCache>
                  <c:formatCode>General</c:formatCode>
                  <c:ptCount val="33"/>
                  <c:pt idx="0">
                    <c:v>3.374147686527685E-2</c:v>
                  </c:pt>
                  <c:pt idx="1">
                    <c:v>0.22125157883772339</c:v>
                  </c:pt>
                  <c:pt idx="2">
                    <c:v>1.7700908303076041E-2</c:v>
                  </c:pt>
                  <c:pt idx="3">
                    <c:v>2.9463125184587872E-2</c:v>
                  </c:pt>
                  <c:pt idx="4">
                    <c:v>8.3866925464991318E-2</c:v>
                  </c:pt>
                  <c:pt idx="5">
                    <c:v>6.1132420399386697E-2</c:v>
                  </c:pt>
                  <c:pt idx="6">
                    <c:v>2.933224244739821E-2</c:v>
                  </c:pt>
                  <c:pt idx="7">
                    <c:v>0.15205955338560193</c:v>
                  </c:pt>
                  <c:pt idx="8">
                    <c:v>9.0648045713630943E-2</c:v>
                  </c:pt>
                  <c:pt idx="9">
                    <c:v>7.1186438324862794E-2</c:v>
                  </c:pt>
                  <c:pt idx="10">
                    <c:v>2.8694262332842637E-2</c:v>
                  </c:pt>
                  <c:pt idx="11">
                    <c:v>2.6246773682616478E-2</c:v>
                  </c:pt>
                  <c:pt idx="12">
                    <c:v>4.1052285475870934E-2</c:v>
                  </c:pt>
                  <c:pt idx="13">
                    <c:v>3.5008959275478313E-2</c:v>
                  </c:pt>
                  <c:pt idx="14">
                    <c:v>3.1415655924075574E-2</c:v>
                  </c:pt>
                  <c:pt idx="15">
                    <c:v>4.0303071984131578E-2</c:v>
                  </c:pt>
                  <c:pt idx="16">
                    <c:v>4.3532622867304235E-2</c:v>
                  </c:pt>
                  <c:pt idx="17">
                    <c:v>1.1857047951716961E-2</c:v>
                  </c:pt>
                  <c:pt idx="18">
                    <c:v>0.10311956032788953</c:v>
                  </c:pt>
                  <c:pt idx="19">
                    <c:v>0.11661942815270557</c:v>
                  </c:pt>
                  <c:pt idx="20">
                    <c:v>3.0349380411583742E-2</c:v>
                  </c:pt>
                  <c:pt idx="21">
                    <c:v>1.9930321395333506E-2</c:v>
                  </c:pt>
                  <c:pt idx="22">
                    <c:v>5.6208082282988379E-3</c:v>
                  </c:pt>
                  <c:pt idx="23">
                    <c:v>5.3359799076894247E-2</c:v>
                  </c:pt>
                  <c:pt idx="24">
                    <c:v>6.5576447858394435E-2</c:v>
                  </c:pt>
                  <c:pt idx="25">
                    <c:v>9.1368205579206108E-2</c:v>
                  </c:pt>
                  <c:pt idx="26">
                    <c:v>5.1769939437139728E-2</c:v>
                  </c:pt>
                  <c:pt idx="27">
                    <c:v>5.7167815393390532E-2</c:v>
                  </c:pt>
                  <c:pt idx="28">
                    <c:v>3.4440081297903838E-2</c:v>
                  </c:pt>
                  <c:pt idx="29">
                    <c:v>4.2631362811492095E-2</c:v>
                  </c:pt>
                  <c:pt idx="30">
                    <c:v>4.4069891250665856E-2</c:v>
                  </c:pt>
                  <c:pt idx="31">
                    <c:v>2.978788298311082E-2</c:v>
                  </c:pt>
                  <c:pt idx="32">
                    <c:v>5.16775292385874E-2</c:v>
                  </c:pt>
                </c:numCache>
              </c:numRef>
            </c:plus>
            <c:minus>
              <c:numRef>
                <c:f>'FIG1'!$G$3:$G$35</c:f>
                <c:numCache>
                  <c:formatCode>General</c:formatCode>
                  <c:ptCount val="33"/>
                  <c:pt idx="0">
                    <c:v>3.374147686527685E-2</c:v>
                  </c:pt>
                  <c:pt idx="1">
                    <c:v>0.22125157883772339</c:v>
                  </c:pt>
                  <c:pt idx="2">
                    <c:v>1.7700908303076041E-2</c:v>
                  </c:pt>
                  <c:pt idx="3">
                    <c:v>2.9463125184587872E-2</c:v>
                  </c:pt>
                  <c:pt idx="4">
                    <c:v>8.3866925464991318E-2</c:v>
                  </c:pt>
                  <c:pt idx="5">
                    <c:v>6.1132420399386697E-2</c:v>
                  </c:pt>
                  <c:pt idx="6">
                    <c:v>2.933224244739821E-2</c:v>
                  </c:pt>
                  <c:pt idx="7">
                    <c:v>0.15205955338560193</c:v>
                  </c:pt>
                  <c:pt idx="8">
                    <c:v>9.0648045713630943E-2</c:v>
                  </c:pt>
                  <c:pt idx="9">
                    <c:v>7.1186438324862794E-2</c:v>
                  </c:pt>
                  <c:pt idx="10">
                    <c:v>2.8694262332842637E-2</c:v>
                  </c:pt>
                  <c:pt idx="11">
                    <c:v>2.6246773682616478E-2</c:v>
                  </c:pt>
                  <c:pt idx="12">
                    <c:v>4.1052285475870934E-2</c:v>
                  </c:pt>
                  <c:pt idx="13">
                    <c:v>3.5008959275478313E-2</c:v>
                  </c:pt>
                  <c:pt idx="14">
                    <c:v>3.1415655924075574E-2</c:v>
                  </c:pt>
                  <c:pt idx="15">
                    <c:v>4.0303071984131578E-2</c:v>
                  </c:pt>
                  <c:pt idx="16">
                    <c:v>4.3532622867304235E-2</c:v>
                  </c:pt>
                  <c:pt idx="17">
                    <c:v>1.1857047951716961E-2</c:v>
                  </c:pt>
                  <c:pt idx="18">
                    <c:v>0.10311956032788953</c:v>
                  </c:pt>
                  <c:pt idx="19">
                    <c:v>0.11661942815270557</c:v>
                  </c:pt>
                  <c:pt idx="20">
                    <c:v>3.0349380411583742E-2</c:v>
                  </c:pt>
                  <c:pt idx="21">
                    <c:v>1.9930321395333506E-2</c:v>
                  </c:pt>
                  <c:pt idx="22">
                    <c:v>5.6208082282988379E-3</c:v>
                  </c:pt>
                  <c:pt idx="23">
                    <c:v>5.3359799076894247E-2</c:v>
                  </c:pt>
                  <c:pt idx="24">
                    <c:v>6.5576447858394435E-2</c:v>
                  </c:pt>
                  <c:pt idx="25">
                    <c:v>9.1368205579206108E-2</c:v>
                  </c:pt>
                  <c:pt idx="26">
                    <c:v>5.1769939437139728E-2</c:v>
                  </c:pt>
                  <c:pt idx="27">
                    <c:v>5.7167815393390532E-2</c:v>
                  </c:pt>
                  <c:pt idx="28">
                    <c:v>3.4440081297903838E-2</c:v>
                  </c:pt>
                  <c:pt idx="29">
                    <c:v>4.2631362811492095E-2</c:v>
                  </c:pt>
                  <c:pt idx="30">
                    <c:v>4.4069891250665856E-2</c:v>
                  </c:pt>
                  <c:pt idx="31">
                    <c:v>2.978788298311082E-2</c:v>
                  </c:pt>
                  <c:pt idx="32">
                    <c:v>5.16775292385874E-2</c:v>
                  </c:pt>
                </c:numCache>
              </c:numRef>
            </c:minus>
            <c:spPr>
              <a:ln w="19050"/>
            </c:spPr>
          </c:errBars>
          <c:cat>
            <c:strRef>
              <c:f>'FIG1'!$E$3:$E$35</c:f>
              <c:strCache>
                <c:ptCount val="33"/>
                <c:pt idx="0">
                  <c:v>✽ VGH2</c:v>
                </c:pt>
                <c:pt idx="1">
                  <c:v>ABcol</c:v>
                </c:pt>
                <c:pt idx="2">
                  <c:v>17978</c:v>
                </c:pt>
                <c:pt idx="3">
                  <c:v>ABhl1tc</c:v>
                </c:pt>
                <c:pt idx="4">
                  <c:v>ABtc</c:v>
                </c:pt>
                <c:pt idx="5">
                  <c:v>∆baeR</c:v>
                </c:pt>
                <c:pt idx="6">
                  <c:v>∆emrA</c:v>
                </c:pt>
                <c:pt idx="7">
                  <c:v>ABtcm</c:v>
                </c:pt>
                <c:pt idx="8">
                  <c:v>✽ ABhl1</c:v>
                </c:pt>
                <c:pt idx="9">
                  <c:v>✽ CM4</c:v>
                </c:pt>
                <c:pt idx="10">
                  <c:v>✽ CM1</c:v>
                </c:pt>
                <c:pt idx="11">
                  <c:v>Abamk</c:v>
                </c:pt>
                <c:pt idx="12">
                  <c:v>✽ HC2</c:v>
                </c:pt>
                <c:pt idx="13">
                  <c:v>✽ HC3</c:v>
                </c:pt>
                <c:pt idx="14">
                  <c:v>✽ CM2</c:v>
                </c:pt>
                <c:pt idx="15">
                  <c:v>✽ HC1</c:v>
                </c:pt>
                <c:pt idx="16">
                  <c:v>∆emrB</c:v>
                </c:pt>
                <c:pt idx="17">
                  <c:v>✽ HC4</c:v>
                </c:pt>
                <c:pt idx="18">
                  <c:v>✽ CT14</c:v>
                </c:pt>
                <c:pt idx="19">
                  <c:v>✽ CM3</c:v>
                </c:pt>
                <c:pt idx="20">
                  <c:v>✽ VGH4</c:v>
                </c:pt>
                <c:pt idx="21">
                  <c:v>✽ VGH5</c:v>
                </c:pt>
                <c:pt idx="22">
                  <c:v>∆ompA</c:v>
                </c:pt>
                <c:pt idx="23">
                  <c:v>ABipm</c:v>
                </c:pt>
                <c:pt idx="24">
                  <c:v>✽ CT12</c:v>
                </c:pt>
                <c:pt idx="25">
                  <c:v>✽ VGH7</c:v>
                </c:pt>
                <c:pt idx="26">
                  <c:v>✽ CT13</c:v>
                </c:pt>
                <c:pt idx="27">
                  <c:v>19606</c:v>
                </c:pt>
                <c:pt idx="28">
                  <c:v>✽ VGH6</c:v>
                </c:pt>
                <c:pt idx="29">
                  <c:v>✽ VGH3</c:v>
                </c:pt>
                <c:pt idx="30">
                  <c:v>✽ HC5</c:v>
                </c:pt>
                <c:pt idx="31">
                  <c:v>✽ VGH1</c:v>
                </c:pt>
                <c:pt idx="32">
                  <c:v>✽ CT11</c:v>
                </c:pt>
              </c:strCache>
            </c:strRef>
          </c:cat>
          <c:val>
            <c:numRef>
              <c:f>'FIG1'!$F$3:$F$35</c:f>
              <c:numCache>
                <c:formatCode>0.000</c:formatCode>
                <c:ptCount val="33"/>
                <c:pt idx="0">
                  <c:v>1.7621345160205364</c:v>
                </c:pt>
                <c:pt idx="1">
                  <c:v>1.3709086581392498</c:v>
                </c:pt>
                <c:pt idx="2">
                  <c:v>1.3387048064352562</c:v>
                </c:pt>
                <c:pt idx="3">
                  <c:v>1.3164288868049034</c:v>
                </c:pt>
                <c:pt idx="4">
                  <c:v>1.2264157171702423</c:v>
                </c:pt>
                <c:pt idx="5">
                  <c:v>1.13224045734339</c:v>
                </c:pt>
                <c:pt idx="6">
                  <c:v>1.0970168568638237</c:v>
                </c:pt>
                <c:pt idx="7">
                  <c:v>0.89089772062791794</c:v>
                </c:pt>
                <c:pt idx="8">
                  <c:v>0.83304240335630819</c:v>
                </c:pt>
                <c:pt idx="9">
                  <c:v>0.79587023146892977</c:v>
                </c:pt>
                <c:pt idx="10">
                  <c:v>0.73594540620754823</c:v>
                </c:pt>
                <c:pt idx="11">
                  <c:v>0.72064649753321053</c:v>
                </c:pt>
                <c:pt idx="12">
                  <c:v>0.71009101577516809</c:v>
                </c:pt>
                <c:pt idx="13">
                  <c:v>0.70720481472774432</c:v>
                </c:pt>
                <c:pt idx="14">
                  <c:v>0.70108464115518299</c:v>
                </c:pt>
                <c:pt idx="15">
                  <c:v>0.62987375615843755</c:v>
                </c:pt>
                <c:pt idx="16">
                  <c:v>0.56737848536181323</c:v>
                </c:pt>
                <c:pt idx="17">
                  <c:v>0.56655532254107566</c:v>
                </c:pt>
                <c:pt idx="18">
                  <c:v>0.55706838225629485</c:v>
                </c:pt>
                <c:pt idx="19">
                  <c:v>0.48516770006885634</c:v>
                </c:pt>
                <c:pt idx="20">
                  <c:v>0.46418033701164929</c:v>
                </c:pt>
                <c:pt idx="21">
                  <c:v>0.43645580510782828</c:v>
                </c:pt>
                <c:pt idx="22">
                  <c:v>0.42722206236354826</c:v>
                </c:pt>
                <c:pt idx="23">
                  <c:v>0.41238371647541266</c:v>
                </c:pt>
                <c:pt idx="24">
                  <c:v>0.4040557501557509</c:v>
                </c:pt>
                <c:pt idx="25">
                  <c:v>0.38055400274404666</c:v>
                </c:pt>
                <c:pt idx="26">
                  <c:v>0.38044197272929486</c:v>
                </c:pt>
                <c:pt idx="27">
                  <c:v>0.37429108687983798</c:v>
                </c:pt>
                <c:pt idx="28">
                  <c:v>0.35291671263016511</c:v>
                </c:pt>
                <c:pt idx="29">
                  <c:v>0.34125674210779927</c:v>
                </c:pt>
                <c:pt idx="30">
                  <c:v>0.32664769292533008</c:v>
                </c:pt>
                <c:pt idx="31">
                  <c:v>0.30285123661148622</c:v>
                </c:pt>
                <c:pt idx="32">
                  <c:v>0.2359124777835547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D93-4174-A894-F31FB4C43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535616"/>
        <c:axId val="40047680"/>
      </c:barChart>
      <c:catAx>
        <c:axId val="159535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905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 b="0" i="0"/>
            </a:pPr>
            <a:endParaRPr lang="zh-TW"/>
          </a:p>
        </c:txPr>
        <c:crossAx val="40047680"/>
        <c:crosses val="autoZero"/>
        <c:auto val="1"/>
        <c:lblAlgn val="ctr"/>
        <c:lblOffset val="100"/>
        <c:noMultiLvlLbl val="0"/>
      </c:catAx>
      <c:valAx>
        <c:axId val="400476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altLang="zh-TW" sz="1400" b="1" i="0" baseline="0">
                    <a:effectLst/>
                  </a:rPr>
                  <a:t>Biofilm formation index (OD</a:t>
                </a:r>
                <a:r>
                  <a:rPr lang="en-US" altLang="zh-TW" sz="1400" b="1" i="0" baseline="-25000">
                    <a:effectLst/>
                  </a:rPr>
                  <a:t>490</a:t>
                </a:r>
                <a:r>
                  <a:rPr lang="en-US" altLang="zh-TW" sz="1400" b="1" i="0" baseline="0">
                    <a:effectLst/>
                  </a:rPr>
                  <a:t>/OD</a:t>
                </a:r>
                <a:r>
                  <a:rPr lang="en-US" altLang="zh-TW" sz="1400" b="1" i="0" baseline="-25000">
                    <a:effectLst/>
                  </a:rPr>
                  <a:t>595</a:t>
                </a:r>
                <a:r>
                  <a:rPr lang="en-US" altLang="zh-TW" sz="1400" b="1" i="0" baseline="0">
                    <a:effectLst/>
                  </a:rPr>
                  <a:t>)</a:t>
                </a:r>
                <a:endParaRPr lang="zh-TW" altLang="zh-TW" sz="1100">
                  <a:effectLst/>
                </a:endParaRPr>
              </a:p>
            </c:rich>
          </c:tx>
          <c:layout>
            <c:manualLayout>
              <c:xMode val="edge"/>
              <c:yMode val="edge"/>
              <c:x val="1.6277362102291359E-2"/>
              <c:y val="0.11484687983143495"/>
            </c:manualLayout>
          </c:layout>
          <c:overlay val="0"/>
        </c:title>
        <c:numFmt formatCode="#,##0.0_);[Red]\(#,##0.0\)" sourceLinked="0"/>
        <c:majorTickMark val="out"/>
        <c:minorTickMark val="none"/>
        <c:tickLblPos val="nextTo"/>
        <c:spPr>
          <a:solidFill>
            <a:sysClr val="window" lastClr="FFFFFF"/>
          </a:solidFill>
          <a:ln w="19050">
            <a:solidFill>
              <a:schemeClr val="tx1"/>
            </a:solidFill>
          </a:ln>
        </c:spPr>
        <c:crossAx val="15953561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400">
          <a:latin typeface="Arial" panose="020B0604020202020204" pitchFamily="34" charset="0"/>
          <a:ea typeface="Arial Unicode MS" panose="020B0604020202020204" pitchFamily="34" charset="-120"/>
          <a:cs typeface="Arial" panose="020B0604020202020204" pitchFamily="34" charset="0"/>
        </a:defRPr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i="0"/>
            </a:pPr>
            <a:r>
              <a:rPr lang="en-US" altLang="zh-TW" i="0"/>
              <a:t>MEM</a:t>
            </a:r>
            <a:endParaRPr lang="zh-TW" i="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226134259259259"/>
          <c:y val="0.17081064814814814"/>
          <c:w val="0.65313333333333334"/>
          <c:h val="0.67508773738564631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Pt>
            <c:idx val="1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C01-45C9-989D-D95661D268CC}"/>
              </c:ext>
            </c:extLst>
          </c:dPt>
          <c:cat>
            <c:strRef>
              <c:f>'FIG2'!$AH$32:$AI$32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'FIG2'!$AH$33:$AI$33</c:f>
              <c:numCache>
                <c:formatCode>0.0</c:formatCode>
                <c:ptCount val="2"/>
                <c:pt idx="0">
                  <c:v>0.85957338958227547</c:v>
                </c:pt>
                <c:pt idx="1">
                  <c:v>0.70864791525145621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01-45C9-989D-D95661D268CC}"/>
            </c:ext>
          </c:extLst>
        </c:ser>
        <c:ser>
          <c:idx val="1"/>
          <c:order val="1"/>
          <c:spPr>
            <a:ln>
              <a:solidFill>
                <a:sysClr val="windowText" lastClr="000000"/>
              </a:solidFill>
            </a:ln>
          </c:spPr>
          <c:marker>
            <c:symbol val="dash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Pt>
            <c:idx val="1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EC01-45C9-989D-D95661D268CC}"/>
              </c:ext>
            </c:extLst>
          </c:dPt>
          <c:cat>
            <c:strRef>
              <c:f>'FIG2'!$AH$32:$AI$32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'FIG2'!$AH$34:$AI$34</c:f>
              <c:numCache>
                <c:formatCode>0.0</c:formatCode>
                <c:ptCount val="2"/>
                <c:pt idx="0">
                  <c:v>1.3387048064352562</c:v>
                </c:pt>
                <c:pt idx="1">
                  <c:v>1.7621345160205364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EC01-45C9-989D-D95661D268CC}"/>
            </c:ext>
          </c:extLst>
        </c:ser>
        <c:ser>
          <c:idx val="2"/>
          <c:order val="2"/>
          <c:spPr>
            <a:ln>
              <a:noFill/>
            </a:ln>
          </c:spPr>
          <c:marker>
            <c:symbol val="dash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'FIG2'!$AH$32:$AI$32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'FIG2'!$AH$35:$AI$35</c:f>
              <c:numCache>
                <c:formatCode>0.0</c:formatCode>
                <c:ptCount val="2"/>
                <c:pt idx="0">
                  <c:v>0.38044197272929486</c:v>
                </c:pt>
                <c:pt idx="1">
                  <c:v>0.55706838225629485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EC01-45C9-989D-D95661D268CC}"/>
            </c:ext>
          </c:extLst>
        </c:ser>
        <c:ser>
          <c:idx val="3"/>
          <c:order val="3"/>
          <c:spPr>
            <a:ln>
              <a:noFill/>
            </a:ln>
          </c:spPr>
          <c:marker>
            <c:symbol val="dash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'FIG2'!$AH$32:$AI$32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'FIG2'!$AH$36:$AI$36</c:f>
              <c:numCache>
                <c:formatCode>0.0</c:formatCode>
                <c:ptCount val="2"/>
                <c:pt idx="0">
                  <c:v>0.2359124777835547</c:v>
                </c:pt>
                <c:pt idx="1">
                  <c:v>0.30285123661148622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EC01-45C9-989D-D95661D268CC}"/>
            </c:ext>
          </c:extLst>
        </c:ser>
        <c:ser>
          <c:idx val="4"/>
          <c:order val="4"/>
          <c:marker>
            <c:symbol val="none"/>
          </c:marker>
          <c:dPt>
            <c:idx val="1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EC01-45C9-989D-D95661D268CC}"/>
              </c:ext>
            </c:extLst>
          </c:dPt>
          <c:cat>
            <c:strRef>
              <c:f>'FIG2'!$AH$32:$AI$32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'FIG2'!$AH$37:$AI$37</c:f>
              <c:numCache>
                <c:formatCode>0.0</c:formatCode>
                <c:ptCount val="2"/>
                <c:pt idx="0">
                  <c:v>0.30817722525642477</c:v>
                </c:pt>
                <c:pt idx="1">
                  <c:v>0.39230487644989875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EC01-45C9-989D-D95661D26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9050"/>
          </c:spPr>
        </c:hiLowLines>
        <c:upDownBars>
          <c:gapWidth val="150"/>
          <c:upBars/>
          <c:downBars>
            <c:spPr>
              <a:noFill/>
              <a:ln w="19050">
                <a:solidFill>
                  <a:schemeClr val="tx1"/>
                </a:solidFill>
              </a:ln>
            </c:spPr>
          </c:downBars>
        </c:upDownBars>
        <c:marker val="1"/>
        <c:smooth val="0"/>
        <c:axId val="186030080"/>
        <c:axId val="182204608"/>
      </c:lineChart>
      <c:catAx>
        <c:axId val="186030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82204608"/>
        <c:crosses val="autoZero"/>
        <c:auto val="1"/>
        <c:lblAlgn val="ctr"/>
        <c:lblOffset val="100"/>
        <c:noMultiLvlLbl val="0"/>
      </c:catAx>
      <c:valAx>
        <c:axId val="1822046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 algn="ctr" rtl="0">
                  <a:defRPr/>
                </a:pPr>
                <a:r>
                  <a:rPr lang="en-US" altLang="zh-TW"/>
                  <a:t>BFI</a:t>
                </a:r>
                <a:endParaRPr lang="zh-TW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spPr>
          <a:ln w="25400" cmpd="sng">
            <a:solidFill>
              <a:schemeClr val="tx1"/>
            </a:solidFill>
          </a:ln>
        </c:spPr>
        <c:crossAx val="1860300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="1">
          <a:latin typeface="Arial Unicode MS" panose="020B0604020202020204" pitchFamily="34" charset="-120"/>
          <a:ea typeface="Arial Unicode MS" panose="020B0604020202020204" pitchFamily="34" charset="-120"/>
          <a:cs typeface="Arial Unicode MS" panose="020B0604020202020204" pitchFamily="34" charset="-120"/>
        </a:defRPr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i="0"/>
            </a:pPr>
            <a:r>
              <a:rPr lang="en-US" altLang="zh-TW" i="0"/>
              <a:t>AMK</a:t>
            </a:r>
            <a:endParaRPr lang="zh-TW" i="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226134259259259"/>
          <c:y val="0.17081064814814814"/>
          <c:w val="0.65313333333333334"/>
          <c:h val="0.67508773738564631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Pt>
            <c:idx val="1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6B0-4FE5-B521-285962AF2ADE}"/>
              </c:ext>
            </c:extLst>
          </c:dPt>
          <c:cat>
            <c:strRef>
              <c:f>'FIG2'!$AL$32:$AM$32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'FIG2'!$AL$33:$AM$33</c:f>
              <c:numCache>
                <c:formatCode>0.0</c:formatCode>
                <c:ptCount val="2"/>
                <c:pt idx="0">
                  <c:v>0.71009101577516809</c:v>
                </c:pt>
                <c:pt idx="1">
                  <c:v>0.70720481472774432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6B0-4FE5-B521-285962AF2ADE}"/>
            </c:ext>
          </c:extLst>
        </c:ser>
        <c:ser>
          <c:idx val="1"/>
          <c:order val="1"/>
          <c:spPr>
            <a:ln>
              <a:solidFill>
                <a:sysClr val="windowText" lastClr="000000"/>
              </a:solidFill>
            </a:ln>
          </c:spPr>
          <c:marker>
            <c:symbol val="dash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Pt>
            <c:idx val="1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16B0-4FE5-B521-285962AF2ADE}"/>
              </c:ext>
            </c:extLst>
          </c:dPt>
          <c:cat>
            <c:strRef>
              <c:f>'FIG2'!$AL$32:$AM$32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'FIG2'!$AL$34:$AM$34</c:f>
              <c:numCache>
                <c:formatCode>0.0</c:formatCode>
                <c:ptCount val="2"/>
                <c:pt idx="0">
                  <c:v>1.3387048064352562</c:v>
                </c:pt>
                <c:pt idx="1">
                  <c:v>1.7621345160205364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16B0-4FE5-B521-285962AF2ADE}"/>
            </c:ext>
          </c:extLst>
        </c:ser>
        <c:ser>
          <c:idx val="2"/>
          <c:order val="2"/>
          <c:spPr>
            <a:ln>
              <a:noFill/>
            </a:ln>
          </c:spPr>
          <c:marker>
            <c:symbol val="dash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'FIG2'!$AL$32:$AM$32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'FIG2'!$AL$35:$AM$35</c:f>
              <c:numCache>
                <c:formatCode>0.0</c:formatCode>
                <c:ptCount val="2"/>
                <c:pt idx="0">
                  <c:v>0.48516770006885634</c:v>
                </c:pt>
                <c:pt idx="1">
                  <c:v>0.56655532254107566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16B0-4FE5-B521-285962AF2ADE}"/>
            </c:ext>
          </c:extLst>
        </c:ser>
        <c:ser>
          <c:idx val="3"/>
          <c:order val="3"/>
          <c:spPr>
            <a:ln>
              <a:noFill/>
            </a:ln>
          </c:spPr>
          <c:marker>
            <c:symbol val="dash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'FIG2'!$AL$32:$AM$32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'FIG2'!$AL$36:$AM$36</c:f>
              <c:numCache>
                <c:formatCode>0.0</c:formatCode>
                <c:ptCount val="2"/>
                <c:pt idx="0">
                  <c:v>0.2359124777835547</c:v>
                </c:pt>
                <c:pt idx="1">
                  <c:v>0.38055400274404666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16B0-4FE5-B521-285962AF2ADE}"/>
            </c:ext>
          </c:extLst>
        </c:ser>
        <c:ser>
          <c:idx val="4"/>
          <c:order val="4"/>
          <c:marker>
            <c:symbol val="none"/>
          </c:marker>
          <c:dPt>
            <c:idx val="1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6B0-4FE5-B521-285962AF2ADE}"/>
              </c:ext>
            </c:extLst>
          </c:dPt>
          <c:cat>
            <c:strRef>
              <c:f>'FIG2'!$AL$32:$AM$32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'FIG2'!$AL$37:$AM$37</c:f>
              <c:numCache>
                <c:formatCode>0.0</c:formatCode>
                <c:ptCount val="2"/>
                <c:pt idx="0">
                  <c:v>0.35291671263016511</c:v>
                </c:pt>
                <c:pt idx="1">
                  <c:v>0.4040557501557509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16B0-4FE5-B521-285962AF2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9050"/>
          </c:spPr>
        </c:hiLowLines>
        <c:upDownBars>
          <c:gapWidth val="150"/>
          <c:upBars/>
          <c:downBars>
            <c:spPr>
              <a:noFill/>
              <a:ln w="19050">
                <a:solidFill>
                  <a:schemeClr val="tx1"/>
                </a:solidFill>
              </a:ln>
            </c:spPr>
          </c:downBars>
        </c:upDownBars>
        <c:marker val="1"/>
        <c:smooth val="0"/>
        <c:axId val="186029568"/>
        <c:axId val="197706880"/>
      </c:lineChart>
      <c:catAx>
        <c:axId val="186029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97706880"/>
        <c:crosses val="autoZero"/>
        <c:auto val="1"/>
        <c:lblAlgn val="ctr"/>
        <c:lblOffset val="100"/>
        <c:noMultiLvlLbl val="0"/>
      </c:catAx>
      <c:valAx>
        <c:axId val="1977068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 algn="ctr" rtl="0">
                  <a:defRPr/>
                </a:pPr>
                <a:r>
                  <a:rPr lang="en-US" altLang="zh-TW"/>
                  <a:t>BFI</a:t>
                </a:r>
                <a:endParaRPr lang="zh-TW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spPr>
          <a:ln w="25400" cmpd="sng">
            <a:solidFill>
              <a:schemeClr val="tx1"/>
            </a:solidFill>
          </a:ln>
        </c:spPr>
        <c:crossAx val="1860295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="1">
          <a:latin typeface="Arial Unicode MS" panose="020B0604020202020204" pitchFamily="34" charset="-120"/>
          <a:ea typeface="Arial Unicode MS" panose="020B0604020202020204" pitchFamily="34" charset="-120"/>
          <a:cs typeface="Arial Unicode MS" panose="020B0604020202020204" pitchFamily="34" charset="-120"/>
        </a:defRPr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i="0"/>
            </a:pPr>
            <a:r>
              <a:rPr lang="en-US" altLang="zh-TW" i="0"/>
              <a:t>GEN</a:t>
            </a:r>
            <a:endParaRPr lang="zh-TW" i="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226134259259259"/>
          <c:y val="0.17081064814814814"/>
          <c:w val="0.65313333333333334"/>
          <c:h val="0.67508773738564631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Pt>
            <c:idx val="1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96D-4446-89D6-D79AF0343268}"/>
              </c:ext>
            </c:extLst>
          </c:dPt>
          <c:cat>
            <c:strRef>
              <c:f>'FIG2'!$AP$32:$AQ$32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'FIG2'!$AP$33:$AQ$33</c:f>
              <c:numCache>
                <c:formatCode>0.0</c:formatCode>
                <c:ptCount val="2"/>
                <c:pt idx="0">
                  <c:v>1.0373251063214022</c:v>
                </c:pt>
                <c:pt idx="1">
                  <c:v>0.70414472794146366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96D-4446-89D6-D79AF0343268}"/>
            </c:ext>
          </c:extLst>
        </c:ser>
        <c:ser>
          <c:idx val="1"/>
          <c:order val="1"/>
          <c:spPr>
            <a:ln>
              <a:solidFill>
                <a:sysClr val="windowText" lastClr="000000"/>
              </a:solidFill>
            </a:ln>
          </c:spPr>
          <c:marker>
            <c:symbol val="dash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Pt>
            <c:idx val="1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E96D-4446-89D6-D79AF0343268}"/>
              </c:ext>
            </c:extLst>
          </c:dPt>
          <c:cat>
            <c:strRef>
              <c:f>'FIG2'!$AP$32:$AQ$32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'FIG2'!$AP$34:$AQ$34</c:f>
              <c:numCache>
                <c:formatCode>0.0</c:formatCode>
                <c:ptCount val="2"/>
                <c:pt idx="0">
                  <c:v>1.3387048064352562</c:v>
                </c:pt>
                <c:pt idx="1">
                  <c:v>1.7621345160205364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E96D-4446-89D6-D79AF0343268}"/>
            </c:ext>
          </c:extLst>
        </c:ser>
        <c:ser>
          <c:idx val="2"/>
          <c:order val="2"/>
          <c:spPr>
            <a:ln>
              <a:noFill/>
            </a:ln>
          </c:spPr>
          <c:marker>
            <c:symbol val="dash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'FIG2'!$AP$32:$AQ$32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'FIG2'!$AP$35:$AQ$35</c:f>
              <c:numCache>
                <c:formatCode>0.0</c:formatCode>
                <c:ptCount val="2"/>
                <c:pt idx="0">
                  <c:v>0.73594540620754823</c:v>
                </c:pt>
                <c:pt idx="1">
                  <c:v>0.48516770006885634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E96D-4446-89D6-D79AF0343268}"/>
            </c:ext>
          </c:extLst>
        </c:ser>
        <c:ser>
          <c:idx val="3"/>
          <c:order val="3"/>
          <c:spPr>
            <a:ln>
              <a:noFill/>
            </a:ln>
          </c:spPr>
          <c:marker>
            <c:symbol val="dash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'FIG2'!$AP$32:$AQ$32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'FIG2'!$AP$36:$AQ$36</c:f>
              <c:numCache>
                <c:formatCode>0.0</c:formatCode>
                <c:ptCount val="2"/>
                <c:pt idx="0">
                  <c:v>0.38044197272929486</c:v>
                </c:pt>
                <c:pt idx="1">
                  <c:v>0.2359124777835547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E96D-4446-89D6-D79AF0343268}"/>
            </c:ext>
          </c:extLst>
        </c:ser>
        <c:ser>
          <c:idx val="4"/>
          <c:order val="4"/>
          <c:marker>
            <c:symbol val="none"/>
          </c:marker>
          <c:dPt>
            <c:idx val="1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E96D-4446-89D6-D79AF0343268}"/>
              </c:ext>
            </c:extLst>
          </c:dPt>
          <c:cat>
            <c:strRef>
              <c:f>'FIG2'!$AP$32:$AQ$32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'FIG2'!$AP$37:$AQ$37</c:f>
              <c:numCache>
                <c:formatCode>0.0</c:formatCode>
                <c:ptCount val="2"/>
                <c:pt idx="0">
                  <c:v>0.55819368946842152</c:v>
                </c:pt>
                <c:pt idx="1">
                  <c:v>0.36673535768710586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E96D-4446-89D6-D79AF0343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9050"/>
          </c:spPr>
        </c:hiLowLines>
        <c:upDownBars>
          <c:gapWidth val="150"/>
          <c:upBars/>
          <c:downBars>
            <c:spPr>
              <a:noFill/>
              <a:ln w="19050">
                <a:solidFill>
                  <a:schemeClr val="tx1"/>
                </a:solidFill>
              </a:ln>
            </c:spPr>
          </c:downBars>
        </c:upDownBars>
        <c:marker val="1"/>
        <c:smooth val="0"/>
        <c:axId val="186031616"/>
        <c:axId val="197708608"/>
      </c:lineChart>
      <c:catAx>
        <c:axId val="186031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97708608"/>
        <c:crosses val="autoZero"/>
        <c:auto val="1"/>
        <c:lblAlgn val="ctr"/>
        <c:lblOffset val="100"/>
        <c:noMultiLvlLbl val="0"/>
      </c:catAx>
      <c:valAx>
        <c:axId val="1977086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 algn="ctr" rtl="0">
                  <a:defRPr/>
                </a:pPr>
                <a:r>
                  <a:rPr lang="en-US" altLang="zh-TW"/>
                  <a:t>BFI</a:t>
                </a:r>
                <a:endParaRPr lang="zh-TW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spPr>
          <a:ln w="25400" cmpd="sng">
            <a:solidFill>
              <a:schemeClr val="tx1"/>
            </a:solidFill>
          </a:ln>
        </c:spPr>
        <c:crossAx val="1860316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="1">
          <a:latin typeface="Arial Unicode MS" panose="020B0604020202020204" pitchFamily="34" charset="-120"/>
          <a:ea typeface="Arial Unicode MS" panose="020B0604020202020204" pitchFamily="34" charset="-120"/>
          <a:cs typeface="Arial Unicode MS" panose="020B0604020202020204" pitchFamily="34" charset="-120"/>
        </a:defRPr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i="0"/>
            </a:pPr>
            <a:r>
              <a:rPr lang="en-US" altLang="zh-TW" i="0"/>
              <a:t>CIP</a:t>
            </a:r>
            <a:endParaRPr lang="zh-TW" i="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226134259259259"/>
          <c:y val="0.17081064814814814"/>
          <c:w val="0.65313333333333334"/>
          <c:h val="0.67508773738564631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Pt>
            <c:idx val="1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10E-460F-BA75-E3F231F0C798}"/>
              </c:ext>
            </c:extLst>
          </c:dPt>
          <c:cat>
            <c:strRef>
              <c:f>'FIG2'!$AT$32:$AU$32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'FIG2'!$AT$33:$AU$33</c:f>
              <c:numCache>
                <c:formatCode>0.0</c:formatCode>
                <c:ptCount val="2"/>
                <c:pt idx="0">
                  <c:v>1.3387048064352562</c:v>
                </c:pt>
                <c:pt idx="1">
                  <c:v>0.70567477133460399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10E-460F-BA75-E3F231F0C798}"/>
            </c:ext>
          </c:extLst>
        </c:ser>
        <c:ser>
          <c:idx val="1"/>
          <c:order val="1"/>
          <c:spPr>
            <a:ln>
              <a:solidFill>
                <a:sysClr val="windowText" lastClr="000000"/>
              </a:solidFill>
            </a:ln>
          </c:spPr>
          <c:marker>
            <c:symbol val="dash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Pt>
            <c:idx val="1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D10E-460F-BA75-E3F231F0C798}"/>
              </c:ext>
            </c:extLst>
          </c:dPt>
          <c:cat>
            <c:strRef>
              <c:f>'FIG2'!$AT$32:$AU$32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'FIG2'!$AT$34:$AU$34</c:f>
              <c:numCache>
                <c:formatCode>0.0</c:formatCode>
                <c:ptCount val="2"/>
                <c:pt idx="0">
                  <c:v>1.3387048064352562</c:v>
                </c:pt>
                <c:pt idx="1">
                  <c:v>1.7621345160205364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D10E-460F-BA75-E3F231F0C798}"/>
            </c:ext>
          </c:extLst>
        </c:ser>
        <c:ser>
          <c:idx val="2"/>
          <c:order val="2"/>
          <c:spPr>
            <a:ln>
              <a:noFill/>
            </a:ln>
          </c:spPr>
          <c:marker>
            <c:symbol val="dash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'FIG2'!$AT$32:$AU$32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'FIG2'!$AT$35:$AU$35</c:f>
              <c:numCache>
                <c:formatCode>0.0</c:formatCode>
                <c:ptCount val="2"/>
                <c:pt idx="0">
                  <c:v>1.3387048064352562</c:v>
                </c:pt>
                <c:pt idx="1">
                  <c:v>0.47467401854025282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10E-460F-BA75-E3F231F0C798}"/>
            </c:ext>
          </c:extLst>
        </c:ser>
        <c:ser>
          <c:idx val="3"/>
          <c:order val="3"/>
          <c:spPr>
            <a:ln>
              <a:noFill/>
            </a:ln>
          </c:spPr>
          <c:marker>
            <c:symbol val="dash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'FIG2'!$AT$32:$AU$32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'FIG2'!$AT$36:$AU$36</c:f>
              <c:numCache>
                <c:formatCode>0.0</c:formatCode>
                <c:ptCount val="2"/>
                <c:pt idx="0">
                  <c:v>1.3387048064352562</c:v>
                </c:pt>
                <c:pt idx="1">
                  <c:v>0.2359124777835547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D10E-460F-BA75-E3F231F0C798}"/>
            </c:ext>
          </c:extLst>
        </c:ser>
        <c:ser>
          <c:idx val="4"/>
          <c:order val="4"/>
          <c:marker>
            <c:symbol val="none"/>
          </c:marker>
          <c:dPt>
            <c:idx val="1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D10E-460F-BA75-E3F231F0C798}"/>
              </c:ext>
            </c:extLst>
          </c:dPt>
          <c:cat>
            <c:strRef>
              <c:f>'FIG2'!$AT$32:$AU$32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'FIG2'!$AT$37:$AU$37</c:f>
              <c:numCache>
                <c:formatCode>0.0</c:formatCode>
                <c:ptCount val="2"/>
                <c:pt idx="0">
                  <c:v>1.3387048064352562</c:v>
                </c:pt>
                <c:pt idx="1">
                  <c:v>0.35979802765494756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D10E-460F-BA75-E3F231F0C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9050"/>
          </c:spPr>
        </c:hiLowLines>
        <c:upDownBars>
          <c:gapWidth val="150"/>
          <c:upBars/>
          <c:downBars>
            <c:spPr>
              <a:noFill/>
              <a:ln w="19050">
                <a:solidFill>
                  <a:schemeClr val="tx1"/>
                </a:solidFill>
              </a:ln>
            </c:spPr>
          </c:downBars>
        </c:upDownBars>
        <c:marker val="1"/>
        <c:smooth val="0"/>
        <c:axId val="198078976"/>
        <c:axId val="197710912"/>
      </c:lineChart>
      <c:catAx>
        <c:axId val="198078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97710912"/>
        <c:crosses val="autoZero"/>
        <c:auto val="1"/>
        <c:lblAlgn val="ctr"/>
        <c:lblOffset val="100"/>
        <c:noMultiLvlLbl val="0"/>
      </c:catAx>
      <c:valAx>
        <c:axId val="1977109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 algn="ctr" rtl="0">
                  <a:defRPr/>
                </a:pPr>
                <a:r>
                  <a:rPr lang="en-US"/>
                  <a:t>BFI</a:t>
                </a:r>
                <a:endParaRPr lang="zh-TW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spPr>
          <a:ln w="25400" cmpd="sng">
            <a:solidFill>
              <a:schemeClr val="tx1"/>
            </a:solidFill>
          </a:ln>
        </c:spPr>
        <c:crossAx val="198078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="1">
          <a:latin typeface="Arial Unicode MS" panose="020B0604020202020204" pitchFamily="34" charset="-120"/>
          <a:ea typeface="Arial Unicode MS" panose="020B0604020202020204" pitchFamily="34" charset="-120"/>
          <a:cs typeface="Arial Unicode MS" panose="020B0604020202020204" pitchFamily="34" charset="-120"/>
        </a:defRPr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i="0"/>
            </a:pPr>
            <a:r>
              <a:rPr lang="en-US" altLang="zh-TW" i="0"/>
              <a:t>LVX</a:t>
            </a:r>
            <a:endParaRPr lang="zh-TW" i="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226134259259259"/>
          <c:y val="0.17081064814814814"/>
          <c:w val="0.65313333333333334"/>
          <c:h val="0.67508773738564631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Pt>
            <c:idx val="1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276-4AF3-AB7A-28C307F09A4B}"/>
              </c:ext>
            </c:extLst>
          </c:dPt>
          <c:cat>
            <c:strRef>
              <c:f>'FIG2'!$AX$32:$AY$32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'FIG2'!$AX$33:$AY$33</c:f>
              <c:numCache>
                <c:formatCode>0.0</c:formatCode>
                <c:ptCount val="2"/>
                <c:pt idx="0">
                  <c:v>1.1614970438660515</c:v>
                </c:pt>
                <c:pt idx="1">
                  <c:v>0.70792636498960027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276-4AF3-AB7A-28C307F09A4B}"/>
            </c:ext>
          </c:extLst>
        </c:ser>
        <c:ser>
          <c:idx val="1"/>
          <c:order val="1"/>
          <c:spPr>
            <a:ln>
              <a:solidFill>
                <a:sysClr val="windowText" lastClr="000000"/>
              </a:solidFill>
            </a:ln>
          </c:spPr>
          <c:marker>
            <c:symbol val="dash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Pt>
            <c:idx val="1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9276-4AF3-AB7A-28C307F09A4B}"/>
              </c:ext>
            </c:extLst>
          </c:dPt>
          <c:cat>
            <c:strRef>
              <c:f>'FIG2'!$AX$32:$AY$32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'FIG2'!$AX$34:$AY$34</c:f>
              <c:numCache>
                <c:formatCode>0.0</c:formatCode>
                <c:ptCount val="2"/>
                <c:pt idx="0">
                  <c:v>1.3387048064352562</c:v>
                </c:pt>
                <c:pt idx="1">
                  <c:v>1.7621345160205364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276-4AF3-AB7A-28C307F09A4B}"/>
            </c:ext>
          </c:extLst>
        </c:ser>
        <c:ser>
          <c:idx val="2"/>
          <c:order val="2"/>
          <c:spPr>
            <a:ln>
              <a:noFill/>
            </a:ln>
          </c:spPr>
          <c:marker>
            <c:symbol val="dash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'FIG2'!$AX$32:$AY$32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'FIG2'!$AX$35:$AY$35</c:f>
              <c:numCache>
                <c:formatCode>0.0</c:formatCode>
                <c:ptCount val="2"/>
                <c:pt idx="0">
                  <c:v>0.9842892812968469</c:v>
                </c:pt>
                <c:pt idx="1">
                  <c:v>0.47467401854025282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9276-4AF3-AB7A-28C307F09A4B}"/>
            </c:ext>
          </c:extLst>
        </c:ser>
        <c:ser>
          <c:idx val="3"/>
          <c:order val="3"/>
          <c:spPr>
            <a:ln>
              <a:noFill/>
            </a:ln>
          </c:spPr>
          <c:marker>
            <c:symbol val="dash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'FIG2'!$AX$32:$AY$32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'FIG2'!$AX$36:$AY$36</c:f>
              <c:numCache>
                <c:formatCode>0.0</c:formatCode>
                <c:ptCount val="2"/>
                <c:pt idx="0">
                  <c:v>0.62987375615843755</c:v>
                </c:pt>
                <c:pt idx="1">
                  <c:v>0.2359124777835547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9276-4AF3-AB7A-28C307F09A4B}"/>
            </c:ext>
          </c:extLst>
        </c:ser>
        <c:ser>
          <c:idx val="4"/>
          <c:order val="4"/>
          <c:marker>
            <c:symbol val="none"/>
          </c:marker>
          <c:dPt>
            <c:idx val="1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276-4AF3-AB7A-28C307F09A4B}"/>
              </c:ext>
            </c:extLst>
          </c:dPt>
          <c:cat>
            <c:strRef>
              <c:f>'FIG2'!$AX$32:$AY$32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'FIG2'!$AX$37:$AY$37</c:f>
              <c:numCache>
                <c:formatCode>0.0</c:formatCode>
                <c:ptCount val="2"/>
                <c:pt idx="0">
                  <c:v>0.80708151872764222</c:v>
                </c:pt>
                <c:pt idx="1">
                  <c:v>0.37356065770451241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9276-4AF3-AB7A-28C307F09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9050"/>
          </c:spPr>
        </c:hiLowLines>
        <c:upDownBars>
          <c:gapWidth val="150"/>
          <c:upBars/>
          <c:downBars>
            <c:spPr>
              <a:noFill/>
              <a:ln w="19050">
                <a:solidFill>
                  <a:schemeClr val="tx1"/>
                </a:solidFill>
              </a:ln>
            </c:spPr>
          </c:downBars>
        </c:upDownBars>
        <c:marker val="1"/>
        <c:smooth val="0"/>
        <c:axId val="198080000"/>
        <c:axId val="197713216"/>
      </c:lineChart>
      <c:catAx>
        <c:axId val="198080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97713216"/>
        <c:crosses val="autoZero"/>
        <c:auto val="1"/>
        <c:lblAlgn val="ctr"/>
        <c:lblOffset val="100"/>
        <c:noMultiLvlLbl val="0"/>
      </c:catAx>
      <c:valAx>
        <c:axId val="1977132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 algn="ctr" rtl="0">
                  <a:defRPr/>
                </a:pPr>
                <a:r>
                  <a:rPr lang="en-US"/>
                  <a:t>BFI</a:t>
                </a:r>
                <a:endParaRPr lang="zh-TW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spPr>
          <a:ln w="25400" cmpd="sng">
            <a:solidFill>
              <a:schemeClr val="tx1"/>
            </a:solidFill>
          </a:ln>
        </c:spPr>
        <c:crossAx val="1980800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="1">
          <a:latin typeface="Arial Unicode MS" panose="020B0604020202020204" pitchFamily="34" charset="-120"/>
          <a:ea typeface="Arial Unicode MS" panose="020B0604020202020204" pitchFamily="34" charset="-120"/>
          <a:cs typeface="Arial Unicode MS" panose="020B0604020202020204" pitchFamily="34" charset="-120"/>
        </a:defRPr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i="0"/>
            </a:pPr>
            <a:r>
              <a:rPr lang="en-US" altLang="zh-TW" i="0"/>
              <a:t>SXT</a:t>
            </a:r>
          </a:p>
          <a:p>
            <a:pPr>
              <a:defRPr i="0"/>
            </a:pPr>
            <a:endParaRPr lang="zh-TW" i="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226134259259259"/>
          <c:y val="0.17081064814814814"/>
          <c:w val="0.65313333333333334"/>
          <c:h val="0.67508773738564631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Pt>
            <c:idx val="1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2A7-45FE-8450-95D3B59A69AA}"/>
              </c:ext>
            </c:extLst>
          </c:dPt>
          <c:cat>
            <c:strRef>
              <c:f>'FIG2'!$BB$32:$BC$32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'FIG2'!$BB$33:$BC$33</c:f>
              <c:numCache>
                <c:formatCode>0.0</c:formatCode>
                <c:ptCount val="2"/>
                <c:pt idx="0">
                  <c:v>1.2029961626936747</c:v>
                </c:pt>
                <c:pt idx="1">
                  <c:v>0.70108464115518299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2A7-45FE-8450-95D3B59A69AA}"/>
            </c:ext>
          </c:extLst>
        </c:ser>
        <c:ser>
          <c:idx val="1"/>
          <c:order val="1"/>
          <c:spPr>
            <a:ln>
              <a:solidFill>
                <a:sysClr val="windowText" lastClr="000000"/>
              </a:solidFill>
            </a:ln>
          </c:spPr>
          <c:marker>
            <c:symbol val="dash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Pt>
            <c:idx val="1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92A7-45FE-8450-95D3B59A69AA}"/>
              </c:ext>
            </c:extLst>
          </c:dPt>
          <c:cat>
            <c:strRef>
              <c:f>'FIG2'!$BB$32:$BC$32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'FIG2'!$BB$34:$BC$34</c:f>
              <c:numCache>
                <c:formatCode>0.0</c:formatCode>
                <c:ptCount val="2"/>
                <c:pt idx="0">
                  <c:v>1.7621345160205364</c:v>
                </c:pt>
                <c:pt idx="1">
                  <c:v>1.7621345160205364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2A7-45FE-8450-95D3B59A69AA}"/>
            </c:ext>
          </c:extLst>
        </c:ser>
        <c:ser>
          <c:idx val="2"/>
          <c:order val="2"/>
          <c:spPr>
            <a:ln>
              <a:noFill/>
            </a:ln>
          </c:spPr>
          <c:marker>
            <c:symbol val="dash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'FIG2'!$BB$32:$BC$32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'FIG2'!$BB$35:$BC$35</c:f>
              <c:numCache>
                <c:formatCode>0.0</c:formatCode>
                <c:ptCount val="2"/>
                <c:pt idx="0">
                  <c:v>0.765907818838239</c:v>
                </c:pt>
                <c:pt idx="1">
                  <c:v>0.46418033701164929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92A7-45FE-8450-95D3B59A69AA}"/>
            </c:ext>
          </c:extLst>
        </c:ser>
        <c:ser>
          <c:idx val="3"/>
          <c:order val="3"/>
          <c:spPr>
            <a:ln>
              <a:noFill/>
            </a:ln>
          </c:spPr>
          <c:marker>
            <c:symbol val="dash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'FIG2'!$BB$32:$BC$32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'FIG2'!$BB$36:$BC$36</c:f>
              <c:numCache>
                <c:formatCode>0.0</c:formatCode>
                <c:ptCount val="2"/>
                <c:pt idx="0">
                  <c:v>0.35291671263016511</c:v>
                </c:pt>
                <c:pt idx="1">
                  <c:v>0.2359124777835547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92A7-45FE-8450-95D3B59A69AA}"/>
            </c:ext>
          </c:extLst>
        </c:ser>
        <c:ser>
          <c:idx val="4"/>
          <c:order val="4"/>
          <c:marker>
            <c:symbol val="none"/>
          </c:marker>
          <c:dPt>
            <c:idx val="1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2A7-45FE-8450-95D3B59A69AA}"/>
              </c:ext>
            </c:extLst>
          </c:dPt>
          <c:cat>
            <c:strRef>
              <c:f>'FIG2'!$BB$32:$BC$32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'FIG2'!$BB$37:$BC$37</c:f>
              <c:numCache>
                <c:formatCode>0.0</c:formatCode>
                <c:ptCount val="2"/>
                <c:pt idx="0">
                  <c:v>0.65639166867071519</c:v>
                </c:pt>
                <c:pt idx="1">
                  <c:v>0.38044197272929486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92A7-45FE-8450-95D3B59A6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9050"/>
          </c:spPr>
        </c:hiLowLines>
        <c:upDownBars>
          <c:gapWidth val="150"/>
          <c:upBars/>
          <c:downBars>
            <c:spPr>
              <a:noFill/>
              <a:ln w="19050">
                <a:solidFill>
                  <a:schemeClr val="tx1"/>
                </a:solidFill>
              </a:ln>
            </c:spPr>
          </c:downBars>
        </c:upDownBars>
        <c:marker val="1"/>
        <c:smooth val="0"/>
        <c:axId val="198081024"/>
        <c:axId val="198396160"/>
      </c:lineChart>
      <c:catAx>
        <c:axId val="198081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98396160"/>
        <c:crosses val="autoZero"/>
        <c:auto val="1"/>
        <c:lblAlgn val="ctr"/>
        <c:lblOffset val="100"/>
        <c:noMultiLvlLbl val="0"/>
      </c:catAx>
      <c:valAx>
        <c:axId val="1983961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 algn="ctr" rtl="0">
                  <a:defRPr/>
                </a:pPr>
                <a:r>
                  <a:rPr lang="en-US"/>
                  <a:t>BFI</a:t>
                </a:r>
                <a:endParaRPr lang="zh-TW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spPr>
          <a:ln w="25400" cmpd="sng">
            <a:solidFill>
              <a:schemeClr val="tx1"/>
            </a:solidFill>
          </a:ln>
        </c:spPr>
        <c:crossAx val="198081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="1">
          <a:latin typeface="Arial Unicode MS" panose="020B0604020202020204" pitchFamily="34" charset="-120"/>
          <a:ea typeface="Arial Unicode MS" panose="020B0604020202020204" pitchFamily="34" charset="-120"/>
          <a:cs typeface="Arial Unicode MS" panose="020B0604020202020204" pitchFamily="34" charset="-120"/>
        </a:defRPr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i="0"/>
            </a:pPr>
            <a:r>
              <a:rPr lang="en-US" i="0"/>
              <a:t>TGC</a:t>
            </a:r>
            <a:endParaRPr lang="zh-TW" i="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226134259259259"/>
          <c:y val="0.17081064814814814"/>
          <c:w val="0.65313333333333334"/>
          <c:h val="0.67508773738564631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Pt>
            <c:idx val="1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838-40DC-97B7-46794CB7D702}"/>
              </c:ext>
            </c:extLst>
          </c:dPt>
          <c:cat>
            <c:strRef>
              <c:f>'FIG2'!$BF$32:$BG$32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'FIG2'!$BF$33:$BG$33</c:f>
              <c:numCache>
                <c:formatCode>0.0</c:formatCode>
                <c:ptCount val="2"/>
                <c:pt idx="0">
                  <c:v>1.0198947237952196</c:v>
                </c:pt>
                <c:pt idx="1">
                  <c:v>0.70792636498960027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838-40DC-97B7-46794CB7D702}"/>
            </c:ext>
          </c:extLst>
        </c:ser>
        <c:ser>
          <c:idx val="1"/>
          <c:order val="1"/>
          <c:spPr>
            <a:ln>
              <a:solidFill>
                <a:sysClr val="windowText" lastClr="000000"/>
              </a:solidFill>
            </a:ln>
          </c:spPr>
          <c:marker>
            <c:symbol val="dash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Pt>
            <c:idx val="1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9838-40DC-97B7-46794CB7D702}"/>
              </c:ext>
            </c:extLst>
          </c:dPt>
          <c:cat>
            <c:strRef>
              <c:f>'FIG2'!$BF$32:$BG$32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'FIG2'!$BF$34:$BG$34</c:f>
              <c:numCache>
                <c:formatCode>0.0</c:formatCode>
                <c:ptCount val="2"/>
                <c:pt idx="0">
                  <c:v>1.3387048064352562</c:v>
                </c:pt>
                <c:pt idx="1">
                  <c:v>1.7621345160205364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838-40DC-97B7-46794CB7D702}"/>
            </c:ext>
          </c:extLst>
        </c:ser>
        <c:ser>
          <c:idx val="2"/>
          <c:order val="2"/>
          <c:spPr>
            <a:ln>
              <a:noFill/>
            </a:ln>
          </c:spPr>
          <c:marker>
            <c:symbol val="dash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'FIG2'!$BF$32:$BG$32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'FIG2'!$BF$35:$BG$35</c:f>
              <c:numCache>
                <c:formatCode>0.0</c:formatCode>
                <c:ptCount val="2"/>
                <c:pt idx="0">
                  <c:v>0.70108464115518299</c:v>
                </c:pt>
                <c:pt idx="1">
                  <c:v>0.51062435963397212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9838-40DC-97B7-46794CB7D702}"/>
            </c:ext>
          </c:extLst>
        </c:ser>
        <c:ser>
          <c:idx val="3"/>
          <c:order val="3"/>
          <c:spPr>
            <a:ln>
              <a:noFill/>
            </a:ln>
          </c:spPr>
          <c:marker>
            <c:symbol val="dash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'FIG2'!$BF$32:$BG$32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'FIG2'!$BF$36:$BG$36</c:f>
              <c:numCache>
                <c:formatCode>0.0</c:formatCode>
                <c:ptCount val="2"/>
                <c:pt idx="0">
                  <c:v>0.2359124777835547</c:v>
                </c:pt>
                <c:pt idx="1">
                  <c:v>0.30285123661148622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9838-40DC-97B7-46794CB7D702}"/>
            </c:ext>
          </c:extLst>
        </c:ser>
        <c:ser>
          <c:idx val="4"/>
          <c:order val="4"/>
          <c:marker>
            <c:symbol val="none"/>
          </c:marker>
          <c:dPt>
            <c:idx val="1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838-40DC-97B7-46794CB7D702}"/>
              </c:ext>
            </c:extLst>
          </c:dPt>
          <c:cat>
            <c:strRef>
              <c:f>'FIG2'!$BF$32:$BG$32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'FIG2'!$BF$37:$BG$37</c:f>
              <c:numCache>
                <c:formatCode>0.0</c:formatCode>
                <c:ptCount val="2"/>
                <c:pt idx="0">
                  <c:v>0.4684985594693688</c:v>
                </c:pt>
                <c:pt idx="1">
                  <c:v>0.39818031330282483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9838-40DC-97B7-46794CB7D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9050"/>
          </c:spPr>
        </c:hiLowLines>
        <c:upDownBars>
          <c:gapWidth val="150"/>
          <c:upBars/>
          <c:downBars>
            <c:spPr>
              <a:noFill/>
              <a:ln w="19050">
                <a:solidFill>
                  <a:schemeClr val="tx1"/>
                </a:solidFill>
              </a:ln>
            </c:spPr>
          </c:downBars>
        </c:upDownBars>
        <c:marker val="1"/>
        <c:smooth val="0"/>
        <c:axId val="198840320"/>
        <c:axId val="198397888"/>
      </c:lineChart>
      <c:catAx>
        <c:axId val="198840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98397888"/>
        <c:crosses val="autoZero"/>
        <c:auto val="1"/>
        <c:lblAlgn val="ctr"/>
        <c:lblOffset val="100"/>
        <c:noMultiLvlLbl val="0"/>
      </c:catAx>
      <c:valAx>
        <c:axId val="1983978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 algn="ctr" rtl="0">
                  <a:defRPr/>
                </a:pPr>
                <a:r>
                  <a:rPr lang="en-US"/>
                  <a:t>BFI</a:t>
                </a:r>
                <a:endParaRPr lang="zh-TW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spPr>
          <a:ln w="25400" cmpd="sng">
            <a:solidFill>
              <a:schemeClr val="tx1"/>
            </a:solidFill>
          </a:ln>
        </c:spPr>
        <c:crossAx val="1988403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="1">
          <a:latin typeface="Arial Unicode MS" panose="020B0604020202020204" pitchFamily="34" charset="-120"/>
          <a:ea typeface="Arial Unicode MS" panose="020B0604020202020204" pitchFamily="34" charset="-120"/>
          <a:cs typeface="Arial Unicode MS" panose="020B0604020202020204" pitchFamily="34" charset="-120"/>
        </a:defRPr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40507436570429"/>
          <c:y val="5.1400554097404488E-2"/>
          <c:w val="0.8500393700787402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/>
            </a:solidFill>
            <a:ln w="19050">
              <a:solidFill>
                <a:sysClr val="windowText" lastClr="000000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FIG3A!$K$3:$K$7</c:f>
                <c:numCache>
                  <c:formatCode>General</c:formatCode>
                  <c:ptCount val="5"/>
                  <c:pt idx="0">
                    <c:v>1.3222413349071749</c:v>
                  </c:pt>
                  <c:pt idx="1">
                    <c:v>5.3992435973206208</c:v>
                  </c:pt>
                  <c:pt idx="2">
                    <c:v>2.6738187534559756</c:v>
                  </c:pt>
                  <c:pt idx="3">
                    <c:v>7.6725896364476682</c:v>
                  </c:pt>
                  <c:pt idx="4">
                    <c:v>1.3156643168666142</c:v>
                  </c:pt>
                </c:numCache>
              </c:numRef>
            </c:plus>
            <c:minus>
              <c:numRef>
                <c:f>FIG3A!$K$3:$K$7</c:f>
                <c:numCache>
                  <c:formatCode>General</c:formatCode>
                  <c:ptCount val="5"/>
                  <c:pt idx="0">
                    <c:v>1.3222413349071749</c:v>
                  </c:pt>
                  <c:pt idx="1">
                    <c:v>5.3992435973206208</c:v>
                  </c:pt>
                  <c:pt idx="2">
                    <c:v>2.6738187534559756</c:v>
                  </c:pt>
                  <c:pt idx="3">
                    <c:v>7.6725896364476682</c:v>
                  </c:pt>
                  <c:pt idx="4">
                    <c:v>1.3156643168666142</c:v>
                  </c:pt>
                </c:numCache>
              </c:numRef>
            </c:minus>
            <c:spPr>
              <a:ln w="19050"/>
            </c:spPr>
          </c:errBars>
          <c:cat>
            <c:strRef>
              <c:f>FIG3A!$I$3:$I$7</c:f>
              <c:strCache>
                <c:ptCount val="5"/>
                <c:pt idx="0">
                  <c:v>17978</c:v>
                </c:pt>
                <c:pt idx="1">
                  <c:v>∆baeR</c:v>
                </c:pt>
                <c:pt idx="2">
                  <c:v>∆emrA</c:v>
                </c:pt>
                <c:pt idx="3">
                  <c:v>∆emrB</c:v>
                </c:pt>
                <c:pt idx="4">
                  <c:v>∆ompA</c:v>
                </c:pt>
              </c:strCache>
            </c:strRef>
          </c:cat>
          <c:val>
            <c:numRef>
              <c:f>FIG3A!$J$3:$J$7</c:f>
              <c:numCache>
                <c:formatCode>0</c:formatCode>
                <c:ptCount val="5"/>
                <c:pt idx="0">
                  <c:v>100</c:v>
                </c:pt>
                <c:pt idx="1">
                  <c:v>84.577305758567803</c:v>
                </c:pt>
                <c:pt idx="2">
                  <c:v>81.946135667129894</c:v>
                </c:pt>
                <c:pt idx="3">
                  <c:v>42.382643480054867</c:v>
                </c:pt>
                <c:pt idx="4">
                  <c:v>31.913089451076832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ED5-4D8A-9A36-F38CF7B5B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842368"/>
        <c:axId val="198400192"/>
      </c:barChart>
      <c:catAx>
        <c:axId val="198842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905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 i="1"/>
            </a:pPr>
            <a:endParaRPr lang="zh-TW"/>
          </a:p>
        </c:txPr>
        <c:crossAx val="198400192"/>
        <c:crosses val="autoZero"/>
        <c:auto val="1"/>
        <c:lblAlgn val="ctr"/>
        <c:lblOffset val="100"/>
        <c:noMultiLvlLbl val="0"/>
      </c:catAx>
      <c:valAx>
        <c:axId val="1984001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Biofilm (%)</a:t>
                </a:r>
                <a:endParaRPr lang="zh-TW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spPr>
          <a:ln w="19050">
            <a:solidFill>
              <a:sysClr val="windowText" lastClr="000000"/>
            </a:solidFill>
          </a:ln>
        </c:spPr>
        <c:crossAx val="19884236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zh-TW"/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Amikacin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ysClr val="window" lastClr="FFFFFF"/>
            </a:solidFill>
            <a:ln w="1905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'FIG4-17978'!$B$7:$E$7</c:f>
                <c:numCache>
                  <c:formatCode>General</c:formatCode>
                  <c:ptCount val="4"/>
                  <c:pt idx="0">
                    <c:v>8.3952746373183174E-3</c:v>
                  </c:pt>
                  <c:pt idx="1">
                    <c:v>0.12654989937708308</c:v>
                  </c:pt>
                  <c:pt idx="2">
                    <c:v>8.1962409009662091E-2</c:v>
                  </c:pt>
                  <c:pt idx="3">
                    <c:v>0.11715635597412237</c:v>
                  </c:pt>
                </c:numCache>
              </c:numRef>
            </c:plus>
            <c:minus>
              <c:numRef>
                <c:f>'FIG4-17978'!$B$7:$E$7</c:f>
                <c:numCache>
                  <c:formatCode>General</c:formatCode>
                  <c:ptCount val="4"/>
                  <c:pt idx="0">
                    <c:v>8.3952746373183174E-3</c:v>
                  </c:pt>
                  <c:pt idx="1">
                    <c:v>0.12654989937708308</c:v>
                  </c:pt>
                  <c:pt idx="2">
                    <c:v>8.1962409009662091E-2</c:v>
                  </c:pt>
                  <c:pt idx="3">
                    <c:v>0.11715635597412237</c:v>
                  </c:pt>
                </c:numCache>
              </c:numRef>
            </c:minus>
            <c:spPr>
              <a:ln w="19050"/>
            </c:spPr>
          </c:errBars>
          <c:cat>
            <c:numRef>
              <c:f>'FIG4-17978'!$B$2:$E$2</c:f>
              <c:numCache>
                <c:formatCode>General</c:formatCode>
                <c:ptCount val="4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1</c:v>
                </c:pt>
              </c:numCache>
            </c:numRef>
          </c:cat>
          <c:val>
            <c:numRef>
              <c:f>'FIG4-17978'!$B$6:$E$6</c:f>
              <c:numCache>
                <c:formatCode>0.00</c:formatCode>
                <c:ptCount val="4"/>
                <c:pt idx="0">
                  <c:v>1.0083394659354019</c:v>
                </c:pt>
                <c:pt idx="1">
                  <c:v>0.78485368741862993</c:v>
                </c:pt>
                <c:pt idx="2">
                  <c:v>0.78309132130297476</c:v>
                </c:pt>
                <c:pt idx="3">
                  <c:v>0.53157550072897974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686-4ABC-B9F2-DE275C4FB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748736"/>
        <c:axId val="159776768"/>
      </c:barChart>
      <c:catAx>
        <c:axId val="181748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l-GR"/>
                  <a:t>μ</a:t>
                </a:r>
                <a:r>
                  <a:rPr lang="en-US"/>
                  <a:t>g/mL</a:t>
                </a:r>
                <a:endParaRPr lang="zh-TW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sz="1400"/>
            </a:pPr>
            <a:endParaRPr lang="zh-TW"/>
          </a:p>
        </c:txPr>
        <c:crossAx val="159776768"/>
        <c:crosses val="autoZero"/>
        <c:auto val="1"/>
        <c:lblAlgn val="ctr"/>
        <c:lblOffset val="100"/>
        <c:noMultiLvlLbl val="0"/>
      </c:catAx>
      <c:valAx>
        <c:axId val="159776768"/>
        <c:scaling>
          <c:orientation val="minMax"/>
          <c:max val="1.4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RBFI</a:t>
                </a:r>
                <a:endParaRPr lang="zh-TW"/>
              </a:p>
            </c:rich>
          </c:tx>
          <c:overlay val="0"/>
        </c:title>
        <c:numFmt formatCode="#,##0.0_);[Red]\(#,##0.0\)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sz="1400"/>
            </a:pPr>
            <a:endParaRPr lang="zh-TW"/>
          </a:p>
        </c:txPr>
        <c:crossAx val="18174873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zh-TW"/>
    </a:p>
  </c:txPr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Imipenem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noFill/>
            <a:ln w="19050">
              <a:solidFill>
                <a:sysClr val="windowText" lastClr="000000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'FIG4-17978'!$I$7:$L$7</c:f>
                <c:numCache>
                  <c:formatCode>General</c:formatCode>
                  <c:ptCount val="4"/>
                  <c:pt idx="0">
                    <c:v>1.6925296195376961E-2</c:v>
                  </c:pt>
                  <c:pt idx="1">
                    <c:v>1.562200492373156E-2</c:v>
                  </c:pt>
                  <c:pt idx="2">
                    <c:v>0.10292463579891895</c:v>
                  </c:pt>
                  <c:pt idx="3">
                    <c:v>0.11868448437859241</c:v>
                  </c:pt>
                </c:numCache>
              </c:numRef>
            </c:plus>
            <c:minus>
              <c:numRef>
                <c:f>'FIG4-17978'!$I$7:$L$7</c:f>
                <c:numCache>
                  <c:formatCode>General</c:formatCode>
                  <c:ptCount val="4"/>
                  <c:pt idx="0">
                    <c:v>1.6925296195376961E-2</c:v>
                  </c:pt>
                  <c:pt idx="1">
                    <c:v>1.562200492373156E-2</c:v>
                  </c:pt>
                  <c:pt idx="2">
                    <c:v>0.10292463579891895</c:v>
                  </c:pt>
                  <c:pt idx="3">
                    <c:v>0.11868448437859241</c:v>
                  </c:pt>
                </c:numCache>
              </c:numRef>
            </c:minus>
            <c:spPr>
              <a:ln w="19050"/>
            </c:spPr>
          </c:errBars>
          <c:cat>
            <c:numRef>
              <c:f>'FIG4-17978'!$I$2:$L$2</c:f>
              <c:numCache>
                <c:formatCode>General</c:formatCode>
                <c:ptCount val="4"/>
                <c:pt idx="0">
                  <c:v>0</c:v>
                </c:pt>
                <c:pt idx="1">
                  <c:v>6.25E-2</c:v>
                </c:pt>
                <c:pt idx="2">
                  <c:v>0.125</c:v>
                </c:pt>
                <c:pt idx="3">
                  <c:v>0.25</c:v>
                </c:pt>
              </c:numCache>
            </c:numRef>
          </c:cat>
          <c:val>
            <c:numRef>
              <c:f>'FIG4-17978'!$I$6:$L$6</c:f>
              <c:numCache>
                <c:formatCode>0.00</c:formatCode>
                <c:ptCount val="4"/>
                <c:pt idx="0">
                  <c:v>1</c:v>
                </c:pt>
                <c:pt idx="1">
                  <c:v>1.013218439689598</c:v>
                </c:pt>
                <c:pt idx="2">
                  <c:v>1.0067992628144344</c:v>
                </c:pt>
                <c:pt idx="3">
                  <c:v>1.036770711793136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C5D-409B-B774-7AEA91997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750784"/>
        <c:axId val="159778496"/>
      </c:barChart>
      <c:catAx>
        <c:axId val="181750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l-GR"/>
                  <a:t>μ</a:t>
                </a:r>
                <a:r>
                  <a:rPr lang="en-US"/>
                  <a:t>g/mL</a:t>
                </a:r>
                <a:endParaRPr lang="zh-TW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sz="1400"/>
            </a:pPr>
            <a:endParaRPr lang="zh-TW"/>
          </a:p>
        </c:txPr>
        <c:crossAx val="159778496"/>
        <c:crosses val="autoZero"/>
        <c:auto val="1"/>
        <c:lblAlgn val="ctr"/>
        <c:lblOffset val="100"/>
        <c:noMultiLvlLbl val="0"/>
      </c:catAx>
      <c:valAx>
        <c:axId val="159778496"/>
        <c:scaling>
          <c:orientation val="minMax"/>
          <c:max val="1.4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RBFI</a:t>
                </a:r>
                <a:endParaRPr lang="zh-TW"/>
              </a:p>
            </c:rich>
          </c:tx>
          <c:overlay val="0"/>
        </c:title>
        <c:numFmt formatCode="#,##0.0_);[Red]\(#,##0.0\)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sz="1400"/>
            </a:pPr>
            <a:endParaRPr lang="zh-TW"/>
          </a:p>
        </c:txPr>
        <c:crossAx val="1817507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i="0"/>
            </a:pPr>
            <a:r>
              <a:rPr lang="en-US" altLang="zh-TW" i="0"/>
              <a:t>SAM</a:t>
            </a:r>
            <a:endParaRPr lang="zh-TW" i="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226134259259259"/>
          <c:y val="0.17081064814814814"/>
          <c:w val="0.65313333333333334"/>
          <c:h val="0.67508773738564631"/>
        </c:manualLayout>
      </c:layout>
      <c:lineChart>
        <c:grouping val="standard"/>
        <c:varyColors val="0"/>
        <c:ser>
          <c:idx val="0"/>
          <c:order val="0"/>
          <c:tx>
            <c:strRef>
              <c:f>'FIG2'!$A$33</c:f>
              <c:strCache>
                <c:ptCount val="1"/>
                <c:pt idx="0">
                  <c:v>上四分位數</c:v>
                </c:pt>
              </c:strCache>
            </c:strRef>
          </c:tx>
          <c:marker>
            <c:symbol val="none"/>
          </c:marker>
          <c:dPt>
            <c:idx val="1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3B9-4B8F-9082-2C2AE297510B}"/>
              </c:ext>
            </c:extLst>
          </c:dPt>
          <c:cat>
            <c:strRef>
              <c:f>'FIG2'!$B$32:$C$32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'FIG2'!$B$33:$C$33</c:f>
              <c:numCache>
                <c:formatCode>0.0</c:formatCode>
                <c:ptCount val="2"/>
                <c:pt idx="0">
                  <c:v>1.0198947237952196</c:v>
                </c:pt>
                <c:pt idx="1">
                  <c:v>0.70792636498960027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3B9-4B8F-9082-2C2AE297510B}"/>
            </c:ext>
          </c:extLst>
        </c:ser>
        <c:ser>
          <c:idx val="1"/>
          <c:order val="1"/>
          <c:tx>
            <c:strRef>
              <c:f>'FIG2'!$A$34</c:f>
              <c:strCache>
                <c:ptCount val="1"/>
                <c:pt idx="0">
                  <c:v>最大值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dash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Pt>
            <c:idx val="1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73B9-4B8F-9082-2C2AE297510B}"/>
              </c:ext>
            </c:extLst>
          </c:dPt>
          <c:cat>
            <c:strRef>
              <c:f>'FIG2'!$B$32:$C$32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'FIG2'!$B$34:$C$34</c:f>
              <c:numCache>
                <c:formatCode>0.0</c:formatCode>
                <c:ptCount val="2"/>
                <c:pt idx="0">
                  <c:v>1.3387048064352562</c:v>
                </c:pt>
                <c:pt idx="1">
                  <c:v>1.7621345160205364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73B9-4B8F-9082-2C2AE297510B}"/>
            </c:ext>
          </c:extLst>
        </c:ser>
        <c:ser>
          <c:idx val="2"/>
          <c:order val="2"/>
          <c:tx>
            <c:strRef>
              <c:f>'FIG2'!$A$35</c:f>
              <c:strCache>
                <c:ptCount val="1"/>
                <c:pt idx="0">
                  <c:v>中位數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'FIG2'!$B$32:$C$32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'FIG2'!$B$35:$C$35</c:f>
              <c:numCache>
                <c:formatCode>0.0</c:formatCode>
                <c:ptCount val="2"/>
                <c:pt idx="0">
                  <c:v>0.70108464115518299</c:v>
                </c:pt>
                <c:pt idx="1">
                  <c:v>0.51062435963397212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73B9-4B8F-9082-2C2AE297510B}"/>
            </c:ext>
          </c:extLst>
        </c:ser>
        <c:ser>
          <c:idx val="3"/>
          <c:order val="3"/>
          <c:tx>
            <c:strRef>
              <c:f>'FIG2'!$A$36</c:f>
              <c:strCache>
                <c:ptCount val="1"/>
                <c:pt idx="0">
                  <c:v>最小值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'FIG2'!$B$32:$C$32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'FIG2'!$B$36:$C$36</c:f>
              <c:numCache>
                <c:formatCode>0.0</c:formatCode>
                <c:ptCount val="2"/>
                <c:pt idx="0">
                  <c:v>0.2359124777835547</c:v>
                </c:pt>
                <c:pt idx="1">
                  <c:v>0.30285123661148622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73B9-4B8F-9082-2C2AE297510B}"/>
            </c:ext>
          </c:extLst>
        </c:ser>
        <c:ser>
          <c:idx val="4"/>
          <c:order val="4"/>
          <c:tx>
            <c:strRef>
              <c:f>'FIG2'!$A$37</c:f>
              <c:strCache>
                <c:ptCount val="1"/>
                <c:pt idx="0">
                  <c:v>下四分位數</c:v>
                </c:pt>
              </c:strCache>
            </c:strRef>
          </c:tx>
          <c:marker>
            <c:symbol val="none"/>
          </c:marker>
          <c:dPt>
            <c:idx val="1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73B9-4B8F-9082-2C2AE297510B}"/>
              </c:ext>
            </c:extLst>
          </c:dPt>
          <c:cat>
            <c:strRef>
              <c:f>'FIG2'!$B$32:$C$32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'FIG2'!$B$37:$C$37</c:f>
              <c:numCache>
                <c:formatCode>0.0</c:formatCode>
                <c:ptCount val="2"/>
                <c:pt idx="0">
                  <c:v>0.4684985594693688</c:v>
                </c:pt>
                <c:pt idx="1">
                  <c:v>0.39818031330282483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73B9-4B8F-9082-2C2AE2975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9050"/>
          </c:spPr>
        </c:hiLowLines>
        <c:upDownBars>
          <c:gapWidth val="150"/>
          <c:upBars/>
          <c:downBars>
            <c:spPr>
              <a:noFill/>
              <a:ln w="19050">
                <a:solidFill>
                  <a:schemeClr val="tx1"/>
                </a:solidFill>
              </a:ln>
            </c:spPr>
          </c:downBars>
        </c:upDownBars>
        <c:marker val="1"/>
        <c:smooth val="0"/>
        <c:axId val="159537152"/>
        <c:axId val="40048832"/>
      </c:lineChart>
      <c:catAx>
        <c:axId val="159537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40048832"/>
        <c:crosses val="autoZero"/>
        <c:auto val="1"/>
        <c:lblAlgn val="ctr"/>
        <c:lblOffset val="100"/>
        <c:noMultiLvlLbl val="0"/>
      </c:catAx>
      <c:valAx>
        <c:axId val="4004883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 algn="ctr" rtl="0">
                  <a:defRPr/>
                </a:pPr>
                <a:r>
                  <a:rPr lang="en-US"/>
                  <a:t>BFI</a:t>
                </a:r>
                <a:endParaRPr lang="zh-TW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spPr>
          <a:ln w="25400" cmpd="sng">
            <a:solidFill>
              <a:schemeClr val="tx1"/>
            </a:solidFill>
          </a:ln>
        </c:spPr>
        <c:crossAx val="1595371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="1">
          <a:latin typeface="Arial Unicode MS" panose="020B0604020202020204" pitchFamily="34" charset="-120"/>
          <a:ea typeface="Arial Unicode MS" panose="020B0604020202020204" pitchFamily="34" charset="-120"/>
          <a:cs typeface="Arial Unicode MS" panose="020B0604020202020204" pitchFamily="34" charset="-120"/>
        </a:defRPr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zh-TW" sz="1600" b="1" i="0" baseline="0">
                <a:effectLst/>
              </a:rPr>
              <a:t>Colistin</a:t>
            </a:r>
            <a:endParaRPr lang="en-US" altLang="zh-TW" sz="1800" b="1" i="0" baseline="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809811465334206"/>
          <c:y val="0.16080402959231857"/>
          <c:w val="0.67441547868009766"/>
          <c:h val="0.60734550606012905"/>
        </c:manualLayout>
      </c:layout>
      <c:barChart>
        <c:barDir val="col"/>
        <c:grouping val="clustered"/>
        <c:varyColors val="0"/>
        <c:ser>
          <c:idx val="1"/>
          <c:order val="0"/>
          <c:spPr>
            <a:noFill/>
            <a:ln w="19050"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19050"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D95-482D-81BC-53F59D42C88D}"/>
              </c:ext>
            </c:extLst>
          </c:dPt>
          <c:errBars>
            <c:errBarType val="both"/>
            <c:errValType val="cust"/>
            <c:noEndCap val="0"/>
            <c:plus>
              <c:numRef>
                <c:f>'FIG4-17978'!$P$7:$S$7</c:f>
                <c:numCache>
                  <c:formatCode>General</c:formatCode>
                  <c:ptCount val="4"/>
                  <c:pt idx="0">
                    <c:v>2.0068903720007452E-2</c:v>
                  </c:pt>
                  <c:pt idx="1">
                    <c:v>5.6055501078433864E-2</c:v>
                  </c:pt>
                  <c:pt idx="2">
                    <c:v>6.1191403138309612E-2</c:v>
                  </c:pt>
                  <c:pt idx="3">
                    <c:v>3.4108058620450854E-2</c:v>
                  </c:pt>
                </c:numCache>
              </c:numRef>
            </c:plus>
            <c:minus>
              <c:numRef>
                <c:f>'FIG4-17978'!$P$7:$S$7</c:f>
                <c:numCache>
                  <c:formatCode>General</c:formatCode>
                  <c:ptCount val="4"/>
                  <c:pt idx="0">
                    <c:v>2.0068903720007452E-2</c:v>
                  </c:pt>
                  <c:pt idx="1">
                    <c:v>5.6055501078433864E-2</c:v>
                  </c:pt>
                  <c:pt idx="2">
                    <c:v>6.1191403138309612E-2</c:v>
                  </c:pt>
                  <c:pt idx="3">
                    <c:v>3.4108058620450854E-2</c:v>
                  </c:pt>
                </c:numCache>
              </c:numRef>
            </c:minus>
            <c:spPr>
              <a:ln w="19050"/>
            </c:spPr>
          </c:errBars>
          <c:cat>
            <c:numRef>
              <c:f>'FIG4-17978'!$P$2:$S$2</c:f>
              <c:numCache>
                <c:formatCode>General</c:formatCode>
                <c:ptCount val="4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1</c:v>
                </c:pt>
              </c:numCache>
            </c:numRef>
          </c:cat>
          <c:val>
            <c:numRef>
              <c:f>'FIG4-17978'!$P$6:$S$6</c:f>
              <c:numCache>
                <c:formatCode>0.00</c:formatCode>
                <c:ptCount val="4"/>
                <c:pt idx="0">
                  <c:v>1</c:v>
                </c:pt>
                <c:pt idx="1">
                  <c:v>0.99441318405827828</c:v>
                </c:pt>
                <c:pt idx="2">
                  <c:v>0.72666591562326166</c:v>
                </c:pt>
                <c:pt idx="3">
                  <c:v>0.70698898113486275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95-482D-81BC-53F59D42C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751296"/>
        <c:axId val="159780224"/>
      </c:barChart>
      <c:catAx>
        <c:axId val="181751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l-GR"/>
                  <a:t>μ</a:t>
                </a:r>
                <a:r>
                  <a:rPr lang="en-US"/>
                  <a:t>g/mL</a:t>
                </a:r>
                <a:endParaRPr lang="zh-TW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sz="1400"/>
            </a:pPr>
            <a:endParaRPr lang="zh-TW"/>
          </a:p>
        </c:txPr>
        <c:crossAx val="159780224"/>
        <c:crosses val="autoZero"/>
        <c:auto val="1"/>
        <c:lblAlgn val="ctr"/>
        <c:lblOffset val="100"/>
        <c:noMultiLvlLbl val="0"/>
      </c:catAx>
      <c:valAx>
        <c:axId val="159780224"/>
        <c:scaling>
          <c:orientation val="minMax"/>
          <c:max val="1.4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RBFI</a:t>
                </a:r>
                <a:endParaRPr lang="zh-TW"/>
              </a:p>
            </c:rich>
          </c:tx>
          <c:overlay val="0"/>
        </c:title>
        <c:numFmt formatCode="#,##0.0_);[Red]\(#,##0.0\)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sz="1400"/>
            </a:pPr>
            <a:endParaRPr lang="zh-TW"/>
          </a:p>
        </c:txPr>
        <c:crossAx val="18175129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zh-TW"/>
    </a:p>
  </c:txPr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zh-TW" sz="1600" b="1" i="0" baseline="0">
                <a:effectLst/>
              </a:rPr>
              <a:t>LL37</a:t>
            </a:r>
            <a:endParaRPr lang="en-US" altLang="zh-TW" sz="1800" b="1" i="0" baseline="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809811465334206"/>
          <c:y val="0.16080402959231857"/>
          <c:w val="0.67441547868009766"/>
          <c:h val="0.60734550606012905"/>
        </c:manualLayout>
      </c:layout>
      <c:barChart>
        <c:barDir val="col"/>
        <c:grouping val="clustered"/>
        <c:varyColors val="0"/>
        <c:ser>
          <c:idx val="1"/>
          <c:order val="0"/>
          <c:spPr>
            <a:noFill/>
            <a:ln w="19050">
              <a:solidFill>
                <a:sysClr val="windowText" lastClr="000000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'FIG4-17978'!$P$7:$S$7</c:f>
                <c:numCache>
                  <c:formatCode>General</c:formatCode>
                  <c:ptCount val="4"/>
                  <c:pt idx="0">
                    <c:v>2.0068903720007452E-2</c:v>
                  </c:pt>
                  <c:pt idx="1">
                    <c:v>5.6055501078433864E-2</c:v>
                  </c:pt>
                  <c:pt idx="2">
                    <c:v>6.1191403138309612E-2</c:v>
                  </c:pt>
                  <c:pt idx="3">
                    <c:v>3.4108058620450854E-2</c:v>
                  </c:pt>
                </c:numCache>
              </c:numRef>
            </c:plus>
            <c:minus>
              <c:numRef>
                <c:f>'FIG4-17978'!$P$7:$S$7</c:f>
                <c:numCache>
                  <c:formatCode>General</c:formatCode>
                  <c:ptCount val="4"/>
                  <c:pt idx="0">
                    <c:v>2.0068903720007452E-2</c:v>
                  </c:pt>
                  <c:pt idx="1">
                    <c:v>5.6055501078433864E-2</c:v>
                  </c:pt>
                  <c:pt idx="2">
                    <c:v>6.1191403138309612E-2</c:v>
                  </c:pt>
                  <c:pt idx="3">
                    <c:v>3.4108058620450854E-2</c:v>
                  </c:pt>
                </c:numCache>
              </c:numRef>
            </c:minus>
            <c:spPr>
              <a:ln w="19050"/>
            </c:spPr>
          </c:errBars>
          <c:cat>
            <c:numRef>
              <c:f>'FIG4-17978'!$AC$2:$AF$2</c:f>
              <c:numCache>
                <c:formatCode>General</c:formatCode>
                <c:ptCount val="4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16</c:v>
                </c:pt>
              </c:numCache>
            </c:numRef>
          </c:cat>
          <c:val>
            <c:numRef>
              <c:f>'FIG4-17978'!$AC$6:$AF$6</c:f>
              <c:numCache>
                <c:formatCode>0.00</c:formatCode>
                <c:ptCount val="4"/>
                <c:pt idx="0">
                  <c:v>0.99999999999999989</c:v>
                </c:pt>
                <c:pt idx="1">
                  <c:v>0.77596154357306835</c:v>
                </c:pt>
                <c:pt idx="2">
                  <c:v>0.67509711093619063</c:v>
                </c:pt>
                <c:pt idx="3">
                  <c:v>0.67177102695616442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F9C-42A4-80DF-261A1986C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676480"/>
        <c:axId val="159781952"/>
      </c:barChart>
      <c:catAx>
        <c:axId val="19867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l-GR"/>
                  <a:t>μ</a:t>
                </a:r>
                <a:r>
                  <a:rPr lang="en-US"/>
                  <a:t>g/mL</a:t>
                </a:r>
                <a:endParaRPr lang="zh-TW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sz="1400"/>
            </a:pPr>
            <a:endParaRPr lang="zh-TW"/>
          </a:p>
        </c:txPr>
        <c:crossAx val="159781952"/>
        <c:crosses val="autoZero"/>
        <c:auto val="1"/>
        <c:lblAlgn val="ctr"/>
        <c:lblOffset val="100"/>
        <c:noMultiLvlLbl val="0"/>
      </c:catAx>
      <c:valAx>
        <c:axId val="159781952"/>
        <c:scaling>
          <c:orientation val="minMax"/>
          <c:max val="1.4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RBFI</a:t>
                </a:r>
                <a:endParaRPr lang="zh-TW"/>
              </a:p>
            </c:rich>
          </c:tx>
          <c:overlay val="0"/>
        </c:title>
        <c:numFmt formatCode="#,##0.0_);[Red]\(#,##0.0\)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sz="1400"/>
            </a:pPr>
            <a:endParaRPr lang="zh-TW"/>
          </a:p>
        </c:txPr>
        <c:crossAx val="19867648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zh-TW"/>
    </a:p>
  </c:txPr>
  <c:printSettings>
    <c:headerFooter/>
    <c:pageMargins b="0.75" l="0.7" r="0.7" t="0.75" header="0.3" footer="0.3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zh-TW" sz="1600" b="1" i="0" baseline="0">
                <a:effectLst/>
              </a:rPr>
              <a:t>Tannic Acid</a:t>
            </a:r>
            <a:endParaRPr lang="zh-TW" altLang="zh-TW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809811465334206"/>
          <c:y val="0.16080402959231857"/>
          <c:w val="0.67441547868009766"/>
          <c:h val="0.60734550606012905"/>
        </c:manualLayout>
      </c:layout>
      <c:barChart>
        <c:barDir val="col"/>
        <c:grouping val="clustered"/>
        <c:varyColors val="0"/>
        <c:ser>
          <c:idx val="1"/>
          <c:order val="0"/>
          <c:spPr>
            <a:noFill/>
            <a:ln w="19050">
              <a:solidFill>
                <a:sysClr val="windowText" lastClr="000000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'FIG4-17978'!$AJ$7:$AM$7</c:f>
                <c:numCache>
                  <c:formatCode>General</c:formatCode>
                  <c:ptCount val="4"/>
                  <c:pt idx="0">
                    <c:v>4.015309646347906E-2</c:v>
                  </c:pt>
                  <c:pt idx="1">
                    <c:v>5.2529557821959741E-2</c:v>
                  </c:pt>
                  <c:pt idx="2">
                    <c:v>1.6022981229796052E-2</c:v>
                  </c:pt>
                  <c:pt idx="3">
                    <c:v>1.5993517111605675E-2</c:v>
                  </c:pt>
                </c:numCache>
              </c:numRef>
            </c:plus>
            <c:minus>
              <c:numRef>
                <c:f>'FIG4-17978'!$AJ$7:$AM$7</c:f>
                <c:numCache>
                  <c:formatCode>General</c:formatCode>
                  <c:ptCount val="4"/>
                  <c:pt idx="0">
                    <c:v>4.015309646347906E-2</c:v>
                  </c:pt>
                  <c:pt idx="1">
                    <c:v>5.2529557821959741E-2</c:v>
                  </c:pt>
                  <c:pt idx="2">
                    <c:v>1.6022981229796052E-2</c:v>
                  </c:pt>
                  <c:pt idx="3">
                    <c:v>1.5993517111605675E-2</c:v>
                  </c:pt>
                </c:numCache>
              </c:numRef>
            </c:minus>
            <c:spPr>
              <a:ln w="19050"/>
            </c:spPr>
          </c:errBars>
          <c:cat>
            <c:numRef>
              <c:f>'FIG4-17978'!$AJ$2:$AM$2</c:f>
              <c:numCache>
                <c:formatCode>General</c:formatCode>
                <c:ptCount val="4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200</c:v>
                </c:pt>
              </c:numCache>
            </c:numRef>
          </c:cat>
          <c:val>
            <c:numRef>
              <c:f>'FIG4-17978'!$AJ$6:$AM$6</c:f>
              <c:numCache>
                <c:formatCode>0.00</c:formatCode>
                <c:ptCount val="4"/>
                <c:pt idx="0">
                  <c:v>0.99999999999999989</c:v>
                </c:pt>
                <c:pt idx="1">
                  <c:v>0.81237616452657713</c:v>
                </c:pt>
                <c:pt idx="2">
                  <c:v>0.88349645869221105</c:v>
                </c:pt>
                <c:pt idx="3">
                  <c:v>0.8107797267829383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31-4776-BC87-1AB8D2B5D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680064"/>
        <c:axId val="159783680"/>
      </c:barChart>
      <c:catAx>
        <c:axId val="198680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l-GR"/>
                  <a:t>μ</a:t>
                </a:r>
                <a:r>
                  <a:rPr lang="en-US"/>
                  <a:t>g/mL</a:t>
                </a:r>
                <a:endParaRPr lang="zh-TW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sz="1400"/>
            </a:pPr>
            <a:endParaRPr lang="zh-TW"/>
          </a:p>
        </c:txPr>
        <c:crossAx val="159783680"/>
        <c:crosses val="autoZero"/>
        <c:auto val="1"/>
        <c:lblAlgn val="ctr"/>
        <c:lblOffset val="100"/>
        <c:noMultiLvlLbl val="0"/>
      </c:catAx>
      <c:valAx>
        <c:axId val="159783680"/>
        <c:scaling>
          <c:orientation val="minMax"/>
          <c:max val="1.4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RBFI</a:t>
                </a:r>
                <a:endParaRPr lang="zh-TW"/>
              </a:p>
            </c:rich>
          </c:tx>
          <c:overlay val="0"/>
        </c:title>
        <c:numFmt formatCode="#,##0.0_);[Red]\(#,##0.0\)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sz="1400"/>
            </a:pPr>
            <a:endParaRPr lang="zh-TW"/>
          </a:p>
        </c:txPr>
        <c:crossAx val="19868006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zh-TW"/>
    </a:p>
  </c:txPr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600"/>
            </a:pPr>
            <a:r>
              <a:rPr lang="en-US" sz="1600"/>
              <a:t>Tigecycline </a:t>
            </a:r>
            <a:endParaRPr lang="zh-TW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noFill/>
            <a:ln w="19050">
              <a:solidFill>
                <a:sysClr val="windowText" lastClr="000000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'FIG4-17978'!$V$7:$Y$7</c:f>
                <c:numCache>
                  <c:formatCode>General</c:formatCode>
                  <c:ptCount val="4"/>
                  <c:pt idx="0">
                    <c:v>4.565135939905595E-2</c:v>
                  </c:pt>
                  <c:pt idx="1">
                    <c:v>5.9130546586400504E-2</c:v>
                  </c:pt>
                  <c:pt idx="2">
                    <c:v>0.13425208875740222</c:v>
                  </c:pt>
                  <c:pt idx="3">
                    <c:v>0.43256966131236146</c:v>
                  </c:pt>
                </c:numCache>
              </c:numRef>
            </c:plus>
            <c:minus>
              <c:numRef>
                <c:f>'FIG4-17978'!$V$7:$Y$7</c:f>
                <c:numCache>
                  <c:formatCode>General</c:formatCode>
                  <c:ptCount val="4"/>
                  <c:pt idx="0">
                    <c:v>4.565135939905595E-2</c:v>
                  </c:pt>
                  <c:pt idx="1">
                    <c:v>5.9130546586400504E-2</c:v>
                  </c:pt>
                  <c:pt idx="2">
                    <c:v>0.13425208875740222</c:v>
                  </c:pt>
                  <c:pt idx="3">
                    <c:v>0.43256966131236146</c:v>
                  </c:pt>
                </c:numCache>
              </c:numRef>
            </c:minus>
            <c:spPr>
              <a:ln w="19050"/>
            </c:spPr>
          </c:errBars>
          <c:cat>
            <c:numRef>
              <c:f>'FIG4-17978'!$V$2:$Y$2</c:f>
              <c:numCache>
                <c:formatCode>General</c:formatCode>
                <c:ptCount val="4"/>
                <c:pt idx="0">
                  <c:v>0</c:v>
                </c:pt>
                <c:pt idx="1">
                  <c:v>31.25</c:v>
                </c:pt>
                <c:pt idx="2">
                  <c:v>62.5</c:v>
                </c:pt>
                <c:pt idx="3">
                  <c:v>125</c:v>
                </c:pt>
              </c:numCache>
            </c:numRef>
          </c:cat>
          <c:val>
            <c:numRef>
              <c:f>'FIG4-17978'!$V$6:$Y$6</c:f>
              <c:numCache>
                <c:formatCode>0.00</c:formatCode>
                <c:ptCount val="4"/>
                <c:pt idx="0">
                  <c:v>1.0000000000000002</c:v>
                </c:pt>
                <c:pt idx="1">
                  <c:v>0.99632926153959966</c:v>
                </c:pt>
                <c:pt idx="2">
                  <c:v>1.3061099010520822</c:v>
                </c:pt>
                <c:pt idx="3">
                  <c:v>2.4395870412564147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B81-4181-9ADB-56D14B087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849088"/>
        <c:axId val="199295552"/>
      </c:barChart>
      <c:catAx>
        <c:axId val="181849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ng/mL</a:t>
                </a:r>
                <a:endParaRPr lang="zh-TW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sz="1400"/>
            </a:pPr>
            <a:endParaRPr lang="zh-TW"/>
          </a:p>
        </c:txPr>
        <c:crossAx val="199295552"/>
        <c:crosses val="autoZero"/>
        <c:auto val="1"/>
        <c:lblAlgn val="ctr"/>
        <c:lblOffset val="100"/>
        <c:noMultiLvlLbl val="0"/>
      </c:catAx>
      <c:valAx>
        <c:axId val="199295552"/>
        <c:scaling>
          <c:orientation val="minMax"/>
          <c:max val="4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RBFI</a:t>
                </a:r>
                <a:endParaRPr lang="zh-TW"/>
              </a:p>
            </c:rich>
          </c:tx>
          <c:overlay val="0"/>
        </c:title>
        <c:numFmt formatCode="#,##0.0_);[Red]\(#,##0.0\)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sz="1400"/>
            </a:pPr>
            <a:endParaRPr lang="zh-TW"/>
          </a:p>
        </c:txPr>
        <c:crossAx val="18184908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zh-TW"/>
    </a:p>
  </c:txPr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Amikacin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ysClr val="window" lastClr="FFFFFF"/>
            </a:solidFill>
            <a:ln w="1905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'FIG5-VGH2'!$B$7:$E$7</c:f>
                <c:numCache>
                  <c:formatCode>General</c:formatCode>
                  <c:ptCount val="4"/>
                  <c:pt idx="0">
                    <c:v>3.2597935201774904E-2</c:v>
                  </c:pt>
                  <c:pt idx="1">
                    <c:v>2.3791532193786467E-2</c:v>
                  </c:pt>
                  <c:pt idx="2">
                    <c:v>2.3915818553957396E-2</c:v>
                  </c:pt>
                  <c:pt idx="3">
                    <c:v>6.1374365271175131E-2</c:v>
                  </c:pt>
                </c:numCache>
              </c:numRef>
            </c:plus>
            <c:minus>
              <c:numRef>
                <c:f>'FIG5-VGH2'!$B$7:$E$7</c:f>
                <c:numCache>
                  <c:formatCode>General</c:formatCode>
                  <c:ptCount val="4"/>
                  <c:pt idx="0">
                    <c:v>3.2597935201774904E-2</c:v>
                  </c:pt>
                  <c:pt idx="1">
                    <c:v>2.3791532193786467E-2</c:v>
                  </c:pt>
                  <c:pt idx="2">
                    <c:v>2.3915818553957396E-2</c:v>
                  </c:pt>
                  <c:pt idx="3">
                    <c:v>6.1374365271175131E-2</c:v>
                  </c:pt>
                </c:numCache>
              </c:numRef>
            </c:minus>
            <c:spPr>
              <a:ln w="19050"/>
            </c:spPr>
          </c:errBars>
          <c:cat>
            <c:numRef>
              <c:f>'FIG5-VGH2'!$B$2:$E$2</c:f>
              <c:numCache>
                <c:formatCode>General</c:formatCode>
                <c:ptCount val="4"/>
                <c:pt idx="0">
                  <c:v>0</c:v>
                </c:pt>
                <c:pt idx="1">
                  <c:v>256</c:v>
                </c:pt>
                <c:pt idx="2">
                  <c:v>512</c:v>
                </c:pt>
                <c:pt idx="3">
                  <c:v>1024</c:v>
                </c:pt>
              </c:numCache>
            </c:numRef>
          </c:cat>
          <c:val>
            <c:numRef>
              <c:f>'FIG5-VGH2'!$B$6:$E$6</c:f>
              <c:numCache>
                <c:formatCode>0.00</c:formatCode>
                <c:ptCount val="4"/>
                <c:pt idx="0">
                  <c:v>1</c:v>
                </c:pt>
                <c:pt idx="1">
                  <c:v>0.77647148974059099</c:v>
                </c:pt>
                <c:pt idx="2">
                  <c:v>0.67385280926233204</c:v>
                </c:pt>
                <c:pt idx="3">
                  <c:v>0.55815595970315213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2C0-401E-9A2D-C077D400D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747712"/>
        <c:axId val="199297280"/>
      </c:barChart>
      <c:catAx>
        <c:axId val="18174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l-GR"/>
                  <a:t>μ</a:t>
                </a:r>
                <a:r>
                  <a:rPr lang="en-US"/>
                  <a:t>g/mL</a:t>
                </a:r>
                <a:endParaRPr lang="zh-TW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sz="1400"/>
            </a:pPr>
            <a:endParaRPr lang="zh-TW"/>
          </a:p>
        </c:txPr>
        <c:crossAx val="199297280"/>
        <c:crosses val="autoZero"/>
        <c:auto val="1"/>
        <c:lblAlgn val="ctr"/>
        <c:lblOffset val="100"/>
        <c:noMultiLvlLbl val="0"/>
      </c:catAx>
      <c:valAx>
        <c:axId val="199297280"/>
        <c:scaling>
          <c:orientation val="minMax"/>
          <c:max val="1.4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RBFI</a:t>
                </a:r>
                <a:endParaRPr lang="zh-TW"/>
              </a:p>
            </c:rich>
          </c:tx>
          <c:overlay val="0"/>
        </c:title>
        <c:numFmt formatCode="#,##0.0_);[Red]\(#,##0.0\)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sz="1400"/>
            </a:pPr>
            <a:endParaRPr lang="zh-TW"/>
          </a:p>
        </c:txPr>
        <c:crossAx val="18174771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zh-TW"/>
    </a:p>
  </c:txPr>
  <c:printSettings>
    <c:headerFooter/>
    <c:pageMargins b="0.75" l="0.7" r="0.7" t="0.75" header="0.3" footer="0.3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Imipenem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noFill/>
            <a:ln w="19050">
              <a:solidFill>
                <a:sysClr val="windowText" lastClr="000000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'FIG5-VGH2'!$I$7:$L$7</c:f>
                <c:numCache>
                  <c:formatCode>General</c:formatCode>
                  <c:ptCount val="4"/>
                  <c:pt idx="0">
                    <c:v>6.4210360818885565E-2</c:v>
                  </c:pt>
                  <c:pt idx="1">
                    <c:v>4.396616857796274E-2</c:v>
                  </c:pt>
                  <c:pt idx="2">
                    <c:v>0.14477240171262387</c:v>
                  </c:pt>
                  <c:pt idx="3">
                    <c:v>8.6542189046461167E-3</c:v>
                  </c:pt>
                </c:numCache>
              </c:numRef>
            </c:plus>
            <c:minus>
              <c:numRef>
                <c:f>'FIG5-VGH2'!$I$7:$L$7</c:f>
                <c:numCache>
                  <c:formatCode>General</c:formatCode>
                  <c:ptCount val="4"/>
                  <c:pt idx="0">
                    <c:v>6.4210360818885565E-2</c:v>
                  </c:pt>
                  <c:pt idx="1">
                    <c:v>4.396616857796274E-2</c:v>
                  </c:pt>
                  <c:pt idx="2">
                    <c:v>0.14477240171262387</c:v>
                  </c:pt>
                  <c:pt idx="3">
                    <c:v>8.6542189046461167E-3</c:v>
                  </c:pt>
                </c:numCache>
              </c:numRef>
            </c:minus>
            <c:spPr>
              <a:ln w="19050"/>
            </c:spPr>
          </c:errBars>
          <c:cat>
            <c:numRef>
              <c:f>'FIG5-VGH2'!$I$2:$L$2</c:f>
              <c:numCache>
                <c:formatCode>General</c:formatCode>
                <c:ptCount val="4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16</c:v>
                </c:pt>
              </c:numCache>
            </c:numRef>
          </c:cat>
          <c:val>
            <c:numRef>
              <c:f>'FIG5-VGH2'!$I$6:$L$6</c:f>
              <c:numCache>
                <c:formatCode>0.00</c:formatCode>
                <c:ptCount val="4"/>
                <c:pt idx="0">
                  <c:v>1</c:v>
                </c:pt>
                <c:pt idx="1">
                  <c:v>0.83507829180535564</c:v>
                </c:pt>
                <c:pt idx="2">
                  <c:v>0.73784672774764071</c:v>
                </c:pt>
                <c:pt idx="3">
                  <c:v>0.81757615990459653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1E-4A78-8FD2-09D194CBD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075840"/>
        <c:axId val="199299008"/>
      </c:barChart>
      <c:catAx>
        <c:axId val="199075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l-GR"/>
                  <a:t>μ</a:t>
                </a:r>
                <a:r>
                  <a:rPr lang="en-US"/>
                  <a:t>g/mL</a:t>
                </a:r>
                <a:endParaRPr lang="zh-TW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sz="1400"/>
            </a:pPr>
            <a:endParaRPr lang="zh-TW"/>
          </a:p>
        </c:txPr>
        <c:crossAx val="199299008"/>
        <c:crosses val="autoZero"/>
        <c:auto val="1"/>
        <c:lblAlgn val="ctr"/>
        <c:lblOffset val="100"/>
        <c:noMultiLvlLbl val="0"/>
      </c:catAx>
      <c:valAx>
        <c:axId val="199299008"/>
        <c:scaling>
          <c:orientation val="minMax"/>
          <c:max val="1.4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RBFI</a:t>
                </a:r>
                <a:endParaRPr lang="zh-TW"/>
              </a:p>
            </c:rich>
          </c:tx>
          <c:overlay val="0"/>
        </c:title>
        <c:numFmt formatCode="#,##0.0_);[Red]\(#,##0.0\)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sz="1400"/>
            </a:pPr>
            <a:endParaRPr lang="zh-TW"/>
          </a:p>
        </c:txPr>
        <c:crossAx val="19907584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zh-TW"/>
    </a:p>
  </c:txPr>
  <c:printSettings>
    <c:headerFooter/>
    <c:pageMargins b="0.75" l="0.7" r="0.7" t="0.75" header="0.3" footer="0.3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zh-TW" sz="1600" b="1" i="0" baseline="0">
                <a:effectLst/>
              </a:rPr>
              <a:t>Colistin</a:t>
            </a:r>
            <a:endParaRPr lang="en-US" altLang="zh-TW" sz="1800" b="1" i="0" baseline="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809811465334206"/>
          <c:y val="0.16080402959231857"/>
          <c:w val="0.67441547868009766"/>
          <c:h val="0.60734550606012905"/>
        </c:manualLayout>
      </c:layout>
      <c:barChart>
        <c:barDir val="col"/>
        <c:grouping val="clustered"/>
        <c:varyColors val="0"/>
        <c:ser>
          <c:idx val="1"/>
          <c:order val="0"/>
          <c:spPr>
            <a:noFill/>
            <a:ln w="19050"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19050"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3F4-4490-8765-1C1B753A0AB8}"/>
              </c:ext>
            </c:extLst>
          </c:dPt>
          <c:errBars>
            <c:errBarType val="both"/>
            <c:errValType val="cust"/>
            <c:noEndCap val="0"/>
            <c:plus>
              <c:numRef>
                <c:f>'FIG5-VGH2'!$P$7:$S$7</c:f>
                <c:numCache>
                  <c:formatCode>General</c:formatCode>
                  <c:ptCount val="4"/>
                  <c:pt idx="0">
                    <c:v>3.468747884663273E-2</c:v>
                  </c:pt>
                  <c:pt idx="1">
                    <c:v>3.3449969380255802E-2</c:v>
                  </c:pt>
                  <c:pt idx="2">
                    <c:v>1.0555349167573645E-2</c:v>
                  </c:pt>
                  <c:pt idx="3">
                    <c:v>6.9911556002215242E-2</c:v>
                  </c:pt>
                </c:numCache>
              </c:numRef>
            </c:plus>
            <c:minus>
              <c:numRef>
                <c:f>'FIG5-VGH2'!$P$7:$S$7</c:f>
                <c:numCache>
                  <c:formatCode>General</c:formatCode>
                  <c:ptCount val="4"/>
                  <c:pt idx="0">
                    <c:v>3.468747884663273E-2</c:v>
                  </c:pt>
                  <c:pt idx="1">
                    <c:v>3.3449969380255802E-2</c:v>
                  </c:pt>
                  <c:pt idx="2">
                    <c:v>1.0555349167573645E-2</c:v>
                  </c:pt>
                  <c:pt idx="3">
                    <c:v>6.9911556002215242E-2</c:v>
                  </c:pt>
                </c:numCache>
              </c:numRef>
            </c:minus>
            <c:spPr>
              <a:ln w="19050"/>
            </c:spPr>
          </c:errBars>
          <c:cat>
            <c:numRef>
              <c:f>'FIG5-VGH2'!$P$2:$S$2</c:f>
              <c:numCache>
                <c:formatCode>General</c:formatCode>
                <c:ptCount val="4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0.5</c:v>
                </c:pt>
              </c:numCache>
            </c:numRef>
          </c:cat>
          <c:val>
            <c:numRef>
              <c:f>'FIG5-VGH2'!$P$6:$S$6</c:f>
              <c:numCache>
                <c:formatCode>0.00</c:formatCode>
                <c:ptCount val="4"/>
                <c:pt idx="0">
                  <c:v>1</c:v>
                </c:pt>
                <c:pt idx="1">
                  <c:v>0.89794164072507465</c:v>
                </c:pt>
                <c:pt idx="2">
                  <c:v>0.81060943468520463</c:v>
                </c:pt>
                <c:pt idx="3">
                  <c:v>0.72582266391855599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3F4-4490-8765-1C1B753A0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012352"/>
        <c:axId val="199300736"/>
      </c:barChart>
      <c:catAx>
        <c:axId val="19901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l-GR"/>
                  <a:t>μ</a:t>
                </a:r>
                <a:r>
                  <a:rPr lang="en-US"/>
                  <a:t>g/mL</a:t>
                </a:r>
                <a:endParaRPr lang="zh-TW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sz="1400"/>
            </a:pPr>
            <a:endParaRPr lang="zh-TW"/>
          </a:p>
        </c:txPr>
        <c:crossAx val="199300736"/>
        <c:crosses val="autoZero"/>
        <c:auto val="1"/>
        <c:lblAlgn val="ctr"/>
        <c:lblOffset val="100"/>
        <c:noMultiLvlLbl val="0"/>
      </c:catAx>
      <c:valAx>
        <c:axId val="199300736"/>
        <c:scaling>
          <c:orientation val="minMax"/>
          <c:max val="1.4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RBFI</a:t>
                </a:r>
                <a:endParaRPr lang="zh-TW"/>
              </a:p>
            </c:rich>
          </c:tx>
          <c:overlay val="0"/>
        </c:title>
        <c:numFmt formatCode="#,##0.0_);[Red]\(#,##0.0\)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sz="1400"/>
            </a:pPr>
            <a:endParaRPr lang="zh-TW"/>
          </a:p>
        </c:txPr>
        <c:crossAx val="19901235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zh-TW"/>
    </a:p>
  </c:txPr>
  <c:printSettings>
    <c:headerFooter/>
    <c:pageMargins b="0.75" l="0.7" r="0.7" t="0.75" header="0.3" footer="0.3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zh-TW" sz="1600" b="1" i="0" baseline="0">
                <a:effectLst/>
              </a:rPr>
              <a:t>LL37</a:t>
            </a:r>
            <a:endParaRPr lang="en-US" altLang="zh-TW" sz="1800" b="1" i="0" baseline="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809811465334206"/>
          <c:y val="0.16080402959231857"/>
          <c:w val="0.67441547868009766"/>
          <c:h val="0.60734550606012905"/>
        </c:manualLayout>
      </c:layout>
      <c:barChart>
        <c:barDir val="col"/>
        <c:grouping val="clustered"/>
        <c:varyColors val="0"/>
        <c:ser>
          <c:idx val="1"/>
          <c:order val="0"/>
          <c:spPr>
            <a:noFill/>
            <a:ln w="19050">
              <a:solidFill>
                <a:sysClr val="windowText" lastClr="000000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'FIG5-VGH2'!$P$7:$S$7</c:f>
                <c:numCache>
                  <c:formatCode>General</c:formatCode>
                  <c:ptCount val="4"/>
                  <c:pt idx="0">
                    <c:v>3.468747884663273E-2</c:v>
                  </c:pt>
                  <c:pt idx="1">
                    <c:v>3.3449969380255802E-2</c:v>
                  </c:pt>
                  <c:pt idx="2">
                    <c:v>1.0555349167573645E-2</c:v>
                  </c:pt>
                  <c:pt idx="3">
                    <c:v>6.9911556002215242E-2</c:v>
                  </c:pt>
                </c:numCache>
              </c:numRef>
            </c:plus>
            <c:minus>
              <c:numRef>
                <c:f>'FIG5-VGH2'!$P$7:$S$7</c:f>
                <c:numCache>
                  <c:formatCode>General</c:formatCode>
                  <c:ptCount val="4"/>
                  <c:pt idx="0">
                    <c:v>3.468747884663273E-2</c:v>
                  </c:pt>
                  <c:pt idx="1">
                    <c:v>3.3449969380255802E-2</c:v>
                  </c:pt>
                  <c:pt idx="2">
                    <c:v>1.0555349167573645E-2</c:v>
                  </c:pt>
                  <c:pt idx="3">
                    <c:v>6.9911556002215242E-2</c:v>
                  </c:pt>
                </c:numCache>
              </c:numRef>
            </c:minus>
            <c:spPr>
              <a:ln w="19050"/>
            </c:spPr>
          </c:errBars>
          <c:cat>
            <c:numRef>
              <c:f>'FIG5-VGH2'!$AC$2:$AF$2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</c:numCache>
            </c:numRef>
          </c:cat>
          <c:val>
            <c:numRef>
              <c:f>'FIG5-VGH2'!$AC$6:$AF$6</c:f>
              <c:numCache>
                <c:formatCode>0.00</c:formatCode>
                <c:ptCount val="4"/>
                <c:pt idx="0">
                  <c:v>1.0000000000000002</c:v>
                </c:pt>
                <c:pt idx="1">
                  <c:v>0.73839676934521148</c:v>
                </c:pt>
                <c:pt idx="2">
                  <c:v>0.68469968380737101</c:v>
                </c:pt>
                <c:pt idx="3">
                  <c:v>0.72444057998865263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C1-40AC-B74C-1D0C094BB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012864"/>
        <c:axId val="199302464"/>
      </c:barChart>
      <c:catAx>
        <c:axId val="199012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l-GR"/>
                  <a:t>μ</a:t>
                </a:r>
                <a:r>
                  <a:rPr lang="en-US"/>
                  <a:t>g/mL</a:t>
                </a:r>
                <a:endParaRPr lang="zh-TW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sz="1400"/>
            </a:pPr>
            <a:endParaRPr lang="zh-TW"/>
          </a:p>
        </c:txPr>
        <c:crossAx val="199302464"/>
        <c:crosses val="autoZero"/>
        <c:auto val="1"/>
        <c:lblAlgn val="ctr"/>
        <c:lblOffset val="100"/>
        <c:noMultiLvlLbl val="0"/>
      </c:catAx>
      <c:valAx>
        <c:axId val="199302464"/>
        <c:scaling>
          <c:orientation val="minMax"/>
          <c:max val="1.4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RBFI</a:t>
                </a:r>
                <a:endParaRPr lang="zh-TW"/>
              </a:p>
            </c:rich>
          </c:tx>
          <c:overlay val="0"/>
        </c:title>
        <c:numFmt formatCode="#,##0.0_);[Red]\(#,##0.0\)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sz="1400"/>
            </a:pPr>
            <a:endParaRPr lang="zh-TW"/>
          </a:p>
        </c:txPr>
        <c:crossAx val="19901286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zh-TW"/>
    </a:p>
  </c:txPr>
  <c:printSettings>
    <c:headerFooter/>
    <c:pageMargins b="0.75" l="0.7" r="0.7" t="0.75" header="0.3" footer="0.3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zh-TW" sz="1600" b="1" i="0" baseline="0">
                <a:effectLst/>
              </a:rPr>
              <a:t>Tannic Acid</a:t>
            </a:r>
            <a:endParaRPr lang="zh-TW" altLang="zh-TW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809811465334206"/>
          <c:y val="0.16080402959231857"/>
          <c:w val="0.67441547868009766"/>
          <c:h val="0.60734550606012905"/>
        </c:manualLayout>
      </c:layout>
      <c:barChart>
        <c:barDir val="col"/>
        <c:grouping val="clustered"/>
        <c:varyColors val="0"/>
        <c:ser>
          <c:idx val="1"/>
          <c:order val="0"/>
          <c:spPr>
            <a:noFill/>
            <a:ln w="19050">
              <a:solidFill>
                <a:sysClr val="windowText" lastClr="000000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'FIG5-VGH2'!$AJ$7:$AM$7</c:f>
                <c:numCache>
                  <c:formatCode>General</c:formatCode>
                  <c:ptCount val="4"/>
                  <c:pt idx="0">
                    <c:v>5.9052666595309021E-2</c:v>
                  </c:pt>
                  <c:pt idx="1">
                    <c:v>8.1433519388252107E-2</c:v>
                  </c:pt>
                  <c:pt idx="2">
                    <c:v>4.3783648966540245E-2</c:v>
                  </c:pt>
                  <c:pt idx="3">
                    <c:v>0.1098993931870392</c:v>
                  </c:pt>
                </c:numCache>
              </c:numRef>
            </c:plus>
            <c:minus>
              <c:numRef>
                <c:f>'FIG5-VGH2'!$AJ$7:$AM$7</c:f>
                <c:numCache>
                  <c:formatCode>General</c:formatCode>
                  <c:ptCount val="4"/>
                  <c:pt idx="0">
                    <c:v>5.9052666595309021E-2</c:v>
                  </c:pt>
                  <c:pt idx="1">
                    <c:v>8.1433519388252107E-2</c:v>
                  </c:pt>
                  <c:pt idx="2">
                    <c:v>4.3783648966540245E-2</c:v>
                  </c:pt>
                  <c:pt idx="3">
                    <c:v>0.1098993931870392</c:v>
                  </c:pt>
                </c:numCache>
              </c:numRef>
            </c:minus>
            <c:spPr>
              <a:ln w="19050"/>
            </c:spPr>
          </c:errBars>
          <c:cat>
            <c:numRef>
              <c:f>'FIG5-VGH2'!$AJ$2:$AM$2</c:f>
              <c:numCache>
                <c:formatCode>General</c:formatCode>
                <c:ptCount val="4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200</c:v>
                </c:pt>
              </c:numCache>
            </c:numRef>
          </c:cat>
          <c:val>
            <c:numRef>
              <c:f>'FIG5-VGH2'!$AJ$6:$AM$6</c:f>
              <c:numCache>
                <c:formatCode>0.00</c:formatCode>
                <c:ptCount val="4"/>
                <c:pt idx="0">
                  <c:v>1</c:v>
                </c:pt>
                <c:pt idx="1">
                  <c:v>0.79826575757686902</c:v>
                </c:pt>
                <c:pt idx="2">
                  <c:v>0.79120107322418587</c:v>
                </c:pt>
                <c:pt idx="3">
                  <c:v>0.56426799464857813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658-45B5-9BF4-FF2B67DDB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920064"/>
        <c:axId val="199804032"/>
      </c:barChart>
      <c:catAx>
        <c:axId val="216920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l-GR"/>
                  <a:t>μ</a:t>
                </a:r>
                <a:r>
                  <a:rPr lang="en-US"/>
                  <a:t>g/mL</a:t>
                </a:r>
                <a:endParaRPr lang="zh-TW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sz="1400"/>
            </a:pPr>
            <a:endParaRPr lang="zh-TW"/>
          </a:p>
        </c:txPr>
        <c:crossAx val="199804032"/>
        <c:crosses val="autoZero"/>
        <c:auto val="1"/>
        <c:lblAlgn val="ctr"/>
        <c:lblOffset val="100"/>
        <c:noMultiLvlLbl val="0"/>
      </c:catAx>
      <c:valAx>
        <c:axId val="199804032"/>
        <c:scaling>
          <c:orientation val="minMax"/>
          <c:max val="1.4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RBFI</a:t>
                </a:r>
                <a:endParaRPr lang="zh-TW"/>
              </a:p>
            </c:rich>
          </c:tx>
          <c:overlay val="0"/>
        </c:title>
        <c:numFmt formatCode="#,##0.0_);[Red]\(#,##0.0\)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sz="1400"/>
            </a:pPr>
            <a:endParaRPr lang="zh-TW"/>
          </a:p>
        </c:txPr>
        <c:crossAx val="21692006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zh-TW"/>
    </a:p>
  </c:txPr>
  <c:printSettings>
    <c:headerFooter/>
    <c:pageMargins b="0.75" l="0.7" r="0.7" t="0.75" header="0.3" footer="0.3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600"/>
            </a:pPr>
            <a:r>
              <a:rPr lang="en-US" sz="1600"/>
              <a:t>Tigecycline </a:t>
            </a:r>
            <a:endParaRPr lang="zh-TW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noFill/>
            <a:ln w="19050">
              <a:solidFill>
                <a:sysClr val="windowText" lastClr="000000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[2]TC!$H$11:$K$11</c:f>
                <c:numCache>
                  <c:formatCode>General</c:formatCode>
                  <c:ptCount val="4"/>
                  <c:pt idx="0">
                    <c:v>4.565135939905595E-2</c:v>
                  </c:pt>
                  <c:pt idx="1">
                    <c:v>5.9130546586400504E-2</c:v>
                  </c:pt>
                  <c:pt idx="2">
                    <c:v>0.13425208875740222</c:v>
                  </c:pt>
                  <c:pt idx="3">
                    <c:v>0.43256966131236146</c:v>
                  </c:pt>
                </c:numCache>
              </c:numRef>
            </c:plus>
            <c:minus>
              <c:numRef>
                <c:f>[2]TC!$H$11:$K$11</c:f>
                <c:numCache>
                  <c:formatCode>General</c:formatCode>
                  <c:ptCount val="4"/>
                  <c:pt idx="0">
                    <c:v>4.565135939905595E-2</c:v>
                  </c:pt>
                  <c:pt idx="1">
                    <c:v>5.9130546586400504E-2</c:v>
                  </c:pt>
                  <c:pt idx="2">
                    <c:v>0.13425208875740222</c:v>
                  </c:pt>
                  <c:pt idx="3">
                    <c:v>0.43256966131236146</c:v>
                  </c:pt>
                </c:numCache>
              </c:numRef>
            </c:minus>
            <c:spPr>
              <a:ln w="19050"/>
            </c:spPr>
          </c:errBars>
          <c:cat>
            <c:numRef>
              <c:f>'FIG5-VGH2'!$V$2:$Y$2</c:f>
              <c:numCache>
                <c:formatCode>General</c:formatCode>
                <c:ptCount val="4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1</c:v>
                </c:pt>
              </c:numCache>
            </c:numRef>
          </c:cat>
          <c:val>
            <c:numRef>
              <c:f>'FIG5-VGH2'!$V$6:$Y$6</c:f>
              <c:numCache>
                <c:formatCode>0.00</c:formatCode>
                <c:ptCount val="4"/>
                <c:pt idx="0">
                  <c:v>1</c:v>
                </c:pt>
                <c:pt idx="1">
                  <c:v>1.0621516167122358</c:v>
                </c:pt>
                <c:pt idx="2">
                  <c:v>1.7086244022989145</c:v>
                </c:pt>
                <c:pt idx="3">
                  <c:v>2.858775120892092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E3-4A3E-8155-DAA9287C7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014400"/>
        <c:axId val="199805760"/>
      </c:barChart>
      <c:catAx>
        <c:axId val="199014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l-GR" altLang="zh-TW" sz="1800" b="1" i="0" baseline="0">
                    <a:effectLst/>
                  </a:rPr>
                  <a:t>μ</a:t>
                </a:r>
                <a:r>
                  <a:rPr lang="en-US" altLang="zh-TW" sz="1600" b="1" i="0" baseline="0">
                    <a:effectLst/>
                  </a:rPr>
                  <a:t>g/mL</a:t>
                </a:r>
                <a:endParaRPr lang="zh-TW" altLang="zh-TW">
                  <a:effectLst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sz="1400"/>
            </a:pPr>
            <a:endParaRPr lang="zh-TW"/>
          </a:p>
        </c:txPr>
        <c:crossAx val="199805760"/>
        <c:crosses val="autoZero"/>
        <c:auto val="1"/>
        <c:lblAlgn val="ctr"/>
        <c:lblOffset val="100"/>
        <c:noMultiLvlLbl val="0"/>
      </c:catAx>
      <c:valAx>
        <c:axId val="199805760"/>
        <c:scaling>
          <c:orientation val="minMax"/>
          <c:max val="4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RBFI</a:t>
                </a:r>
                <a:endParaRPr lang="zh-TW"/>
              </a:p>
            </c:rich>
          </c:tx>
          <c:overlay val="0"/>
        </c:title>
        <c:numFmt formatCode="#,##0.0_);[Red]\(#,##0.0\)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sz="1400"/>
            </a:pPr>
            <a:endParaRPr lang="zh-TW"/>
          </a:p>
        </c:txPr>
        <c:crossAx val="19901440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zh-TW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 i="0"/>
            </a:pPr>
            <a:r>
              <a:rPr lang="en-US" altLang="zh-TW" sz="1440" b="1" i="0" u="none" strike="noStrike" baseline="0">
                <a:effectLst/>
              </a:rPr>
              <a:t>TZP</a:t>
            </a:r>
            <a:r>
              <a:rPr lang="en-US" altLang="zh-TW" sz="1440" b="1" i="0" u="none" strike="noStrike" baseline="0"/>
              <a:t> </a:t>
            </a:r>
            <a:endParaRPr lang="en-US" altLang="zh-TW" b="1" i="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226134259259259"/>
          <c:y val="0.17081064814814814"/>
          <c:w val="0.65313333333333334"/>
          <c:h val="0.67508773738564631"/>
        </c:manualLayout>
      </c:layout>
      <c:lineChart>
        <c:grouping val="standard"/>
        <c:varyColors val="0"/>
        <c:ser>
          <c:idx val="0"/>
          <c:order val="0"/>
          <c:tx>
            <c:strRef>
              <c:f>'FIG2'!$A$33</c:f>
              <c:strCache>
                <c:ptCount val="1"/>
                <c:pt idx="0">
                  <c:v>上四分位數</c:v>
                </c:pt>
              </c:strCache>
            </c:strRef>
          </c:tx>
          <c:marker>
            <c:symbol val="none"/>
          </c:marker>
          <c:dPt>
            <c:idx val="1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DDE-47C0-B6D9-844D7CBBECAF}"/>
              </c:ext>
            </c:extLst>
          </c:dPt>
          <c:cat>
            <c:strRef>
              <c:f>'FIG2'!$F$32:$G$32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'FIG2'!$F$33:$G$33</c:f>
              <c:numCache>
                <c:formatCode>0.0</c:formatCode>
                <c:ptCount val="2"/>
                <c:pt idx="0">
                  <c:v>1.3387048064352562</c:v>
                </c:pt>
                <c:pt idx="1">
                  <c:v>0.70720481472774432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DDE-47C0-B6D9-844D7CBBECAF}"/>
            </c:ext>
          </c:extLst>
        </c:ser>
        <c:ser>
          <c:idx val="1"/>
          <c:order val="1"/>
          <c:tx>
            <c:strRef>
              <c:f>'FIG2'!$A$34</c:f>
              <c:strCache>
                <c:ptCount val="1"/>
                <c:pt idx="0">
                  <c:v>最大值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dash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Pt>
            <c:idx val="1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BDDE-47C0-B6D9-844D7CBBECAF}"/>
              </c:ext>
            </c:extLst>
          </c:dPt>
          <c:cat>
            <c:strRef>
              <c:f>'FIG2'!$F$32:$G$32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'FIG2'!$F$34:$G$34</c:f>
              <c:numCache>
                <c:formatCode>0.0</c:formatCode>
                <c:ptCount val="2"/>
                <c:pt idx="0">
                  <c:v>1.3387048064352562</c:v>
                </c:pt>
                <c:pt idx="1">
                  <c:v>1.7621345160205364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BDDE-47C0-B6D9-844D7CBBECAF}"/>
            </c:ext>
          </c:extLst>
        </c:ser>
        <c:ser>
          <c:idx val="2"/>
          <c:order val="2"/>
          <c:tx>
            <c:strRef>
              <c:f>'FIG2'!$A$35</c:f>
              <c:strCache>
                <c:ptCount val="1"/>
                <c:pt idx="0">
                  <c:v>中位數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'FIG2'!$F$32:$G$32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'FIG2'!$F$35:$G$35</c:f>
              <c:numCache>
                <c:formatCode>0.0</c:formatCode>
                <c:ptCount val="2"/>
                <c:pt idx="0">
                  <c:v>1.3387048064352562</c:v>
                </c:pt>
                <c:pt idx="1">
                  <c:v>0.48516770006885634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BDDE-47C0-B6D9-844D7CBBECAF}"/>
            </c:ext>
          </c:extLst>
        </c:ser>
        <c:ser>
          <c:idx val="3"/>
          <c:order val="3"/>
          <c:tx>
            <c:strRef>
              <c:f>'FIG2'!$A$36</c:f>
              <c:strCache>
                <c:ptCount val="1"/>
                <c:pt idx="0">
                  <c:v>最小值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'FIG2'!$F$32:$G$32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'FIG2'!$F$36:$G$36</c:f>
              <c:numCache>
                <c:formatCode>0.0</c:formatCode>
                <c:ptCount val="2"/>
                <c:pt idx="0">
                  <c:v>1.3387048064352562</c:v>
                </c:pt>
                <c:pt idx="1">
                  <c:v>0.2359124777835547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BDDE-47C0-B6D9-844D7CBBECAF}"/>
            </c:ext>
          </c:extLst>
        </c:ser>
        <c:ser>
          <c:idx val="4"/>
          <c:order val="4"/>
          <c:tx>
            <c:strRef>
              <c:f>'FIG2'!$A$37</c:f>
              <c:strCache>
                <c:ptCount val="1"/>
                <c:pt idx="0">
                  <c:v>下四分位數</c:v>
                </c:pt>
              </c:strCache>
            </c:strRef>
          </c:tx>
          <c:marker>
            <c:symbol val="none"/>
          </c:marker>
          <c:dPt>
            <c:idx val="1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BDDE-47C0-B6D9-844D7CBBECAF}"/>
              </c:ext>
            </c:extLst>
          </c:dPt>
          <c:cat>
            <c:strRef>
              <c:f>'FIG2'!$F$32:$G$32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'FIG2'!$F$37:$G$37</c:f>
              <c:numCache>
                <c:formatCode>0.0</c:formatCode>
                <c:ptCount val="2"/>
                <c:pt idx="0">
                  <c:v>1.3387048064352562</c:v>
                </c:pt>
                <c:pt idx="1">
                  <c:v>0.38044197272929486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BDDE-47C0-B6D9-844D7CBBE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9050"/>
          </c:spPr>
        </c:hiLowLines>
        <c:upDownBars>
          <c:gapWidth val="150"/>
          <c:upBars/>
          <c:downBars>
            <c:spPr>
              <a:noFill/>
              <a:ln w="19050">
                <a:solidFill>
                  <a:schemeClr val="tx1"/>
                </a:solidFill>
              </a:ln>
            </c:spPr>
          </c:downBars>
        </c:upDownBars>
        <c:marker val="1"/>
        <c:smooth val="0"/>
        <c:axId val="159538688"/>
        <c:axId val="186078848"/>
      </c:lineChart>
      <c:catAx>
        <c:axId val="159538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86078848"/>
        <c:crosses val="autoZero"/>
        <c:auto val="1"/>
        <c:lblAlgn val="ctr"/>
        <c:lblOffset val="100"/>
        <c:noMultiLvlLbl val="0"/>
      </c:catAx>
      <c:valAx>
        <c:axId val="1860788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 algn="ctr" rtl="0">
                  <a:defRPr/>
                </a:pPr>
                <a:r>
                  <a:rPr lang="en-US"/>
                  <a:t>BFI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spPr>
          <a:ln w="25400" cmpd="sng">
            <a:solidFill>
              <a:schemeClr val="tx1"/>
            </a:solidFill>
          </a:ln>
        </c:spPr>
        <c:crossAx val="1595386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="1">
          <a:latin typeface="Arial Unicode MS" panose="020B0604020202020204" pitchFamily="34" charset="-120"/>
          <a:ea typeface="Arial Unicode MS" panose="020B0604020202020204" pitchFamily="34" charset="-120"/>
          <a:cs typeface="Arial Unicode MS" panose="020B0604020202020204" pitchFamily="34" charset="-120"/>
        </a:defRPr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i="0"/>
            </a:pPr>
            <a:r>
              <a:rPr lang="en-US" altLang="zh-TW" i="0"/>
              <a:t>CFZ</a:t>
            </a:r>
            <a:endParaRPr lang="zh-TW" i="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226134259259259"/>
          <c:y val="0.17081064814814814"/>
          <c:w val="0.65313333333333334"/>
          <c:h val="0.67508773738564631"/>
        </c:manualLayout>
      </c:layout>
      <c:lineChart>
        <c:grouping val="standard"/>
        <c:varyColors val="0"/>
        <c:ser>
          <c:idx val="0"/>
          <c:order val="0"/>
          <c:tx>
            <c:strRef>
              <c:f>'FIG2'!$A$33</c:f>
              <c:strCache>
                <c:ptCount val="1"/>
                <c:pt idx="0">
                  <c:v>上四分位數</c:v>
                </c:pt>
              </c:strCache>
            </c:strRef>
          </c:tx>
          <c:marker>
            <c:symbol val="none"/>
          </c:marker>
          <c:dPt>
            <c:idx val="1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256-487B-9B9D-D26A49B700B3}"/>
              </c:ext>
            </c:extLst>
          </c:dPt>
          <c:cat>
            <c:strRef>
              <c:f>'FIG2'!$J$32:$K$32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'FIG2'!$J$33:$K$33</c:f>
              <c:numCache>
                <c:formatCode>0.0</c:formatCode>
                <c:ptCount val="2"/>
                <c:pt idx="0">
                  <c:v>0</c:v>
                </c:pt>
                <c:pt idx="1">
                  <c:v>0.70936946551331215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256-487B-9B9D-D26A49B700B3}"/>
            </c:ext>
          </c:extLst>
        </c:ser>
        <c:ser>
          <c:idx val="1"/>
          <c:order val="1"/>
          <c:tx>
            <c:strRef>
              <c:f>'FIG2'!$A$34</c:f>
              <c:strCache>
                <c:ptCount val="1"/>
                <c:pt idx="0">
                  <c:v>最大值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dash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Pt>
            <c:idx val="1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E256-487B-9B9D-D26A49B700B3}"/>
              </c:ext>
            </c:extLst>
          </c:dPt>
          <c:cat>
            <c:strRef>
              <c:f>'FIG2'!$J$32:$K$32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'FIG2'!$J$34:$K$34</c:f>
              <c:numCache>
                <c:formatCode>0.0</c:formatCode>
                <c:ptCount val="2"/>
                <c:pt idx="0">
                  <c:v>0</c:v>
                </c:pt>
                <c:pt idx="1">
                  <c:v>1.7621345160205364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E256-487B-9B9D-D26A49B700B3}"/>
            </c:ext>
          </c:extLst>
        </c:ser>
        <c:ser>
          <c:idx val="2"/>
          <c:order val="2"/>
          <c:tx>
            <c:strRef>
              <c:f>'FIG2'!$A$35</c:f>
              <c:strCache>
                <c:ptCount val="1"/>
                <c:pt idx="0">
                  <c:v>中位數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'FIG2'!$J$32:$K$32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'FIG2'!$J$35:$K$35</c:f>
              <c:numCache>
                <c:formatCode>0.0</c:formatCode>
                <c:ptCount val="2"/>
                <c:pt idx="0">
                  <c:v>0</c:v>
                </c:pt>
                <c:pt idx="1">
                  <c:v>0.52111804116257554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E256-487B-9B9D-D26A49B700B3}"/>
            </c:ext>
          </c:extLst>
        </c:ser>
        <c:ser>
          <c:idx val="3"/>
          <c:order val="3"/>
          <c:tx>
            <c:strRef>
              <c:f>'FIG2'!$A$36</c:f>
              <c:strCache>
                <c:ptCount val="1"/>
                <c:pt idx="0">
                  <c:v>最小值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'FIG2'!$J$32:$K$32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'FIG2'!$J$36:$K$36</c:f>
              <c:numCache>
                <c:formatCode>0.0</c:formatCode>
                <c:ptCount val="2"/>
                <c:pt idx="0">
                  <c:v>0</c:v>
                </c:pt>
                <c:pt idx="1">
                  <c:v>0.2359124777835547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E256-487B-9B9D-D26A49B700B3}"/>
            </c:ext>
          </c:extLst>
        </c:ser>
        <c:ser>
          <c:idx val="4"/>
          <c:order val="4"/>
          <c:tx>
            <c:strRef>
              <c:f>'FIG2'!$A$37</c:f>
              <c:strCache>
                <c:ptCount val="1"/>
                <c:pt idx="0">
                  <c:v>下四分位數</c:v>
                </c:pt>
              </c:strCache>
            </c:strRef>
          </c:tx>
          <c:marker>
            <c:symbol val="none"/>
          </c:marker>
          <c:dPt>
            <c:idx val="1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E256-487B-9B9D-D26A49B700B3}"/>
              </c:ext>
            </c:extLst>
          </c:dPt>
          <c:cat>
            <c:strRef>
              <c:f>'FIG2'!$J$32:$K$32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'FIG2'!$J$37:$K$37</c:f>
              <c:numCache>
                <c:formatCode>0.0</c:formatCode>
                <c:ptCount val="2"/>
                <c:pt idx="0">
                  <c:v>0</c:v>
                </c:pt>
                <c:pt idx="1">
                  <c:v>0.38046998023298284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E256-487B-9B9D-D26A49B70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9050"/>
          </c:spPr>
        </c:hiLowLines>
        <c:upDownBars>
          <c:gapWidth val="150"/>
          <c:upBars/>
          <c:downBars>
            <c:spPr>
              <a:noFill/>
              <a:ln w="19050">
                <a:solidFill>
                  <a:schemeClr val="tx1"/>
                </a:solidFill>
              </a:ln>
            </c:spPr>
          </c:downBars>
        </c:upDownBars>
        <c:marker val="1"/>
        <c:smooth val="0"/>
        <c:axId val="181993984"/>
        <c:axId val="159826496"/>
      </c:lineChart>
      <c:catAx>
        <c:axId val="181993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59826496"/>
        <c:crosses val="autoZero"/>
        <c:auto val="1"/>
        <c:lblAlgn val="ctr"/>
        <c:lblOffset val="100"/>
        <c:noMultiLvlLbl val="0"/>
      </c:catAx>
      <c:valAx>
        <c:axId val="1598264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 algn="ctr" rtl="0">
                  <a:defRPr/>
                </a:pPr>
                <a:r>
                  <a:rPr lang="en-US"/>
                  <a:t>BFI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spPr>
          <a:ln w="25400" cmpd="sng">
            <a:solidFill>
              <a:schemeClr val="tx1"/>
            </a:solidFill>
          </a:ln>
        </c:spPr>
        <c:crossAx val="1819939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="1">
          <a:latin typeface="Arial Unicode MS" panose="020B0604020202020204" pitchFamily="34" charset="-120"/>
          <a:ea typeface="Arial Unicode MS" panose="020B0604020202020204" pitchFamily="34" charset="-120"/>
          <a:cs typeface="Arial Unicode MS" panose="020B0604020202020204" pitchFamily="34" charset="-120"/>
        </a:defRPr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i="0"/>
            </a:pPr>
            <a:r>
              <a:rPr lang="en-US" altLang="zh-TW" i="0"/>
              <a:t>CMZ</a:t>
            </a:r>
            <a:endParaRPr lang="zh-TW" i="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226134259259259"/>
          <c:y val="0.17081064814814814"/>
          <c:w val="0.65313333333333334"/>
          <c:h val="0.67508773738564631"/>
        </c:manualLayout>
      </c:layout>
      <c:lineChart>
        <c:grouping val="standard"/>
        <c:varyColors val="0"/>
        <c:ser>
          <c:idx val="0"/>
          <c:order val="0"/>
          <c:tx>
            <c:strRef>
              <c:f>'FIG2'!$A$33</c:f>
              <c:strCache>
                <c:ptCount val="1"/>
                <c:pt idx="0">
                  <c:v>上四分位數</c:v>
                </c:pt>
              </c:strCache>
            </c:strRef>
          </c:tx>
          <c:marker>
            <c:symbol val="none"/>
          </c:marker>
          <c:dPt>
            <c:idx val="1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FFB-48D8-994E-8200B4151FDF}"/>
              </c:ext>
            </c:extLst>
          </c:dPt>
          <c:cat>
            <c:strRef>
              <c:f>'FIG2'!$N$32:$O$32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'FIG2'!$N$33:$O$33</c:f>
              <c:numCache>
                <c:formatCode>0.0</c:formatCode>
                <c:ptCount val="2"/>
                <c:pt idx="0">
                  <c:v>0</c:v>
                </c:pt>
                <c:pt idx="1">
                  <c:v>0.70936946551331215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FFB-48D8-994E-8200B4151FDF}"/>
            </c:ext>
          </c:extLst>
        </c:ser>
        <c:ser>
          <c:idx val="1"/>
          <c:order val="1"/>
          <c:tx>
            <c:strRef>
              <c:f>'FIG2'!$A$34</c:f>
              <c:strCache>
                <c:ptCount val="1"/>
                <c:pt idx="0">
                  <c:v>最大值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dash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Pt>
            <c:idx val="1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0FFB-48D8-994E-8200B4151FDF}"/>
              </c:ext>
            </c:extLst>
          </c:dPt>
          <c:cat>
            <c:strRef>
              <c:f>'FIG2'!$N$32:$O$32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'FIG2'!$N$34:$O$34</c:f>
              <c:numCache>
                <c:formatCode>0.0</c:formatCode>
                <c:ptCount val="2"/>
                <c:pt idx="0">
                  <c:v>0</c:v>
                </c:pt>
                <c:pt idx="1">
                  <c:v>1.7621345160205364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0FFB-48D8-994E-8200B4151FDF}"/>
            </c:ext>
          </c:extLst>
        </c:ser>
        <c:ser>
          <c:idx val="2"/>
          <c:order val="2"/>
          <c:tx>
            <c:strRef>
              <c:f>'FIG2'!$A$35</c:f>
              <c:strCache>
                <c:ptCount val="1"/>
                <c:pt idx="0">
                  <c:v>中位數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'FIG2'!$N$32:$O$32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'FIG2'!$N$35:$O$35</c:f>
              <c:numCache>
                <c:formatCode>0.0</c:formatCode>
                <c:ptCount val="2"/>
                <c:pt idx="0">
                  <c:v>0</c:v>
                </c:pt>
                <c:pt idx="1">
                  <c:v>0.52111804116257554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0FFB-48D8-994E-8200B4151FDF}"/>
            </c:ext>
          </c:extLst>
        </c:ser>
        <c:ser>
          <c:idx val="3"/>
          <c:order val="3"/>
          <c:tx>
            <c:strRef>
              <c:f>'FIG2'!$A$36</c:f>
              <c:strCache>
                <c:ptCount val="1"/>
                <c:pt idx="0">
                  <c:v>最小值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'FIG2'!$N$32:$O$32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'FIG2'!$N$36:$O$36</c:f>
              <c:numCache>
                <c:formatCode>0.0</c:formatCode>
                <c:ptCount val="2"/>
                <c:pt idx="0">
                  <c:v>0</c:v>
                </c:pt>
                <c:pt idx="1">
                  <c:v>0.2359124777835547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0FFB-48D8-994E-8200B4151FDF}"/>
            </c:ext>
          </c:extLst>
        </c:ser>
        <c:ser>
          <c:idx val="4"/>
          <c:order val="4"/>
          <c:tx>
            <c:strRef>
              <c:f>'FIG2'!$A$37</c:f>
              <c:strCache>
                <c:ptCount val="1"/>
                <c:pt idx="0">
                  <c:v>下四分位數</c:v>
                </c:pt>
              </c:strCache>
            </c:strRef>
          </c:tx>
          <c:marker>
            <c:symbol val="none"/>
          </c:marker>
          <c:dPt>
            <c:idx val="1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FFB-48D8-994E-8200B4151FDF}"/>
              </c:ext>
            </c:extLst>
          </c:dPt>
          <c:cat>
            <c:strRef>
              <c:f>'FIG2'!$N$32:$O$32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'FIG2'!$N$37:$O$37</c:f>
              <c:numCache>
                <c:formatCode>0.0</c:formatCode>
                <c:ptCount val="2"/>
                <c:pt idx="0">
                  <c:v>0</c:v>
                </c:pt>
                <c:pt idx="1">
                  <c:v>0.38046998023298284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0FFB-48D8-994E-8200B4151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9050"/>
          </c:spPr>
        </c:hiLowLines>
        <c:upDownBars>
          <c:gapWidth val="150"/>
          <c:upBars/>
          <c:downBars>
            <c:spPr>
              <a:noFill/>
              <a:ln w="19050">
                <a:solidFill>
                  <a:schemeClr val="tx1"/>
                </a:solidFill>
              </a:ln>
            </c:spPr>
          </c:downBars>
        </c:upDownBars>
        <c:marker val="1"/>
        <c:smooth val="0"/>
        <c:axId val="181995008"/>
        <c:axId val="159828800"/>
      </c:lineChart>
      <c:catAx>
        <c:axId val="181995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59828800"/>
        <c:crosses val="autoZero"/>
        <c:auto val="1"/>
        <c:lblAlgn val="ctr"/>
        <c:lblOffset val="100"/>
        <c:noMultiLvlLbl val="0"/>
      </c:catAx>
      <c:valAx>
        <c:axId val="15982880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 algn="ctr" rtl="0">
                  <a:defRPr/>
                </a:pPr>
                <a:r>
                  <a:rPr lang="en-US"/>
                  <a:t>BFI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spPr>
          <a:ln w="25400" cmpd="sng">
            <a:solidFill>
              <a:schemeClr val="tx1"/>
            </a:solidFill>
          </a:ln>
        </c:spPr>
        <c:crossAx val="1819950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="1">
          <a:latin typeface="Arial Unicode MS" panose="020B0604020202020204" pitchFamily="34" charset="-120"/>
          <a:ea typeface="Arial Unicode MS" panose="020B0604020202020204" pitchFamily="34" charset="-120"/>
          <a:cs typeface="Arial Unicode MS" panose="020B0604020202020204" pitchFamily="34" charset="-120"/>
        </a:defRPr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i="0"/>
            </a:pPr>
            <a:r>
              <a:rPr lang="en-US" altLang="zh-TW" i="0"/>
              <a:t>CTX</a:t>
            </a:r>
            <a:endParaRPr lang="zh-TW" i="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226134259259259"/>
          <c:y val="0.17081064814814814"/>
          <c:w val="0.65313333333333334"/>
          <c:h val="0.67508773738564631"/>
        </c:manualLayout>
      </c:layout>
      <c:lineChart>
        <c:grouping val="standard"/>
        <c:varyColors val="0"/>
        <c:ser>
          <c:idx val="0"/>
          <c:order val="0"/>
          <c:tx>
            <c:strRef>
              <c:f>'FIG2'!$A$33</c:f>
              <c:strCache>
                <c:ptCount val="1"/>
                <c:pt idx="0">
                  <c:v>上四分位數</c:v>
                </c:pt>
              </c:strCache>
            </c:strRef>
          </c:tx>
          <c:marker>
            <c:symbol val="none"/>
          </c:marker>
          <c:dPt>
            <c:idx val="1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E84-496A-979F-6734EAB52909}"/>
              </c:ext>
            </c:extLst>
          </c:dPt>
          <c:cat>
            <c:strRef>
              <c:f>'FIG2'!$R$32:$S$32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'FIG2'!$R$33:$S$33</c:f>
              <c:numCache>
                <c:formatCode>0.0</c:formatCode>
                <c:ptCount val="2"/>
                <c:pt idx="0">
                  <c:v>1.3387048064352562</c:v>
                </c:pt>
                <c:pt idx="1">
                  <c:v>0.70720481472774432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E84-496A-979F-6734EAB52909}"/>
            </c:ext>
          </c:extLst>
        </c:ser>
        <c:ser>
          <c:idx val="1"/>
          <c:order val="1"/>
          <c:tx>
            <c:strRef>
              <c:f>'FIG2'!$A$34</c:f>
              <c:strCache>
                <c:ptCount val="1"/>
                <c:pt idx="0">
                  <c:v>最大值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dash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Pt>
            <c:idx val="1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4E84-496A-979F-6734EAB52909}"/>
              </c:ext>
            </c:extLst>
          </c:dPt>
          <c:cat>
            <c:strRef>
              <c:f>'FIG2'!$R$32:$S$32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'FIG2'!$R$34:$S$34</c:f>
              <c:numCache>
                <c:formatCode>0.0</c:formatCode>
                <c:ptCount val="2"/>
                <c:pt idx="0">
                  <c:v>1.3387048064352562</c:v>
                </c:pt>
                <c:pt idx="1">
                  <c:v>1.7621345160205364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E84-496A-979F-6734EAB52909}"/>
            </c:ext>
          </c:extLst>
        </c:ser>
        <c:ser>
          <c:idx val="2"/>
          <c:order val="2"/>
          <c:tx>
            <c:strRef>
              <c:f>'FIG2'!$A$35</c:f>
              <c:strCache>
                <c:ptCount val="1"/>
                <c:pt idx="0">
                  <c:v>中位數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'FIG2'!$R$32:$S$32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'FIG2'!$R$35:$S$35</c:f>
              <c:numCache>
                <c:formatCode>0.0</c:formatCode>
                <c:ptCount val="2"/>
                <c:pt idx="0">
                  <c:v>1.3387048064352562</c:v>
                </c:pt>
                <c:pt idx="1">
                  <c:v>0.48516770006885634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4E84-496A-979F-6734EAB52909}"/>
            </c:ext>
          </c:extLst>
        </c:ser>
        <c:ser>
          <c:idx val="3"/>
          <c:order val="3"/>
          <c:tx>
            <c:strRef>
              <c:f>'FIG2'!$A$36</c:f>
              <c:strCache>
                <c:ptCount val="1"/>
                <c:pt idx="0">
                  <c:v>最小值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'FIG2'!$R$32:$S$32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'FIG2'!$R$36:$S$36</c:f>
              <c:numCache>
                <c:formatCode>0.0</c:formatCode>
                <c:ptCount val="2"/>
                <c:pt idx="0">
                  <c:v>1.3387048064352562</c:v>
                </c:pt>
                <c:pt idx="1">
                  <c:v>0.2359124777835547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4E84-496A-979F-6734EAB52909}"/>
            </c:ext>
          </c:extLst>
        </c:ser>
        <c:ser>
          <c:idx val="4"/>
          <c:order val="4"/>
          <c:tx>
            <c:strRef>
              <c:f>'FIG2'!$A$37</c:f>
              <c:strCache>
                <c:ptCount val="1"/>
                <c:pt idx="0">
                  <c:v>下四分位數</c:v>
                </c:pt>
              </c:strCache>
            </c:strRef>
          </c:tx>
          <c:marker>
            <c:symbol val="none"/>
          </c:marker>
          <c:dPt>
            <c:idx val="1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E84-496A-979F-6734EAB52909}"/>
              </c:ext>
            </c:extLst>
          </c:dPt>
          <c:cat>
            <c:strRef>
              <c:f>'FIG2'!$R$32:$S$32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'FIG2'!$R$37:$S$37</c:f>
              <c:numCache>
                <c:formatCode>0.0</c:formatCode>
                <c:ptCount val="2"/>
                <c:pt idx="0">
                  <c:v>1.3387048064352562</c:v>
                </c:pt>
                <c:pt idx="1">
                  <c:v>0.38044197272929486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4E84-496A-979F-6734EAB52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9050"/>
          </c:spPr>
        </c:hiLowLines>
        <c:upDownBars>
          <c:gapWidth val="150"/>
          <c:upBars/>
          <c:downBars>
            <c:spPr>
              <a:noFill/>
              <a:ln w="19050">
                <a:solidFill>
                  <a:schemeClr val="tx1"/>
                </a:solidFill>
              </a:ln>
            </c:spPr>
          </c:downBars>
        </c:upDownBars>
        <c:marker val="1"/>
        <c:smooth val="0"/>
        <c:axId val="181996032"/>
        <c:axId val="159831104"/>
      </c:lineChart>
      <c:catAx>
        <c:axId val="181996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59831104"/>
        <c:crosses val="autoZero"/>
        <c:auto val="1"/>
        <c:lblAlgn val="ctr"/>
        <c:lblOffset val="100"/>
        <c:noMultiLvlLbl val="0"/>
      </c:catAx>
      <c:valAx>
        <c:axId val="15983110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 algn="ctr" rtl="0">
                  <a:defRPr/>
                </a:pPr>
                <a:r>
                  <a:rPr lang="en-US"/>
                  <a:t>BFI</a:t>
                </a:r>
                <a:endParaRPr lang="zh-TW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spPr>
          <a:ln w="25400" cmpd="sng">
            <a:solidFill>
              <a:schemeClr val="tx1"/>
            </a:solidFill>
          </a:ln>
        </c:spPr>
        <c:crossAx val="1819960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="1">
          <a:latin typeface="Arial Unicode MS" panose="020B0604020202020204" pitchFamily="34" charset="-120"/>
          <a:ea typeface="Arial Unicode MS" panose="020B0604020202020204" pitchFamily="34" charset="-120"/>
          <a:cs typeface="Arial Unicode MS" panose="020B0604020202020204" pitchFamily="34" charset="-120"/>
        </a:defRPr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i="0"/>
            </a:pPr>
            <a:r>
              <a:rPr lang="en-US" altLang="zh-TW" i="0"/>
              <a:t>CAZ</a:t>
            </a:r>
            <a:endParaRPr lang="zh-TW" i="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226134259259259"/>
          <c:y val="0.17081064814814814"/>
          <c:w val="0.65313333333333334"/>
          <c:h val="0.67508773738564631"/>
        </c:manualLayout>
      </c:layout>
      <c:lineChart>
        <c:grouping val="standard"/>
        <c:varyColors val="0"/>
        <c:ser>
          <c:idx val="0"/>
          <c:order val="0"/>
          <c:tx>
            <c:strRef>
              <c:f>'FIG2'!$A$33</c:f>
              <c:strCache>
                <c:ptCount val="1"/>
                <c:pt idx="0">
                  <c:v>上四分位數</c:v>
                </c:pt>
              </c:strCache>
            </c:strRef>
          </c:tx>
          <c:marker>
            <c:symbol val="none"/>
          </c:marker>
          <c:dPt>
            <c:idx val="1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DA4-43CE-AC2F-B87BBB669637}"/>
              </c:ext>
            </c:extLst>
          </c:dPt>
          <c:cat>
            <c:strRef>
              <c:f>'FIG2'!$V$32:$W$32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'FIG2'!$V$33:$W$33</c:f>
              <c:numCache>
                <c:formatCode>0.0</c:formatCode>
                <c:ptCount val="2"/>
                <c:pt idx="0">
                  <c:v>1.3387048064352562</c:v>
                </c:pt>
                <c:pt idx="1">
                  <c:v>0.70720481472774432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A4-43CE-AC2F-B87BBB669637}"/>
            </c:ext>
          </c:extLst>
        </c:ser>
        <c:ser>
          <c:idx val="1"/>
          <c:order val="1"/>
          <c:tx>
            <c:strRef>
              <c:f>'FIG2'!$A$34</c:f>
              <c:strCache>
                <c:ptCount val="1"/>
                <c:pt idx="0">
                  <c:v>最大值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dash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Pt>
            <c:idx val="1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1DA4-43CE-AC2F-B87BBB669637}"/>
              </c:ext>
            </c:extLst>
          </c:dPt>
          <c:cat>
            <c:strRef>
              <c:f>'FIG2'!$V$32:$W$32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'FIG2'!$V$34:$W$34</c:f>
              <c:numCache>
                <c:formatCode>0.0</c:formatCode>
                <c:ptCount val="2"/>
                <c:pt idx="0">
                  <c:v>1.3387048064352562</c:v>
                </c:pt>
                <c:pt idx="1">
                  <c:v>1.7621345160205364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1DA4-43CE-AC2F-B87BBB669637}"/>
            </c:ext>
          </c:extLst>
        </c:ser>
        <c:ser>
          <c:idx val="2"/>
          <c:order val="2"/>
          <c:tx>
            <c:strRef>
              <c:f>'FIG2'!$A$35</c:f>
              <c:strCache>
                <c:ptCount val="1"/>
                <c:pt idx="0">
                  <c:v>中位數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'FIG2'!$V$32:$W$32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'FIG2'!$V$35:$W$35</c:f>
              <c:numCache>
                <c:formatCode>0.0</c:formatCode>
                <c:ptCount val="2"/>
                <c:pt idx="0">
                  <c:v>1.3387048064352562</c:v>
                </c:pt>
                <c:pt idx="1">
                  <c:v>0.48516770006885634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1DA4-43CE-AC2F-B87BBB669637}"/>
            </c:ext>
          </c:extLst>
        </c:ser>
        <c:ser>
          <c:idx val="3"/>
          <c:order val="3"/>
          <c:tx>
            <c:strRef>
              <c:f>'FIG2'!$A$36</c:f>
              <c:strCache>
                <c:ptCount val="1"/>
                <c:pt idx="0">
                  <c:v>最小值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'FIG2'!$V$32:$W$32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'FIG2'!$V$36:$W$36</c:f>
              <c:numCache>
                <c:formatCode>0.0</c:formatCode>
                <c:ptCount val="2"/>
                <c:pt idx="0">
                  <c:v>1.3387048064352562</c:v>
                </c:pt>
                <c:pt idx="1">
                  <c:v>0.2359124777835547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1DA4-43CE-AC2F-B87BBB669637}"/>
            </c:ext>
          </c:extLst>
        </c:ser>
        <c:ser>
          <c:idx val="4"/>
          <c:order val="4"/>
          <c:tx>
            <c:strRef>
              <c:f>'FIG2'!$A$37</c:f>
              <c:strCache>
                <c:ptCount val="1"/>
                <c:pt idx="0">
                  <c:v>下四分位數</c:v>
                </c:pt>
              </c:strCache>
            </c:strRef>
          </c:tx>
          <c:marker>
            <c:symbol val="none"/>
          </c:marker>
          <c:dPt>
            <c:idx val="1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DA4-43CE-AC2F-B87BBB669637}"/>
              </c:ext>
            </c:extLst>
          </c:dPt>
          <c:cat>
            <c:strRef>
              <c:f>'FIG2'!$V$32:$W$32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'FIG2'!$V$37:$W$37</c:f>
              <c:numCache>
                <c:formatCode>0.0</c:formatCode>
                <c:ptCount val="2"/>
                <c:pt idx="0">
                  <c:v>1.3387048064352562</c:v>
                </c:pt>
                <c:pt idx="1">
                  <c:v>0.38044197272929486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1DA4-43CE-AC2F-B87BBB669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9050"/>
          </c:spPr>
        </c:hiLowLines>
        <c:upDownBars>
          <c:gapWidth val="150"/>
          <c:upBars/>
          <c:downBars>
            <c:spPr>
              <a:noFill/>
              <a:ln w="19050">
                <a:solidFill>
                  <a:schemeClr val="tx1"/>
                </a:solidFill>
              </a:ln>
            </c:spPr>
          </c:downBars>
        </c:upDownBars>
        <c:marker val="1"/>
        <c:smooth val="0"/>
        <c:axId val="159538176"/>
        <c:axId val="159833408"/>
      </c:lineChart>
      <c:catAx>
        <c:axId val="159538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59833408"/>
        <c:crosses val="autoZero"/>
        <c:auto val="1"/>
        <c:lblAlgn val="ctr"/>
        <c:lblOffset val="100"/>
        <c:noMultiLvlLbl val="0"/>
      </c:catAx>
      <c:valAx>
        <c:axId val="1598334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 algn="ctr" rtl="0">
                  <a:defRPr/>
                </a:pPr>
                <a:r>
                  <a:rPr lang="en-US" altLang="zh-TW"/>
                  <a:t>BFI</a:t>
                </a:r>
                <a:endParaRPr lang="zh-TW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spPr>
          <a:ln w="25400" cmpd="sng">
            <a:solidFill>
              <a:schemeClr val="tx1"/>
            </a:solidFill>
          </a:ln>
        </c:spPr>
        <c:crossAx val="1595381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="1">
          <a:latin typeface="Arial Unicode MS" panose="020B0604020202020204" pitchFamily="34" charset="-120"/>
          <a:ea typeface="Arial Unicode MS" panose="020B0604020202020204" pitchFamily="34" charset="-120"/>
          <a:cs typeface="Arial Unicode MS" panose="020B0604020202020204" pitchFamily="34" charset="-120"/>
        </a:defRPr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i="0"/>
            </a:pPr>
            <a:r>
              <a:rPr lang="en-US" altLang="zh-TW" i="0"/>
              <a:t>FEP</a:t>
            </a:r>
            <a:endParaRPr lang="zh-TW" i="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226134259259259"/>
          <c:y val="0.17081064814814814"/>
          <c:w val="0.65313333333333334"/>
          <c:h val="0.67508773738564631"/>
        </c:manualLayout>
      </c:layout>
      <c:lineChart>
        <c:grouping val="standard"/>
        <c:varyColors val="0"/>
        <c:ser>
          <c:idx val="0"/>
          <c:order val="0"/>
          <c:tx>
            <c:strRef>
              <c:f>'FIG2'!$A$33</c:f>
              <c:strCache>
                <c:ptCount val="1"/>
                <c:pt idx="0">
                  <c:v>上四分位數</c:v>
                </c:pt>
              </c:strCache>
            </c:strRef>
          </c:tx>
          <c:marker>
            <c:symbol val="none"/>
          </c:marker>
          <c:dPt>
            <c:idx val="1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A30-4685-AA19-F8CCF13F1C5F}"/>
              </c:ext>
            </c:extLst>
          </c:dPt>
          <c:cat>
            <c:strRef>
              <c:f>'FIG2'!$Z$32:$AA$32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'FIG2'!$Z$33:$AA$33</c:f>
              <c:numCache>
                <c:formatCode>0.0</c:formatCode>
                <c:ptCount val="2"/>
                <c:pt idx="0">
                  <c:v>1.3387048064352562</c:v>
                </c:pt>
                <c:pt idx="1">
                  <c:v>0.70864791525145621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A30-4685-AA19-F8CCF13F1C5F}"/>
            </c:ext>
          </c:extLst>
        </c:ser>
        <c:ser>
          <c:idx val="1"/>
          <c:order val="1"/>
          <c:tx>
            <c:strRef>
              <c:f>'FIG2'!$A$34</c:f>
              <c:strCache>
                <c:ptCount val="1"/>
                <c:pt idx="0">
                  <c:v>最大值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dash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Pt>
            <c:idx val="1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9A30-4685-AA19-F8CCF13F1C5F}"/>
              </c:ext>
            </c:extLst>
          </c:dPt>
          <c:cat>
            <c:strRef>
              <c:f>'FIG2'!$Z$32:$AA$32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'FIG2'!$Z$34:$AA$34</c:f>
              <c:numCache>
                <c:formatCode>0.0</c:formatCode>
                <c:ptCount val="2"/>
                <c:pt idx="0">
                  <c:v>1.3387048064352562</c:v>
                </c:pt>
                <c:pt idx="1">
                  <c:v>1.7621345160205364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A30-4685-AA19-F8CCF13F1C5F}"/>
            </c:ext>
          </c:extLst>
        </c:ser>
        <c:ser>
          <c:idx val="2"/>
          <c:order val="2"/>
          <c:tx>
            <c:strRef>
              <c:f>'FIG2'!$A$35</c:f>
              <c:strCache>
                <c:ptCount val="1"/>
                <c:pt idx="0">
                  <c:v>中位數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'FIG2'!$Z$32:$AA$32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'FIG2'!$Z$35:$AA$35</c:f>
              <c:numCache>
                <c:formatCode>0.0</c:formatCode>
                <c:ptCount val="2"/>
                <c:pt idx="0">
                  <c:v>1.3387048064352562</c:v>
                </c:pt>
                <c:pt idx="1">
                  <c:v>0.48516770006885634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9A30-4685-AA19-F8CCF13F1C5F}"/>
            </c:ext>
          </c:extLst>
        </c:ser>
        <c:ser>
          <c:idx val="3"/>
          <c:order val="3"/>
          <c:tx>
            <c:strRef>
              <c:f>'FIG2'!$A$36</c:f>
              <c:strCache>
                <c:ptCount val="1"/>
                <c:pt idx="0">
                  <c:v>最小值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'FIG2'!$Z$32:$AA$32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'FIG2'!$Z$36:$AA$36</c:f>
              <c:numCache>
                <c:formatCode>0.0</c:formatCode>
                <c:ptCount val="2"/>
                <c:pt idx="0">
                  <c:v>1.3387048064352562</c:v>
                </c:pt>
                <c:pt idx="1">
                  <c:v>0.30285123661148622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9A30-4685-AA19-F8CCF13F1C5F}"/>
            </c:ext>
          </c:extLst>
        </c:ser>
        <c:ser>
          <c:idx val="4"/>
          <c:order val="4"/>
          <c:tx>
            <c:strRef>
              <c:f>'FIG2'!$A$37</c:f>
              <c:strCache>
                <c:ptCount val="1"/>
                <c:pt idx="0">
                  <c:v>下四分位數</c:v>
                </c:pt>
              </c:strCache>
            </c:strRef>
          </c:tx>
          <c:marker>
            <c:symbol val="none"/>
          </c:marker>
          <c:dPt>
            <c:idx val="1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A30-4685-AA19-F8CCF13F1C5F}"/>
              </c:ext>
            </c:extLst>
          </c:dPt>
          <c:cat>
            <c:strRef>
              <c:f>'FIG2'!$Z$32:$AA$32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'FIG2'!$Z$37:$AA$37</c:f>
              <c:numCache>
                <c:formatCode>0.0</c:formatCode>
                <c:ptCount val="2"/>
                <c:pt idx="0">
                  <c:v>1.3387048064352562</c:v>
                </c:pt>
                <c:pt idx="1">
                  <c:v>0.38049798773667076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9A30-4685-AA19-F8CCF13F1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9050"/>
          </c:spPr>
        </c:hiLowLines>
        <c:upDownBars>
          <c:gapWidth val="150"/>
          <c:upBars/>
          <c:downBars>
            <c:spPr>
              <a:noFill/>
              <a:ln w="19050">
                <a:solidFill>
                  <a:schemeClr val="tx1"/>
                </a:solidFill>
              </a:ln>
            </c:spPr>
          </c:downBars>
        </c:upDownBars>
        <c:marker val="1"/>
        <c:smooth val="0"/>
        <c:axId val="181997056"/>
        <c:axId val="182200000"/>
      </c:lineChart>
      <c:catAx>
        <c:axId val="181997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82200000"/>
        <c:crosses val="autoZero"/>
        <c:auto val="1"/>
        <c:lblAlgn val="ctr"/>
        <c:lblOffset val="100"/>
        <c:noMultiLvlLbl val="0"/>
      </c:catAx>
      <c:valAx>
        <c:axId val="18220000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 algn="ctr" rtl="0">
                  <a:defRPr/>
                </a:pPr>
                <a:r>
                  <a:rPr lang="en-US"/>
                  <a:t>BFI</a:t>
                </a:r>
                <a:endParaRPr lang="zh-TW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spPr>
          <a:ln w="25400" cmpd="sng">
            <a:solidFill>
              <a:schemeClr val="tx1"/>
            </a:solidFill>
          </a:ln>
        </c:spPr>
        <c:crossAx val="1819970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="1">
          <a:latin typeface="Arial Unicode MS" panose="020B0604020202020204" pitchFamily="34" charset="-120"/>
          <a:ea typeface="Arial Unicode MS" panose="020B0604020202020204" pitchFamily="34" charset="-120"/>
          <a:cs typeface="Arial Unicode MS" panose="020B0604020202020204" pitchFamily="34" charset="-120"/>
        </a:defRPr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i="0"/>
            </a:pPr>
            <a:r>
              <a:rPr lang="en-US" altLang="zh-TW" i="0"/>
              <a:t>IPM</a:t>
            </a:r>
            <a:endParaRPr lang="zh-TW" i="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226134259259259"/>
          <c:y val="0.17081064814814814"/>
          <c:w val="0.65313333333333334"/>
          <c:h val="0.67508773738564631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Pt>
            <c:idx val="1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ED3-4892-BAF1-EDEFEC095FCC}"/>
              </c:ext>
            </c:extLst>
          </c:dPt>
          <c:cat>
            <c:strRef>
              <c:f>'FIG2'!$AD$32:$AE$32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'FIG2'!$AD$33:$AE$33</c:f>
              <c:numCache>
                <c:formatCode>0.0</c:formatCode>
                <c:ptCount val="2"/>
                <c:pt idx="0">
                  <c:v>0.85957338958227547</c:v>
                </c:pt>
                <c:pt idx="1">
                  <c:v>0.70720481472774432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ED3-4892-BAF1-EDEFEC095FCC}"/>
            </c:ext>
          </c:extLst>
        </c:ser>
        <c:ser>
          <c:idx val="1"/>
          <c:order val="1"/>
          <c:spPr>
            <a:ln>
              <a:solidFill>
                <a:sysClr val="windowText" lastClr="000000"/>
              </a:solidFill>
            </a:ln>
          </c:spPr>
          <c:marker>
            <c:symbol val="dash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Pt>
            <c:idx val="1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DED3-4892-BAF1-EDEFEC095FCC}"/>
              </c:ext>
            </c:extLst>
          </c:dPt>
          <c:cat>
            <c:strRef>
              <c:f>'FIG2'!$AD$32:$AE$32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'FIG2'!$AD$34:$AE$34</c:f>
              <c:numCache>
                <c:formatCode>0.0</c:formatCode>
                <c:ptCount val="2"/>
                <c:pt idx="0">
                  <c:v>1.3387048064352562</c:v>
                </c:pt>
                <c:pt idx="1">
                  <c:v>0.83304240335630819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DED3-4892-BAF1-EDEFEC095FCC}"/>
            </c:ext>
          </c:extLst>
        </c:ser>
        <c:ser>
          <c:idx val="2"/>
          <c:order val="2"/>
          <c:spPr>
            <a:ln>
              <a:noFill/>
            </a:ln>
          </c:spPr>
          <c:marker>
            <c:symbol val="dash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'FIG2'!$AD$32:$AE$32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'FIG2'!$AD$35:$AE$35</c:f>
              <c:numCache>
                <c:formatCode>0.0</c:formatCode>
                <c:ptCount val="2"/>
                <c:pt idx="0">
                  <c:v>0.38044197272929486</c:v>
                </c:pt>
                <c:pt idx="1">
                  <c:v>0.55706838225629485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ED3-4892-BAF1-EDEFEC095FCC}"/>
            </c:ext>
          </c:extLst>
        </c:ser>
        <c:ser>
          <c:idx val="3"/>
          <c:order val="3"/>
          <c:spPr>
            <a:ln>
              <a:noFill/>
            </a:ln>
          </c:spPr>
          <c:marker>
            <c:symbol val="dash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'FIG2'!$AD$32:$AE$32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'FIG2'!$AD$36:$AE$36</c:f>
              <c:numCache>
                <c:formatCode>0.0</c:formatCode>
                <c:ptCount val="2"/>
                <c:pt idx="0">
                  <c:v>0.2359124777835547</c:v>
                </c:pt>
                <c:pt idx="1">
                  <c:v>0.30285123661148622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DED3-4892-BAF1-EDEFEC095FCC}"/>
            </c:ext>
          </c:extLst>
        </c:ser>
        <c:ser>
          <c:idx val="4"/>
          <c:order val="4"/>
          <c:marker>
            <c:symbol val="none"/>
          </c:marker>
          <c:dPt>
            <c:idx val="1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DED3-4892-BAF1-EDEFEC095FCC}"/>
              </c:ext>
            </c:extLst>
          </c:dPt>
          <c:cat>
            <c:strRef>
              <c:f>'FIG2'!$AD$32:$AE$32</c:f>
              <c:strCache>
                <c:ptCount val="2"/>
                <c:pt idx="0">
                  <c:v>S</c:v>
                </c:pt>
                <c:pt idx="1">
                  <c:v>R</c:v>
                </c:pt>
              </c:strCache>
            </c:strRef>
          </c:cat>
          <c:val>
            <c:numRef>
              <c:f>'FIG2'!$AD$37:$AE$37</c:f>
              <c:numCache>
                <c:formatCode>0.0</c:formatCode>
                <c:ptCount val="2"/>
                <c:pt idx="0">
                  <c:v>0.30817722525642477</c:v>
                </c:pt>
                <c:pt idx="1">
                  <c:v>0.4040557501557509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DED3-4892-BAF1-EDEFEC095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9050"/>
          </c:spPr>
        </c:hiLowLines>
        <c:upDownBars>
          <c:gapWidth val="150"/>
          <c:upBars/>
          <c:downBars>
            <c:spPr>
              <a:noFill/>
              <a:ln w="19050">
                <a:solidFill>
                  <a:schemeClr val="tx1"/>
                </a:solidFill>
              </a:ln>
            </c:spPr>
          </c:downBars>
        </c:upDownBars>
        <c:marker val="1"/>
        <c:smooth val="0"/>
        <c:axId val="186028544"/>
        <c:axId val="182202304"/>
      </c:lineChart>
      <c:catAx>
        <c:axId val="18602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82202304"/>
        <c:crosses val="autoZero"/>
        <c:auto val="1"/>
        <c:lblAlgn val="ctr"/>
        <c:lblOffset val="100"/>
        <c:noMultiLvlLbl val="0"/>
      </c:catAx>
      <c:valAx>
        <c:axId val="18220230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 algn="ctr" rtl="0">
                  <a:defRPr/>
                </a:pPr>
                <a:r>
                  <a:rPr lang="en-US" altLang="zh-TW"/>
                  <a:t>BFI</a:t>
                </a:r>
                <a:endParaRPr lang="zh-TW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spPr>
          <a:ln w="25400" cmpd="sng">
            <a:solidFill>
              <a:schemeClr val="tx1"/>
            </a:solidFill>
          </a:ln>
        </c:spPr>
        <c:crossAx val="1860285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="1">
          <a:latin typeface="Arial Unicode MS" panose="020B0604020202020204" pitchFamily="34" charset="-120"/>
          <a:ea typeface="Arial Unicode MS" panose="020B0604020202020204" pitchFamily="34" charset="-120"/>
          <a:cs typeface="Arial Unicode MS" panose="020B0604020202020204" pitchFamily="34" charset="-120"/>
        </a:defRPr>
      </a:pPr>
      <a:endParaRPr lang="zh-TW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6" Type="http://schemas.openxmlformats.org/officeDocument/2006/relationships/chart" Target="../charts/chart29.xml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13" Type="http://schemas.openxmlformats.org/officeDocument/2006/relationships/chart" Target="../charts/chart14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12" Type="http://schemas.openxmlformats.org/officeDocument/2006/relationships/chart" Target="../charts/chart13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11" Type="http://schemas.openxmlformats.org/officeDocument/2006/relationships/chart" Target="../charts/chart12.xml"/><Relationship Id="rId5" Type="http://schemas.openxmlformats.org/officeDocument/2006/relationships/chart" Target="../charts/chart6.xml"/><Relationship Id="rId15" Type="http://schemas.openxmlformats.org/officeDocument/2006/relationships/chart" Target="../charts/chart1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Relationship Id="rId14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5" Type="http://schemas.openxmlformats.org/officeDocument/2006/relationships/chart" Target="../charts/chart22.xml"/><Relationship Id="rId4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64036</xdr:colOff>
      <xdr:row>35</xdr:row>
      <xdr:rowOff>142875</xdr:rowOff>
    </xdr:from>
    <xdr:to>
      <xdr:col>12</xdr:col>
      <xdr:colOff>292598</xdr:colOff>
      <xdr:row>60</xdr:row>
      <xdr:rowOff>138089</xdr:rowOff>
    </xdr:to>
    <xdr:graphicFrame macro="">
      <xdr:nvGraphicFramePr>
        <xdr:cNvPr id="2" name="圖表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0.82015</cdr:x>
      <cdr:y>0.15892</cdr:y>
    </cdr:from>
    <cdr:to>
      <cdr:x>0.92246</cdr:x>
      <cdr:y>0.31081</cdr:y>
    </cdr:to>
    <cdr:sp macro="" textlink="">
      <cdr:nvSpPr>
        <cdr:cNvPr id="3" name="文字方塊 1"/>
        <cdr:cNvSpPr txBox="1"/>
      </cdr:nvSpPr>
      <cdr:spPr>
        <a:xfrm xmlns:a="http://schemas.openxmlformats.org/drawingml/2006/main" rot="5400000">
          <a:off x="2276662" y="533459"/>
          <a:ext cx="439788" cy="293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TW" sz="2400">
              <a:latin typeface="Arial" panose="020B0604020202020204" pitchFamily="34" charset="0"/>
              <a:cs typeface="Arial" panose="020B0604020202020204" pitchFamily="34" charset="0"/>
            </a:rPr>
            <a:t>**</a:t>
          </a:r>
        </a:p>
      </cdr:txBody>
    </cdr:sp>
  </cdr:relSizeAnchor>
  <cdr:relSizeAnchor xmlns:cdr="http://schemas.openxmlformats.org/drawingml/2006/chartDrawing">
    <cdr:from>
      <cdr:x>0.65859</cdr:x>
      <cdr:y>0.33076</cdr:y>
    </cdr:from>
    <cdr:to>
      <cdr:x>0.7609</cdr:x>
      <cdr:y>0.48265</cdr:y>
    </cdr:to>
    <cdr:sp macro="" textlink="">
      <cdr:nvSpPr>
        <cdr:cNvPr id="4" name="文字方塊 1"/>
        <cdr:cNvSpPr txBox="1"/>
      </cdr:nvSpPr>
      <cdr:spPr>
        <a:xfrm xmlns:a="http://schemas.openxmlformats.org/drawingml/2006/main" rot="5400000">
          <a:off x="1813752" y="1031002"/>
          <a:ext cx="439788" cy="293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TW" sz="2400">
              <a:latin typeface="Arial" panose="020B0604020202020204" pitchFamily="34" charset="0"/>
              <a:cs typeface="Arial" panose="020B0604020202020204" pitchFamily="34" charset="0"/>
            </a:rPr>
            <a:t>*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38465</xdr:colOff>
      <xdr:row>9</xdr:row>
      <xdr:rowOff>42553</xdr:rowOff>
    </xdr:from>
    <xdr:to>
      <xdr:col>4</xdr:col>
      <xdr:colOff>594365</xdr:colOff>
      <xdr:row>28</xdr:row>
      <xdr:rowOff>145653</xdr:rowOff>
    </xdr:to>
    <xdr:graphicFrame macro="">
      <xdr:nvGraphicFramePr>
        <xdr:cNvPr id="2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19050</xdr:colOff>
      <xdr:row>9</xdr:row>
      <xdr:rowOff>44450</xdr:rowOff>
    </xdr:from>
    <xdr:to>
      <xdr:col>11</xdr:col>
      <xdr:colOff>574950</xdr:colOff>
      <xdr:row>28</xdr:row>
      <xdr:rowOff>147550</xdr:rowOff>
    </xdr:to>
    <xdr:graphicFrame macro="">
      <xdr:nvGraphicFramePr>
        <xdr:cNvPr id="3" name="圖表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50800</xdr:colOff>
      <xdr:row>9</xdr:row>
      <xdr:rowOff>31750</xdr:rowOff>
    </xdr:from>
    <xdr:to>
      <xdr:col>18</xdr:col>
      <xdr:colOff>606700</xdr:colOff>
      <xdr:row>28</xdr:row>
      <xdr:rowOff>134850</xdr:rowOff>
    </xdr:to>
    <xdr:graphicFrame macro="">
      <xdr:nvGraphicFramePr>
        <xdr:cNvPr id="4" name="圖表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63500</xdr:colOff>
      <xdr:row>9</xdr:row>
      <xdr:rowOff>21167</xdr:rowOff>
    </xdr:from>
    <xdr:to>
      <xdr:col>31</xdr:col>
      <xdr:colOff>594000</xdr:colOff>
      <xdr:row>28</xdr:row>
      <xdr:rowOff>124267</xdr:rowOff>
    </xdr:to>
    <xdr:graphicFrame macro="">
      <xdr:nvGraphicFramePr>
        <xdr:cNvPr id="5" name="圖表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34</xdr:col>
      <xdr:colOff>42332</xdr:colOff>
      <xdr:row>9</xdr:row>
      <xdr:rowOff>21167</xdr:rowOff>
    </xdr:from>
    <xdr:to>
      <xdr:col>38</xdr:col>
      <xdr:colOff>572832</xdr:colOff>
      <xdr:row>28</xdr:row>
      <xdr:rowOff>124267</xdr:rowOff>
    </xdr:to>
    <xdr:graphicFrame macro="">
      <xdr:nvGraphicFramePr>
        <xdr:cNvPr id="6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138678</xdr:colOff>
      <xdr:row>9</xdr:row>
      <xdr:rowOff>36495</xdr:rowOff>
    </xdr:from>
    <xdr:to>
      <xdr:col>25</xdr:col>
      <xdr:colOff>46878</xdr:colOff>
      <xdr:row>28</xdr:row>
      <xdr:rowOff>139595</xdr:rowOff>
    </xdr:to>
    <xdr:graphicFrame macro="">
      <xdr:nvGraphicFramePr>
        <xdr:cNvPr id="7" name="圖表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0.82032</cdr:x>
      <cdr:y>0.24358</cdr:y>
    </cdr:from>
    <cdr:to>
      <cdr:x>0.92263</cdr:x>
      <cdr:y>0.44009</cdr:y>
    </cdr:to>
    <cdr:sp macro="" textlink="">
      <cdr:nvSpPr>
        <cdr:cNvPr id="2" name="文字方塊 1"/>
        <cdr:cNvSpPr txBox="1"/>
      </cdr:nvSpPr>
      <cdr:spPr>
        <a:xfrm xmlns:a="http://schemas.openxmlformats.org/drawingml/2006/main" rot="5400000">
          <a:off x="2232243" y="836843"/>
          <a:ext cx="565949" cy="2952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TW" sz="2400">
              <a:latin typeface="Arial" panose="020B0604020202020204" pitchFamily="34" charset="0"/>
              <a:cs typeface="Arial" panose="020B0604020202020204" pitchFamily="34" charset="0"/>
            </a:rPr>
            <a:t>***</a:t>
          </a:r>
        </a:p>
      </cdr:txBody>
    </cdr:sp>
  </cdr:relSizeAnchor>
  <cdr:relSizeAnchor xmlns:cdr="http://schemas.openxmlformats.org/drawingml/2006/chartDrawing">
    <cdr:from>
      <cdr:x>0.50279</cdr:x>
      <cdr:y>0.24358</cdr:y>
    </cdr:from>
    <cdr:to>
      <cdr:x>0.6051</cdr:x>
      <cdr:y>0.44009</cdr:y>
    </cdr:to>
    <cdr:sp macro="" textlink="">
      <cdr:nvSpPr>
        <cdr:cNvPr id="5" name="文字方塊 1"/>
        <cdr:cNvSpPr txBox="1"/>
      </cdr:nvSpPr>
      <cdr:spPr>
        <a:xfrm xmlns:a="http://schemas.openxmlformats.org/drawingml/2006/main" rot="5400000">
          <a:off x="1315809" y="836843"/>
          <a:ext cx="565949" cy="2952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TW" sz="2400">
              <a:latin typeface="Arial" panose="020B0604020202020204" pitchFamily="34" charset="0"/>
              <a:cs typeface="Arial" panose="020B0604020202020204" pitchFamily="34" charset="0"/>
            </a:rPr>
            <a:t>**</a:t>
          </a:r>
        </a:p>
      </cdr:txBody>
    </cdr:sp>
  </cdr:relSizeAnchor>
  <cdr:relSizeAnchor xmlns:cdr="http://schemas.openxmlformats.org/drawingml/2006/chartDrawing">
    <cdr:from>
      <cdr:x>0.66216</cdr:x>
      <cdr:y>0.24358</cdr:y>
    </cdr:from>
    <cdr:to>
      <cdr:x>0.76447</cdr:x>
      <cdr:y>0.44009</cdr:y>
    </cdr:to>
    <cdr:sp macro="" textlink="">
      <cdr:nvSpPr>
        <cdr:cNvPr id="6" name="文字方塊 1"/>
        <cdr:cNvSpPr txBox="1"/>
      </cdr:nvSpPr>
      <cdr:spPr>
        <a:xfrm xmlns:a="http://schemas.openxmlformats.org/drawingml/2006/main" rot="5400000">
          <a:off x="1775775" y="836843"/>
          <a:ext cx="565949" cy="2952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TW" sz="2400">
              <a:latin typeface="Arial" panose="020B0604020202020204" pitchFamily="34" charset="0"/>
              <a:cs typeface="Arial" panose="020B0604020202020204" pitchFamily="34" charset="0"/>
            </a:rPr>
            <a:t>***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0.50491</cdr:x>
      <cdr:y>0.183</cdr:y>
    </cdr:from>
    <cdr:to>
      <cdr:x>0.60726</cdr:x>
      <cdr:y>0.37951</cdr:y>
    </cdr:to>
    <cdr:sp macro="" textlink="">
      <cdr:nvSpPr>
        <cdr:cNvPr id="2" name="文字方塊 1"/>
        <cdr:cNvSpPr txBox="1"/>
      </cdr:nvSpPr>
      <cdr:spPr>
        <a:xfrm xmlns:a="http://schemas.openxmlformats.org/drawingml/2006/main" rot="5400000">
          <a:off x="1318550" y="662651"/>
          <a:ext cx="565949" cy="294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TW" sz="2400">
              <a:latin typeface="Arial" panose="020B0604020202020204" pitchFamily="34" charset="0"/>
              <a:cs typeface="Arial" panose="020B0604020202020204" pitchFamily="34" charset="0"/>
            </a:rPr>
            <a:t>*</a:t>
          </a:r>
        </a:p>
      </cdr:txBody>
    </cdr:sp>
  </cdr:relSizeAnchor>
  <cdr:relSizeAnchor xmlns:cdr="http://schemas.openxmlformats.org/drawingml/2006/chartDrawing">
    <cdr:from>
      <cdr:x>0.82241</cdr:x>
      <cdr:y>0.183</cdr:y>
    </cdr:from>
    <cdr:to>
      <cdr:x>0.92476</cdr:x>
      <cdr:y>0.37951</cdr:y>
    </cdr:to>
    <cdr:sp macro="" textlink="">
      <cdr:nvSpPr>
        <cdr:cNvPr id="3" name="文字方塊 1"/>
        <cdr:cNvSpPr txBox="1"/>
      </cdr:nvSpPr>
      <cdr:spPr>
        <a:xfrm xmlns:a="http://schemas.openxmlformats.org/drawingml/2006/main" rot="5400000">
          <a:off x="2232952" y="662651"/>
          <a:ext cx="565949" cy="294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TW" sz="2400">
              <a:latin typeface="Arial" panose="020B0604020202020204" pitchFamily="34" charset="0"/>
              <a:cs typeface="Arial" panose="020B0604020202020204" pitchFamily="34" charset="0"/>
            </a:rPr>
            <a:t>*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0.66421</cdr:x>
      <cdr:y>0.20505</cdr:y>
    </cdr:from>
    <cdr:to>
      <cdr:x>0.75829</cdr:x>
      <cdr:y>0.34276</cdr:y>
    </cdr:to>
    <cdr:sp macro="" textlink="">
      <cdr:nvSpPr>
        <cdr:cNvPr id="2" name="文字方塊 1"/>
        <cdr:cNvSpPr txBox="1"/>
      </cdr:nvSpPr>
      <cdr:spPr>
        <a:xfrm xmlns:a="http://schemas.openxmlformats.org/drawingml/2006/main" rot="5400000">
          <a:off x="1850097" y="653379"/>
          <a:ext cx="396605" cy="270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TW" sz="2400">
              <a:latin typeface="Arial" panose="020B0604020202020204" pitchFamily="34" charset="0"/>
              <a:cs typeface="Arial" panose="020B0604020202020204" pitchFamily="34" charset="0"/>
            </a:rPr>
            <a:t>**</a:t>
          </a:r>
        </a:p>
      </cdr:txBody>
    </cdr:sp>
  </cdr:relSizeAnchor>
  <cdr:relSizeAnchor xmlns:cdr="http://schemas.openxmlformats.org/drawingml/2006/chartDrawing">
    <cdr:from>
      <cdr:x>0.82516</cdr:x>
      <cdr:y>0.20505</cdr:y>
    </cdr:from>
    <cdr:to>
      <cdr:x>0.91924</cdr:x>
      <cdr:y>0.34276</cdr:y>
    </cdr:to>
    <cdr:sp macro="" textlink="">
      <cdr:nvSpPr>
        <cdr:cNvPr id="3" name="文字方塊 1"/>
        <cdr:cNvSpPr txBox="1"/>
      </cdr:nvSpPr>
      <cdr:spPr>
        <a:xfrm xmlns:a="http://schemas.openxmlformats.org/drawingml/2006/main" rot="5400000">
          <a:off x="2313633" y="653379"/>
          <a:ext cx="396605" cy="270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TW" sz="2400">
              <a:latin typeface="Arial" panose="020B0604020202020204" pitchFamily="34" charset="0"/>
              <a:cs typeface="Arial" panose="020B0604020202020204" pitchFamily="34" charset="0"/>
            </a:rPr>
            <a:t>**</a:t>
          </a:r>
        </a:p>
      </cdr:txBody>
    </cdr:sp>
  </cdr:relSizeAnchor>
  <cdr:relSizeAnchor xmlns:cdr="http://schemas.openxmlformats.org/drawingml/2006/chartDrawing">
    <cdr:from>
      <cdr:x>0.49609</cdr:x>
      <cdr:y>0.20505</cdr:y>
    </cdr:from>
    <cdr:to>
      <cdr:x>0.59017</cdr:x>
      <cdr:y>0.34276</cdr:y>
    </cdr:to>
    <cdr:sp macro="" textlink="">
      <cdr:nvSpPr>
        <cdr:cNvPr id="4" name="文字方塊 1"/>
        <cdr:cNvSpPr txBox="1"/>
      </cdr:nvSpPr>
      <cdr:spPr>
        <a:xfrm xmlns:a="http://schemas.openxmlformats.org/drawingml/2006/main" rot="5400000">
          <a:off x="1365922" y="653379"/>
          <a:ext cx="396605" cy="270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TW" sz="2400">
              <a:latin typeface="Arial" panose="020B0604020202020204" pitchFamily="34" charset="0"/>
              <a:cs typeface="Arial" panose="020B0604020202020204" pitchFamily="34" charset="0"/>
            </a:rPr>
            <a:t>*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0.49934</cdr:x>
      <cdr:y>0.23054</cdr:y>
    </cdr:from>
    <cdr:to>
      <cdr:x>0.59341</cdr:x>
      <cdr:y>0.36825</cdr:y>
    </cdr:to>
    <cdr:sp macro="" textlink="">
      <cdr:nvSpPr>
        <cdr:cNvPr id="2" name="文字方塊 1"/>
        <cdr:cNvSpPr txBox="1"/>
      </cdr:nvSpPr>
      <cdr:spPr>
        <a:xfrm xmlns:a="http://schemas.openxmlformats.org/drawingml/2006/main" rot="5400000">
          <a:off x="1379878" y="726400"/>
          <a:ext cx="396605" cy="2717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TW" sz="2400">
              <a:latin typeface="Arial" panose="020B0604020202020204" pitchFamily="34" charset="0"/>
              <a:cs typeface="Arial" panose="020B0604020202020204" pitchFamily="34" charset="0"/>
            </a:rPr>
            <a:t>***</a:t>
          </a:r>
        </a:p>
      </cdr:txBody>
    </cdr:sp>
  </cdr:relSizeAnchor>
  <cdr:relSizeAnchor xmlns:cdr="http://schemas.openxmlformats.org/drawingml/2006/chartDrawing">
    <cdr:from>
      <cdr:x>0.66761</cdr:x>
      <cdr:y>0.23054</cdr:y>
    </cdr:from>
    <cdr:to>
      <cdr:x>0.76169</cdr:x>
      <cdr:y>0.36825</cdr:y>
    </cdr:to>
    <cdr:sp macro="" textlink="">
      <cdr:nvSpPr>
        <cdr:cNvPr id="3" name="文字方塊 1"/>
        <cdr:cNvSpPr txBox="1"/>
      </cdr:nvSpPr>
      <cdr:spPr>
        <a:xfrm xmlns:a="http://schemas.openxmlformats.org/drawingml/2006/main" rot="5400000">
          <a:off x="1865935" y="726385"/>
          <a:ext cx="396605" cy="2717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TW" sz="2400">
              <a:latin typeface="Arial" panose="020B0604020202020204" pitchFamily="34" charset="0"/>
              <a:cs typeface="Arial" panose="020B0604020202020204" pitchFamily="34" charset="0"/>
            </a:rPr>
            <a:t>***</a:t>
          </a:r>
        </a:p>
      </cdr:txBody>
    </cdr:sp>
  </cdr:relSizeAnchor>
  <cdr:relSizeAnchor xmlns:cdr="http://schemas.openxmlformats.org/drawingml/2006/chartDrawing">
    <cdr:from>
      <cdr:x>0.82733</cdr:x>
      <cdr:y>0.23054</cdr:y>
    </cdr:from>
    <cdr:to>
      <cdr:x>0.9214</cdr:x>
      <cdr:y>0.36825</cdr:y>
    </cdr:to>
    <cdr:sp macro="" textlink="">
      <cdr:nvSpPr>
        <cdr:cNvPr id="4" name="文字方塊 1"/>
        <cdr:cNvSpPr txBox="1"/>
      </cdr:nvSpPr>
      <cdr:spPr>
        <a:xfrm xmlns:a="http://schemas.openxmlformats.org/drawingml/2006/main" rot="5400000">
          <a:off x="2327275" y="726400"/>
          <a:ext cx="396605" cy="2717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TW" sz="2400">
              <a:latin typeface="Arial" panose="020B0604020202020204" pitchFamily="34" charset="0"/>
              <a:cs typeface="Arial" panose="020B0604020202020204" pitchFamily="34" charset="0"/>
            </a:rPr>
            <a:t>***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0.49343</cdr:x>
      <cdr:y>0.20101</cdr:y>
    </cdr:from>
    <cdr:to>
      <cdr:x>0.5875</cdr:x>
      <cdr:y>0.33872</cdr:y>
    </cdr:to>
    <cdr:sp macro="" textlink="">
      <cdr:nvSpPr>
        <cdr:cNvPr id="2" name="文字方塊 1"/>
        <cdr:cNvSpPr txBox="1"/>
      </cdr:nvSpPr>
      <cdr:spPr>
        <a:xfrm xmlns:a="http://schemas.openxmlformats.org/drawingml/2006/main" rot="5400000">
          <a:off x="1358237" y="641751"/>
          <a:ext cx="396605" cy="270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TW" sz="2400">
              <a:latin typeface="Arial" panose="020B0604020202020204" pitchFamily="34" charset="0"/>
              <a:cs typeface="Arial" panose="020B0604020202020204" pitchFamily="34" charset="0"/>
            </a:rPr>
            <a:t>*</a:t>
          </a:r>
        </a:p>
      </cdr:txBody>
    </cdr:sp>
  </cdr:relSizeAnchor>
  <cdr:relSizeAnchor xmlns:cdr="http://schemas.openxmlformats.org/drawingml/2006/chartDrawing">
    <cdr:from>
      <cdr:x>0.6617</cdr:x>
      <cdr:y>0.20101</cdr:y>
    </cdr:from>
    <cdr:to>
      <cdr:x>0.75578</cdr:x>
      <cdr:y>0.33872</cdr:y>
    </cdr:to>
    <cdr:sp macro="" textlink="">
      <cdr:nvSpPr>
        <cdr:cNvPr id="3" name="文字方塊 1"/>
        <cdr:cNvSpPr txBox="1"/>
      </cdr:nvSpPr>
      <cdr:spPr>
        <a:xfrm xmlns:a="http://schemas.openxmlformats.org/drawingml/2006/main" rot="5400000">
          <a:off x="1842869" y="641737"/>
          <a:ext cx="396605" cy="270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TW" sz="2400">
              <a:latin typeface="Arial" panose="020B0604020202020204" pitchFamily="34" charset="0"/>
              <a:cs typeface="Arial" panose="020B0604020202020204" pitchFamily="34" charset="0"/>
            </a:rPr>
            <a:t>*</a:t>
          </a:r>
        </a:p>
      </cdr:txBody>
    </cdr:sp>
  </cdr:relSizeAnchor>
  <cdr:relSizeAnchor xmlns:cdr="http://schemas.openxmlformats.org/drawingml/2006/chartDrawing">
    <cdr:from>
      <cdr:x>0.8293</cdr:x>
      <cdr:y>0.20101</cdr:y>
    </cdr:from>
    <cdr:to>
      <cdr:x>0.92337</cdr:x>
      <cdr:y>0.33872</cdr:y>
    </cdr:to>
    <cdr:sp macro="" textlink="">
      <cdr:nvSpPr>
        <cdr:cNvPr id="4" name="文字方塊 1"/>
        <cdr:cNvSpPr txBox="1"/>
      </cdr:nvSpPr>
      <cdr:spPr>
        <a:xfrm xmlns:a="http://schemas.openxmlformats.org/drawingml/2006/main" rot="5400000">
          <a:off x="2325543" y="641751"/>
          <a:ext cx="396605" cy="270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TW" sz="2400">
              <a:latin typeface="Arial" panose="020B0604020202020204" pitchFamily="34" charset="0"/>
              <a:cs typeface="Arial" panose="020B0604020202020204" pitchFamily="34" charset="0"/>
            </a:rPr>
            <a:t>**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0.82958</cdr:x>
      <cdr:y>0.15892</cdr:y>
    </cdr:from>
    <cdr:to>
      <cdr:x>0.93189</cdr:x>
      <cdr:y>0.31081</cdr:y>
    </cdr:to>
    <cdr:sp macro="" textlink="">
      <cdr:nvSpPr>
        <cdr:cNvPr id="3" name="文字方塊 1"/>
        <cdr:cNvSpPr txBox="1"/>
      </cdr:nvSpPr>
      <cdr:spPr>
        <a:xfrm xmlns:a="http://schemas.openxmlformats.org/drawingml/2006/main" rot="5400000">
          <a:off x="2079944" y="542896"/>
          <a:ext cx="437443" cy="2670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TW" sz="2400">
              <a:latin typeface="Arial" panose="020B0604020202020204" pitchFamily="34" charset="0"/>
              <a:cs typeface="Arial" panose="020B0604020202020204" pitchFamily="34" charset="0"/>
            </a:rPr>
            <a:t>*</a:t>
          </a:r>
        </a:p>
      </cdr:txBody>
    </cdr:sp>
  </cdr:relSizeAnchor>
  <cdr:relSizeAnchor xmlns:cdr="http://schemas.openxmlformats.org/drawingml/2006/chartDrawing">
    <cdr:from>
      <cdr:x>0.68453</cdr:x>
      <cdr:y>0.31676</cdr:y>
    </cdr:from>
    <cdr:to>
      <cdr:x>0.78684</cdr:x>
      <cdr:y>0.46865</cdr:y>
    </cdr:to>
    <cdr:sp macro="" textlink="">
      <cdr:nvSpPr>
        <cdr:cNvPr id="4" name="文字方塊 1"/>
        <cdr:cNvSpPr txBox="1"/>
      </cdr:nvSpPr>
      <cdr:spPr>
        <a:xfrm xmlns:a="http://schemas.openxmlformats.org/drawingml/2006/main" rot="5400000">
          <a:off x="1701363" y="997470"/>
          <a:ext cx="437443" cy="2670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TW" sz="2400">
              <a:latin typeface="Arial" panose="020B0604020202020204" pitchFamily="34" charset="0"/>
              <a:cs typeface="Arial" panose="020B0604020202020204" pitchFamily="34" charset="0"/>
            </a:rPr>
            <a:t>*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96453</xdr:colOff>
      <xdr:row>39</xdr:row>
      <xdr:rowOff>118570</xdr:rowOff>
    </xdr:from>
    <xdr:to>
      <xdr:col>3</xdr:col>
      <xdr:colOff>524853</xdr:colOff>
      <xdr:row>51</xdr:row>
      <xdr:rowOff>123970</xdr:rowOff>
    </xdr:to>
    <xdr:graphicFrame macro="">
      <xdr:nvGraphicFramePr>
        <xdr:cNvPr id="2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39</xdr:row>
      <xdr:rowOff>206374</xdr:rowOff>
    </xdr:from>
    <xdr:to>
      <xdr:col>6</xdr:col>
      <xdr:colOff>428400</xdr:colOff>
      <xdr:row>52</xdr:row>
      <xdr:rowOff>2224</xdr:rowOff>
    </xdr:to>
    <xdr:graphicFrame macro="">
      <xdr:nvGraphicFramePr>
        <xdr:cNvPr id="3" name="圖表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247401</xdr:colOff>
      <xdr:row>40</xdr:row>
      <xdr:rowOff>49480</xdr:rowOff>
    </xdr:from>
    <xdr:to>
      <xdr:col>10</xdr:col>
      <xdr:colOff>675801</xdr:colOff>
      <xdr:row>52</xdr:row>
      <xdr:rowOff>54880</xdr:rowOff>
    </xdr:to>
    <xdr:graphicFrame macro="">
      <xdr:nvGraphicFramePr>
        <xdr:cNvPr id="4" name="圖表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39</xdr:row>
      <xdr:rowOff>206374</xdr:rowOff>
    </xdr:from>
    <xdr:to>
      <xdr:col>14</xdr:col>
      <xdr:colOff>428400</xdr:colOff>
      <xdr:row>52</xdr:row>
      <xdr:rowOff>2224</xdr:rowOff>
    </xdr:to>
    <xdr:graphicFrame macro="">
      <xdr:nvGraphicFramePr>
        <xdr:cNvPr id="5" name="圖表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682624</xdr:colOff>
      <xdr:row>39</xdr:row>
      <xdr:rowOff>206374</xdr:rowOff>
    </xdr:from>
    <xdr:to>
      <xdr:col>18</xdr:col>
      <xdr:colOff>425224</xdr:colOff>
      <xdr:row>52</xdr:row>
      <xdr:rowOff>2224</xdr:rowOff>
    </xdr:to>
    <xdr:graphicFrame macro="">
      <xdr:nvGraphicFramePr>
        <xdr:cNvPr id="6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0</xdr:colOff>
      <xdr:row>39</xdr:row>
      <xdr:rowOff>206374</xdr:rowOff>
    </xdr:from>
    <xdr:to>
      <xdr:col>22</xdr:col>
      <xdr:colOff>428400</xdr:colOff>
      <xdr:row>52</xdr:row>
      <xdr:rowOff>2224</xdr:rowOff>
    </xdr:to>
    <xdr:graphicFrame macro="">
      <xdr:nvGraphicFramePr>
        <xdr:cNvPr id="7" name="圖表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432954</xdr:colOff>
      <xdr:row>40</xdr:row>
      <xdr:rowOff>206374</xdr:rowOff>
    </xdr:from>
    <xdr:to>
      <xdr:col>26</xdr:col>
      <xdr:colOff>175554</xdr:colOff>
      <xdr:row>53</xdr:row>
      <xdr:rowOff>2224</xdr:rowOff>
    </xdr:to>
    <xdr:graphicFrame macro="">
      <xdr:nvGraphicFramePr>
        <xdr:cNvPr id="8" name="圖表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</xdr:col>
      <xdr:colOff>61849</xdr:colOff>
      <xdr:row>40</xdr:row>
      <xdr:rowOff>173182</xdr:rowOff>
    </xdr:from>
    <xdr:to>
      <xdr:col>30</xdr:col>
      <xdr:colOff>490249</xdr:colOff>
      <xdr:row>52</xdr:row>
      <xdr:rowOff>178582</xdr:rowOff>
    </xdr:to>
    <xdr:graphicFrame macro="">
      <xdr:nvGraphicFramePr>
        <xdr:cNvPr id="9" name="圖表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31</xdr:col>
      <xdr:colOff>432954</xdr:colOff>
      <xdr:row>40</xdr:row>
      <xdr:rowOff>206374</xdr:rowOff>
    </xdr:from>
    <xdr:to>
      <xdr:col>34</xdr:col>
      <xdr:colOff>175554</xdr:colOff>
      <xdr:row>53</xdr:row>
      <xdr:rowOff>2224</xdr:rowOff>
    </xdr:to>
    <xdr:graphicFrame macro="">
      <xdr:nvGraphicFramePr>
        <xdr:cNvPr id="10" name="圖表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36</xdr:col>
      <xdr:colOff>0</xdr:colOff>
      <xdr:row>39</xdr:row>
      <xdr:rowOff>206374</xdr:rowOff>
    </xdr:from>
    <xdr:to>
      <xdr:col>38</xdr:col>
      <xdr:colOff>428400</xdr:colOff>
      <xdr:row>52</xdr:row>
      <xdr:rowOff>2224</xdr:rowOff>
    </xdr:to>
    <xdr:graphicFrame macro="">
      <xdr:nvGraphicFramePr>
        <xdr:cNvPr id="11" name="圖表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39</xdr:col>
      <xdr:colOff>682624</xdr:colOff>
      <xdr:row>39</xdr:row>
      <xdr:rowOff>206374</xdr:rowOff>
    </xdr:from>
    <xdr:to>
      <xdr:col>42</xdr:col>
      <xdr:colOff>425224</xdr:colOff>
      <xdr:row>52</xdr:row>
      <xdr:rowOff>2224</xdr:rowOff>
    </xdr:to>
    <xdr:graphicFrame macro="">
      <xdr:nvGraphicFramePr>
        <xdr:cNvPr id="12" name="圖表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44</xdr:col>
      <xdr:colOff>0</xdr:colOff>
      <xdr:row>39</xdr:row>
      <xdr:rowOff>206374</xdr:rowOff>
    </xdr:from>
    <xdr:to>
      <xdr:col>46</xdr:col>
      <xdr:colOff>428400</xdr:colOff>
      <xdr:row>52</xdr:row>
      <xdr:rowOff>2224</xdr:rowOff>
    </xdr:to>
    <xdr:graphicFrame macro="">
      <xdr:nvGraphicFramePr>
        <xdr:cNvPr id="13" name="圖表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48</xdr:col>
      <xdr:colOff>247401</xdr:colOff>
      <xdr:row>40</xdr:row>
      <xdr:rowOff>49480</xdr:rowOff>
    </xdr:from>
    <xdr:to>
      <xdr:col>50</xdr:col>
      <xdr:colOff>675801</xdr:colOff>
      <xdr:row>52</xdr:row>
      <xdr:rowOff>54880</xdr:rowOff>
    </xdr:to>
    <xdr:graphicFrame macro="">
      <xdr:nvGraphicFramePr>
        <xdr:cNvPr id="14" name="圖表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52</xdr:col>
      <xdr:colOff>0</xdr:colOff>
      <xdr:row>39</xdr:row>
      <xdr:rowOff>206374</xdr:rowOff>
    </xdr:from>
    <xdr:to>
      <xdr:col>54</xdr:col>
      <xdr:colOff>428400</xdr:colOff>
      <xdr:row>52</xdr:row>
      <xdr:rowOff>2224</xdr:rowOff>
    </xdr:to>
    <xdr:graphicFrame macro="">
      <xdr:nvGraphicFramePr>
        <xdr:cNvPr id="15" name="圖表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56</xdr:col>
      <xdr:colOff>172653</xdr:colOff>
      <xdr:row>39</xdr:row>
      <xdr:rowOff>194770</xdr:rowOff>
    </xdr:from>
    <xdr:to>
      <xdr:col>58</xdr:col>
      <xdr:colOff>391503</xdr:colOff>
      <xdr:row>51</xdr:row>
      <xdr:rowOff>200170</xdr:rowOff>
    </xdr:to>
    <xdr:graphicFrame macro="">
      <xdr:nvGraphicFramePr>
        <xdr:cNvPr id="16" name="圖表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217714</xdr:colOff>
      <xdr:row>0</xdr:row>
      <xdr:rowOff>181428</xdr:rowOff>
    </xdr:from>
    <xdr:to>
      <xdr:col>21</xdr:col>
      <xdr:colOff>507642</xdr:colOff>
      <xdr:row>15</xdr:row>
      <xdr:rowOff>155714</xdr:rowOff>
    </xdr:to>
    <xdr:graphicFrame macro="">
      <xdr:nvGraphicFramePr>
        <xdr:cNvPr id="5" name="圖表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0.34892</cdr:x>
      <cdr:y>0.15287</cdr:y>
    </cdr:from>
    <cdr:to>
      <cdr:x>0.39688</cdr:x>
      <cdr:y>0.24695</cdr:y>
    </cdr:to>
    <cdr:sp macro="" textlink="">
      <cdr:nvSpPr>
        <cdr:cNvPr id="2" name="文字方塊 1"/>
        <cdr:cNvSpPr txBox="1"/>
      </cdr:nvSpPr>
      <cdr:spPr>
        <a:xfrm xmlns:a="http://schemas.openxmlformats.org/drawingml/2006/main">
          <a:off x="2009767" y="495289"/>
          <a:ext cx="276250" cy="3048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zh-TW" sz="2400">
              <a:latin typeface="Arial" panose="020B0604020202020204" pitchFamily="34" charset="0"/>
              <a:cs typeface="Arial" panose="020B0604020202020204" pitchFamily="34" charset="0"/>
            </a:rPr>
            <a:t>*</a:t>
          </a:r>
          <a:endParaRPr lang="zh-TW" altLang="en-US" sz="24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0.51649</cdr:x>
      <cdr:y>0.17933</cdr:y>
    </cdr:from>
    <cdr:to>
      <cdr:x>0.58043</cdr:x>
      <cdr:y>0.28794</cdr:y>
    </cdr:to>
    <cdr:sp macro="" textlink="">
      <cdr:nvSpPr>
        <cdr:cNvPr id="3" name="文字方塊 1"/>
        <cdr:cNvSpPr txBox="1"/>
      </cdr:nvSpPr>
      <cdr:spPr>
        <a:xfrm xmlns:a="http://schemas.openxmlformats.org/drawingml/2006/main" rot="5400000">
          <a:off x="2983183" y="572815"/>
          <a:ext cx="351896" cy="3682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TW" sz="2400">
              <a:latin typeface="Arial" panose="020B0604020202020204" pitchFamily="34" charset="0"/>
              <a:cs typeface="Arial" panose="020B0604020202020204" pitchFamily="34" charset="0"/>
            </a:rPr>
            <a:t>**</a:t>
          </a:r>
        </a:p>
      </cdr:txBody>
    </cdr:sp>
  </cdr:relSizeAnchor>
  <cdr:relSizeAnchor xmlns:cdr="http://schemas.openxmlformats.org/drawingml/2006/chartDrawing">
    <cdr:from>
      <cdr:x>0.67689</cdr:x>
      <cdr:y>0.36552</cdr:y>
    </cdr:from>
    <cdr:to>
      <cdr:x>0.74083</cdr:x>
      <cdr:y>0.51741</cdr:y>
    </cdr:to>
    <cdr:sp macro="" textlink="">
      <cdr:nvSpPr>
        <cdr:cNvPr id="7" name="文字方塊 1"/>
        <cdr:cNvSpPr txBox="1"/>
      </cdr:nvSpPr>
      <cdr:spPr>
        <a:xfrm xmlns:a="http://schemas.openxmlformats.org/drawingml/2006/main" rot="5400000">
          <a:off x="3836974" y="1246204"/>
          <a:ext cx="492123" cy="3682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TW" sz="2400">
              <a:latin typeface="Arial" panose="020B0604020202020204" pitchFamily="34" charset="0"/>
              <a:cs typeface="Arial" panose="020B0604020202020204" pitchFamily="34" charset="0"/>
            </a:rPr>
            <a:t>***</a:t>
          </a:r>
        </a:p>
      </cdr:txBody>
    </cdr:sp>
  </cdr:relSizeAnchor>
  <cdr:relSizeAnchor xmlns:cdr="http://schemas.openxmlformats.org/drawingml/2006/chartDrawing">
    <cdr:from>
      <cdr:x>0.85053</cdr:x>
      <cdr:y>0.47135</cdr:y>
    </cdr:from>
    <cdr:to>
      <cdr:x>0.91447</cdr:x>
      <cdr:y>0.62324</cdr:y>
    </cdr:to>
    <cdr:sp macro="" textlink="">
      <cdr:nvSpPr>
        <cdr:cNvPr id="8" name="文字方塊 1"/>
        <cdr:cNvSpPr txBox="1"/>
      </cdr:nvSpPr>
      <cdr:spPr>
        <a:xfrm xmlns:a="http://schemas.openxmlformats.org/drawingml/2006/main" rot="5400000">
          <a:off x="4837112" y="1589089"/>
          <a:ext cx="492124" cy="3682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TW" sz="2400">
              <a:latin typeface="Arial" panose="020B0604020202020204" pitchFamily="34" charset="0"/>
              <a:cs typeface="Arial" panose="020B0604020202020204" pitchFamily="34" charset="0"/>
            </a:rPr>
            <a:t>***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59266</xdr:colOff>
      <xdr:row>9</xdr:row>
      <xdr:rowOff>88900</xdr:rowOff>
    </xdr:from>
    <xdr:to>
      <xdr:col>5</xdr:col>
      <xdr:colOff>356429</xdr:colOff>
      <xdr:row>29</xdr:row>
      <xdr:rowOff>153900</xdr:rowOff>
    </xdr:to>
    <xdr:graphicFrame macro="">
      <xdr:nvGraphicFramePr>
        <xdr:cNvPr id="2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19050</xdr:colOff>
      <xdr:row>9</xdr:row>
      <xdr:rowOff>44450</xdr:rowOff>
    </xdr:from>
    <xdr:to>
      <xdr:col>11</xdr:col>
      <xdr:colOff>591883</xdr:colOff>
      <xdr:row>29</xdr:row>
      <xdr:rowOff>109450</xdr:rowOff>
    </xdr:to>
    <xdr:graphicFrame macro="">
      <xdr:nvGraphicFramePr>
        <xdr:cNvPr id="3" name="圖表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50800</xdr:colOff>
      <xdr:row>9</xdr:row>
      <xdr:rowOff>31750</xdr:rowOff>
    </xdr:from>
    <xdr:to>
      <xdr:col>18</xdr:col>
      <xdr:colOff>623633</xdr:colOff>
      <xdr:row>29</xdr:row>
      <xdr:rowOff>96750</xdr:rowOff>
    </xdr:to>
    <xdr:graphicFrame macro="">
      <xdr:nvGraphicFramePr>
        <xdr:cNvPr id="4" name="圖表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63500</xdr:colOff>
      <xdr:row>9</xdr:row>
      <xdr:rowOff>21166</xdr:rowOff>
    </xdr:from>
    <xdr:to>
      <xdr:col>31</xdr:col>
      <xdr:colOff>605087</xdr:colOff>
      <xdr:row>29</xdr:row>
      <xdr:rowOff>86166</xdr:rowOff>
    </xdr:to>
    <xdr:graphicFrame macro="">
      <xdr:nvGraphicFramePr>
        <xdr:cNvPr id="5" name="圖表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34</xdr:col>
      <xdr:colOff>42332</xdr:colOff>
      <xdr:row>9</xdr:row>
      <xdr:rowOff>21167</xdr:rowOff>
    </xdr:from>
    <xdr:to>
      <xdr:col>38</xdr:col>
      <xdr:colOff>583919</xdr:colOff>
      <xdr:row>29</xdr:row>
      <xdr:rowOff>86167</xdr:rowOff>
    </xdr:to>
    <xdr:graphicFrame macro="">
      <xdr:nvGraphicFramePr>
        <xdr:cNvPr id="6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138678</xdr:colOff>
      <xdr:row>9</xdr:row>
      <xdr:rowOff>36496</xdr:rowOff>
    </xdr:from>
    <xdr:to>
      <xdr:col>25</xdr:col>
      <xdr:colOff>65424</xdr:colOff>
      <xdr:row>29</xdr:row>
      <xdr:rowOff>101496</xdr:rowOff>
    </xdr:to>
    <xdr:graphicFrame macro="">
      <xdr:nvGraphicFramePr>
        <xdr:cNvPr id="7" name="圖表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0.81609</cdr:x>
      <cdr:y>0.29061</cdr:y>
    </cdr:from>
    <cdr:to>
      <cdr:x>0.9184</cdr:x>
      <cdr:y>0.4425</cdr:y>
    </cdr:to>
    <cdr:sp macro="" textlink="">
      <cdr:nvSpPr>
        <cdr:cNvPr id="2" name="文字方塊 1"/>
        <cdr:cNvSpPr txBox="1"/>
      </cdr:nvSpPr>
      <cdr:spPr>
        <a:xfrm xmlns:a="http://schemas.openxmlformats.org/drawingml/2006/main" rot="5400000">
          <a:off x="2289958" y="907699"/>
          <a:ext cx="437443" cy="2959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TW" sz="2400">
              <a:latin typeface="Arial" panose="020B0604020202020204" pitchFamily="34" charset="0"/>
              <a:cs typeface="Arial" panose="020B0604020202020204" pitchFamily="34" charset="0"/>
            </a:rPr>
            <a:t>**</a:t>
          </a:r>
        </a:p>
      </cdr:txBody>
    </cdr:sp>
  </cdr:relSizeAnchor>
  <cdr:relSizeAnchor xmlns:cdr="http://schemas.openxmlformats.org/drawingml/2006/chartDrawing">
    <cdr:from>
      <cdr:x>0.6531</cdr:x>
      <cdr:y>0.29061</cdr:y>
    </cdr:from>
    <cdr:to>
      <cdr:x>0.7514</cdr:x>
      <cdr:y>0.4425</cdr:y>
    </cdr:to>
    <cdr:sp macro="" textlink="">
      <cdr:nvSpPr>
        <cdr:cNvPr id="4" name="文字方塊 1"/>
        <cdr:cNvSpPr txBox="1"/>
      </cdr:nvSpPr>
      <cdr:spPr>
        <a:xfrm xmlns:a="http://schemas.openxmlformats.org/drawingml/2006/main" rot="5400000">
          <a:off x="1812672" y="913499"/>
          <a:ext cx="437443" cy="2843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TW" sz="2400">
              <a:latin typeface="Arial" panose="020B0604020202020204" pitchFamily="34" charset="0"/>
              <a:cs typeface="Arial" panose="020B0604020202020204" pitchFamily="34" charset="0"/>
            </a:rPr>
            <a:t>*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0.66421</cdr:x>
      <cdr:y>0.23789</cdr:y>
    </cdr:from>
    <cdr:to>
      <cdr:x>0.75829</cdr:x>
      <cdr:y>0.3756</cdr:y>
    </cdr:to>
    <cdr:sp macro="" textlink="">
      <cdr:nvSpPr>
        <cdr:cNvPr id="2" name="文字方塊 1"/>
        <cdr:cNvSpPr txBox="1"/>
      </cdr:nvSpPr>
      <cdr:spPr>
        <a:xfrm xmlns:a="http://schemas.openxmlformats.org/drawingml/2006/main" rot="5400000">
          <a:off x="1856124" y="747554"/>
          <a:ext cx="396612" cy="2717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TW" sz="2400">
              <a:latin typeface="Arial" panose="020B0604020202020204" pitchFamily="34" charset="0"/>
              <a:cs typeface="Arial" panose="020B0604020202020204" pitchFamily="34" charset="0"/>
            </a:rPr>
            <a:t>**</a:t>
          </a:r>
        </a:p>
      </cdr:txBody>
    </cdr:sp>
  </cdr:relSizeAnchor>
  <cdr:relSizeAnchor xmlns:cdr="http://schemas.openxmlformats.org/drawingml/2006/chartDrawing">
    <cdr:from>
      <cdr:x>0.82516</cdr:x>
      <cdr:y>0.23789</cdr:y>
    </cdr:from>
    <cdr:to>
      <cdr:x>0.91924</cdr:x>
      <cdr:y>0.3756</cdr:y>
    </cdr:to>
    <cdr:sp macro="" textlink="">
      <cdr:nvSpPr>
        <cdr:cNvPr id="3" name="文字方塊 1"/>
        <cdr:cNvSpPr txBox="1"/>
      </cdr:nvSpPr>
      <cdr:spPr>
        <a:xfrm xmlns:a="http://schemas.openxmlformats.org/drawingml/2006/main" rot="5400000">
          <a:off x="2321017" y="747553"/>
          <a:ext cx="396612" cy="271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TW" sz="2400">
              <a:latin typeface="Arial" panose="020B0604020202020204" pitchFamily="34" charset="0"/>
              <a:cs typeface="Arial" panose="020B0604020202020204" pitchFamily="34" charset="0"/>
            </a:rPr>
            <a:t>***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0.49934</cdr:x>
      <cdr:y>0.23054</cdr:y>
    </cdr:from>
    <cdr:to>
      <cdr:x>0.59341</cdr:x>
      <cdr:y>0.36825</cdr:y>
    </cdr:to>
    <cdr:sp macro="" textlink="">
      <cdr:nvSpPr>
        <cdr:cNvPr id="2" name="文字方塊 1"/>
        <cdr:cNvSpPr txBox="1"/>
      </cdr:nvSpPr>
      <cdr:spPr>
        <a:xfrm xmlns:a="http://schemas.openxmlformats.org/drawingml/2006/main" rot="5400000">
          <a:off x="1379878" y="726400"/>
          <a:ext cx="396605" cy="2717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TW" sz="2400">
              <a:latin typeface="Arial" panose="020B0604020202020204" pitchFamily="34" charset="0"/>
              <a:cs typeface="Arial" panose="020B0604020202020204" pitchFamily="34" charset="0"/>
            </a:rPr>
            <a:t>*</a:t>
          </a:r>
        </a:p>
      </cdr:txBody>
    </cdr:sp>
  </cdr:relSizeAnchor>
  <cdr:relSizeAnchor xmlns:cdr="http://schemas.openxmlformats.org/drawingml/2006/chartDrawing">
    <cdr:from>
      <cdr:x>0.66761</cdr:x>
      <cdr:y>0.23054</cdr:y>
    </cdr:from>
    <cdr:to>
      <cdr:x>0.76169</cdr:x>
      <cdr:y>0.36825</cdr:y>
    </cdr:to>
    <cdr:sp macro="" textlink="">
      <cdr:nvSpPr>
        <cdr:cNvPr id="3" name="文字方塊 1"/>
        <cdr:cNvSpPr txBox="1"/>
      </cdr:nvSpPr>
      <cdr:spPr>
        <a:xfrm xmlns:a="http://schemas.openxmlformats.org/drawingml/2006/main" rot="5400000">
          <a:off x="1865935" y="726385"/>
          <a:ext cx="396605" cy="2717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TW" sz="2400">
              <a:latin typeface="Arial" panose="020B0604020202020204" pitchFamily="34" charset="0"/>
              <a:cs typeface="Arial" panose="020B0604020202020204" pitchFamily="34" charset="0"/>
            </a:rPr>
            <a:t>*</a:t>
          </a:r>
        </a:p>
      </cdr:txBody>
    </cdr:sp>
  </cdr:relSizeAnchor>
  <cdr:relSizeAnchor xmlns:cdr="http://schemas.openxmlformats.org/drawingml/2006/chartDrawing">
    <cdr:from>
      <cdr:x>0.82733</cdr:x>
      <cdr:y>0.23054</cdr:y>
    </cdr:from>
    <cdr:to>
      <cdr:x>0.9214</cdr:x>
      <cdr:y>0.36825</cdr:y>
    </cdr:to>
    <cdr:sp macro="" textlink="">
      <cdr:nvSpPr>
        <cdr:cNvPr id="4" name="文字方塊 1"/>
        <cdr:cNvSpPr txBox="1"/>
      </cdr:nvSpPr>
      <cdr:spPr>
        <a:xfrm xmlns:a="http://schemas.openxmlformats.org/drawingml/2006/main" rot="5400000">
          <a:off x="2327275" y="726400"/>
          <a:ext cx="396605" cy="2717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TW" sz="2400">
              <a:latin typeface="Arial" panose="020B0604020202020204" pitchFamily="34" charset="0"/>
              <a:cs typeface="Arial" panose="020B0604020202020204" pitchFamily="34" charset="0"/>
            </a:rPr>
            <a:t>*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0.49343</cdr:x>
      <cdr:y>0.20101</cdr:y>
    </cdr:from>
    <cdr:to>
      <cdr:x>0.5875</cdr:x>
      <cdr:y>0.33872</cdr:y>
    </cdr:to>
    <cdr:sp macro="" textlink="">
      <cdr:nvSpPr>
        <cdr:cNvPr id="2" name="文字方塊 1"/>
        <cdr:cNvSpPr txBox="1"/>
      </cdr:nvSpPr>
      <cdr:spPr>
        <a:xfrm xmlns:a="http://schemas.openxmlformats.org/drawingml/2006/main" rot="5400000">
          <a:off x="1358126" y="641762"/>
          <a:ext cx="396605" cy="2709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TW" sz="2400">
              <a:latin typeface="Arial" panose="020B0604020202020204" pitchFamily="34" charset="0"/>
              <a:cs typeface="Arial" panose="020B0604020202020204" pitchFamily="34" charset="0"/>
            </a:rPr>
            <a:t>*</a:t>
          </a:r>
        </a:p>
      </cdr:txBody>
    </cdr:sp>
  </cdr:relSizeAnchor>
  <cdr:relSizeAnchor xmlns:cdr="http://schemas.openxmlformats.org/drawingml/2006/chartDrawing">
    <cdr:from>
      <cdr:x>0.6617</cdr:x>
      <cdr:y>0.20101</cdr:y>
    </cdr:from>
    <cdr:to>
      <cdr:x>0.75578</cdr:x>
      <cdr:y>0.33872</cdr:y>
    </cdr:to>
    <cdr:sp macro="" textlink="">
      <cdr:nvSpPr>
        <cdr:cNvPr id="3" name="文字方塊 1"/>
        <cdr:cNvSpPr txBox="1"/>
      </cdr:nvSpPr>
      <cdr:spPr>
        <a:xfrm xmlns:a="http://schemas.openxmlformats.org/drawingml/2006/main" rot="5400000">
          <a:off x="1842720" y="641748"/>
          <a:ext cx="396605" cy="2709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TW" sz="2400">
              <a:latin typeface="Arial" panose="020B0604020202020204" pitchFamily="34" charset="0"/>
              <a:cs typeface="Arial" panose="020B0604020202020204" pitchFamily="34" charset="0"/>
            </a:rPr>
            <a:t>*</a:t>
          </a:r>
        </a:p>
      </cdr:txBody>
    </cdr:sp>
  </cdr:relSizeAnchor>
  <cdr:relSizeAnchor xmlns:cdr="http://schemas.openxmlformats.org/drawingml/2006/chartDrawing">
    <cdr:from>
      <cdr:x>0.8293</cdr:x>
      <cdr:y>0.20101</cdr:y>
    </cdr:from>
    <cdr:to>
      <cdr:x>0.92337</cdr:x>
      <cdr:y>0.33872</cdr:y>
    </cdr:to>
    <cdr:sp macro="" textlink="">
      <cdr:nvSpPr>
        <cdr:cNvPr id="4" name="文字方塊 1"/>
        <cdr:cNvSpPr txBox="1"/>
      </cdr:nvSpPr>
      <cdr:spPr>
        <a:xfrm xmlns:a="http://schemas.openxmlformats.org/drawingml/2006/main" rot="5400000">
          <a:off x="2325341" y="641762"/>
          <a:ext cx="396605" cy="2709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TW" sz="2400">
              <a:latin typeface="Arial" panose="020B0604020202020204" pitchFamily="34" charset="0"/>
              <a:cs typeface="Arial" panose="020B0604020202020204" pitchFamily="34" charset="0"/>
            </a:rPr>
            <a:t>**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Dropbox/&#23526;&#39511;&#32080;&#26524;/biofilm&#25972;&#29702;3-24%20we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Dropbox/&#23526;&#39511;&#32080;&#26524;/biofilm&#25972;&#29702;17978-RBFI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全部數據"/>
      <sheetName val="490 XTT"/>
      <sheetName val="595"/>
      <sheetName val="490-595平均整理"/>
      <sheetName val="排序XTT"/>
      <sheetName val="排序cell"/>
      <sheetName val="排序XTT-cell"/>
      <sheetName val="490-595整理"/>
      <sheetName val="490-595排序"/>
      <sheetName val="排序"/>
      <sheetName val="工作表3"/>
      <sheetName val="22整理-1"/>
      <sheetName val="MIC"/>
      <sheetName val="17978分析"/>
      <sheetName val="14整理-1 (2)"/>
      <sheetName val="14整理-2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U2" t="str">
            <v>avg</v>
          </cell>
          <cell r="V2" t="str">
            <v>SD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K"/>
      <sheetName val="IPM"/>
      <sheetName val="COL"/>
      <sheetName val="LL37"/>
      <sheetName val="TA"/>
      <sheetName val="TC"/>
    </sheetNames>
    <sheetDataSet>
      <sheetData sheetId="0"/>
      <sheetData sheetId="1"/>
      <sheetData sheetId="2"/>
      <sheetData sheetId="3"/>
      <sheetData sheetId="4"/>
      <sheetData sheetId="5">
        <row r="11">
          <cell r="H11">
            <v>4.565135939905595E-2</v>
          </cell>
          <cell r="I11">
            <v>5.9130546586400504E-2</v>
          </cell>
          <cell r="J11">
            <v>0.13425208875740222</v>
          </cell>
          <cell r="K11">
            <v>0.43256966131236146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tabSelected="1" topLeftCell="E1" zoomScale="70" zoomScaleNormal="70" workbookViewId="0">
      <selection activeCell="U12" sqref="U12"/>
    </sheetView>
  </sheetViews>
  <sheetFormatPr defaultColWidth="9" defaultRowHeight="15.75" x14ac:dyDescent="0.25"/>
  <cols>
    <col min="1" max="4" width="8.75" style="29"/>
    <col min="5" max="5" width="9" style="31"/>
    <col min="6" max="6" width="10.5" style="31" customWidth="1"/>
    <col min="7" max="7" width="9.5" style="31" bestFit="1" customWidth="1"/>
    <col min="8" max="8" width="9.5" style="31" customWidth="1"/>
    <col min="9" max="9" width="9.875" style="31" bestFit="1" customWidth="1"/>
    <col min="10" max="18" width="9" style="31"/>
    <col min="19" max="20" width="11.5" style="31" bestFit="1" customWidth="1"/>
    <col min="21" max="21" width="15" style="31" bestFit="1" customWidth="1"/>
    <col min="22" max="16384" width="9" style="31"/>
  </cols>
  <sheetData>
    <row r="1" spans="1:22" ht="15.6" x14ac:dyDescent="0.4">
      <c r="B1" s="60" t="s">
        <v>126</v>
      </c>
      <c r="C1" s="60"/>
      <c r="D1" s="60"/>
      <c r="J1" s="59" t="s">
        <v>128</v>
      </c>
      <c r="K1" s="59"/>
      <c r="L1" s="59"/>
      <c r="O1" s="59" t="s">
        <v>129</v>
      </c>
      <c r="P1" s="59"/>
      <c r="Q1" s="59"/>
      <c r="U1" s="57" t="s">
        <v>131</v>
      </c>
      <c r="V1" s="57"/>
    </row>
    <row r="2" spans="1:22" ht="15.6" x14ac:dyDescent="0.4">
      <c r="B2" s="29">
        <v>1</v>
      </c>
      <c r="C2" s="29">
        <v>2</v>
      </c>
      <c r="D2" s="29">
        <v>3</v>
      </c>
      <c r="F2" s="31" t="str">
        <f>'[1]490-595整理'!U2</f>
        <v>avg</v>
      </c>
      <c r="G2" s="31" t="str">
        <f>'[1]490-595整理'!V2</f>
        <v>SD</v>
      </c>
      <c r="J2" s="40">
        <v>1</v>
      </c>
      <c r="K2" s="40">
        <v>2</v>
      </c>
      <c r="L2" s="40">
        <v>3</v>
      </c>
      <c r="O2" s="55">
        <v>1</v>
      </c>
      <c r="P2" s="55">
        <v>2</v>
      </c>
      <c r="Q2" s="55">
        <v>3</v>
      </c>
      <c r="R2" s="31" t="s">
        <v>130</v>
      </c>
      <c r="U2" s="31">
        <v>3.5999999999999997E-2</v>
      </c>
    </row>
    <row r="3" spans="1:22" ht="16.5" x14ac:dyDescent="0.25">
      <c r="A3" s="31" t="s">
        <v>105</v>
      </c>
      <c r="B3" s="5">
        <v>1.7976622329705765</v>
      </c>
      <c r="C3" s="5">
        <v>1.771958098307816</v>
      </c>
      <c r="D3" s="5">
        <v>1.7167832167832167</v>
      </c>
      <c r="E3" s="31" t="s">
        <v>105</v>
      </c>
      <c r="F3" s="32">
        <f>AVERAGE(B3:D3)</f>
        <v>1.7621345160205364</v>
      </c>
      <c r="G3" s="32">
        <f>STDEVPA(B3:D3)</f>
        <v>3.374147686527685E-2</v>
      </c>
      <c r="H3" s="32"/>
      <c r="I3" s="31" t="s">
        <v>105</v>
      </c>
      <c r="J3" s="5">
        <v>1.2404999999999999</v>
      </c>
      <c r="K3" s="5">
        <v>1.2410000000000001</v>
      </c>
      <c r="L3" s="5">
        <v>1.1440000000000001</v>
      </c>
      <c r="N3" s="31" t="s">
        <v>105</v>
      </c>
      <c r="O3" s="33">
        <v>2.23</v>
      </c>
      <c r="P3" s="33">
        <v>2.1989999999999998</v>
      </c>
      <c r="Q3" s="33">
        <v>1.964</v>
      </c>
      <c r="R3" s="32">
        <v>2.1310000000000002</v>
      </c>
      <c r="U3" s="31">
        <v>3.7999999999999999E-2</v>
      </c>
    </row>
    <row r="4" spans="1:22" ht="15.6" x14ac:dyDescent="0.4">
      <c r="A4" s="31" t="s">
        <v>99</v>
      </c>
      <c r="B4" s="5">
        <v>1.217898832684825</v>
      </c>
      <c r="C4" s="5">
        <v>1.211046511627907</v>
      </c>
      <c r="D4" s="5">
        <v>1.6837806301050176</v>
      </c>
      <c r="E4" s="31" t="s">
        <v>99</v>
      </c>
      <c r="F4" s="32">
        <f>AVERAGE(B4:D4)</f>
        <v>1.3709086581392498</v>
      </c>
      <c r="G4" s="32">
        <f>STDEVPA(B4:D4)</f>
        <v>0.22125157883772339</v>
      </c>
      <c r="H4" s="32"/>
      <c r="I4" s="31" t="s">
        <v>99</v>
      </c>
      <c r="J4" s="5">
        <v>0.77100000000000002</v>
      </c>
      <c r="K4" s="5">
        <v>0.86</v>
      </c>
      <c r="L4" s="5">
        <v>0.85699999999999998</v>
      </c>
      <c r="N4" s="31" t="s">
        <v>99</v>
      </c>
      <c r="O4" s="33">
        <v>0.93900000000000006</v>
      </c>
      <c r="P4" s="33">
        <v>1.0415000000000001</v>
      </c>
      <c r="Q4" s="33">
        <v>1.4430000000000001</v>
      </c>
      <c r="R4" s="32">
        <v>1.1411666666666667</v>
      </c>
      <c r="U4" s="31">
        <v>4.8000000000000001E-2</v>
      </c>
    </row>
    <row r="5" spans="1:22" ht="15.6" x14ac:dyDescent="0.4">
      <c r="A5" s="31">
        <v>17978</v>
      </c>
      <c r="B5" s="5">
        <v>1.3580497714575928</v>
      </c>
      <c r="C5" s="5">
        <v>1.3427914110429446</v>
      </c>
      <c r="D5" s="5">
        <v>1.3152732368052311</v>
      </c>
      <c r="E5" s="31">
        <v>17978</v>
      </c>
      <c r="F5" s="32">
        <f t="shared" ref="F5:F34" si="0">AVERAGE(B5:D5)</f>
        <v>1.3387048064352562</v>
      </c>
      <c r="G5" s="32">
        <f t="shared" ref="G5:G34" si="1">STDEVPA(B5:D5)</f>
        <v>1.7700908303076041E-2</v>
      </c>
      <c r="H5" s="32"/>
      <c r="I5" s="31">
        <v>17978</v>
      </c>
      <c r="J5" s="5">
        <v>0.98449999999999993</v>
      </c>
      <c r="K5" s="5">
        <v>0.65200000000000002</v>
      </c>
      <c r="L5" s="5">
        <v>1.0705</v>
      </c>
      <c r="N5" s="31">
        <v>17978</v>
      </c>
      <c r="O5" s="33">
        <v>1.337</v>
      </c>
      <c r="P5" s="33">
        <v>0.87549999999999994</v>
      </c>
      <c r="Q5" s="33">
        <v>1.4079999999999999</v>
      </c>
      <c r="R5" s="32">
        <v>1.2068333333333332</v>
      </c>
      <c r="T5" s="31" t="s">
        <v>130</v>
      </c>
      <c r="U5" s="58">
        <f>AVERAGE(U2:U4)</f>
        <v>4.0666666666666663E-2</v>
      </c>
    </row>
    <row r="6" spans="1:22" ht="15.6" x14ac:dyDescent="0.4">
      <c r="A6" s="31" t="s">
        <v>100</v>
      </c>
      <c r="B6" s="5">
        <v>1.35503355704698</v>
      </c>
      <c r="C6" s="5">
        <v>1.310704960835509</v>
      </c>
      <c r="D6" s="5">
        <v>1.2835481425322215</v>
      </c>
      <c r="E6" s="31" t="s">
        <v>100</v>
      </c>
      <c r="F6" s="32">
        <f t="shared" si="0"/>
        <v>1.3164288868049034</v>
      </c>
      <c r="G6" s="32">
        <f t="shared" si="1"/>
        <v>2.9463125184587872E-2</v>
      </c>
      <c r="H6" s="32"/>
      <c r="I6" s="31" t="s">
        <v>100</v>
      </c>
      <c r="J6" s="5">
        <v>0.745</v>
      </c>
      <c r="K6" s="5">
        <v>0.57450000000000001</v>
      </c>
      <c r="L6" s="5">
        <v>0.65949999999999998</v>
      </c>
      <c r="N6" s="31" t="s">
        <v>100</v>
      </c>
      <c r="O6" s="33">
        <v>1.0095000000000001</v>
      </c>
      <c r="P6" s="33">
        <v>0.753</v>
      </c>
      <c r="Q6" s="33">
        <v>0.84650000000000003</v>
      </c>
      <c r="R6" s="32">
        <v>0.8696666666666667</v>
      </c>
      <c r="T6" s="31" t="s">
        <v>132</v>
      </c>
      <c r="U6" s="32">
        <f>STDEVPA(U2:U4)</f>
        <v>5.2493385826745415E-3</v>
      </c>
    </row>
    <row r="7" spans="1:22" ht="15.6" x14ac:dyDescent="0.4">
      <c r="A7" s="31" t="s">
        <v>101</v>
      </c>
      <c r="B7" s="5">
        <v>1.1688244432936303</v>
      </c>
      <c r="C7" s="5">
        <v>1.345005149330587</v>
      </c>
      <c r="D7" s="5">
        <v>1.1654175588865097</v>
      </c>
      <c r="E7" s="31" t="s">
        <v>101</v>
      </c>
      <c r="F7" s="32">
        <f t="shared" si="0"/>
        <v>1.2264157171702423</v>
      </c>
      <c r="G7" s="32">
        <f t="shared" si="1"/>
        <v>8.3866925464991318E-2</v>
      </c>
      <c r="H7" s="32"/>
      <c r="I7" s="31" t="s">
        <v>101</v>
      </c>
      <c r="J7" s="5">
        <v>0.96550000000000002</v>
      </c>
      <c r="K7" s="5">
        <v>0.97099999999999997</v>
      </c>
      <c r="L7" s="5">
        <v>0.93399999999999994</v>
      </c>
      <c r="N7" s="31" t="s">
        <v>101</v>
      </c>
      <c r="O7" s="33">
        <v>1.1285000000000001</v>
      </c>
      <c r="P7" s="33">
        <v>1.306</v>
      </c>
      <c r="Q7" s="33">
        <v>1.0885</v>
      </c>
      <c r="R7" s="32">
        <v>1.1743333333333332</v>
      </c>
    </row>
    <row r="8" spans="1:22" x14ac:dyDescent="0.25">
      <c r="A8" s="31" t="s">
        <v>10</v>
      </c>
      <c r="B8" s="5">
        <v>1.0490566037735849</v>
      </c>
      <c r="C8" s="5">
        <v>1.1942307692307692</v>
      </c>
      <c r="D8" s="5">
        <v>1.153433999025816</v>
      </c>
      <c r="E8" s="31" t="s">
        <v>10</v>
      </c>
      <c r="F8" s="32">
        <f t="shared" si="0"/>
        <v>1.13224045734339</v>
      </c>
      <c r="G8" s="32">
        <f t="shared" si="1"/>
        <v>6.1132420399386697E-2</v>
      </c>
      <c r="H8" s="32"/>
      <c r="I8" s="31" t="s">
        <v>10</v>
      </c>
      <c r="J8" s="5">
        <v>1.06</v>
      </c>
      <c r="K8" s="5">
        <v>1.04</v>
      </c>
      <c r="L8" s="5">
        <v>1.0265</v>
      </c>
      <c r="N8" s="31" t="s">
        <v>10</v>
      </c>
      <c r="O8" s="33">
        <v>1.1120000000000001</v>
      </c>
      <c r="P8" s="33">
        <v>1.242</v>
      </c>
      <c r="Q8" s="33">
        <v>1.1840000000000002</v>
      </c>
      <c r="R8" s="32">
        <v>1.1793333333333333</v>
      </c>
      <c r="T8" s="31" t="s">
        <v>133</v>
      </c>
      <c r="U8" s="31">
        <v>5.5E-2</v>
      </c>
    </row>
    <row r="9" spans="1:22" x14ac:dyDescent="0.25">
      <c r="A9" s="31" t="s">
        <v>11</v>
      </c>
      <c r="B9" s="5">
        <v>1.1029916625796958</v>
      </c>
      <c r="C9" s="5">
        <v>1.0584795321637428</v>
      </c>
      <c r="D9" s="5">
        <v>1.1295793758480326</v>
      </c>
      <c r="E9" s="31" t="s">
        <v>11</v>
      </c>
      <c r="F9" s="32">
        <f t="shared" si="0"/>
        <v>1.0970168568638237</v>
      </c>
      <c r="G9" s="32">
        <f t="shared" si="1"/>
        <v>2.933224244739821E-2</v>
      </c>
      <c r="H9" s="32"/>
      <c r="I9" s="31" t="s">
        <v>11</v>
      </c>
      <c r="J9" s="5">
        <v>1.0194999999999999</v>
      </c>
      <c r="K9" s="5">
        <v>0.68399999999999994</v>
      </c>
      <c r="L9" s="5">
        <v>0.73699999999999999</v>
      </c>
      <c r="N9" s="31" t="s">
        <v>11</v>
      </c>
      <c r="O9" s="33">
        <v>1.1244999999999998</v>
      </c>
      <c r="P9" s="33">
        <v>0.72399999999999998</v>
      </c>
      <c r="Q9" s="33">
        <v>0.83250000000000002</v>
      </c>
      <c r="R9" s="32">
        <v>0.89366666666666672</v>
      </c>
      <c r="T9" s="31" t="s">
        <v>135</v>
      </c>
      <c r="U9" s="31">
        <v>0.11</v>
      </c>
    </row>
    <row r="10" spans="1:22" ht="15.6" x14ac:dyDescent="0.4">
      <c r="A10" s="31" t="s">
        <v>102</v>
      </c>
      <c r="B10" s="5">
        <v>1.036883116883117</v>
      </c>
      <c r="C10" s="5">
        <v>0.68115942028985488</v>
      </c>
      <c r="D10" s="5">
        <v>0.95465062471078188</v>
      </c>
      <c r="E10" s="31" t="s">
        <v>102</v>
      </c>
      <c r="F10" s="32">
        <f t="shared" si="0"/>
        <v>0.89089772062791794</v>
      </c>
      <c r="G10" s="32">
        <f t="shared" si="1"/>
        <v>0.15205955338560193</v>
      </c>
      <c r="H10" s="32"/>
      <c r="I10" s="31" t="s">
        <v>102</v>
      </c>
      <c r="J10" s="5">
        <v>0.96249999999999991</v>
      </c>
      <c r="K10" s="5">
        <v>1.0695000000000001</v>
      </c>
      <c r="L10" s="5">
        <v>1.0805</v>
      </c>
      <c r="N10" s="31" t="s">
        <v>102</v>
      </c>
      <c r="O10" s="33">
        <v>0.998</v>
      </c>
      <c r="P10" s="33">
        <v>0.72849999999999993</v>
      </c>
      <c r="Q10" s="33">
        <v>1.0314999999999999</v>
      </c>
      <c r="R10" s="32">
        <v>0.91933333333333334</v>
      </c>
      <c r="T10" s="31" t="s">
        <v>134</v>
      </c>
      <c r="U10" s="31">
        <v>0.22</v>
      </c>
    </row>
    <row r="11" spans="1:22" ht="16.5" x14ac:dyDescent="0.25">
      <c r="A11" s="31" t="s">
        <v>106</v>
      </c>
      <c r="B11" s="5">
        <v>0.74689716312056742</v>
      </c>
      <c r="C11" s="5">
        <v>0.95833333333333337</v>
      </c>
      <c r="D11" s="5">
        <v>0.79389671361502356</v>
      </c>
      <c r="E11" s="31" t="s">
        <v>106</v>
      </c>
      <c r="F11" s="32">
        <f t="shared" si="0"/>
        <v>0.83304240335630819</v>
      </c>
      <c r="G11" s="32">
        <f t="shared" si="1"/>
        <v>9.0648045713630943E-2</v>
      </c>
      <c r="H11" s="32"/>
      <c r="I11" s="31" t="s">
        <v>106</v>
      </c>
      <c r="J11" s="5">
        <v>1.1279999999999999</v>
      </c>
      <c r="K11" s="5">
        <v>1.1160000000000001</v>
      </c>
      <c r="L11" s="5">
        <v>1.0649999999999999</v>
      </c>
      <c r="N11" s="31" t="s">
        <v>106</v>
      </c>
      <c r="O11" s="33">
        <v>0.84249999999999992</v>
      </c>
      <c r="P11" s="33">
        <v>1.0695000000000001</v>
      </c>
      <c r="Q11" s="33">
        <v>0.84550000000000003</v>
      </c>
      <c r="R11" s="32">
        <v>0.91916666666666658</v>
      </c>
    </row>
    <row r="12" spans="1:22" ht="16.5" x14ac:dyDescent="0.25">
      <c r="A12" s="31" t="s">
        <v>107</v>
      </c>
      <c r="B12" s="5">
        <v>0.69624573378839594</v>
      </c>
      <c r="C12" s="5">
        <v>0.83313325330132049</v>
      </c>
      <c r="D12" s="5">
        <v>0.8582317073170731</v>
      </c>
      <c r="E12" s="31" t="s">
        <v>107</v>
      </c>
      <c r="F12" s="32">
        <f t="shared" si="0"/>
        <v>0.79587023146892977</v>
      </c>
      <c r="G12" s="32">
        <f t="shared" si="1"/>
        <v>7.1186438324862794E-2</v>
      </c>
      <c r="H12" s="32"/>
      <c r="I12" s="31" t="s">
        <v>107</v>
      </c>
      <c r="J12" s="5">
        <v>0.73249999999999993</v>
      </c>
      <c r="K12" s="5">
        <v>0.41649999999999998</v>
      </c>
      <c r="L12" s="5">
        <v>0.65600000000000003</v>
      </c>
      <c r="N12" s="31" t="s">
        <v>107</v>
      </c>
      <c r="O12" s="33">
        <v>0.51</v>
      </c>
      <c r="P12" s="33">
        <v>0.34699999999999998</v>
      </c>
      <c r="Q12" s="33">
        <v>0.56299999999999994</v>
      </c>
      <c r="R12" s="32">
        <v>0.47333333333333333</v>
      </c>
    </row>
    <row r="13" spans="1:22" ht="16.5" x14ac:dyDescent="0.25">
      <c r="A13" s="31" t="s">
        <v>108</v>
      </c>
      <c r="B13" s="5">
        <v>0.74119885823025677</v>
      </c>
      <c r="C13" s="5">
        <v>0.76816608996539804</v>
      </c>
      <c r="D13" s="5">
        <v>0.69847127042699009</v>
      </c>
      <c r="E13" s="31" t="s">
        <v>108</v>
      </c>
      <c r="F13" s="32">
        <f t="shared" si="0"/>
        <v>0.73594540620754823</v>
      </c>
      <c r="G13" s="32">
        <f t="shared" si="1"/>
        <v>2.8694262332842637E-2</v>
      </c>
      <c r="H13" s="32"/>
      <c r="I13" s="31" t="s">
        <v>108</v>
      </c>
      <c r="J13" s="5">
        <v>1.0510000000000002</v>
      </c>
      <c r="K13" s="5">
        <v>1.0114999999999998</v>
      </c>
      <c r="L13" s="5">
        <v>0.9484999999999999</v>
      </c>
      <c r="N13" s="31" t="s">
        <v>108</v>
      </c>
      <c r="O13" s="33">
        <v>0.77900000000000003</v>
      </c>
      <c r="P13" s="33">
        <v>0.77700000000000002</v>
      </c>
      <c r="Q13" s="33">
        <v>0.66249999999999998</v>
      </c>
      <c r="R13" s="32">
        <v>0.73950000000000005</v>
      </c>
    </row>
    <row r="14" spans="1:22" ht="15.6" x14ac:dyDescent="0.4">
      <c r="A14" s="31" t="s">
        <v>103</v>
      </c>
      <c r="B14" s="5">
        <v>0.74999999999999989</v>
      </c>
      <c r="C14" s="5">
        <v>0.72564507635597686</v>
      </c>
      <c r="D14" s="5">
        <v>0.68629441624365473</v>
      </c>
      <c r="E14" s="31" t="s">
        <v>103</v>
      </c>
      <c r="F14" s="32">
        <f t="shared" si="0"/>
        <v>0.72064649753321053</v>
      </c>
      <c r="G14" s="32">
        <f t="shared" si="1"/>
        <v>2.6246773682616478E-2</v>
      </c>
      <c r="H14" s="32"/>
      <c r="I14" s="31" t="s">
        <v>103</v>
      </c>
      <c r="J14" s="5">
        <v>1.1600000000000001</v>
      </c>
      <c r="K14" s="5">
        <v>0.94950000000000001</v>
      </c>
      <c r="L14" s="5">
        <v>0.98499999999999999</v>
      </c>
      <c r="N14" s="31" t="s">
        <v>103</v>
      </c>
      <c r="O14" s="33">
        <v>0.87</v>
      </c>
      <c r="P14" s="33">
        <v>0.68900000000000006</v>
      </c>
      <c r="Q14" s="33">
        <v>0.67599999999999993</v>
      </c>
      <c r="R14" s="32">
        <v>0.74500000000000011</v>
      </c>
    </row>
    <row r="15" spans="1:22" ht="16.5" x14ac:dyDescent="0.25">
      <c r="A15" s="31" t="s">
        <v>109</v>
      </c>
      <c r="B15" s="5">
        <v>0.6547788873038517</v>
      </c>
      <c r="C15" s="5">
        <v>0.75302325581395346</v>
      </c>
      <c r="D15" s="5">
        <v>0.72247090420769911</v>
      </c>
      <c r="E15" s="31" t="s">
        <v>109</v>
      </c>
      <c r="F15" s="32">
        <f t="shared" si="0"/>
        <v>0.71009101577516809</v>
      </c>
      <c r="G15" s="32">
        <f t="shared" si="1"/>
        <v>4.1052285475870934E-2</v>
      </c>
      <c r="H15" s="32"/>
      <c r="I15" s="31" t="s">
        <v>109</v>
      </c>
      <c r="J15" s="5">
        <v>1.0514999999999999</v>
      </c>
      <c r="K15" s="5">
        <v>1.075</v>
      </c>
      <c r="L15" s="5">
        <v>1.117</v>
      </c>
      <c r="N15" s="31" t="s">
        <v>109</v>
      </c>
      <c r="O15" s="33">
        <v>0.6885</v>
      </c>
      <c r="P15" s="33">
        <v>0.80949999999999989</v>
      </c>
      <c r="Q15" s="33">
        <v>0.80699999999999994</v>
      </c>
      <c r="R15" s="32">
        <v>0.7683333333333332</v>
      </c>
    </row>
    <row r="16" spans="1:22" ht="16.5" x14ac:dyDescent="0.25">
      <c r="A16" s="31" t="s">
        <v>110</v>
      </c>
      <c r="B16" s="5">
        <v>0.68942189421894229</v>
      </c>
      <c r="C16" s="5">
        <v>0.75611210494931425</v>
      </c>
      <c r="D16" s="5">
        <v>0.67608044501497655</v>
      </c>
      <c r="E16" s="31" t="s">
        <v>110</v>
      </c>
      <c r="F16" s="32">
        <f t="shared" si="0"/>
        <v>0.70720481472774432</v>
      </c>
      <c r="G16" s="32">
        <f t="shared" si="1"/>
        <v>3.5008959275478313E-2</v>
      </c>
      <c r="H16" s="32"/>
      <c r="I16" s="31" t="s">
        <v>110</v>
      </c>
      <c r="J16" s="5">
        <v>0.81299999999999994</v>
      </c>
      <c r="K16" s="5">
        <v>0.83850000000000002</v>
      </c>
      <c r="L16" s="5">
        <v>1.1684999999999999</v>
      </c>
      <c r="N16" s="31" t="s">
        <v>110</v>
      </c>
      <c r="O16" s="33">
        <v>0.5605</v>
      </c>
      <c r="P16" s="33">
        <v>0.63400000000000001</v>
      </c>
      <c r="Q16" s="33">
        <v>0.79</v>
      </c>
      <c r="R16" s="32">
        <v>0.66150000000000009</v>
      </c>
    </row>
    <row r="17" spans="1:18" ht="16.5" x14ac:dyDescent="0.25">
      <c r="A17" s="31" t="s">
        <v>111</v>
      </c>
      <c r="B17" s="5">
        <v>0.7270833333333333</v>
      </c>
      <c r="C17" s="5">
        <v>0.65688487584650124</v>
      </c>
      <c r="D17" s="5">
        <v>0.71928571428571442</v>
      </c>
      <c r="E17" s="31" t="s">
        <v>111</v>
      </c>
      <c r="F17" s="32">
        <f t="shared" si="0"/>
        <v>0.70108464115518299</v>
      </c>
      <c r="G17" s="32">
        <f t="shared" si="1"/>
        <v>3.1415655924075574E-2</v>
      </c>
      <c r="H17" s="32"/>
      <c r="I17" s="31" t="s">
        <v>111</v>
      </c>
      <c r="J17" s="5">
        <v>1.2</v>
      </c>
      <c r="K17" s="5">
        <v>1.1074999999999999</v>
      </c>
      <c r="L17" s="5">
        <v>0.7</v>
      </c>
      <c r="N17" s="31" t="s">
        <v>111</v>
      </c>
      <c r="O17" s="33">
        <v>0.87249999999999994</v>
      </c>
      <c r="P17" s="33">
        <v>0.72750000000000004</v>
      </c>
      <c r="Q17" s="33">
        <v>0.50350000000000006</v>
      </c>
      <c r="R17" s="32">
        <v>0.70116666666666683</v>
      </c>
    </row>
    <row r="18" spans="1:18" ht="16.5" x14ac:dyDescent="0.25">
      <c r="A18" s="31" t="s">
        <v>112</v>
      </c>
      <c r="B18" s="5">
        <v>0.59390444810543652</v>
      </c>
      <c r="C18" s="5">
        <v>0.68614891913530818</v>
      </c>
      <c r="D18" s="5">
        <v>0.60956790123456794</v>
      </c>
      <c r="E18" s="31" t="s">
        <v>112</v>
      </c>
      <c r="F18" s="32">
        <f t="shared" si="0"/>
        <v>0.62987375615843755</v>
      </c>
      <c r="G18" s="32">
        <f t="shared" si="1"/>
        <v>4.0303071984131578E-2</v>
      </c>
      <c r="H18" s="32"/>
      <c r="I18" s="31" t="s">
        <v>112</v>
      </c>
      <c r="J18" s="5">
        <v>0.60699999999999998</v>
      </c>
      <c r="K18" s="5">
        <v>0.62450000000000006</v>
      </c>
      <c r="L18" s="5">
        <v>0.64800000000000002</v>
      </c>
      <c r="N18" s="31" t="s">
        <v>112</v>
      </c>
      <c r="O18" s="33">
        <v>0.36049999999999999</v>
      </c>
      <c r="P18" s="33">
        <v>0.42849999999999999</v>
      </c>
      <c r="Q18" s="33">
        <v>0.39500000000000002</v>
      </c>
      <c r="R18" s="32">
        <v>0.39466666666666667</v>
      </c>
    </row>
    <row r="19" spans="1:18" x14ac:dyDescent="0.25">
      <c r="A19" s="31" t="s">
        <v>12</v>
      </c>
      <c r="B19" s="5">
        <v>0.5619489559164732</v>
      </c>
      <c r="C19" s="5">
        <v>0.51698464402047462</v>
      </c>
      <c r="D19" s="5">
        <v>0.62320185614849177</v>
      </c>
      <c r="E19" s="31" t="s">
        <v>12</v>
      </c>
      <c r="F19" s="32">
        <f t="shared" si="0"/>
        <v>0.56737848536181323</v>
      </c>
      <c r="G19" s="32">
        <f t="shared" si="1"/>
        <v>4.3532622867304235E-2</v>
      </c>
      <c r="H19" s="32"/>
      <c r="I19" s="31" t="s">
        <v>12</v>
      </c>
      <c r="J19" s="5">
        <v>1.0775000000000001</v>
      </c>
      <c r="K19" s="5">
        <v>1.0745</v>
      </c>
      <c r="L19" s="5">
        <v>1.0775000000000001</v>
      </c>
      <c r="N19" s="31" t="s">
        <v>12</v>
      </c>
      <c r="O19" s="33">
        <v>0.60549999999999993</v>
      </c>
      <c r="P19" s="33">
        <v>0.55549999999999999</v>
      </c>
      <c r="Q19" s="33">
        <v>0.67149999999999999</v>
      </c>
      <c r="R19" s="32">
        <v>0.61083333333333334</v>
      </c>
    </row>
    <row r="20" spans="1:18" ht="16.5" x14ac:dyDescent="0.25">
      <c r="A20" s="31" t="s">
        <v>113</v>
      </c>
      <c r="B20" s="5">
        <v>0.57566399011735647</v>
      </c>
      <c r="C20" s="5">
        <v>0.57419354838709669</v>
      </c>
      <c r="D20" s="5">
        <v>0.54980842911877392</v>
      </c>
      <c r="E20" s="31" t="s">
        <v>113</v>
      </c>
      <c r="F20" s="32">
        <f t="shared" si="0"/>
        <v>0.56655532254107566</v>
      </c>
      <c r="G20" s="32">
        <f t="shared" si="1"/>
        <v>1.1857047951716961E-2</v>
      </c>
      <c r="H20" s="32"/>
      <c r="I20" s="31" t="s">
        <v>113</v>
      </c>
      <c r="J20" s="5">
        <v>0.8095</v>
      </c>
      <c r="K20" s="5">
        <v>0.77500000000000002</v>
      </c>
      <c r="L20" s="5">
        <v>0.78300000000000003</v>
      </c>
      <c r="N20" s="31" t="s">
        <v>113</v>
      </c>
      <c r="O20" s="33">
        <v>0.46600000000000008</v>
      </c>
      <c r="P20" s="33">
        <v>0.44499999999999995</v>
      </c>
      <c r="Q20" s="33">
        <v>0.43049999999999999</v>
      </c>
      <c r="R20" s="32">
        <v>0.44716666666666666</v>
      </c>
    </row>
    <row r="21" spans="1:18" ht="16.5" x14ac:dyDescent="0.25">
      <c r="A21" s="31" t="s">
        <v>114</v>
      </c>
      <c r="B21" s="5">
        <v>0.44935189630340849</v>
      </c>
      <c r="C21" s="5">
        <v>0.52578947368421058</v>
      </c>
      <c r="D21" s="5">
        <v>0.69606377678126574</v>
      </c>
      <c r="E21" s="31" t="s">
        <v>114</v>
      </c>
      <c r="F21" s="32">
        <f t="shared" si="0"/>
        <v>0.55706838225629485</v>
      </c>
      <c r="G21" s="32">
        <f t="shared" si="1"/>
        <v>0.10311956032788953</v>
      </c>
      <c r="H21" s="32"/>
      <c r="I21" s="31" t="s">
        <v>114</v>
      </c>
      <c r="J21" s="5">
        <v>1.0415000000000001</v>
      </c>
      <c r="K21" s="5">
        <v>0.95</v>
      </c>
      <c r="L21" s="5">
        <v>1.0034999999999998</v>
      </c>
      <c r="N21" s="31" t="s">
        <v>114</v>
      </c>
      <c r="O21" s="33">
        <v>0.46799999999999997</v>
      </c>
      <c r="P21" s="33">
        <v>0.49950000000000006</v>
      </c>
      <c r="Q21" s="33">
        <v>0.69850000000000001</v>
      </c>
      <c r="R21" s="32">
        <v>0.55533333333333335</v>
      </c>
    </row>
    <row r="22" spans="1:18" ht="16.5" x14ac:dyDescent="0.25">
      <c r="A22" s="31" t="s">
        <v>115</v>
      </c>
      <c r="B22" s="5">
        <v>0.4348188254893795</v>
      </c>
      <c r="C22" s="5">
        <v>0.64635272391505061</v>
      </c>
      <c r="D22" s="5">
        <v>0.37433155080213903</v>
      </c>
      <c r="E22" s="31" t="s">
        <v>115</v>
      </c>
      <c r="F22" s="32">
        <f t="shared" si="0"/>
        <v>0.48516770006885634</v>
      </c>
      <c r="G22" s="32">
        <f t="shared" si="1"/>
        <v>0.11661942815270557</v>
      </c>
      <c r="H22" s="32"/>
      <c r="I22" s="31" t="s">
        <v>115</v>
      </c>
      <c r="J22" s="5">
        <v>1.2004999999999999</v>
      </c>
      <c r="K22" s="5">
        <v>1.0830000000000002</v>
      </c>
      <c r="L22" s="5">
        <v>1.0285</v>
      </c>
      <c r="N22" s="31" t="s">
        <v>115</v>
      </c>
      <c r="O22" s="33">
        <v>0.52200000000000002</v>
      </c>
      <c r="P22" s="33">
        <v>0.7</v>
      </c>
      <c r="Q22" s="33">
        <v>0.38500000000000001</v>
      </c>
      <c r="R22" s="32">
        <v>0.53566666666666662</v>
      </c>
    </row>
    <row r="23" spans="1:18" ht="16.5" x14ac:dyDescent="0.25">
      <c r="A23" s="31" t="s">
        <v>116</v>
      </c>
      <c r="B23" s="5">
        <v>0.44368421052631579</v>
      </c>
      <c r="C23" s="5">
        <v>0.44177018633540366</v>
      </c>
      <c r="D23" s="5">
        <v>0.50708661417322842</v>
      </c>
      <c r="E23" s="31" t="s">
        <v>116</v>
      </c>
      <c r="F23" s="32">
        <f t="shared" si="0"/>
        <v>0.46418033701164929</v>
      </c>
      <c r="G23" s="32">
        <f t="shared" si="1"/>
        <v>3.0349380411583742E-2</v>
      </c>
      <c r="H23" s="32"/>
      <c r="I23" s="31" t="s">
        <v>116</v>
      </c>
      <c r="J23" s="5">
        <v>0.95</v>
      </c>
      <c r="K23" s="5">
        <v>0.64400000000000002</v>
      </c>
      <c r="L23" s="5">
        <v>0.9524999999999999</v>
      </c>
      <c r="N23" s="31" t="s">
        <v>116</v>
      </c>
      <c r="O23" s="33">
        <v>0.42149999999999999</v>
      </c>
      <c r="P23" s="33">
        <v>0.28449999999999998</v>
      </c>
      <c r="Q23" s="33">
        <v>0.48300000000000004</v>
      </c>
      <c r="R23" s="32">
        <v>0.39633333333333337</v>
      </c>
    </row>
    <row r="24" spans="1:18" ht="16.5" x14ac:dyDescent="0.25">
      <c r="A24" s="31" t="s">
        <v>117</v>
      </c>
      <c r="B24" s="5">
        <v>0.43468593663146193</v>
      </c>
      <c r="C24" s="5">
        <v>0.46170212765957452</v>
      </c>
      <c r="D24" s="5">
        <v>0.41297935103244843</v>
      </c>
      <c r="E24" s="31" t="s">
        <v>117</v>
      </c>
      <c r="F24" s="32">
        <f t="shared" si="0"/>
        <v>0.43645580510782828</v>
      </c>
      <c r="G24" s="32">
        <f t="shared" si="1"/>
        <v>1.9930321395333506E-2</v>
      </c>
      <c r="H24" s="32"/>
      <c r="I24" s="31" t="s">
        <v>117</v>
      </c>
      <c r="J24" s="5">
        <v>0.89949999999999997</v>
      </c>
      <c r="K24" s="5">
        <v>0.47</v>
      </c>
      <c r="L24" s="5">
        <v>0.50849999999999995</v>
      </c>
      <c r="N24" s="31" t="s">
        <v>117</v>
      </c>
      <c r="O24" s="33">
        <v>0.39100000000000001</v>
      </c>
      <c r="P24" s="33">
        <v>0.21700000000000003</v>
      </c>
      <c r="Q24" s="33">
        <v>0.21</v>
      </c>
      <c r="R24" s="32">
        <v>0.27266666666666667</v>
      </c>
    </row>
    <row r="25" spans="1:18" x14ac:dyDescent="0.25">
      <c r="A25" s="31" t="s">
        <v>13</v>
      </c>
      <c r="B25" s="5">
        <v>0.42388613861386137</v>
      </c>
      <c r="C25" s="5">
        <v>0.42264150943396228</v>
      </c>
      <c r="D25" s="5">
        <v>0.43513853904282118</v>
      </c>
      <c r="E25" s="31" t="s">
        <v>13</v>
      </c>
      <c r="F25" s="32">
        <f t="shared" si="0"/>
        <v>0.42722206236354826</v>
      </c>
      <c r="G25" s="32">
        <f t="shared" si="1"/>
        <v>5.6208082282988379E-3</v>
      </c>
      <c r="H25" s="32"/>
      <c r="I25" s="31" t="s">
        <v>13</v>
      </c>
      <c r="J25" s="5">
        <v>0.80800000000000005</v>
      </c>
      <c r="K25" s="5">
        <v>0.92749999999999999</v>
      </c>
      <c r="L25" s="5">
        <v>0.79400000000000004</v>
      </c>
      <c r="N25" s="31" t="s">
        <v>13</v>
      </c>
      <c r="O25" s="33">
        <v>0.34250000000000003</v>
      </c>
      <c r="P25" s="33">
        <v>0.39200000000000002</v>
      </c>
      <c r="Q25" s="33">
        <v>0.34550000000000003</v>
      </c>
      <c r="R25" s="32">
        <v>0.36000000000000004</v>
      </c>
    </row>
    <row r="26" spans="1:18" ht="15.6" x14ac:dyDescent="0.4">
      <c r="A26" s="31" t="s">
        <v>104</v>
      </c>
      <c r="B26" s="5">
        <v>0.3480278422273782</v>
      </c>
      <c r="C26" s="5">
        <v>0.41043478260869565</v>
      </c>
      <c r="D26" s="5">
        <v>0.47868852459016398</v>
      </c>
      <c r="E26" s="31" t="s">
        <v>104</v>
      </c>
      <c r="F26" s="32">
        <f t="shared" si="0"/>
        <v>0.41238371647541266</v>
      </c>
      <c r="G26" s="32">
        <f t="shared" si="1"/>
        <v>5.3359799076894247E-2</v>
      </c>
      <c r="H26" s="32"/>
      <c r="I26" s="31" t="s">
        <v>104</v>
      </c>
      <c r="J26" s="5">
        <v>0.86199999999999999</v>
      </c>
      <c r="K26" s="5">
        <v>0.57499999999999996</v>
      </c>
      <c r="L26" s="5">
        <v>0.76249999999999996</v>
      </c>
      <c r="N26" s="31" t="s">
        <v>104</v>
      </c>
      <c r="O26" s="33">
        <v>0.3</v>
      </c>
      <c r="P26" s="33">
        <v>0.23599999999999999</v>
      </c>
      <c r="Q26" s="33">
        <v>0.36499999999999999</v>
      </c>
      <c r="R26" s="32">
        <v>0.30033333333333334</v>
      </c>
    </row>
    <row r="27" spans="1:18" ht="16.5" x14ac:dyDescent="0.25">
      <c r="A27" s="31" t="s">
        <v>118</v>
      </c>
      <c r="B27" s="5">
        <v>0.31733653269346135</v>
      </c>
      <c r="C27" s="5">
        <v>0.47588005215123858</v>
      </c>
      <c r="D27" s="5">
        <v>0.41895066562255284</v>
      </c>
      <c r="E27" s="31" t="s">
        <v>118</v>
      </c>
      <c r="F27" s="32">
        <f t="shared" si="0"/>
        <v>0.4040557501557509</v>
      </c>
      <c r="G27" s="32">
        <f t="shared" si="1"/>
        <v>6.5576447858394435E-2</v>
      </c>
      <c r="H27" s="32"/>
      <c r="I27" s="31" t="s">
        <v>118</v>
      </c>
      <c r="J27" s="29">
        <v>0.83349999999999991</v>
      </c>
      <c r="K27" s="5">
        <v>0.38350000000000001</v>
      </c>
      <c r="L27" s="5">
        <v>0.63850000000000007</v>
      </c>
      <c r="N27" s="31" t="s">
        <v>118</v>
      </c>
      <c r="O27" s="33">
        <v>0.26450000000000001</v>
      </c>
      <c r="P27" s="33">
        <v>0.1825</v>
      </c>
      <c r="Q27" s="33">
        <v>0.26750000000000002</v>
      </c>
      <c r="R27" s="32">
        <v>0.23816666666666667</v>
      </c>
    </row>
    <row r="28" spans="1:18" ht="16.5" x14ac:dyDescent="0.25">
      <c r="A28" s="31" t="s">
        <v>119</v>
      </c>
      <c r="B28" s="5">
        <v>0.32612312811980032</v>
      </c>
      <c r="C28" s="5">
        <v>0.30627962085308058</v>
      </c>
      <c r="D28" s="5">
        <v>0.50925925925925919</v>
      </c>
      <c r="E28" s="31" t="s">
        <v>119</v>
      </c>
      <c r="F28" s="32">
        <f t="shared" si="0"/>
        <v>0.38055400274404666</v>
      </c>
      <c r="G28" s="32">
        <f t="shared" si="1"/>
        <v>9.1368205579206108E-2</v>
      </c>
      <c r="H28" s="32"/>
      <c r="I28" s="31" t="s">
        <v>119</v>
      </c>
      <c r="J28" s="5">
        <v>0.90149999999999997</v>
      </c>
      <c r="K28" s="5">
        <v>0.84399999999999997</v>
      </c>
      <c r="L28" s="5">
        <v>0.81</v>
      </c>
      <c r="N28" s="31" t="s">
        <v>119</v>
      </c>
      <c r="O28" s="33">
        <v>0.29399999999999998</v>
      </c>
      <c r="P28" s="33">
        <v>0.25850000000000001</v>
      </c>
      <c r="Q28" s="33">
        <v>0.41249999999999998</v>
      </c>
      <c r="R28" s="32">
        <v>0.32166666666666666</v>
      </c>
    </row>
    <row r="29" spans="1:18" ht="16.5" x14ac:dyDescent="0.25">
      <c r="A29" s="31" t="s">
        <v>120</v>
      </c>
      <c r="B29" s="5">
        <v>0.32809295967190699</v>
      </c>
      <c r="C29" s="5">
        <v>0.45094339622641511</v>
      </c>
      <c r="D29" s="5">
        <v>0.36228956228956233</v>
      </c>
      <c r="E29" s="31" t="s">
        <v>120</v>
      </c>
      <c r="F29" s="32">
        <f t="shared" si="0"/>
        <v>0.38044197272929486</v>
      </c>
      <c r="G29" s="32">
        <f t="shared" si="1"/>
        <v>5.1769939437139728E-2</v>
      </c>
      <c r="H29" s="32"/>
      <c r="I29" s="31" t="s">
        <v>120</v>
      </c>
      <c r="J29" s="5">
        <v>0.73150000000000004</v>
      </c>
      <c r="K29" s="29">
        <v>0.79500000000000004</v>
      </c>
      <c r="L29" s="5">
        <v>0.74249999999999994</v>
      </c>
      <c r="N29" s="31" t="s">
        <v>120</v>
      </c>
      <c r="O29" s="33">
        <v>0.24</v>
      </c>
      <c r="P29" s="33">
        <v>0.35850000000000004</v>
      </c>
      <c r="Q29" s="33">
        <v>0.26900000000000002</v>
      </c>
      <c r="R29" s="32">
        <v>0.28916666666666668</v>
      </c>
    </row>
    <row r="30" spans="1:18" ht="15.6" x14ac:dyDescent="0.4">
      <c r="A30" s="31">
        <v>19606</v>
      </c>
      <c r="B30" s="5">
        <v>0.34262948207171312</v>
      </c>
      <c r="C30" s="5">
        <v>0.45454545454545459</v>
      </c>
      <c r="D30" s="5">
        <v>0.32569832402234633</v>
      </c>
      <c r="E30" s="31">
        <v>19606</v>
      </c>
      <c r="F30" s="32">
        <f t="shared" si="0"/>
        <v>0.37429108687983798</v>
      </c>
      <c r="G30" s="32">
        <f t="shared" si="1"/>
        <v>5.7167815393390532E-2</v>
      </c>
      <c r="H30" s="32"/>
      <c r="I30" s="31">
        <v>19606</v>
      </c>
      <c r="J30" s="5">
        <v>0.87850000000000006</v>
      </c>
      <c r="K30" s="5">
        <v>0.93500000000000005</v>
      </c>
      <c r="L30" s="5">
        <v>0.89500000000000002</v>
      </c>
      <c r="N30" s="31">
        <v>19606</v>
      </c>
      <c r="O30" s="33">
        <v>0.30099999999999999</v>
      </c>
      <c r="P30" s="33">
        <v>0.42500000000000004</v>
      </c>
      <c r="Q30" s="33">
        <v>0.29149999999999998</v>
      </c>
      <c r="R30" s="32">
        <v>0.33916666666666667</v>
      </c>
    </row>
    <row r="31" spans="1:18" ht="16.5" x14ac:dyDescent="0.25">
      <c r="A31" s="31" t="s">
        <v>121</v>
      </c>
      <c r="B31" s="5">
        <v>0.31906614785992216</v>
      </c>
      <c r="C31" s="5">
        <v>0.33951406649616367</v>
      </c>
      <c r="D31" s="5">
        <v>0.4001699235344095</v>
      </c>
      <c r="E31" s="31" t="s">
        <v>121</v>
      </c>
      <c r="F31" s="32">
        <f t="shared" si="0"/>
        <v>0.35291671263016511</v>
      </c>
      <c r="G31" s="32">
        <f t="shared" si="1"/>
        <v>3.4440081297903838E-2</v>
      </c>
      <c r="H31" s="32"/>
      <c r="I31" s="31" t="s">
        <v>121</v>
      </c>
      <c r="J31" s="5">
        <v>0.77100000000000002</v>
      </c>
      <c r="K31" s="29">
        <v>0.78200000000000003</v>
      </c>
      <c r="L31" s="5">
        <v>0.58850000000000002</v>
      </c>
      <c r="N31" s="31" t="s">
        <v>121</v>
      </c>
      <c r="O31" s="33">
        <v>0.246</v>
      </c>
      <c r="P31" s="33">
        <v>0.26550000000000001</v>
      </c>
      <c r="Q31" s="33">
        <v>0.23549999999999999</v>
      </c>
      <c r="R31" s="32">
        <v>0.24900000000000003</v>
      </c>
    </row>
    <row r="32" spans="1:18" ht="16.5" x14ac:dyDescent="0.25">
      <c r="A32" s="31" t="s">
        <v>122</v>
      </c>
      <c r="B32" s="5">
        <v>0.37009966777408637</v>
      </c>
      <c r="C32" s="5">
        <v>0.28098537336412627</v>
      </c>
      <c r="D32" s="5">
        <v>0.37268518518518517</v>
      </c>
      <c r="E32" s="31" t="s">
        <v>122</v>
      </c>
      <c r="F32" s="32">
        <f t="shared" si="0"/>
        <v>0.34125674210779927</v>
      </c>
      <c r="G32" s="32">
        <f t="shared" si="1"/>
        <v>4.2631362811492095E-2</v>
      </c>
      <c r="H32" s="32"/>
      <c r="I32" s="31" t="s">
        <v>122</v>
      </c>
      <c r="J32" s="5">
        <v>0.75249999999999995</v>
      </c>
      <c r="K32" s="29">
        <v>0.64949999999999997</v>
      </c>
      <c r="L32" s="5">
        <v>0.64800000000000002</v>
      </c>
      <c r="N32" s="31" t="s">
        <v>122</v>
      </c>
      <c r="O32" s="33">
        <v>0.27849999999999997</v>
      </c>
      <c r="P32" s="33">
        <v>0.1825</v>
      </c>
      <c r="Q32" s="33">
        <v>0.24149999999999999</v>
      </c>
      <c r="R32" s="32">
        <v>0.23416666666666663</v>
      </c>
    </row>
    <row r="33" spans="1:18" ht="16.5" x14ac:dyDescent="0.25">
      <c r="A33" s="31" t="s">
        <v>123</v>
      </c>
      <c r="B33" s="5">
        <v>0.26461038961038957</v>
      </c>
      <c r="C33" s="5">
        <v>0.35249307479224379</v>
      </c>
      <c r="D33" s="5">
        <v>0.36283961437335671</v>
      </c>
      <c r="E33" s="31" t="s">
        <v>123</v>
      </c>
      <c r="F33" s="32">
        <f t="shared" si="0"/>
        <v>0.32664769292533008</v>
      </c>
      <c r="G33" s="32">
        <f t="shared" si="1"/>
        <v>4.4069891250665856E-2</v>
      </c>
      <c r="H33" s="32"/>
      <c r="I33" s="31" t="s">
        <v>123</v>
      </c>
      <c r="J33" s="5">
        <v>0.92400000000000004</v>
      </c>
      <c r="K33" s="5">
        <v>0.72199999999999998</v>
      </c>
      <c r="L33" s="5">
        <v>0.57050000000000001</v>
      </c>
      <c r="N33" s="31" t="s">
        <v>123</v>
      </c>
      <c r="O33" s="33">
        <v>0.24449999999999997</v>
      </c>
      <c r="P33" s="33">
        <v>0.2545</v>
      </c>
      <c r="Q33" s="33">
        <v>0.20700000000000002</v>
      </c>
      <c r="R33" s="56">
        <v>0.23533333333333331</v>
      </c>
    </row>
    <row r="34" spans="1:18" ht="16.5" x14ac:dyDescent="0.25">
      <c r="A34" s="31" t="s">
        <v>124</v>
      </c>
      <c r="B34" s="5">
        <v>0.2994310099573258</v>
      </c>
      <c r="C34" s="5">
        <v>0.26819923371647503</v>
      </c>
      <c r="D34" s="5">
        <v>0.34092346616065783</v>
      </c>
      <c r="E34" s="31" t="s">
        <v>124</v>
      </c>
      <c r="F34" s="32">
        <f t="shared" si="0"/>
        <v>0.30285123661148622</v>
      </c>
      <c r="G34" s="32">
        <f t="shared" si="1"/>
        <v>2.978788298311082E-2</v>
      </c>
      <c r="H34" s="32"/>
      <c r="I34" s="31" t="s">
        <v>124</v>
      </c>
      <c r="J34" s="29">
        <v>0.70299999999999996</v>
      </c>
      <c r="K34" s="5">
        <v>0.65250000000000008</v>
      </c>
      <c r="L34" s="5">
        <v>0.79049999999999998</v>
      </c>
      <c r="N34" s="31" t="s">
        <v>124</v>
      </c>
      <c r="O34" s="33">
        <v>0.21050000000000002</v>
      </c>
      <c r="P34" s="33">
        <v>0.17499999999999999</v>
      </c>
      <c r="Q34" s="33">
        <v>0.26950000000000002</v>
      </c>
      <c r="R34" s="56">
        <v>0.21833333333333335</v>
      </c>
    </row>
    <row r="35" spans="1:18" ht="16.5" x14ac:dyDescent="0.25">
      <c r="A35" s="31" t="s">
        <v>125</v>
      </c>
      <c r="B35" s="5">
        <v>0.17275943396226415</v>
      </c>
      <c r="C35" s="5">
        <v>0.23563589412524211</v>
      </c>
      <c r="D35" s="5">
        <v>0.29934210526315791</v>
      </c>
      <c r="E35" s="31" t="s">
        <v>125</v>
      </c>
      <c r="F35" s="32">
        <f t="shared" ref="F35" si="2">AVERAGE(B35:D35)</f>
        <v>0.2359124777835547</v>
      </c>
      <c r="G35" s="32">
        <f t="shared" ref="G35" si="3">STDEVPA(B35:D35)</f>
        <v>5.16775292385874E-2</v>
      </c>
      <c r="H35" s="32"/>
      <c r="I35" s="31" t="s">
        <v>125</v>
      </c>
      <c r="J35" s="5">
        <v>0.84799999999999998</v>
      </c>
      <c r="K35" s="29">
        <v>0.77449999999999997</v>
      </c>
      <c r="L35" s="5">
        <v>0.45600000000000002</v>
      </c>
      <c r="N35" s="31" t="s">
        <v>125</v>
      </c>
      <c r="O35" s="33">
        <v>0.14649999999999999</v>
      </c>
      <c r="P35" s="33">
        <v>0.1825</v>
      </c>
      <c r="Q35" s="33">
        <v>0.13650000000000001</v>
      </c>
      <c r="R35" s="56">
        <v>0.15516666666666665</v>
      </c>
    </row>
    <row r="36" spans="1:18" x14ac:dyDescent="0.25">
      <c r="F36" s="33"/>
    </row>
  </sheetData>
  <mergeCells count="3">
    <mergeCell ref="J1:L1"/>
    <mergeCell ref="B1:D1"/>
    <mergeCell ref="O1:Q1"/>
  </mergeCells>
  <phoneticPr fontId="2" type="noConversion"/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6"/>
  <sheetViews>
    <sheetView topLeftCell="A4" zoomScale="40" zoomScaleNormal="40" workbookViewId="0">
      <selection activeCell="J26" sqref="J26"/>
    </sheetView>
  </sheetViews>
  <sheetFormatPr defaultRowHeight="16.5" x14ac:dyDescent="0.25"/>
  <cols>
    <col min="1" max="1" width="11.625" bestFit="1" customWidth="1"/>
    <col min="57" max="57" width="11.625" bestFit="1" customWidth="1"/>
  </cols>
  <sheetData>
    <row r="1" spans="1:60" ht="17.100000000000001" x14ac:dyDescent="0.4">
      <c r="A1" s="61" t="s">
        <v>25</v>
      </c>
      <c r="B1" s="61"/>
      <c r="C1" s="61"/>
      <c r="D1" s="61"/>
      <c r="E1" s="61" t="s">
        <v>26</v>
      </c>
      <c r="F1" s="61"/>
      <c r="G1" s="61"/>
      <c r="H1" s="61"/>
      <c r="I1" s="61" t="s">
        <v>27</v>
      </c>
      <c r="J1" s="61"/>
      <c r="K1" s="61"/>
      <c r="L1" s="61"/>
      <c r="M1" s="61" t="s">
        <v>28</v>
      </c>
      <c r="N1" s="61"/>
      <c r="O1" s="61"/>
      <c r="P1" s="61"/>
      <c r="Q1" s="61" t="s">
        <v>29</v>
      </c>
      <c r="R1" s="61"/>
      <c r="S1" s="61"/>
      <c r="T1" s="61"/>
      <c r="U1" s="61" t="s">
        <v>30</v>
      </c>
      <c r="V1" s="61"/>
      <c r="W1" s="61"/>
      <c r="X1" s="61"/>
      <c r="Y1" s="62" t="s">
        <v>31</v>
      </c>
      <c r="Z1" s="62"/>
      <c r="AA1" s="62"/>
      <c r="AB1" s="62"/>
      <c r="AC1" s="61" t="s">
        <v>32</v>
      </c>
      <c r="AD1" s="61"/>
      <c r="AE1" s="61"/>
      <c r="AF1" s="61"/>
      <c r="AG1" s="62" t="s">
        <v>33</v>
      </c>
      <c r="AH1" s="62"/>
      <c r="AI1" s="62"/>
      <c r="AJ1" s="62"/>
      <c r="AK1" s="61" t="s">
        <v>34</v>
      </c>
      <c r="AL1" s="61"/>
      <c r="AM1" s="61"/>
      <c r="AN1" s="61"/>
      <c r="AO1" s="61" t="s">
        <v>35</v>
      </c>
      <c r="AP1" s="61"/>
      <c r="AQ1" s="61"/>
      <c r="AR1" s="61"/>
      <c r="AS1" s="61" t="s">
        <v>36</v>
      </c>
      <c r="AT1" s="61"/>
      <c r="AU1" s="61"/>
      <c r="AV1" s="61"/>
      <c r="AW1" s="61" t="s">
        <v>37</v>
      </c>
      <c r="AX1" s="61"/>
      <c r="AY1" s="61"/>
      <c r="AZ1" s="61"/>
      <c r="BA1" s="61" t="s">
        <v>38</v>
      </c>
      <c r="BB1" s="61"/>
      <c r="BC1" s="61"/>
      <c r="BD1" s="61"/>
      <c r="BE1" s="61" t="s">
        <v>39</v>
      </c>
      <c r="BF1" s="61"/>
      <c r="BG1" s="61"/>
      <c r="BH1" s="61"/>
    </row>
    <row r="2" spans="1:60" ht="17.100000000000001" x14ac:dyDescent="0.4">
      <c r="A2" s="63" t="s">
        <v>40</v>
      </c>
      <c r="B2" s="63"/>
      <c r="C2" s="63" t="s">
        <v>41</v>
      </c>
      <c r="D2" s="63"/>
      <c r="E2" s="63" t="s">
        <v>42</v>
      </c>
      <c r="F2" s="63"/>
      <c r="G2" s="63" t="s">
        <v>43</v>
      </c>
      <c r="H2" s="63"/>
      <c r="I2" s="63" t="s">
        <v>44</v>
      </c>
      <c r="J2" s="63"/>
      <c r="K2" s="63" t="s">
        <v>41</v>
      </c>
      <c r="L2" s="63"/>
      <c r="M2" s="63" t="s">
        <v>45</v>
      </c>
      <c r="N2" s="63"/>
      <c r="O2" s="63" t="s">
        <v>43</v>
      </c>
      <c r="P2" s="63"/>
      <c r="Q2" s="63" t="s">
        <v>46</v>
      </c>
      <c r="R2" s="63"/>
      <c r="S2" s="63" t="s">
        <v>47</v>
      </c>
      <c r="T2" s="63"/>
      <c r="U2" s="63" t="s">
        <v>42</v>
      </c>
      <c r="V2" s="63"/>
      <c r="W2" s="63" t="s">
        <v>48</v>
      </c>
      <c r="X2" s="63"/>
      <c r="Y2" s="60" t="s">
        <v>46</v>
      </c>
      <c r="Z2" s="60"/>
      <c r="AA2" s="60" t="s">
        <v>43</v>
      </c>
      <c r="AB2" s="60"/>
      <c r="AC2" s="63" t="s">
        <v>46</v>
      </c>
      <c r="AD2" s="63"/>
      <c r="AE2" s="63" t="s">
        <v>41</v>
      </c>
      <c r="AF2" s="63"/>
      <c r="AG2" s="60" t="s">
        <v>49</v>
      </c>
      <c r="AH2" s="60"/>
      <c r="AI2" s="60" t="s">
        <v>43</v>
      </c>
      <c r="AJ2" s="60"/>
      <c r="AK2" s="63" t="s">
        <v>42</v>
      </c>
      <c r="AL2" s="63"/>
      <c r="AM2" s="63" t="s">
        <v>43</v>
      </c>
      <c r="AN2" s="63"/>
      <c r="AO2" s="63" t="s">
        <v>49</v>
      </c>
      <c r="AP2" s="63"/>
      <c r="AQ2" s="63" t="s">
        <v>41</v>
      </c>
      <c r="AR2" s="63"/>
      <c r="AS2" s="63" t="s">
        <v>42</v>
      </c>
      <c r="AT2" s="63"/>
      <c r="AU2" s="63" t="s">
        <v>43</v>
      </c>
      <c r="AV2" s="63"/>
      <c r="AW2" s="63" t="s">
        <v>42</v>
      </c>
      <c r="AX2" s="63"/>
      <c r="AY2" s="63" t="s">
        <v>50</v>
      </c>
      <c r="AZ2" s="63"/>
      <c r="BA2" s="63" t="s">
        <v>46</v>
      </c>
      <c r="BB2" s="63"/>
      <c r="BC2" s="63" t="s">
        <v>43</v>
      </c>
      <c r="BD2" s="63"/>
      <c r="BE2" s="63" t="s">
        <v>46</v>
      </c>
      <c r="BF2" s="63"/>
      <c r="BG2" s="63" t="s">
        <v>43</v>
      </c>
      <c r="BH2" s="63"/>
    </row>
    <row r="3" spans="1:60" ht="17.100000000000001" x14ac:dyDescent="0.35">
      <c r="A3" s="3" t="s">
        <v>14</v>
      </c>
      <c r="B3" s="4"/>
      <c r="C3" s="3" t="s">
        <v>22</v>
      </c>
      <c r="D3" s="4">
        <v>1.7621345160205364</v>
      </c>
      <c r="E3" s="3">
        <v>17978</v>
      </c>
      <c r="F3" s="4">
        <v>1.3387048064352562</v>
      </c>
      <c r="G3" s="3" t="s">
        <v>14</v>
      </c>
      <c r="H3" s="4">
        <v>0.83304240335630819</v>
      </c>
      <c r="I3" s="3"/>
      <c r="J3" s="4"/>
      <c r="K3" s="3" t="s">
        <v>14</v>
      </c>
      <c r="L3" s="4">
        <v>0.83304240335630819</v>
      </c>
      <c r="M3" s="3"/>
      <c r="N3" s="4"/>
      <c r="O3" s="3" t="s">
        <v>14</v>
      </c>
      <c r="P3" s="4">
        <v>0.83304240335630819</v>
      </c>
      <c r="Q3" s="3">
        <v>17978</v>
      </c>
      <c r="R3" s="4">
        <v>1.3387048064352562</v>
      </c>
      <c r="S3" s="3" t="s">
        <v>14</v>
      </c>
      <c r="T3" s="4">
        <v>0.83304240335630819</v>
      </c>
      <c r="U3" s="3">
        <v>17978</v>
      </c>
      <c r="V3" s="4">
        <v>1.3387048064352562</v>
      </c>
      <c r="W3" s="3" t="s">
        <v>14</v>
      </c>
      <c r="X3" s="4">
        <v>0.83304240335630819</v>
      </c>
      <c r="Y3" s="3" t="s">
        <v>18</v>
      </c>
      <c r="Z3" s="5"/>
      <c r="AA3" s="3" t="s">
        <v>14</v>
      </c>
      <c r="AB3" s="4">
        <v>0.83304240335630819</v>
      </c>
      <c r="AC3" s="3" t="s">
        <v>22</v>
      </c>
      <c r="AD3" s="4"/>
      <c r="AE3" s="3" t="s">
        <v>14</v>
      </c>
      <c r="AF3" s="4">
        <v>0.83304240335630819</v>
      </c>
      <c r="AG3" s="3" t="s">
        <v>0</v>
      </c>
      <c r="AH3" s="5">
        <v>0.38044197272929486</v>
      </c>
      <c r="AI3" s="3" t="s">
        <v>22</v>
      </c>
      <c r="AJ3" s="4">
        <v>1.7621345160205364</v>
      </c>
      <c r="AK3" s="3">
        <v>17978</v>
      </c>
      <c r="AL3" s="4">
        <v>1.3387048064352562</v>
      </c>
      <c r="AM3" s="3" t="s">
        <v>22</v>
      </c>
      <c r="AN3" s="4">
        <v>1.7621345160205364</v>
      </c>
      <c r="AO3" s="3">
        <v>17978</v>
      </c>
      <c r="AP3" s="4">
        <v>1.3387048064352562</v>
      </c>
      <c r="AQ3" s="3" t="s">
        <v>22</v>
      </c>
      <c r="AR3" s="4">
        <v>1.7621345160205364</v>
      </c>
      <c r="AS3" s="3">
        <v>17978</v>
      </c>
      <c r="AT3" s="4">
        <v>1.3387048064352562</v>
      </c>
      <c r="AU3" s="3" t="s">
        <v>22</v>
      </c>
      <c r="AV3" s="4">
        <v>1.7621345160205364</v>
      </c>
      <c r="AW3" s="3" t="s">
        <v>19</v>
      </c>
      <c r="AX3" s="4">
        <v>0.62987375615843755</v>
      </c>
      <c r="AY3" s="3" t="s">
        <v>22</v>
      </c>
      <c r="AZ3" s="4">
        <v>1.7621345160205364</v>
      </c>
      <c r="BA3" s="3" t="s">
        <v>51</v>
      </c>
      <c r="BB3" s="4">
        <v>1.7621345160205364</v>
      </c>
      <c r="BC3" s="3" t="s">
        <v>22</v>
      </c>
      <c r="BD3" s="4">
        <v>1.7621345160205364</v>
      </c>
      <c r="BE3" s="3">
        <v>17978</v>
      </c>
      <c r="BF3" s="4">
        <v>1.3387048064352562</v>
      </c>
      <c r="BG3" s="3" t="s">
        <v>9</v>
      </c>
      <c r="BH3" s="4">
        <v>0.38055400274404666</v>
      </c>
    </row>
    <row r="4" spans="1:60" ht="17.100000000000001" x14ac:dyDescent="0.35">
      <c r="A4" s="3" t="s">
        <v>3</v>
      </c>
      <c r="B4" s="4"/>
      <c r="C4" s="3" t="s">
        <v>17</v>
      </c>
      <c r="D4" s="4">
        <v>0.73594540620754823</v>
      </c>
      <c r="E4" s="3"/>
      <c r="F4" s="4"/>
      <c r="G4" s="3" t="s">
        <v>3</v>
      </c>
      <c r="H4" s="4">
        <v>0.79587023146892977</v>
      </c>
      <c r="I4" s="3"/>
      <c r="J4" s="4"/>
      <c r="K4" s="3" t="s">
        <v>3</v>
      </c>
      <c r="L4" s="4">
        <v>0.79587023146892977</v>
      </c>
      <c r="M4" s="3"/>
      <c r="N4" s="4"/>
      <c r="O4" s="3" t="s">
        <v>3</v>
      </c>
      <c r="P4" s="4">
        <v>0.79587023146892977</v>
      </c>
      <c r="Q4" s="3"/>
      <c r="R4" s="4"/>
      <c r="S4" s="3" t="s">
        <v>3</v>
      </c>
      <c r="T4" s="4">
        <v>0.79587023146892977</v>
      </c>
      <c r="U4" s="3"/>
      <c r="V4" s="4"/>
      <c r="W4" s="3" t="s">
        <v>3</v>
      </c>
      <c r="X4" s="4">
        <v>0.79587023146892977</v>
      </c>
      <c r="Y4" s="3" t="s">
        <v>15</v>
      </c>
      <c r="Z4" s="5"/>
      <c r="AA4" s="3" t="s">
        <v>3</v>
      </c>
      <c r="AB4" s="4">
        <v>0.79587023146892977</v>
      </c>
      <c r="AC4" s="3" t="s">
        <v>23</v>
      </c>
      <c r="AD4" s="4"/>
      <c r="AE4" s="3" t="s">
        <v>3</v>
      </c>
      <c r="AF4" s="4">
        <v>0.79587023146892977</v>
      </c>
      <c r="AG4" s="3" t="s">
        <v>15</v>
      </c>
      <c r="AH4" s="5">
        <v>0.2359124777835547</v>
      </c>
      <c r="AI4" s="3" t="s">
        <v>14</v>
      </c>
      <c r="AJ4" s="4">
        <v>0.83304240335630819</v>
      </c>
      <c r="AK4" s="3" t="s">
        <v>3</v>
      </c>
      <c r="AL4" s="4">
        <v>0.79587023146892977</v>
      </c>
      <c r="AM4" s="3" t="s">
        <v>4</v>
      </c>
      <c r="AN4" s="4">
        <v>0.70720481472774432</v>
      </c>
      <c r="AO4" s="3" t="s">
        <v>17</v>
      </c>
      <c r="AP4" s="4">
        <v>0.73594540620754823</v>
      </c>
      <c r="AQ4" s="3" t="s">
        <v>14</v>
      </c>
      <c r="AR4" s="4">
        <v>0.83304240335630819</v>
      </c>
      <c r="AS4" s="3"/>
      <c r="AT4" s="4"/>
      <c r="AU4" s="3" t="s">
        <v>14</v>
      </c>
      <c r="AV4" s="4">
        <v>0.83304240335630819</v>
      </c>
      <c r="AW4" s="3">
        <v>17978</v>
      </c>
      <c r="AX4" s="4">
        <v>1.3387048064352562</v>
      </c>
      <c r="AY4" s="3" t="s">
        <v>14</v>
      </c>
      <c r="AZ4" s="4">
        <v>0.83304240335630819</v>
      </c>
      <c r="BA4" s="3" t="s">
        <v>3</v>
      </c>
      <c r="BB4" s="4">
        <v>0.79587023146892977</v>
      </c>
      <c r="BC4" s="3" t="s">
        <v>14</v>
      </c>
      <c r="BD4" s="4">
        <v>0.83304240335630819</v>
      </c>
      <c r="BE4" s="3" t="s">
        <v>3</v>
      </c>
      <c r="BF4" s="4">
        <v>0.79587023146892977</v>
      </c>
      <c r="BG4" s="3" t="s">
        <v>8</v>
      </c>
      <c r="BH4" s="4">
        <v>0.35291671263016511</v>
      </c>
    </row>
    <row r="5" spans="1:60" ht="17.100000000000001" x14ac:dyDescent="0.35">
      <c r="A5" s="3" t="s">
        <v>19</v>
      </c>
      <c r="B5" s="4"/>
      <c r="C5" s="3" t="s">
        <v>20</v>
      </c>
      <c r="D5" s="4">
        <v>0.71009101577516809</v>
      </c>
      <c r="E5" s="3"/>
      <c r="F5" s="4"/>
      <c r="G5" s="3" t="s">
        <v>19</v>
      </c>
      <c r="H5" s="4">
        <v>0.62987375615843755</v>
      </c>
      <c r="I5" s="3"/>
      <c r="J5" s="4"/>
      <c r="K5" s="3" t="s">
        <v>19</v>
      </c>
      <c r="L5" s="4">
        <v>0.62987375615843755</v>
      </c>
      <c r="M5" s="3"/>
      <c r="N5" s="4"/>
      <c r="O5" s="3" t="s">
        <v>19</v>
      </c>
      <c r="P5" s="4">
        <v>0.62987375615843755</v>
      </c>
      <c r="Q5" s="3"/>
      <c r="R5" s="4"/>
      <c r="S5" s="3" t="s">
        <v>19</v>
      </c>
      <c r="T5" s="4">
        <v>0.62987375615843755</v>
      </c>
      <c r="U5" s="3"/>
      <c r="V5" s="4"/>
      <c r="W5" s="3" t="s">
        <v>19</v>
      </c>
      <c r="X5" s="4">
        <v>0.62987375615843755</v>
      </c>
      <c r="Y5" s="3">
        <v>17978</v>
      </c>
      <c r="Z5" s="5">
        <v>1.3387048064352562</v>
      </c>
      <c r="AA5" s="3" t="s">
        <v>19</v>
      </c>
      <c r="AB5" s="4">
        <v>0.62987375615843755</v>
      </c>
      <c r="AC5" s="3">
        <v>17978</v>
      </c>
      <c r="AD5" s="4">
        <v>1.3387048064352562</v>
      </c>
      <c r="AE5" s="3" t="s">
        <v>17</v>
      </c>
      <c r="AF5" s="4">
        <v>0.73594540620754823</v>
      </c>
      <c r="AG5" s="3">
        <v>17978</v>
      </c>
      <c r="AH5" s="5">
        <v>1.3387048064352562</v>
      </c>
      <c r="AI5" s="3" t="s">
        <v>3</v>
      </c>
      <c r="AJ5" s="4">
        <v>0.79587023146892977</v>
      </c>
      <c r="AK5" s="3" t="s">
        <v>17</v>
      </c>
      <c r="AL5" s="4">
        <v>0.73594540620754823</v>
      </c>
      <c r="AM5" s="3" t="s">
        <v>5</v>
      </c>
      <c r="AN5" s="4">
        <v>0.56655532254107566</v>
      </c>
      <c r="AO5" s="3" t="s">
        <v>0</v>
      </c>
      <c r="AP5" s="4">
        <v>0.38044197272929486</v>
      </c>
      <c r="AQ5" s="3" t="s">
        <v>3</v>
      </c>
      <c r="AR5" s="4">
        <v>0.79587023146892977</v>
      </c>
      <c r="AS5" s="3"/>
      <c r="AT5" s="4"/>
      <c r="AU5" s="3" t="s">
        <v>3</v>
      </c>
      <c r="AV5" s="4">
        <v>0.79587023146892977</v>
      </c>
      <c r="AW5" s="3"/>
      <c r="AX5" s="4"/>
      <c r="AY5" s="3" t="s">
        <v>3</v>
      </c>
      <c r="AZ5" s="4">
        <v>0.79587023146892977</v>
      </c>
      <c r="BA5" s="3" t="s">
        <v>17</v>
      </c>
      <c r="BB5" s="4">
        <v>0.73594540620754823</v>
      </c>
      <c r="BC5" s="3" t="s">
        <v>4</v>
      </c>
      <c r="BD5" s="4">
        <v>0.70720481472774432</v>
      </c>
      <c r="BE5" s="3" t="s">
        <v>17</v>
      </c>
      <c r="BF5" s="4">
        <v>0.73594540620754823</v>
      </c>
      <c r="BG5" s="3" t="s">
        <v>22</v>
      </c>
      <c r="BH5" s="4">
        <v>1.7621345160205364</v>
      </c>
    </row>
    <row r="6" spans="1:60" ht="17.100000000000001" x14ac:dyDescent="0.35">
      <c r="A6" s="3" t="s">
        <v>2</v>
      </c>
      <c r="B6" s="4"/>
      <c r="C6" s="3" t="s">
        <v>4</v>
      </c>
      <c r="D6" s="4">
        <v>0.70720481472774432</v>
      </c>
      <c r="E6" s="3"/>
      <c r="F6" s="4"/>
      <c r="G6" s="3" t="s">
        <v>2</v>
      </c>
      <c r="H6" s="4">
        <v>0.48516770006885634</v>
      </c>
      <c r="I6" s="3"/>
      <c r="J6" s="4"/>
      <c r="K6" s="3" t="s">
        <v>2</v>
      </c>
      <c r="L6" s="4">
        <v>0.48516770006885634</v>
      </c>
      <c r="M6" s="3"/>
      <c r="N6" s="4"/>
      <c r="O6" s="3" t="s">
        <v>2</v>
      </c>
      <c r="P6" s="4">
        <v>0.48516770006885634</v>
      </c>
      <c r="Q6" s="3"/>
      <c r="R6" s="4"/>
      <c r="S6" s="3" t="s">
        <v>2</v>
      </c>
      <c r="T6" s="4">
        <v>0.48516770006885634</v>
      </c>
      <c r="U6" s="3"/>
      <c r="V6" s="4"/>
      <c r="W6" s="3" t="s">
        <v>2</v>
      </c>
      <c r="X6" s="4">
        <v>0.48516770006885634</v>
      </c>
      <c r="Y6" s="3"/>
      <c r="Z6" s="6"/>
      <c r="AA6" s="3" t="s">
        <v>2</v>
      </c>
      <c r="AB6" s="4">
        <v>0.48516770006885634</v>
      </c>
      <c r="AC6" s="3" t="s">
        <v>0</v>
      </c>
      <c r="AD6" s="4">
        <v>0.38044197272929486</v>
      </c>
      <c r="AE6" s="3" t="s">
        <v>20</v>
      </c>
      <c r="AF6" s="4">
        <v>0.71009101577516809</v>
      </c>
      <c r="AG6" s="3"/>
      <c r="AH6" s="6"/>
      <c r="AI6" s="3" t="s">
        <v>17</v>
      </c>
      <c r="AJ6" s="4">
        <v>0.73594540620754823</v>
      </c>
      <c r="AK6" s="3" t="s">
        <v>18</v>
      </c>
      <c r="AL6" s="4">
        <v>0.70108464115518299</v>
      </c>
      <c r="AM6" s="3" t="s">
        <v>9</v>
      </c>
      <c r="AN6" s="4">
        <v>0.38055400274404666</v>
      </c>
      <c r="AO6" s="3"/>
      <c r="AP6" s="4"/>
      <c r="AQ6" s="3" t="s">
        <v>20</v>
      </c>
      <c r="AR6" s="4">
        <v>0.71009101577516809</v>
      </c>
      <c r="AS6" s="3"/>
      <c r="AT6" s="4"/>
      <c r="AU6" s="3" t="s">
        <v>17</v>
      </c>
      <c r="AV6" s="4">
        <v>0.73594540620754823</v>
      </c>
      <c r="AW6" s="3"/>
      <c r="AX6" s="4"/>
      <c r="AY6" s="3" t="s">
        <v>17</v>
      </c>
      <c r="AZ6" s="4">
        <v>0.73594540620754823</v>
      </c>
      <c r="BA6" s="3" t="s">
        <v>19</v>
      </c>
      <c r="BB6" s="4">
        <v>0.62987375615843755</v>
      </c>
      <c r="BC6" s="3" t="s">
        <v>18</v>
      </c>
      <c r="BD6" s="4">
        <v>0.70108464115518299</v>
      </c>
      <c r="BE6" s="3" t="s">
        <v>20</v>
      </c>
      <c r="BF6" s="4">
        <v>0.71009101577516809</v>
      </c>
      <c r="BG6" s="3" t="s">
        <v>14</v>
      </c>
      <c r="BH6" s="4">
        <v>0.83304240335630819</v>
      </c>
    </row>
    <row r="7" spans="1:60" ht="17.100000000000001" x14ac:dyDescent="0.35">
      <c r="A7" s="3" t="s">
        <v>0</v>
      </c>
      <c r="B7" s="4"/>
      <c r="C7" s="3" t="s">
        <v>5</v>
      </c>
      <c r="D7" s="4">
        <v>0.56655532254107566</v>
      </c>
      <c r="E7" s="3"/>
      <c r="F7" s="4"/>
      <c r="G7" s="3" t="s">
        <v>0</v>
      </c>
      <c r="H7" s="4">
        <v>0.38044197272929486</v>
      </c>
      <c r="I7" s="3"/>
      <c r="J7" s="4"/>
      <c r="K7" s="3" t="s">
        <v>0</v>
      </c>
      <c r="L7" s="4">
        <v>0.38044197272929486</v>
      </c>
      <c r="M7" s="3"/>
      <c r="N7" s="4"/>
      <c r="O7" s="3" t="s">
        <v>0</v>
      </c>
      <c r="P7" s="4">
        <v>0.38044197272929486</v>
      </c>
      <c r="Q7" s="3"/>
      <c r="R7" s="4"/>
      <c r="S7" s="3" t="s">
        <v>0</v>
      </c>
      <c r="T7" s="4">
        <v>0.38044197272929486</v>
      </c>
      <c r="U7" s="3"/>
      <c r="V7" s="4"/>
      <c r="W7" s="3" t="s">
        <v>0</v>
      </c>
      <c r="X7" s="4">
        <v>0.38044197272929486</v>
      </c>
      <c r="Y7" s="3"/>
      <c r="Z7" s="6"/>
      <c r="AA7" s="3" t="s">
        <v>0</v>
      </c>
      <c r="AB7" s="4">
        <v>0.38044197272929486</v>
      </c>
      <c r="AC7" s="3" t="s">
        <v>15</v>
      </c>
      <c r="AD7" s="4">
        <v>0.2359124777835547</v>
      </c>
      <c r="AE7" s="3" t="s">
        <v>4</v>
      </c>
      <c r="AF7" s="4">
        <v>0.70720481472774432</v>
      </c>
      <c r="AG7" s="3"/>
      <c r="AH7" s="6"/>
      <c r="AI7" s="3" t="s">
        <v>20</v>
      </c>
      <c r="AJ7" s="4">
        <v>0.71009101577516809</v>
      </c>
      <c r="AK7" s="3" t="s">
        <v>2</v>
      </c>
      <c r="AL7" s="4">
        <v>0.48516770006885634</v>
      </c>
      <c r="AM7" s="3" t="s">
        <v>16</v>
      </c>
      <c r="AN7" s="4">
        <v>0.4040557501557509</v>
      </c>
      <c r="AO7" s="3"/>
      <c r="AP7" s="4"/>
      <c r="AQ7" s="3" t="s">
        <v>4</v>
      </c>
      <c r="AR7" s="4">
        <v>0.70720481472774432</v>
      </c>
      <c r="AS7" s="3"/>
      <c r="AT7" s="4"/>
      <c r="AU7" s="3" t="s">
        <v>20</v>
      </c>
      <c r="AV7" s="4">
        <v>0.71009101577516809</v>
      </c>
      <c r="AW7" s="3"/>
      <c r="AX7" s="4"/>
      <c r="AY7" s="3" t="s">
        <v>20</v>
      </c>
      <c r="AZ7" s="4">
        <v>0.71009101577516809</v>
      </c>
      <c r="BA7" s="3" t="s">
        <v>8</v>
      </c>
      <c r="BB7" s="4">
        <v>0.35291671263016511</v>
      </c>
      <c r="BC7" s="3" t="s">
        <v>5</v>
      </c>
      <c r="BD7" s="4">
        <v>0.56655532254107566</v>
      </c>
      <c r="BE7" s="3" t="s">
        <v>4</v>
      </c>
      <c r="BF7" s="4">
        <v>0.70720481472774432</v>
      </c>
      <c r="BG7" s="3" t="s">
        <v>24</v>
      </c>
      <c r="BH7" s="4">
        <v>0.46418033701164929</v>
      </c>
    </row>
    <row r="8" spans="1:60" ht="17.100000000000001" x14ac:dyDescent="0.35">
      <c r="A8" s="3" t="s">
        <v>8</v>
      </c>
      <c r="B8" s="4"/>
      <c r="C8" s="3" t="s">
        <v>1</v>
      </c>
      <c r="D8" s="4">
        <v>0.55706838225629485</v>
      </c>
      <c r="E8" s="3"/>
      <c r="F8" s="4"/>
      <c r="G8" s="3" t="s">
        <v>8</v>
      </c>
      <c r="H8" s="4">
        <v>0.35291671263016511</v>
      </c>
      <c r="I8" s="3"/>
      <c r="J8" s="4"/>
      <c r="K8" s="3" t="s">
        <v>8</v>
      </c>
      <c r="L8" s="4">
        <v>0.35291671263016511</v>
      </c>
      <c r="M8" s="3"/>
      <c r="N8" s="4"/>
      <c r="O8" s="3" t="s">
        <v>8</v>
      </c>
      <c r="P8" s="4">
        <v>0.35291671263016511</v>
      </c>
      <c r="Q8" s="3"/>
      <c r="R8" s="4"/>
      <c r="S8" s="3" t="s">
        <v>8</v>
      </c>
      <c r="T8" s="4">
        <v>0.35291671263016511</v>
      </c>
      <c r="U8" s="3"/>
      <c r="V8" s="4"/>
      <c r="W8" s="3" t="s">
        <v>8</v>
      </c>
      <c r="X8" s="4">
        <v>0.35291671263016511</v>
      </c>
      <c r="Y8" s="3"/>
      <c r="Z8" s="6"/>
      <c r="AA8" s="3" t="s">
        <v>8</v>
      </c>
      <c r="AB8" s="4">
        <v>0.35291671263016511</v>
      </c>
      <c r="AC8" s="3"/>
      <c r="AD8" s="4"/>
      <c r="AE8" s="3" t="s">
        <v>18</v>
      </c>
      <c r="AF8" s="4">
        <v>0.70108464115518299</v>
      </c>
      <c r="AG8" s="3"/>
      <c r="AH8" s="6"/>
      <c r="AI8" s="3" t="s">
        <v>4</v>
      </c>
      <c r="AJ8" s="4">
        <v>0.70720481472774432</v>
      </c>
      <c r="AK8" s="3" t="s">
        <v>24</v>
      </c>
      <c r="AL8" s="4">
        <v>0.46418033701164929</v>
      </c>
      <c r="AM8" s="3"/>
      <c r="AN8" s="4"/>
      <c r="AO8" s="3"/>
      <c r="AP8" s="4"/>
      <c r="AQ8" s="3" t="s">
        <v>18</v>
      </c>
      <c r="AR8" s="4">
        <v>0.70108464115518299</v>
      </c>
      <c r="AS8" s="3"/>
      <c r="AT8" s="4"/>
      <c r="AU8" s="3" t="s">
        <v>4</v>
      </c>
      <c r="AV8" s="4">
        <v>0.70720481472774432</v>
      </c>
      <c r="AW8" s="3"/>
      <c r="AX8" s="4"/>
      <c r="AY8" s="3" t="s">
        <v>4</v>
      </c>
      <c r="AZ8" s="4">
        <v>0.70720481472774432</v>
      </c>
      <c r="BA8" s="3">
        <v>17978</v>
      </c>
      <c r="BB8" s="4">
        <v>1.3387048064352562</v>
      </c>
      <c r="BC8" s="3" t="s">
        <v>2</v>
      </c>
      <c r="BD8" s="4">
        <v>0.48516770006885634</v>
      </c>
      <c r="BE8" s="3" t="s">
        <v>18</v>
      </c>
      <c r="BF8" s="4">
        <v>0.70108464115518299</v>
      </c>
      <c r="BG8" s="3" t="s">
        <v>23</v>
      </c>
      <c r="BH8" s="4">
        <v>0.34125674210779927</v>
      </c>
    </row>
    <row r="9" spans="1:60" ht="17.100000000000001" x14ac:dyDescent="0.35">
      <c r="A9" s="3" t="s">
        <v>23</v>
      </c>
      <c r="B9" s="4"/>
      <c r="C9" s="3" t="s">
        <v>24</v>
      </c>
      <c r="D9" s="4">
        <v>0.46418033701164929</v>
      </c>
      <c r="E9" s="3"/>
      <c r="F9" s="4"/>
      <c r="G9" s="3" t="s">
        <v>23</v>
      </c>
      <c r="H9" s="4">
        <v>0.34125674210779927</v>
      </c>
      <c r="I9" s="3"/>
      <c r="J9" s="4"/>
      <c r="K9" s="3" t="s">
        <v>23</v>
      </c>
      <c r="L9" s="4">
        <v>0.34125674210779927</v>
      </c>
      <c r="M9" s="3"/>
      <c r="N9" s="4"/>
      <c r="O9" s="3" t="s">
        <v>23</v>
      </c>
      <c r="P9" s="4">
        <v>0.34125674210779927</v>
      </c>
      <c r="Q9" s="3"/>
      <c r="R9" s="4"/>
      <c r="S9" s="3" t="s">
        <v>23</v>
      </c>
      <c r="T9" s="4">
        <v>0.34125674210779927</v>
      </c>
      <c r="U9" s="3"/>
      <c r="V9" s="4"/>
      <c r="W9" s="3" t="s">
        <v>23</v>
      </c>
      <c r="X9" s="4">
        <v>0.34125674210779927</v>
      </c>
      <c r="Y9" s="3"/>
      <c r="Z9" s="6"/>
      <c r="AA9" s="3" t="s">
        <v>23</v>
      </c>
      <c r="AB9" s="4">
        <v>0.34125674210779927</v>
      </c>
      <c r="AC9" s="3"/>
      <c r="AD9" s="4"/>
      <c r="AE9" s="3" t="s">
        <v>19</v>
      </c>
      <c r="AF9" s="4">
        <v>0.62987375615843755</v>
      </c>
      <c r="AG9" s="3"/>
      <c r="AH9" s="6"/>
      <c r="AI9" s="3" t="s">
        <v>18</v>
      </c>
      <c r="AJ9" s="4">
        <v>0.70108464115518299</v>
      </c>
      <c r="AK9" s="3" t="s">
        <v>7</v>
      </c>
      <c r="AL9" s="4">
        <v>0.43645580510782828</v>
      </c>
      <c r="AM9" s="3"/>
      <c r="AN9" s="4"/>
      <c r="AO9" s="3"/>
      <c r="AP9" s="4"/>
      <c r="AQ9" s="3" t="s">
        <v>19</v>
      </c>
      <c r="AR9" s="4">
        <v>0.62987375615843755</v>
      </c>
      <c r="AS9" s="3"/>
      <c r="AT9" s="4"/>
      <c r="AU9" s="3" t="s">
        <v>18</v>
      </c>
      <c r="AV9" s="4">
        <v>0.70108464115518299</v>
      </c>
      <c r="AW9" s="3"/>
      <c r="AX9" s="4"/>
      <c r="AY9" s="3" t="s">
        <v>18</v>
      </c>
      <c r="AZ9" s="4">
        <v>0.70108464115518299</v>
      </c>
      <c r="BA9" s="3"/>
      <c r="BB9" s="4"/>
      <c r="BC9" s="3" t="s">
        <v>24</v>
      </c>
      <c r="BD9" s="4">
        <v>0.46418033701164929</v>
      </c>
      <c r="BE9" s="3" t="s">
        <v>19</v>
      </c>
      <c r="BF9" s="4">
        <v>0.62987375615843755</v>
      </c>
      <c r="BG9" s="3"/>
      <c r="BH9" s="4"/>
    </row>
    <row r="10" spans="1:60" ht="17.100000000000001" x14ac:dyDescent="0.35">
      <c r="A10" s="3">
        <v>17978</v>
      </c>
      <c r="B10" s="4">
        <v>1.3387048064352562</v>
      </c>
      <c r="C10" s="3" t="s">
        <v>7</v>
      </c>
      <c r="D10" s="4">
        <v>0.43645580510782828</v>
      </c>
      <c r="E10" s="3"/>
      <c r="F10" s="4"/>
      <c r="G10" s="3" t="s">
        <v>22</v>
      </c>
      <c r="H10" s="4">
        <v>1.7621345160205364</v>
      </c>
      <c r="I10" s="3"/>
      <c r="J10" s="4"/>
      <c r="K10" s="3" t="s">
        <v>22</v>
      </c>
      <c r="L10" s="4">
        <v>1.7621345160205364</v>
      </c>
      <c r="M10" s="3"/>
      <c r="N10" s="4"/>
      <c r="O10" s="3" t="s">
        <v>22</v>
      </c>
      <c r="P10" s="4">
        <v>1.7621345160205364</v>
      </c>
      <c r="Q10" s="3"/>
      <c r="R10" s="4"/>
      <c r="S10" s="3" t="s">
        <v>22</v>
      </c>
      <c r="T10" s="4">
        <v>1.7621345160205364</v>
      </c>
      <c r="U10" s="3"/>
      <c r="V10" s="4"/>
      <c r="W10" s="3" t="s">
        <v>22</v>
      </c>
      <c r="X10" s="4">
        <v>1.7621345160205364</v>
      </c>
      <c r="Y10" s="3"/>
      <c r="Z10" s="6"/>
      <c r="AA10" s="3" t="s">
        <v>22</v>
      </c>
      <c r="AB10" s="4">
        <v>1.7621345160205364</v>
      </c>
      <c r="AC10" s="3"/>
      <c r="AD10" s="4"/>
      <c r="AE10" s="3" t="s">
        <v>5</v>
      </c>
      <c r="AF10" s="4">
        <v>0.56655532254107566</v>
      </c>
      <c r="AG10" s="3"/>
      <c r="AH10" s="6"/>
      <c r="AI10" s="3" t="s">
        <v>19</v>
      </c>
      <c r="AJ10" s="4">
        <v>0.62987375615843755</v>
      </c>
      <c r="AK10" s="3" t="s">
        <v>0</v>
      </c>
      <c r="AL10" s="4">
        <v>0.38044197272929486</v>
      </c>
      <c r="AM10" s="3"/>
      <c r="AN10" s="4"/>
      <c r="AO10" s="3"/>
      <c r="AP10" s="4"/>
      <c r="AQ10" s="3" t="s">
        <v>5</v>
      </c>
      <c r="AR10" s="4">
        <v>0.56655532254107566</v>
      </c>
      <c r="AS10" s="3"/>
      <c r="AT10" s="4"/>
      <c r="AU10" s="3" t="s">
        <v>19</v>
      </c>
      <c r="AV10" s="4">
        <v>0.62987375615843755</v>
      </c>
      <c r="AW10" s="3"/>
      <c r="AX10" s="4"/>
      <c r="AY10" s="3" t="s">
        <v>5</v>
      </c>
      <c r="AZ10" s="4">
        <v>0.56655532254107566</v>
      </c>
      <c r="BA10" s="3"/>
      <c r="BB10" s="4"/>
      <c r="BC10" s="3" t="s">
        <v>7</v>
      </c>
      <c r="BD10" s="4">
        <v>0.43645580510782828</v>
      </c>
      <c r="BE10" s="3" t="s">
        <v>5</v>
      </c>
      <c r="BF10" s="4">
        <v>0.56655532254107566</v>
      </c>
      <c r="BG10" s="3"/>
      <c r="BH10" s="4"/>
    </row>
    <row r="11" spans="1:60" ht="17.100000000000001" x14ac:dyDescent="0.35">
      <c r="A11" s="3" t="s">
        <v>18</v>
      </c>
      <c r="B11" s="4">
        <v>0.70108464115518299</v>
      </c>
      <c r="C11" s="3" t="s">
        <v>16</v>
      </c>
      <c r="D11" s="4">
        <v>0.4040557501557509</v>
      </c>
      <c r="E11" s="3"/>
      <c r="F11" s="4"/>
      <c r="G11" s="3" t="s">
        <v>17</v>
      </c>
      <c r="H11" s="4">
        <v>0.73594540620754823</v>
      </c>
      <c r="I11" s="3"/>
      <c r="J11" s="4"/>
      <c r="K11" s="3" t="s">
        <v>17</v>
      </c>
      <c r="L11" s="4">
        <v>0.73594540620754823</v>
      </c>
      <c r="M11" s="3"/>
      <c r="N11" s="4"/>
      <c r="O11" s="3" t="s">
        <v>17</v>
      </c>
      <c r="P11" s="4">
        <v>0.73594540620754823</v>
      </c>
      <c r="Q11" s="3"/>
      <c r="R11" s="4"/>
      <c r="S11" s="3" t="s">
        <v>17</v>
      </c>
      <c r="T11" s="4">
        <v>0.73594540620754823</v>
      </c>
      <c r="U11" s="3"/>
      <c r="V11" s="4"/>
      <c r="W11" s="3" t="s">
        <v>17</v>
      </c>
      <c r="X11" s="4">
        <v>0.73594540620754823</v>
      </c>
      <c r="Y11" s="3"/>
      <c r="Z11" s="6"/>
      <c r="AA11" s="3" t="s">
        <v>17</v>
      </c>
      <c r="AB11" s="4">
        <v>0.73594540620754823</v>
      </c>
      <c r="AC11" s="3"/>
      <c r="AD11" s="4"/>
      <c r="AE11" s="3" t="s">
        <v>1</v>
      </c>
      <c r="AF11" s="4">
        <v>0.55706838225629485</v>
      </c>
      <c r="AG11" s="3"/>
      <c r="AH11" s="6"/>
      <c r="AI11" s="3" t="s">
        <v>5</v>
      </c>
      <c r="AJ11" s="4">
        <v>0.56655532254107566</v>
      </c>
      <c r="AK11" s="3" t="s">
        <v>23</v>
      </c>
      <c r="AL11" s="4">
        <v>0.34125674210779927</v>
      </c>
      <c r="AM11" s="3"/>
      <c r="AN11" s="4"/>
      <c r="AO11" s="3"/>
      <c r="AP11" s="4"/>
      <c r="AQ11" s="3" t="s">
        <v>1</v>
      </c>
      <c r="AR11" s="4">
        <v>0.55706838225629485</v>
      </c>
      <c r="AS11" s="3"/>
      <c r="AT11" s="4"/>
      <c r="AU11" s="3" t="s">
        <v>5</v>
      </c>
      <c r="AV11" s="4">
        <v>0.56655532254107566</v>
      </c>
      <c r="AW11" s="3"/>
      <c r="AX11" s="4"/>
      <c r="AY11" s="3" t="s">
        <v>1</v>
      </c>
      <c r="AZ11" s="4">
        <v>0.55706838225629485</v>
      </c>
      <c r="BA11" s="3"/>
      <c r="BB11" s="4"/>
      <c r="BC11" s="3" t="s">
        <v>9</v>
      </c>
      <c r="BD11" s="4">
        <v>0.38055400274404666</v>
      </c>
      <c r="BE11" s="3" t="s">
        <v>1</v>
      </c>
      <c r="BF11" s="4">
        <v>0.55706838225629485</v>
      </c>
      <c r="BG11" s="3"/>
      <c r="BH11" s="4"/>
    </row>
    <row r="12" spans="1:60" ht="17.100000000000001" x14ac:dyDescent="0.35">
      <c r="A12" s="3" t="s">
        <v>15</v>
      </c>
      <c r="B12" s="4">
        <v>0.2359124777835547</v>
      </c>
      <c r="C12" s="3" t="s">
        <v>9</v>
      </c>
      <c r="D12" s="4">
        <v>0.38055400274404666</v>
      </c>
      <c r="E12" s="3"/>
      <c r="F12" s="4"/>
      <c r="G12" s="3" t="s">
        <v>20</v>
      </c>
      <c r="H12" s="4">
        <v>0.71009101577516809</v>
      </c>
      <c r="I12" s="3"/>
      <c r="J12" s="4"/>
      <c r="K12" s="3" t="s">
        <v>20</v>
      </c>
      <c r="L12" s="4">
        <v>0.71009101577516809</v>
      </c>
      <c r="M12" s="3"/>
      <c r="N12" s="4"/>
      <c r="O12" s="3" t="s">
        <v>20</v>
      </c>
      <c r="P12" s="4">
        <v>0.71009101577516809</v>
      </c>
      <c r="Q12" s="3"/>
      <c r="R12" s="4"/>
      <c r="S12" s="3" t="s">
        <v>20</v>
      </c>
      <c r="T12" s="4">
        <v>0.71009101577516809</v>
      </c>
      <c r="U12" s="3"/>
      <c r="V12" s="4"/>
      <c r="W12" s="3" t="s">
        <v>20</v>
      </c>
      <c r="X12" s="4">
        <v>0.71009101577516809</v>
      </c>
      <c r="Y12" s="3"/>
      <c r="Z12" s="6"/>
      <c r="AA12" s="3" t="s">
        <v>20</v>
      </c>
      <c r="AB12" s="4">
        <v>0.71009101577516809</v>
      </c>
      <c r="AC12" s="3"/>
      <c r="AD12" s="4"/>
      <c r="AE12" s="3" t="s">
        <v>2</v>
      </c>
      <c r="AF12" s="4">
        <v>0.48516770006885634</v>
      </c>
      <c r="AG12" s="3"/>
      <c r="AH12" s="6"/>
      <c r="AI12" s="3" t="s">
        <v>1</v>
      </c>
      <c r="AJ12" s="4">
        <v>0.55706838225629485</v>
      </c>
      <c r="AK12" s="3" t="s">
        <v>14</v>
      </c>
      <c r="AL12" s="4">
        <v>0.83304240335630819</v>
      </c>
      <c r="AM12" s="3"/>
      <c r="AN12" s="4"/>
      <c r="AO12" s="3"/>
      <c r="AP12" s="4"/>
      <c r="AQ12" s="3" t="s">
        <v>2</v>
      </c>
      <c r="AR12" s="4">
        <v>0.48516770006885634</v>
      </c>
      <c r="AS12" s="3"/>
      <c r="AT12" s="4"/>
      <c r="AU12" s="3" t="s">
        <v>1</v>
      </c>
      <c r="AV12" s="4">
        <v>0.55706838225629485</v>
      </c>
      <c r="AW12" s="3"/>
      <c r="AX12" s="4"/>
      <c r="AY12" s="3" t="s">
        <v>2</v>
      </c>
      <c r="AZ12" s="4">
        <v>0.48516770006885634</v>
      </c>
      <c r="BA12" s="3"/>
      <c r="BB12" s="4"/>
      <c r="BC12" s="3" t="s">
        <v>0</v>
      </c>
      <c r="BD12" s="4">
        <v>0.38044197272929486</v>
      </c>
      <c r="BE12" s="3" t="s">
        <v>2</v>
      </c>
      <c r="BF12" s="4">
        <v>0.48516770006885634</v>
      </c>
      <c r="BG12" s="3"/>
      <c r="BH12" s="4"/>
    </row>
    <row r="13" spans="1:60" ht="17.100000000000001" x14ac:dyDescent="0.35">
      <c r="A13" s="3"/>
      <c r="B13" s="4"/>
      <c r="C13" s="3" t="s">
        <v>6</v>
      </c>
      <c r="D13" s="4">
        <v>0.32664769292533008</v>
      </c>
      <c r="E13" s="3"/>
      <c r="F13" s="4"/>
      <c r="G13" s="3" t="s">
        <v>4</v>
      </c>
      <c r="H13" s="4">
        <v>0.70720481472774432</v>
      </c>
      <c r="I13" s="3"/>
      <c r="J13" s="4"/>
      <c r="K13" s="3" t="s">
        <v>4</v>
      </c>
      <c r="L13" s="4">
        <v>0.70720481472774432</v>
      </c>
      <c r="M13" s="3"/>
      <c r="N13" s="4"/>
      <c r="O13" s="3" t="s">
        <v>4</v>
      </c>
      <c r="P13" s="4">
        <v>0.70720481472774432</v>
      </c>
      <c r="Q13" s="3"/>
      <c r="R13" s="4"/>
      <c r="S13" s="3" t="s">
        <v>4</v>
      </c>
      <c r="T13" s="4">
        <v>0.70720481472774432</v>
      </c>
      <c r="U13" s="3"/>
      <c r="V13" s="4"/>
      <c r="W13" s="3" t="s">
        <v>4</v>
      </c>
      <c r="X13" s="4">
        <v>0.70720481472774432</v>
      </c>
      <c r="Y13" s="3"/>
      <c r="Z13" s="6"/>
      <c r="AA13" s="3" t="s">
        <v>4</v>
      </c>
      <c r="AB13" s="4">
        <v>0.70720481472774432</v>
      </c>
      <c r="AC13" s="3"/>
      <c r="AD13" s="4"/>
      <c r="AE13" s="3" t="s">
        <v>24</v>
      </c>
      <c r="AF13" s="4">
        <v>0.46418033701164929</v>
      </c>
      <c r="AG13" s="3"/>
      <c r="AH13" s="6"/>
      <c r="AI13" s="3" t="s">
        <v>2</v>
      </c>
      <c r="AJ13" s="4">
        <v>0.48516770006885634</v>
      </c>
      <c r="AK13" s="3" t="s">
        <v>20</v>
      </c>
      <c r="AL13" s="4">
        <v>0.71009101577516809</v>
      </c>
      <c r="AM13" s="3"/>
      <c r="AN13" s="4"/>
      <c r="AO13" s="3"/>
      <c r="AP13" s="4"/>
      <c r="AQ13" s="3" t="s">
        <v>24</v>
      </c>
      <c r="AR13" s="4">
        <v>0.46418033701164929</v>
      </c>
      <c r="AS13" s="3"/>
      <c r="AT13" s="4"/>
      <c r="AU13" s="3" t="s">
        <v>2</v>
      </c>
      <c r="AV13" s="4">
        <v>0.48516770006885634</v>
      </c>
      <c r="AW13" s="3"/>
      <c r="AX13" s="4"/>
      <c r="AY13" s="3" t="s">
        <v>24</v>
      </c>
      <c r="AZ13" s="4">
        <v>0.46418033701164929</v>
      </c>
      <c r="BA13" s="3"/>
      <c r="BB13" s="4"/>
      <c r="BC13" s="3" t="s">
        <v>23</v>
      </c>
      <c r="BD13" s="4">
        <v>0.34125674210779927</v>
      </c>
      <c r="BE13" s="3" t="s">
        <v>7</v>
      </c>
      <c r="BF13" s="4">
        <v>0.43645580510782828</v>
      </c>
      <c r="BG13" s="3"/>
      <c r="BH13" s="4"/>
    </row>
    <row r="14" spans="1:60" ht="17.100000000000001" x14ac:dyDescent="0.35">
      <c r="A14" s="3"/>
      <c r="B14" s="4"/>
      <c r="C14" s="3" t="s">
        <v>21</v>
      </c>
      <c r="D14" s="4">
        <v>0.30285123661148622</v>
      </c>
      <c r="E14" s="3"/>
      <c r="F14" s="4"/>
      <c r="G14" s="3" t="s">
        <v>5</v>
      </c>
      <c r="H14" s="4">
        <v>0.56655532254107566</v>
      </c>
      <c r="I14" s="3"/>
      <c r="J14" s="4"/>
      <c r="K14" s="3" t="s">
        <v>5</v>
      </c>
      <c r="L14" s="4">
        <v>0.56655532254107566</v>
      </c>
      <c r="M14" s="3"/>
      <c r="N14" s="4"/>
      <c r="O14" s="3" t="s">
        <v>5</v>
      </c>
      <c r="P14" s="4">
        <v>0.56655532254107566</v>
      </c>
      <c r="Q14" s="3"/>
      <c r="R14" s="4"/>
      <c r="S14" s="3" t="s">
        <v>5</v>
      </c>
      <c r="T14" s="4">
        <v>0.56655532254107566</v>
      </c>
      <c r="U14" s="3"/>
      <c r="V14" s="4"/>
      <c r="W14" s="3" t="s">
        <v>5</v>
      </c>
      <c r="X14" s="4">
        <v>0.56655532254107566</v>
      </c>
      <c r="Y14" s="3"/>
      <c r="Z14" s="6"/>
      <c r="AA14" s="3" t="s">
        <v>5</v>
      </c>
      <c r="AB14" s="4">
        <v>0.56655532254107566</v>
      </c>
      <c r="AC14" s="3"/>
      <c r="AD14" s="4"/>
      <c r="AE14" s="3" t="s">
        <v>7</v>
      </c>
      <c r="AF14" s="4">
        <v>0.43645580510782828</v>
      </c>
      <c r="AG14" s="3"/>
      <c r="AH14" s="6"/>
      <c r="AI14" s="3" t="s">
        <v>24</v>
      </c>
      <c r="AJ14" s="4">
        <v>0.46418033701164929</v>
      </c>
      <c r="AK14" s="3" t="s">
        <v>19</v>
      </c>
      <c r="AL14" s="4">
        <v>0.62987375615843755</v>
      </c>
      <c r="AM14" s="3"/>
      <c r="AN14" s="4"/>
      <c r="AO14" s="3"/>
      <c r="AP14" s="4"/>
      <c r="AQ14" s="3" t="s">
        <v>7</v>
      </c>
      <c r="AR14" s="4">
        <v>0.43645580510782828</v>
      </c>
      <c r="AS14" s="3"/>
      <c r="AT14" s="4"/>
      <c r="AU14" s="3" t="s">
        <v>24</v>
      </c>
      <c r="AV14" s="4">
        <v>0.46418033701164929</v>
      </c>
      <c r="AW14" s="3"/>
      <c r="AX14" s="4"/>
      <c r="AY14" s="3" t="s">
        <v>7</v>
      </c>
      <c r="AZ14" s="4">
        <v>0.43645580510782828</v>
      </c>
      <c r="BA14" s="3"/>
      <c r="BB14" s="4"/>
      <c r="BC14" s="7" t="s">
        <v>21</v>
      </c>
      <c r="BD14" s="4">
        <v>0.30285123661148622</v>
      </c>
      <c r="BE14" s="3" t="s">
        <v>16</v>
      </c>
      <c r="BF14" s="4">
        <v>0.4040557501557509</v>
      </c>
      <c r="BG14" s="7"/>
      <c r="BH14" s="4"/>
    </row>
    <row r="15" spans="1:60" ht="17.100000000000001" x14ac:dyDescent="0.35">
      <c r="A15" s="3"/>
      <c r="B15" s="4"/>
      <c r="C15" s="3"/>
      <c r="D15" s="4"/>
      <c r="E15" s="3"/>
      <c r="F15" s="4"/>
      <c r="G15" s="3" t="s">
        <v>1</v>
      </c>
      <c r="H15" s="4">
        <v>0.55706838225629485</v>
      </c>
      <c r="I15" s="3"/>
      <c r="J15" s="4"/>
      <c r="K15" s="3" t="s">
        <v>1</v>
      </c>
      <c r="L15" s="4">
        <v>0.55706838225629485</v>
      </c>
      <c r="M15" s="3"/>
      <c r="N15" s="4"/>
      <c r="O15" s="3" t="s">
        <v>1</v>
      </c>
      <c r="P15" s="4">
        <v>0.55706838225629485</v>
      </c>
      <c r="Q15" s="3"/>
      <c r="R15" s="4"/>
      <c r="S15" s="3" t="s">
        <v>1</v>
      </c>
      <c r="T15" s="4">
        <v>0.55706838225629485</v>
      </c>
      <c r="U15" s="3"/>
      <c r="V15" s="4"/>
      <c r="W15" s="3" t="s">
        <v>1</v>
      </c>
      <c r="X15" s="4">
        <v>0.55706838225629485</v>
      </c>
      <c r="Y15" s="3"/>
      <c r="Z15" s="6"/>
      <c r="AA15" s="3" t="s">
        <v>1</v>
      </c>
      <c r="AB15" s="4">
        <v>0.55706838225629485</v>
      </c>
      <c r="AC15" s="3"/>
      <c r="AD15" s="4"/>
      <c r="AE15" s="3" t="s">
        <v>16</v>
      </c>
      <c r="AF15" s="4">
        <v>0.4040557501557509</v>
      </c>
      <c r="AG15" s="3"/>
      <c r="AH15" s="6"/>
      <c r="AI15" s="3" t="s">
        <v>7</v>
      </c>
      <c r="AJ15" s="4">
        <v>0.43645580510782828</v>
      </c>
      <c r="AK15" s="3" t="s">
        <v>6</v>
      </c>
      <c r="AL15" s="4">
        <v>0.32664769292533008</v>
      </c>
      <c r="AM15" s="3"/>
      <c r="AN15" s="4"/>
      <c r="AO15" s="3"/>
      <c r="AP15" s="4"/>
      <c r="AQ15" s="3" t="s">
        <v>16</v>
      </c>
      <c r="AR15" s="4">
        <v>0.4040557501557509</v>
      </c>
      <c r="AS15" s="3"/>
      <c r="AT15" s="4"/>
      <c r="AU15" s="3" t="s">
        <v>7</v>
      </c>
      <c r="AV15" s="4">
        <v>0.43645580510782828</v>
      </c>
      <c r="AW15" s="3"/>
      <c r="AX15" s="4"/>
      <c r="AY15" s="3" t="s">
        <v>16</v>
      </c>
      <c r="AZ15" s="4">
        <v>0.4040557501557509</v>
      </c>
      <c r="BA15" s="3"/>
      <c r="BB15" s="4"/>
      <c r="BC15" s="7" t="s">
        <v>20</v>
      </c>
      <c r="BD15" s="4">
        <v>0.71009101577516809</v>
      </c>
      <c r="BE15" s="3" t="s">
        <v>0</v>
      </c>
      <c r="BF15" s="4">
        <v>0.38044197272929486</v>
      </c>
      <c r="BG15" s="7"/>
      <c r="BH15" s="4"/>
    </row>
    <row r="16" spans="1:60" ht="17.100000000000001" x14ac:dyDescent="0.35">
      <c r="A16" s="3"/>
      <c r="B16" s="4"/>
      <c r="C16" s="3"/>
      <c r="D16" s="4"/>
      <c r="E16" s="3"/>
      <c r="F16" s="4"/>
      <c r="G16" s="3" t="s">
        <v>24</v>
      </c>
      <c r="H16" s="4">
        <v>0.46418033701164929</v>
      </c>
      <c r="I16" s="3"/>
      <c r="J16" s="4"/>
      <c r="K16" s="3" t="s">
        <v>24</v>
      </c>
      <c r="L16" s="4">
        <v>0.46418033701164929</v>
      </c>
      <c r="M16" s="3"/>
      <c r="N16" s="4"/>
      <c r="O16" s="3" t="s">
        <v>24</v>
      </c>
      <c r="P16" s="4">
        <v>0.46418033701164929</v>
      </c>
      <c r="Q16" s="3"/>
      <c r="R16" s="4"/>
      <c r="S16" s="3" t="s">
        <v>24</v>
      </c>
      <c r="T16" s="4">
        <v>0.46418033701164929</v>
      </c>
      <c r="U16" s="3"/>
      <c r="V16" s="4"/>
      <c r="W16" s="3" t="s">
        <v>24</v>
      </c>
      <c r="X16" s="4">
        <v>0.46418033701164929</v>
      </c>
      <c r="Y16" s="3"/>
      <c r="Z16" s="6"/>
      <c r="AA16" s="3" t="s">
        <v>24</v>
      </c>
      <c r="AB16" s="4">
        <v>0.46418033701164929</v>
      </c>
      <c r="AC16" s="3"/>
      <c r="AD16" s="4"/>
      <c r="AE16" s="3" t="s">
        <v>9</v>
      </c>
      <c r="AF16" s="4">
        <v>0.38055400274404666</v>
      </c>
      <c r="AG16" s="3"/>
      <c r="AH16" s="6"/>
      <c r="AI16" s="3" t="s">
        <v>16</v>
      </c>
      <c r="AJ16" s="4">
        <v>0.4040557501557509</v>
      </c>
      <c r="AK16" s="3" t="s">
        <v>21</v>
      </c>
      <c r="AL16" s="4">
        <v>0.30285123661148622</v>
      </c>
      <c r="AM16" s="3"/>
      <c r="AN16" s="4"/>
      <c r="AO16" s="3"/>
      <c r="AP16" s="4"/>
      <c r="AQ16" s="3" t="s">
        <v>9</v>
      </c>
      <c r="AR16" s="4">
        <v>0.38055400274404666</v>
      </c>
      <c r="AS16" s="3"/>
      <c r="AT16" s="4"/>
      <c r="AU16" s="3" t="s">
        <v>16</v>
      </c>
      <c r="AV16" s="4">
        <v>0.4040557501557509</v>
      </c>
      <c r="AW16" s="3"/>
      <c r="AX16" s="4"/>
      <c r="AY16" s="3" t="s">
        <v>9</v>
      </c>
      <c r="AZ16" s="4">
        <v>0.38055400274404666</v>
      </c>
      <c r="BA16" s="6"/>
      <c r="BB16" s="4"/>
      <c r="BC16" s="7" t="s">
        <v>1</v>
      </c>
      <c r="BD16" s="4">
        <v>0.55706838225629485</v>
      </c>
      <c r="BE16" s="6" t="s">
        <v>6</v>
      </c>
      <c r="BF16" s="4">
        <v>0.32664769292533008</v>
      </c>
      <c r="BG16" s="7"/>
      <c r="BH16" s="4"/>
    </row>
    <row r="17" spans="1:60" ht="17.100000000000001" x14ac:dyDescent="0.35">
      <c r="A17" s="3"/>
      <c r="B17" s="4"/>
      <c r="C17" s="3"/>
      <c r="D17" s="4"/>
      <c r="E17" s="3"/>
      <c r="F17" s="4"/>
      <c r="G17" s="3" t="s">
        <v>7</v>
      </c>
      <c r="H17" s="4">
        <v>0.43645580510782828</v>
      </c>
      <c r="I17" s="3"/>
      <c r="J17" s="4"/>
      <c r="K17" s="3" t="s">
        <v>7</v>
      </c>
      <c r="L17" s="4">
        <v>0.43645580510782828</v>
      </c>
      <c r="M17" s="3"/>
      <c r="N17" s="4"/>
      <c r="O17" s="3" t="s">
        <v>7</v>
      </c>
      <c r="P17" s="4">
        <v>0.43645580510782828</v>
      </c>
      <c r="Q17" s="3"/>
      <c r="R17" s="4"/>
      <c r="S17" s="3" t="s">
        <v>7</v>
      </c>
      <c r="T17" s="4">
        <v>0.43645580510782828</v>
      </c>
      <c r="U17" s="3"/>
      <c r="V17" s="4"/>
      <c r="W17" s="3" t="s">
        <v>7</v>
      </c>
      <c r="X17" s="4">
        <v>0.43645580510782828</v>
      </c>
      <c r="Y17" s="3"/>
      <c r="Z17" s="6"/>
      <c r="AA17" s="3" t="s">
        <v>7</v>
      </c>
      <c r="AB17" s="4">
        <v>0.43645580510782828</v>
      </c>
      <c r="AC17" s="3"/>
      <c r="AD17" s="4"/>
      <c r="AE17" s="3" t="s">
        <v>8</v>
      </c>
      <c r="AF17" s="4">
        <v>0.35291671263016511</v>
      </c>
      <c r="AG17" s="3"/>
      <c r="AH17" s="6"/>
      <c r="AI17" s="3" t="s">
        <v>9</v>
      </c>
      <c r="AJ17" s="4">
        <v>0.38055400274404666</v>
      </c>
      <c r="AK17" s="3" t="s">
        <v>15</v>
      </c>
      <c r="AL17" s="4">
        <v>0.2359124777835547</v>
      </c>
      <c r="AM17" s="3"/>
      <c r="AN17" s="4"/>
      <c r="AO17" s="3"/>
      <c r="AP17" s="4"/>
      <c r="AQ17" s="3" t="s">
        <v>8</v>
      </c>
      <c r="AR17" s="4">
        <v>0.35291671263016511</v>
      </c>
      <c r="AS17" s="3"/>
      <c r="AT17" s="4"/>
      <c r="AU17" s="3" t="s">
        <v>9</v>
      </c>
      <c r="AV17" s="4">
        <v>0.38055400274404666</v>
      </c>
      <c r="AW17" s="3"/>
      <c r="AX17" s="4"/>
      <c r="AY17" s="3" t="s">
        <v>0</v>
      </c>
      <c r="AZ17" s="4">
        <v>0.38044197272929486</v>
      </c>
      <c r="BA17" s="7"/>
      <c r="BB17" s="4"/>
      <c r="BC17" s="7" t="s">
        <v>16</v>
      </c>
      <c r="BD17" s="4">
        <v>0.4040557501557509</v>
      </c>
      <c r="BE17" s="7" t="s">
        <v>21</v>
      </c>
      <c r="BF17" s="4">
        <v>0.30285123661148622</v>
      </c>
      <c r="BG17" s="7"/>
      <c r="BH17" s="4"/>
    </row>
    <row r="18" spans="1:60" ht="17.100000000000001" x14ac:dyDescent="0.35">
      <c r="A18" s="3"/>
      <c r="B18" s="4"/>
      <c r="C18" s="3"/>
      <c r="D18" s="4"/>
      <c r="E18" s="3"/>
      <c r="F18" s="4"/>
      <c r="G18" s="3" t="s">
        <v>16</v>
      </c>
      <c r="H18" s="4">
        <v>0.4040557501557509</v>
      </c>
      <c r="I18" s="3"/>
      <c r="J18" s="4"/>
      <c r="K18" s="3" t="s">
        <v>16</v>
      </c>
      <c r="L18" s="4">
        <v>0.4040557501557509</v>
      </c>
      <c r="M18" s="3"/>
      <c r="N18" s="4"/>
      <c r="O18" s="3" t="s">
        <v>16</v>
      </c>
      <c r="P18" s="4">
        <v>0.4040557501557509</v>
      </c>
      <c r="Q18" s="3"/>
      <c r="R18" s="4"/>
      <c r="S18" s="3" t="s">
        <v>16</v>
      </c>
      <c r="T18" s="4">
        <v>0.4040557501557509</v>
      </c>
      <c r="U18" s="3"/>
      <c r="V18" s="4"/>
      <c r="W18" s="3" t="s">
        <v>16</v>
      </c>
      <c r="X18" s="4">
        <v>0.4040557501557509</v>
      </c>
      <c r="Y18" s="3"/>
      <c r="Z18" s="6"/>
      <c r="AA18" s="3" t="s">
        <v>16</v>
      </c>
      <c r="AB18" s="4">
        <v>0.4040557501557509</v>
      </c>
      <c r="AC18" s="3"/>
      <c r="AD18" s="4"/>
      <c r="AE18" s="3" t="s">
        <v>6</v>
      </c>
      <c r="AF18" s="4">
        <v>0.32664769292533008</v>
      </c>
      <c r="AG18" s="3"/>
      <c r="AH18" s="6"/>
      <c r="AI18" s="3" t="s">
        <v>8</v>
      </c>
      <c r="AJ18" s="4">
        <v>0.35291671263016511</v>
      </c>
      <c r="AK18" s="3" t="s">
        <v>1</v>
      </c>
      <c r="AL18" s="4">
        <v>0.55706838225629485</v>
      </c>
      <c r="AM18" s="3"/>
      <c r="AN18" s="4"/>
      <c r="AO18" s="3"/>
      <c r="AP18" s="4"/>
      <c r="AQ18" s="3" t="s">
        <v>23</v>
      </c>
      <c r="AR18" s="4">
        <v>0.34125674210779927</v>
      </c>
      <c r="AS18" s="3"/>
      <c r="AT18" s="4"/>
      <c r="AU18" s="3" t="s">
        <v>0</v>
      </c>
      <c r="AV18" s="4">
        <v>0.38044197272929486</v>
      </c>
      <c r="AW18" s="3"/>
      <c r="AX18" s="4"/>
      <c r="AY18" s="3" t="s">
        <v>8</v>
      </c>
      <c r="AZ18" s="4">
        <v>0.35291671263016511</v>
      </c>
      <c r="BA18" s="7"/>
      <c r="BB18" s="4"/>
      <c r="BC18" s="6" t="s">
        <v>6</v>
      </c>
      <c r="BD18" s="4">
        <v>0.32664769292533008</v>
      </c>
      <c r="BE18" s="7" t="s">
        <v>15</v>
      </c>
      <c r="BF18" s="4">
        <v>0.2359124777835547</v>
      </c>
      <c r="BG18" s="6"/>
      <c r="BH18" s="4"/>
    </row>
    <row r="19" spans="1:60" ht="17.100000000000001" x14ac:dyDescent="0.35">
      <c r="A19" s="3"/>
      <c r="B19" s="4"/>
      <c r="C19" s="3"/>
      <c r="D19" s="4"/>
      <c r="E19" s="3"/>
      <c r="F19" s="4"/>
      <c r="G19" s="3" t="s">
        <v>9</v>
      </c>
      <c r="H19" s="4">
        <v>0.38055400274404666</v>
      </c>
      <c r="I19" s="3"/>
      <c r="J19" s="4"/>
      <c r="K19" s="3" t="s">
        <v>9</v>
      </c>
      <c r="L19" s="4">
        <v>0.38055400274404666</v>
      </c>
      <c r="M19" s="3"/>
      <c r="N19" s="4"/>
      <c r="O19" s="3" t="s">
        <v>9</v>
      </c>
      <c r="P19" s="4">
        <v>0.38055400274404666</v>
      </c>
      <c r="Q19" s="3"/>
      <c r="R19" s="4"/>
      <c r="S19" s="3" t="s">
        <v>9</v>
      </c>
      <c r="T19" s="4">
        <v>0.38055400274404666</v>
      </c>
      <c r="U19" s="3"/>
      <c r="V19" s="4"/>
      <c r="W19" s="3" t="s">
        <v>9</v>
      </c>
      <c r="X19" s="4">
        <v>0.38055400274404666</v>
      </c>
      <c r="Y19" s="3"/>
      <c r="Z19" s="6"/>
      <c r="AA19" s="3" t="s">
        <v>9</v>
      </c>
      <c r="AB19" s="4">
        <v>0.38055400274404666</v>
      </c>
      <c r="AC19" s="3"/>
      <c r="AD19" s="4"/>
      <c r="AE19" s="3" t="s">
        <v>21</v>
      </c>
      <c r="AF19" s="4">
        <v>0.30285123661148622</v>
      </c>
      <c r="AG19" s="3"/>
      <c r="AH19" s="6"/>
      <c r="AI19" s="3" t="s">
        <v>23</v>
      </c>
      <c r="AJ19" s="4">
        <v>0.34125674210779927</v>
      </c>
      <c r="AK19" s="3" t="s">
        <v>8</v>
      </c>
      <c r="AL19" s="4">
        <v>0.35291671263016511</v>
      </c>
      <c r="AM19" s="3"/>
      <c r="AN19" s="4"/>
      <c r="AO19" s="3"/>
      <c r="AP19" s="4"/>
      <c r="AQ19" s="3" t="s">
        <v>6</v>
      </c>
      <c r="AR19" s="4">
        <v>0.32664769292533008</v>
      </c>
      <c r="AS19" s="3"/>
      <c r="AT19" s="4"/>
      <c r="AU19" s="3" t="s">
        <v>8</v>
      </c>
      <c r="AV19" s="4">
        <v>0.35291671263016511</v>
      </c>
      <c r="AW19" s="3"/>
      <c r="AX19" s="4"/>
      <c r="AY19" s="3" t="s">
        <v>23</v>
      </c>
      <c r="AZ19" s="4">
        <v>0.34125674210779927</v>
      </c>
      <c r="BA19" s="8"/>
      <c r="BB19" s="9"/>
      <c r="BC19" s="6" t="s">
        <v>15</v>
      </c>
      <c r="BD19" s="4">
        <v>0.2359124777835547</v>
      </c>
      <c r="BE19" s="8"/>
      <c r="BF19" s="10"/>
      <c r="BG19" s="6"/>
      <c r="BH19" s="4"/>
    </row>
    <row r="20" spans="1:60" ht="17.100000000000001" x14ac:dyDescent="0.35">
      <c r="A20" s="3"/>
      <c r="B20" s="4"/>
      <c r="C20" s="3"/>
      <c r="D20" s="4"/>
      <c r="E20" s="3"/>
      <c r="F20" s="4"/>
      <c r="G20" s="3" t="s">
        <v>6</v>
      </c>
      <c r="H20" s="4">
        <v>0.32664769292533008</v>
      </c>
      <c r="I20" s="3"/>
      <c r="J20" s="4"/>
      <c r="K20" s="3" t="s">
        <v>6</v>
      </c>
      <c r="L20" s="4">
        <v>0.32664769292533008</v>
      </c>
      <c r="M20" s="3"/>
      <c r="N20" s="4"/>
      <c r="O20" s="3" t="s">
        <v>6</v>
      </c>
      <c r="P20" s="4">
        <v>0.32664769292533008</v>
      </c>
      <c r="Q20" s="3"/>
      <c r="R20" s="4"/>
      <c r="S20" s="3" t="s">
        <v>6</v>
      </c>
      <c r="T20" s="4">
        <v>0.32664769292533008</v>
      </c>
      <c r="U20" s="3"/>
      <c r="V20" s="4"/>
      <c r="W20" s="3" t="s">
        <v>6</v>
      </c>
      <c r="X20" s="4">
        <v>0.32664769292533008</v>
      </c>
      <c r="Y20" s="3"/>
      <c r="Z20" s="6"/>
      <c r="AA20" s="3" t="s">
        <v>6</v>
      </c>
      <c r="AB20" s="4">
        <v>0.32664769292533008</v>
      </c>
      <c r="AC20" s="3"/>
      <c r="AD20" s="4"/>
      <c r="AE20" s="3"/>
      <c r="AF20" s="4"/>
      <c r="AG20" s="3"/>
      <c r="AH20" s="6"/>
      <c r="AI20" s="3" t="s">
        <v>6</v>
      </c>
      <c r="AJ20" s="4">
        <v>0.32664769292533008</v>
      </c>
      <c r="AK20" s="3"/>
      <c r="AL20" s="4"/>
      <c r="AM20" s="3"/>
      <c r="AN20" s="4"/>
      <c r="AO20" s="3"/>
      <c r="AP20" s="4"/>
      <c r="AQ20" s="3" t="s">
        <v>21</v>
      </c>
      <c r="AR20" s="4">
        <v>0.30285123661148622</v>
      </c>
      <c r="AS20" s="3"/>
      <c r="AT20" s="4"/>
      <c r="AU20" s="3" t="s">
        <v>23</v>
      </c>
      <c r="AV20" s="4">
        <v>0.34125674210779927</v>
      </c>
      <c r="AW20" s="3"/>
      <c r="AX20" s="4"/>
      <c r="AY20" s="3" t="s">
        <v>6</v>
      </c>
      <c r="AZ20" s="4">
        <v>0.32664769292533008</v>
      </c>
    </row>
    <row r="21" spans="1:60" ht="17.100000000000001" x14ac:dyDescent="0.35">
      <c r="A21" s="3"/>
      <c r="B21" s="4"/>
      <c r="C21" s="3"/>
      <c r="D21" s="4"/>
      <c r="E21" s="3"/>
      <c r="F21" s="4"/>
      <c r="G21" s="3" t="s">
        <v>21</v>
      </c>
      <c r="H21" s="4">
        <v>0.30285123661148622</v>
      </c>
      <c r="I21" s="3"/>
      <c r="J21" s="4"/>
      <c r="K21" s="3" t="s">
        <v>21</v>
      </c>
      <c r="L21" s="4">
        <v>0.30285123661148622</v>
      </c>
      <c r="M21" s="3"/>
      <c r="N21" s="4"/>
      <c r="O21" s="3" t="s">
        <v>21</v>
      </c>
      <c r="P21" s="4">
        <v>0.30285123661148622</v>
      </c>
      <c r="Q21" s="3"/>
      <c r="R21" s="4"/>
      <c r="S21" s="3" t="s">
        <v>21</v>
      </c>
      <c r="T21" s="4">
        <v>0.30285123661148622</v>
      </c>
      <c r="U21" s="3"/>
      <c r="V21" s="4"/>
      <c r="W21" s="3" t="s">
        <v>21</v>
      </c>
      <c r="X21" s="4">
        <v>0.30285123661148622</v>
      </c>
      <c r="Y21" s="3"/>
      <c r="Z21" s="6"/>
      <c r="AA21" s="3" t="s">
        <v>21</v>
      </c>
      <c r="AB21" s="4">
        <v>0.30285123661148622</v>
      </c>
      <c r="AC21" s="3"/>
      <c r="AD21" s="4"/>
      <c r="AE21" s="3"/>
      <c r="AF21" s="4"/>
      <c r="AG21" s="3"/>
      <c r="AH21" s="6"/>
      <c r="AI21" s="3" t="s">
        <v>21</v>
      </c>
      <c r="AJ21" s="4">
        <v>0.30285123661148622</v>
      </c>
      <c r="AK21" s="3"/>
      <c r="AL21" s="4"/>
      <c r="AM21" s="3"/>
      <c r="AN21" s="4"/>
      <c r="AO21" s="3"/>
      <c r="AP21" s="4"/>
      <c r="AQ21" s="3" t="s">
        <v>15</v>
      </c>
      <c r="AR21" s="4">
        <v>0.2359124777835547</v>
      </c>
      <c r="AS21" s="3"/>
      <c r="AT21" s="4"/>
      <c r="AU21" s="3" t="s">
        <v>6</v>
      </c>
      <c r="AV21" s="4">
        <v>0.32664769292533008</v>
      </c>
      <c r="AW21" s="3"/>
      <c r="AX21" s="4"/>
      <c r="AY21" s="3" t="s">
        <v>21</v>
      </c>
      <c r="AZ21" s="4">
        <v>0.30285123661148622</v>
      </c>
    </row>
    <row r="22" spans="1:60" ht="17.100000000000001" x14ac:dyDescent="0.35">
      <c r="A22" s="3"/>
      <c r="B22" s="4"/>
      <c r="C22" s="3"/>
      <c r="D22" s="4"/>
      <c r="E22" s="3"/>
      <c r="F22" s="4"/>
      <c r="G22" s="3" t="s">
        <v>18</v>
      </c>
      <c r="H22" s="4">
        <v>0.70108464115518299</v>
      </c>
      <c r="I22" s="3"/>
      <c r="J22" s="4"/>
      <c r="K22" s="3" t="s">
        <v>18</v>
      </c>
      <c r="L22" s="4">
        <v>0.70108464115518299</v>
      </c>
      <c r="M22" s="3"/>
      <c r="N22" s="4"/>
      <c r="O22" s="3" t="s">
        <v>18</v>
      </c>
      <c r="P22" s="4">
        <v>0.70108464115518299</v>
      </c>
      <c r="Q22" s="3"/>
      <c r="R22" s="4"/>
      <c r="S22" s="3" t="s">
        <v>18</v>
      </c>
      <c r="T22" s="4">
        <v>0.70108464115518299</v>
      </c>
      <c r="U22" s="3"/>
      <c r="V22" s="4"/>
      <c r="W22" s="3" t="s">
        <v>18</v>
      </c>
      <c r="X22" s="4">
        <v>0.70108464115518299</v>
      </c>
      <c r="Y22" s="3"/>
      <c r="Z22" s="11"/>
      <c r="AA22" s="3"/>
      <c r="AB22" s="4"/>
      <c r="AC22" s="3"/>
      <c r="AD22" s="4"/>
      <c r="AE22" s="3"/>
      <c r="AF22" s="4"/>
      <c r="AG22" s="3"/>
      <c r="AH22" s="11"/>
      <c r="AI22" s="3"/>
      <c r="AJ22" s="4"/>
      <c r="AK22" s="3"/>
      <c r="AL22" s="4"/>
      <c r="AM22" s="3"/>
      <c r="AN22" s="4"/>
      <c r="AO22" s="3"/>
      <c r="AP22" s="4"/>
      <c r="AQ22" s="3"/>
      <c r="AR22" s="4"/>
      <c r="AS22" s="3"/>
      <c r="AT22" s="4"/>
      <c r="AU22" s="3" t="s">
        <v>21</v>
      </c>
      <c r="AV22" s="4">
        <v>0.30285123661148622</v>
      </c>
      <c r="AW22" s="3"/>
      <c r="AX22" s="4"/>
      <c r="AY22" s="3" t="s">
        <v>15</v>
      </c>
      <c r="AZ22" s="4">
        <v>0.2359124777835547</v>
      </c>
    </row>
    <row r="23" spans="1:60" ht="17.100000000000001" x14ac:dyDescent="0.35">
      <c r="A23" s="3"/>
      <c r="B23" s="4"/>
      <c r="C23" s="3"/>
      <c r="D23" s="4"/>
      <c r="E23" s="3"/>
      <c r="F23" s="4"/>
      <c r="G23" s="3" t="s">
        <v>15</v>
      </c>
      <c r="H23" s="4">
        <v>0.2359124777835547</v>
      </c>
      <c r="I23" s="3"/>
      <c r="J23" s="4"/>
      <c r="K23" s="3" t="s">
        <v>15</v>
      </c>
      <c r="L23" s="4">
        <v>0.2359124777835547</v>
      </c>
      <c r="M23" s="3"/>
      <c r="N23" s="4"/>
      <c r="O23" s="3" t="s">
        <v>15</v>
      </c>
      <c r="P23" s="4">
        <v>0.2359124777835547</v>
      </c>
      <c r="Q23" s="3"/>
      <c r="R23" s="4"/>
      <c r="S23" s="3" t="s">
        <v>15</v>
      </c>
      <c r="T23" s="4">
        <v>0.2359124777835547</v>
      </c>
      <c r="U23" s="3"/>
      <c r="V23" s="4"/>
      <c r="W23" s="3" t="s">
        <v>15</v>
      </c>
      <c r="X23" s="4">
        <v>0.2359124777835547</v>
      </c>
      <c r="Y23" s="3"/>
      <c r="Z23" s="4"/>
      <c r="AA23" s="3"/>
      <c r="AB23" s="4"/>
      <c r="AC23" s="3"/>
      <c r="AD23" s="4"/>
      <c r="AE23" s="3"/>
      <c r="AF23" s="4"/>
      <c r="AG23" s="3"/>
      <c r="AH23" s="4"/>
      <c r="AI23" s="3"/>
      <c r="AJ23" s="4"/>
      <c r="AK23" s="3"/>
      <c r="AL23" s="4"/>
      <c r="AM23" s="3"/>
      <c r="AN23" s="4"/>
      <c r="AO23" s="3"/>
      <c r="AP23" s="4"/>
      <c r="AQ23" s="3"/>
      <c r="AR23" s="4"/>
      <c r="AS23" s="3"/>
      <c r="AT23" s="4"/>
      <c r="AU23" s="3" t="s">
        <v>15</v>
      </c>
      <c r="AV23" s="4">
        <v>0.2359124777835547</v>
      </c>
      <c r="AW23" s="3"/>
      <c r="AX23" s="4"/>
      <c r="AY23" s="3"/>
      <c r="AZ23" s="4"/>
    </row>
    <row r="24" spans="1:60" ht="17.100000000000001" x14ac:dyDescent="0.35">
      <c r="A24" s="3"/>
      <c r="B24" s="4"/>
      <c r="C24" s="7"/>
      <c r="D24" s="4"/>
      <c r="E24" s="3"/>
      <c r="F24" s="4"/>
      <c r="G24" s="7"/>
      <c r="H24" s="4"/>
      <c r="I24" s="3"/>
      <c r="J24" s="4"/>
      <c r="K24" s="7">
        <v>17978</v>
      </c>
      <c r="L24" s="4">
        <v>1.3387048064352562</v>
      </c>
      <c r="M24" s="3"/>
      <c r="N24" s="4"/>
      <c r="O24" s="3">
        <v>17978</v>
      </c>
      <c r="P24" s="4">
        <v>1.3387048064352562</v>
      </c>
      <c r="Q24" s="3"/>
      <c r="R24" s="4"/>
      <c r="S24" s="7"/>
      <c r="T24" s="4"/>
      <c r="U24" s="3"/>
      <c r="V24" s="4"/>
      <c r="W24" s="7"/>
      <c r="X24" s="4"/>
      <c r="Y24" s="3"/>
      <c r="Z24" s="4"/>
      <c r="AA24" s="7"/>
      <c r="AB24" s="4"/>
      <c r="AC24" s="3"/>
      <c r="AD24" s="4"/>
      <c r="AE24" s="7"/>
      <c r="AF24" s="4"/>
      <c r="AG24" s="3"/>
      <c r="AH24" s="4"/>
      <c r="AI24" s="7"/>
      <c r="AJ24" s="4"/>
      <c r="AK24" s="3"/>
      <c r="AL24" s="4"/>
      <c r="AM24" s="7"/>
      <c r="AN24" s="4"/>
      <c r="AO24" s="3"/>
      <c r="AP24" s="4"/>
      <c r="AQ24" s="7"/>
      <c r="AR24" s="4"/>
      <c r="AS24" s="3"/>
      <c r="AT24" s="4"/>
      <c r="AU24" s="3" t="s">
        <v>15</v>
      </c>
      <c r="AV24" s="4">
        <v>0.2359124777835547</v>
      </c>
      <c r="AW24" s="3"/>
      <c r="AX24" s="4"/>
      <c r="AY24" s="7"/>
      <c r="AZ24" s="4"/>
    </row>
    <row r="25" spans="1:60" ht="17.100000000000001" x14ac:dyDescent="0.35">
      <c r="A25" s="3"/>
      <c r="B25" s="4"/>
      <c r="C25" s="7"/>
      <c r="D25" s="4"/>
      <c r="E25" s="3"/>
      <c r="F25" s="4"/>
      <c r="G25" s="7"/>
      <c r="H25" s="4"/>
      <c r="I25" s="3"/>
      <c r="J25" s="4"/>
      <c r="K25" s="7"/>
      <c r="L25" s="4"/>
      <c r="M25" s="3"/>
      <c r="N25" s="4"/>
      <c r="O25" s="7"/>
      <c r="P25" s="4"/>
      <c r="Q25" s="3"/>
      <c r="R25" s="4"/>
      <c r="S25" s="7"/>
      <c r="T25" s="4"/>
      <c r="U25" s="3"/>
      <c r="V25" s="4"/>
      <c r="W25" s="7"/>
      <c r="X25" s="4"/>
      <c r="Y25" s="3"/>
      <c r="Z25" s="4"/>
      <c r="AA25" s="7"/>
      <c r="AB25" s="4"/>
      <c r="AC25" s="3"/>
      <c r="AD25" s="4"/>
      <c r="AE25" s="7"/>
      <c r="AF25" s="4"/>
      <c r="AG25" s="3"/>
      <c r="AH25" s="4"/>
      <c r="AI25" s="7"/>
      <c r="AJ25" s="4"/>
      <c r="AK25" s="3"/>
      <c r="AL25" s="4"/>
      <c r="AM25" s="7"/>
      <c r="AN25" s="4"/>
      <c r="AO25" s="3"/>
      <c r="AP25" s="4"/>
      <c r="AQ25" s="7"/>
      <c r="AR25" s="4"/>
      <c r="AS25" s="3"/>
      <c r="AT25" s="4"/>
      <c r="AU25" s="7"/>
      <c r="AV25" s="4"/>
      <c r="AW25" s="3"/>
      <c r="AX25" s="4"/>
      <c r="AY25" s="7"/>
      <c r="AZ25" s="4"/>
    </row>
    <row r="26" spans="1:60" ht="17.100000000000001" x14ac:dyDescent="0.4">
      <c r="A26" s="6"/>
      <c r="B26" s="4"/>
      <c r="C26" s="7"/>
      <c r="D26" s="4"/>
      <c r="E26" s="6"/>
      <c r="F26" s="4"/>
      <c r="G26" s="7"/>
      <c r="H26" s="4"/>
      <c r="I26" s="6"/>
      <c r="J26" s="4"/>
      <c r="K26" s="7"/>
      <c r="L26" s="4"/>
      <c r="M26" s="6"/>
      <c r="N26" s="4"/>
      <c r="O26" s="7"/>
      <c r="P26" s="4"/>
      <c r="Q26" s="6"/>
      <c r="R26" s="4"/>
      <c r="S26" s="7"/>
      <c r="T26" s="4"/>
      <c r="U26" s="6"/>
      <c r="V26" s="4"/>
      <c r="W26" s="7"/>
      <c r="X26" s="4"/>
      <c r="Y26" s="6"/>
      <c r="Z26" s="4"/>
      <c r="AA26" s="7"/>
      <c r="AB26" s="4"/>
      <c r="AC26" s="6"/>
      <c r="AD26" s="4"/>
      <c r="AE26" s="7"/>
      <c r="AF26" s="4"/>
      <c r="AG26" s="6"/>
      <c r="AH26" s="4"/>
      <c r="AI26" s="7"/>
      <c r="AJ26" s="4"/>
      <c r="AK26" s="6"/>
      <c r="AL26" s="4"/>
      <c r="AM26" s="7"/>
      <c r="AN26" s="4"/>
      <c r="AO26" s="6"/>
      <c r="AP26" s="4"/>
      <c r="AQ26" s="7"/>
      <c r="AR26" s="4"/>
      <c r="AS26" s="6"/>
      <c r="AT26" s="4"/>
      <c r="AU26" s="7"/>
      <c r="AV26" s="4"/>
      <c r="AW26" s="6"/>
      <c r="AX26" s="4"/>
      <c r="AY26" s="7"/>
      <c r="AZ26" s="4"/>
    </row>
    <row r="27" spans="1:60" ht="17.100000000000001" x14ac:dyDescent="0.4">
      <c r="A27" s="7"/>
      <c r="B27" s="4"/>
      <c r="C27" s="7"/>
      <c r="D27" s="4"/>
      <c r="E27" s="7"/>
      <c r="F27" s="4"/>
      <c r="G27" s="7"/>
      <c r="H27" s="4"/>
      <c r="I27" s="7"/>
      <c r="J27" s="4"/>
      <c r="K27" s="7"/>
      <c r="L27" s="4"/>
      <c r="M27" s="7"/>
      <c r="N27" s="4"/>
      <c r="O27" s="7"/>
      <c r="P27" s="4"/>
      <c r="Q27" s="7"/>
      <c r="R27" s="4"/>
      <c r="S27" s="7"/>
      <c r="T27" s="4"/>
      <c r="U27" s="7"/>
      <c r="V27" s="4"/>
      <c r="W27" s="7"/>
      <c r="X27" s="4"/>
      <c r="Y27" s="7"/>
      <c r="Z27" s="4"/>
      <c r="AA27" s="7"/>
      <c r="AB27" s="4"/>
      <c r="AC27" s="7"/>
      <c r="AD27" s="4"/>
      <c r="AE27" s="7"/>
      <c r="AF27" s="4"/>
      <c r="AG27" s="7"/>
      <c r="AH27" s="4"/>
      <c r="AI27" s="7"/>
      <c r="AJ27" s="4"/>
      <c r="AK27" s="7"/>
      <c r="AL27" s="4"/>
      <c r="AM27" s="7"/>
      <c r="AN27" s="4"/>
      <c r="AO27" s="7"/>
      <c r="AP27" s="4"/>
      <c r="AQ27" s="7"/>
      <c r="AR27" s="4"/>
      <c r="AS27" s="7"/>
      <c r="AT27" s="4"/>
      <c r="AU27" s="7"/>
      <c r="AV27" s="4"/>
      <c r="AW27" s="7"/>
      <c r="AX27" s="4"/>
      <c r="AY27" s="7"/>
      <c r="AZ27" s="4"/>
    </row>
    <row r="28" spans="1:60" ht="17.100000000000001" x14ac:dyDescent="0.4">
      <c r="A28" s="7"/>
      <c r="B28" s="4"/>
      <c r="C28" s="6"/>
      <c r="D28" s="4"/>
      <c r="E28" s="7"/>
      <c r="F28" s="4"/>
      <c r="G28" s="6"/>
      <c r="H28" s="4"/>
      <c r="I28" s="7"/>
      <c r="J28" s="4"/>
      <c r="K28" s="6"/>
      <c r="L28" s="4"/>
      <c r="M28" s="7"/>
      <c r="N28" s="4"/>
      <c r="O28" s="6"/>
      <c r="P28" s="4"/>
      <c r="Q28" s="7"/>
      <c r="R28" s="4"/>
      <c r="S28" s="6"/>
      <c r="T28" s="4"/>
      <c r="U28" s="7"/>
      <c r="V28" s="4"/>
      <c r="W28" s="6"/>
      <c r="X28" s="4"/>
      <c r="Y28" s="7"/>
      <c r="Z28" s="4"/>
      <c r="AA28" s="6"/>
      <c r="AB28" s="4"/>
      <c r="AC28" s="7"/>
      <c r="AD28" s="4"/>
      <c r="AE28" s="6"/>
      <c r="AF28" s="4"/>
      <c r="AG28" s="7"/>
      <c r="AH28" s="4"/>
      <c r="AI28" s="6"/>
      <c r="AJ28" s="4"/>
      <c r="AK28" s="7"/>
      <c r="AL28" s="4"/>
      <c r="AM28" s="6"/>
      <c r="AN28" s="4"/>
      <c r="AO28" s="7"/>
      <c r="AP28" s="4"/>
      <c r="AQ28" s="6"/>
      <c r="AR28" s="4"/>
      <c r="AS28" s="7"/>
      <c r="AT28" s="4"/>
      <c r="AU28" s="6"/>
      <c r="AV28" s="4"/>
      <c r="AW28" s="7"/>
      <c r="AX28" s="4"/>
      <c r="AY28" s="6"/>
      <c r="AZ28" s="4"/>
    </row>
    <row r="29" spans="1:60" ht="17.100000000000001" x14ac:dyDescent="0.4">
      <c r="A29" s="8"/>
      <c r="B29" s="10"/>
      <c r="C29" s="6"/>
      <c r="D29" s="4"/>
      <c r="E29" s="8"/>
      <c r="F29" s="9"/>
      <c r="G29" s="6"/>
      <c r="H29" s="4"/>
      <c r="I29" s="8"/>
      <c r="J29" s="9"/>
      <c r="K29" s="6"/>
      <c r="L29" s="4"/>
      <c r="M29" s="8"/>
      <c r="N29" s="9"/>
      <c r="O29" s="6"/>
      <c r="P29" s="4"/>
      <c r="Q29" s="8"/>
      <c r="R29" s="9"/>
      <c r="S29" s="6"/>
      <c r="T29" s="4"/>
      <c r="U29" s="8"/>
      <c r="V29" s="9"/>
      <c r="W29" s="6"/>
      <c r="X29" s="4"/>
      <c r="Y29" s="8"/>
      <c r="Z29" s="4"/>
      <c r="AA29" s="6"/>
      <c r="AB29" s="4"/>
      <c r="AC29" s="8"/>
      <c r="AD29" s="9"/>
      <c r="AE29" s="6"/>
      <c r="AF29" s="4"/>
      <c r="AG29" s="8"/>
      <c r="AH29" s="4"/>
      <c r="AI29" s="6"/>
      <c r="AJ29" s="4"/>
      <c r="AK29" s="8"/>
      <c r="AL29" s="9"/>
      <c r="AM29" s="6"/>
      <c r="AN29" s="4"/>
      <c r="AO29" s="8"/>
      <c r="AP29" s="9"/>
      <c r="AQ29" s="6"/>
      <c r="AR29" s="4"/>
      <c r="AS29" s="8"/>
      <c r="AT29" s="9"/>
      <c r="AU29" s="6"/>
      <c r="AV29" s="4"/>
      <c r="AW29" s="8"/>
      <c r="AX29" s="9"/>
      <c r="AY29" s="6"/>
      <c r="AZ29" s="4"/>
    </row>
    <row r="30" spans="1:60" ht="17.100000000000001" x14ac:dyDescent="0.4">
      <c r="A30" s="2"/>
      <c r="B30" s="12"/>
      <c r="C30">
        <f>_xlfn.T.TEST(B3:B29,D3:D29,2,3)</f>
        <v>0.70127020637947446</v>
      </c>
      <c r="D30" s="13"/>
      <c r="E30" s="2"/>
      <c r="F30" s="4"/>
      <c r="G30" t="e">
        <f>_xlfn.T.TEST(F3:F29,H3:H29,2,3)</f>
        <v>#DIV/0!</v>
      </c>
      <c r="H30" s="13"/>
      <c r="I30" s="2"/>
      <c r="J30" s="4"/>
      <c r="K30" t="e">
        <f>_xlfn.T.TEST(J3:J29,L3:L29,2,3)</f>
        <v>#DIV/0!</v>
      </c>
      <c r="L30" s="13"/>
      <c r="M30" s="2"/>
      <c r="N30" s="4"/>
      <c r="O30" t="e">
        <f>_xlfn.T.TEST(N3:N29,P3:P29,2,3)</f>
        <v>#DIV/0!</v>
      </c>
      <c r="P30" s="13"/>
      <c r="Q30" s="2"/>
      <c r="R30" s="4"/>
      <c r="S30" t="e">
        <f>_xlfn.T.TEST(R3:R29,T3:T29,2,3)</f>
        <v>#DIV/0!</v>
      </c>
      <c r="T30" s="13"/>
      <c r="U30" s="2"/>
      <c r="V30" s="4"/>
      <c r="W30" t="e">
        <f>_xlfn.T.TEST(V3:V29,X3:X29,2,3)</f>
        <v>#DIV/0!</v>
      </c>
      <c r="X30" s="13"/>
      <c r="Y30" s="2"/>
      <c r="Z30" s="4"/>
      <c r="AA30" t="e">
        <f>_xlfn.T.TEST(Z3:Z29,AB3:AB29,2,3)</f>
        <v>#DIV/0!</v>
      </c>
      <c r="AB30" s="13"/>
      <c r="AC30" s="2"/>
      <c r="AD30" s="4"/>
      <c r="AE30">
        <f>_xlfn.T.TEST(AD3:AD29,AF3:AF29,2,3)</f>
        <v>0.80172958958983487</v>
      </c>
      <c r="AF30" s="13"/>
      <c r="AG30" s="2"/>
      <c r="AH30" s="4"/>
      <c r="AI30">
        <f>_xlfn.T.TEST(AH3:AH29,AJ3:AJ29,2,3)</f>
        <v>0.9060121198984773</v>
      </c>
      <c r="AJ30" s="13"/>
      <c r="AK30" s="2"/>
      <c r="AL30" s="4"/>
      <c r="AM30">
        <f>_xlfn.T.TEST(AL3:AL29,AN3:AN29,2,3)</f>
        <v>0.49197729853831668</v>
      </c>
      <c r="AN30" s="13"/>
      <c r="AO30" s="2"/>
      <c r="AP30" s="4"/>
      <c r="AQ30">
        <f>_xlfn.T.TEST(AP3:AP29,AR3:AR29,2,3)</f>
        <v>0.48502842536535423</v>
      </c>
      <c r="AR30" s="13"/>
      <c r="AS30" s="2"/>
      <c r="AT30" s="4"/>
      <c r="AU30" t="e">
        <f>_xlfn.T.TEST(AT3:AT29,AV3:AV29,2,3)</f>
        <v>#DIV/0!</v>
      </c>
      <c r="AV30" s="13"/>
      <c r="AW30" s="2"/>
      <c r="AX30" s="4"/>
      <c r="AY30">
        <f>_xlfn.T.TEST(AX3:AX29,AZ3:AZ29,2,3)</f>
        <v>0.44798854505472074</v>
      </c>
      <c r="AZ30" s="13"/>
      <c r="BA30" s="2"/>
      <c r="BB30" s="4"/>
      <c r="BC30">
        <f>_xlfn.T.TEST(BB3:BB19,BD3:BD19,2,3)</f>
        <v>0.148721669950448</v>
      </c>
      <c r="BD30" s="13"/>
      <c r="BE30" s="2"/>
      <c r="BF30" s="12"/>
      <c r="BG30">
        <f>_xlfn.T.TEST(BF3:BF19,BH3:BH19,2,3)</f>
        <v>0.66805141829529369</v>
      </c>
      <c r="BH30" s="13"/>
    </row>
    <row r="31" spans="1:60" ht="17.100000000000001" x14ac:dyDescent="0.4">
      <c r="A31" s="61" t="s">
        <v>52</v>
      </c>
      <c r="B31" s="61"/>
      <c r="C31" s="61"/>
      <c r="D31" s="61"/>
      <c r="E31" s="61" t="s">
        <v>26</v>
      </c>
      <c r="F31" s="61"/>
      <c r="G31" s="61"/>
      <c r="H31" s="61"/>
      <c r="I31" s="61" t="s">
        <v>53</v>
      </c>
      <c r="J31" s="61"/>
      <c r="K31" s="61"/>
      <c r="L31" s="61"/>
      <c r="M31" s="61" t="s">
        <v>28</v>
      </c>
      <c r="N31" s="61"/>
      <c r="O31" s="61"/>
      <c r="P31" s="61"/>
      <c r="Q31" s="61" t="s">
        <v>29</v>
      </c>
      <c r="R31" s="61"/>
      <c r="S31" s="61"/>
      <c r="T31" s="61"/>
      <c r="U31" s="61" t="s">
        <v>30</v>
      </c>
      <c r="V31" s="61"/>
      <c r="W31" s="61"/>
      <c r="X31" s="61"/>
      <c r="Y31" s="62" t="s">
        <v>54</v>
      </c>
      <c r="Z31" s="62"/>
      <c r="AA31" s="62"/>
      <c r="AB31" s="62"/>
      <c r="AC31" s="61" t="s">
        <v>32</v>
      </c>
      <c r="AD31" s="61"/>
      <c r="AE31" s="61"/>
      <c r="AF31" s="61"/>
      <c r="AG31" s="62" t="s">
        <v>55</v>
      </c>
      <c r="AH31" s="62"/>
      <c r="AI31" s="62"/>
      <c r="AJ31" s="62"/>
      <c r="AK31" s="61" t="s">
        <v>34</v>
      </c>
      <c r="AL31" s="61"/>
      <c r="AM31" s="61"/>
      <c r="AN31" s="61"/>
      <c r="AO31" s="61" t="s">
        <v>56</v>
      </c>
      <c r="AP31" s="61"/>
      <c r="AQ31" s="61"/>
      <c r="AR31" s="61"/>
      <c r="AS31" s="61" t="s">
        <v>36</v>
      </c>
      <c r="AT31" s="61"/>
      <c r="AU31" s="61"/>
      <c r="AV31" s="61"/>
      <c r="AW31" s="61" t="s">
        <v>37</v>
      </c>
      <c r="AX31" s="61"/>
      <c r="AY31" s="61"/>
      <c r="AZ31" s="61"/>
      <c r="BA31" s="61" t="s">
        <v>38</v>
      </c>
      <c r="BB31" s="61"/>
      <c r="BC31" s="61"/>
      <c r="BD31" s="61"/>
      <c r="BE31" s="61" t="s">
        <v>39</v>
      </c>
      <c r="BF31" s="61"/>
      <c r="BG31" s="61"/>
      <c r="BH31" s="61"/>
    </row>
    <row r="32" spans="1:60" ht="17.100000000000001" x14ac:dyDescent="0.4">
      <c r="B32" s="2" t="s">
        <v>42</v>
      </c>
      <c r="C32" s="2" t="s">
        <v>41</v>
      </c>
      <c r="F32" s="2" t="s">
        <v>42</v>
      </c>
      <c r="G32" s="2" t="s">
        <v>47</v>
      </c>
      <c r="J32" s="2" t="s">
        <v>42</v>
      </c>
      <c r="K32" s="2" t="s">
        <v>48</v>
      </c>
      <c r="N32" s="2" t="s">
        <v>46</v>
      </c>
      <c r="O32" s="2" t="s">
        <v>43</v>
      </c>
      <c r="R32" s="2" t="s">
        <v>46</v>
      </c>
      <c r="S32" s="2" t="s">
        <v>43</v>
      </c>
      <c r="V32" s="2" t="s">
        <v>42</v>
      </c>
      <c r="W32" s="2" t="s">
        <v>50</v>
      </c>
      <c r="Z32" s="2" t="s">
        <v>46</v>
      </c>
      <c r="AA32" s="2" t="s">
        <v>41</v>
      </c>
      <c r="AD32" s="2" t="s">
        <v>46</v>
      </c>
      <c r="AE32" s="2" t="s">
        <v>43</v>
      </c>
      <c r="AH32" s="2" t="s">
        <v>49</v>
      </c>
      <c r="AI32" s="2" t="s">
        <v>41</v>
      </c>
      <c r="AL32" s="2" t="s">
        <v>42</v>
      </c>
      <c r="AM32" s="2" t="s">
        <v>43</v>
      </c>
      <c r="AP32" s="2" t="s">
        <v>42</v>
      </c>
      <c r="AQ32" s="2" t="s">
        <v>43</v>
      </c>
      <c r="AT32" s="2" t="s">
        <v>49</v>
      </c>
      <c r="AU32" s="2" t="s">
        <v>43</v>
      </c>
      <c r="AX32" s="2" t="s">
        <v>46</v>
      </c>
      <c r="AY32" s="2" t="s">
        <v>43</v>
      </c>
      <c r="BB32" s="2" t="s">
        <v>46</v>
      </c>
      <c r="BC32" s="2" t="s">
        <v>57</v>
      </c>
      <c r="BF32" s="2" t="s">
        <v>46</v>
      </c>
      <c r="BG32" s="2" t="s">
        <v>43</v>
      </c>
    </row>
    <row r="33" spans="1:60" x14ac:dyDescent="0.25">
      <c r="A33" t="s">
        <v>58</v>
      </c>
      <c r="B33" s="14">
        <f>QUARTILE($B$3:$B$29,3)</f>
        <v>1.0198947237952196</v>
      </c>
      <c r="C33" s="14">
        <f>QUARTILE($D$3:$D$29,3)</f>
        <v>0.70792636498960027</v>
      </c>
      <c r="E33" t="s">
        <v>58</v>
      </c>
      <c r="F33" s="14">
        <f>QUARTILE(F3:F29,3)</f>
        <v>1.3387048064352562</v>
      </c>
      <c r="G33" s="14">
        <f>QUARTILE(H3:H29,3)</f>
        <v>0.70720481472774432</v>
      </c>
      <c r="I33" t="s">
        <v>59</v>
      </c>
      <c r="J33" s="14" t="e">
        <f>QUARTILE(J3:J29,3)</f>
        <v>#NUM!</v>
      </c>
      <c r="K33" s="14">
        <f>QUARTILE(L3:L29,3)</f>
        <v>0.70936946551331215</v>
      </c>
      <c r="M33" t="s">
        <v>58</v>
      </c>
      <c r="N33" s="14" t="e">
        <f>QUARTILE(N3:N29,3)</f>
        <v>#NUM!</v>
      </c>
      <c r="O33" s="14">
        <f>QUARTILE(P3:P29,3)</f>
        <v>0.70936946551331215</v>
      </c>
      <c r="Q33" t="s">
        <v>59</v>
      </c>
      <c r="R33" s="14">
        <f>QUARTILE(R3:R29,3)</f>
        <v>1.3387048064352562</v>
      </c>
      <c r="S33" s="14">
        <f>QUARTILE(T3:T29,3)</f>
        <v>0.70720481472774432</v>
      </c>
      <c r="U33" t="s">
        <v>60</v>
      </c>
      <c r="V33" s="14">
        <f>QUARTILE(V3:V29,3)</f>
        <v>1.3387048064352562</v>
      </c>
      <c r="W33" s="14">
        <f>QUARTILE(X3:X29,3)</f>
        <v>0.70720481472774432</v>
      </c>
      <c r="Y33" t="s">
        <v>58</v>
      </c>
      <c r="Z33" s="14">
        <f>QUARTILE(Z3:Z29,3)</f>
        <v>1.3387048064352562</v>
      </c>
      <c r="AA33" s="14">
        <f>QUARTILE(AB3:AB29,3)</f>
        <v>0.70864791525145621</v>
      </c>
      <c r="AC33" t="s">
        <v>58</v>
      </c>
      <c r="AD33" s="14">
        <f>QUARTILE(AD3:AD29,3)</f>
        <v>0.85957338958227547</v>
      </c>
      <c r="AE33" s="14">
        <f>QUARTILE(AF3:AF29,3)</f>
        <v>0.70720481472774432</v>
      </c>
      <c r="AG33" t="s">
        <v>58</v>
      </c>
      <c r="AH33" s="14">
        <f>QUARTILE(AH3:AH29,3)</f>
        <v>0.85957338958227547</v>
      </c>
      <c r="AI33" s="14">
        <f>QUARTILE(AJ3:AJ29,3)</f>
        <v>0.70864791525145621</v>
      </c>
      <c r="AK33" t="s">
        <v>58</v>
      </c>
      <c r="AL33" s="14">
        <f>QUARTILE(AL3:AL29,3)</f>
        <v>0.71009101577516809</v>
      </c>
      <c r="AM33" s="14">
        <f>QUARTILE(AN3:AN29,3)</f>
        <v>0.70720481472774432</v>
      </c>
      <c r="AO33" t="s">
        <v>58</v>
      </c>
      <c r="AP33" s="14">
        <f>QUARTILE(AP3:AP29,3)</f>
        <v>1.0373251063214022</v>
      </c>
      <c r="AQ33" s="14">
        <f>QUARTILE(AR3:AR29,3)</f>
        <v>0.70414472794146366</v>
      </c>
      <c r="AS33" t="s">
        <v>61</v>
      </c>
      <c r="AT33" s="14">
        <f>QUARTILE(AT3:AT29,3)</f>
        <v>1.3387048064352562</v>
      </c>
      <c r="AU33" s="14">
        <f>QUARTILE(AV3:AV29,3)</f>
        <v>0.70567477133460399</v>
      </c>
      <c r="AW33" t="s">
        <v>58</v>
      </c>
      <c r="AX33" s="14">
        <f>QUARTILE(AX3:AX29,3)</f>
        <v>1.1614970438660515</v>
      </c>
      <c r="AY33" s="14">
        <f>QUARTILE(AZ3:AZ29,3)</f>
        <v>0.70792636498960027</v>
      </c>
      <c r="BA33" t="s">
        <v>59</v>
      </c>
      <c r="BB33" s="14">
        <f>QUARTILE(BB3:BB19,3)</f>
        <v>1.2029961626936747</v>
      </c>
      <c r="BC33" s="14">
        <f>QUARTILE(BD3:BD19,3)</f>
        <v>0.70108464115518299</v>
      </c>
      <c r="BE33" t="s">
        <v>62</v>
      </c>
      <c r="BF33" s="14">
        <f>QUARTILE($B$3:$B$19,3)</f>
        <v>1.0198947237952196</v>
      </c>
      <c r="BG33" s="14">
        <f>QUARTILE($D$3:$D$19,3)</f>
        <v>0.70792636498960027</v>
      </c>
    </row>
    <row r="34" spans="1:60" x14ac:dyDescent="0.25">
      <c r="A34" t="s">
        <v>63</v>
      </c>
      <c r="B34" s="14">
        <f>QUARTILE($B$3:$B$29,4)</f>
        <v>1.3387048064352562</v>
      </c>
      <c r="C34" s="14">
        <f>QUARTILE($D$3:$D$29,4)</f>
        <v>1.7621345160205364</v>
      </c>
      <c r="E34" t="s">
        <v>63</v>
      </c>
      <c r="F34" s="14">
        <f>QUARTILE(F3:F29,4)</f>
        <v>1.3387048064352562</v>
      </c>
      <c r="G34" s="14">
        <f>QUARTILE(H3:H29,4)</f>
        <v>1.7621345160205364</v>
      </c>
      <c r="I34" t="s">
        <v>63</v>
      </c>
      <c r="J34" s="14" t="e">
        <f>QUARTILE(J3:J29,4)</f>
        <v>#NUM!</v>
      </c>
      <c r="K34" s="14">
        <f>QUARTILE(L3:L29,4)</f>
        <v>1.7621345160205364</v>
      </c>
      <c r="M34" t="s">
        <v>64</v>
      </c>
      <c r="N34" s="14" t="e">
        <f>QUARTILE(N3:N29,4)</f>
        <v>#NUM!</v>
      </c>
      <c r="O34" s="14">
        <f>QUARTILE(P3:P29,4)</f>
        <v>1.7621345160205364</v>
      </c>
      <c r="Q34" t="s">
        <v>63</v>
      </c>
      <c r="R34" s="14">
        <f>QUARTILE(R3:R29,4)</f>
        <v>1.3387048064352562</v>
      </c>
      <c r="S34" s="14">
        <f>QUARTILE(T3:T29,4)</f>
        <v>1.7621345160205364</v>
      </c>
      <c r="U34" t="s">
        <v>63</v>
      </c>
      <c r="V34" s="14">
        <f>QUARTILE(V3:V29,4)</f>
        <v>1.3387048064352562</v>
      </c>
      <c r="W34" s="14">
        <f>QUARTILE(X3:X29,4)</f>
        <v>1.7621345160205364</v>
      </c>
      <c r="Y34" t="s">
        <v>64</v>
      </c>
      <c r="Z34" s="14">
        <f>QUARTILE(Z3:Z29,4)</f>
        <v>1.3387048064352562</v>
      </c>
      <c r="AA34" s="14">
        <f>QUARTILE(AB3:AB29,4)</f>
        <v>1.7621345160205364</v>
      </c>
      <c r="AC34" t="s">
        <v>65</v>
      </c>
      <c r="AD34" s="14">
        <f>QUARTILE(AD3:AD29,4)</f>
        <v>1.3387048064352562</v>
      </c>
      <c r="AE34" s="14">
        <f>QUARTILE(AF3:AF29,4)</f>
        <v>0.83304240335630819</v>
      </c>
      <c r="AG34" t="s">
        <v>64</v>
      </c>
      <c r="AH34" s="14">
        <f>QUARTILE(AH3:AH29,4)</f>
        <v>1.3387048064352562</v>
      </c>
      <c r="AI34" s="14">
        <f>QUARTILE(AJ3:AJ29,4)</f>
        <v>1.7621345160205364</v>
      </c>
      <c r="AK34" t="s">
        <v>64</v>
      </c>
      <c r="AL34" s="14">
        <f>QUARTILE(AL3:AL29,4)</f>
        <v>1.3387048064352562</v>
      </c>
      <c r="AM34" s="14">
        <f>QUARTILE(AN3:AN29,4)</f>
        <v>1.7621345160205364</v>
      </c>
      <c r="AO34" t="s">
        <v>64</v>
      </c>
      <c r="AP34" s="14">
        <f>QUARTILE(AP3:AP29,4)</f>
        <v>1.3387048064352562</v>
      </c>
      <c r="AQ34" s="14">
        <f>QUARTILE(AR3:AR29,4)</f>
        <v>1.7621345160205364</v>
      </c>
      <c r="AS34" t="s">
        <v>66</v>
      </c>
      <c r="AT34" s="14">
        <f>QUARTILE(AT3:AT29,4)</f>
        <v>1.3387048064352562</v>
      </c>
      <c r="AU34" s="14">
        <f>QUARTILE(AV3:AV29,4)</f>
        <v>1.7621345160205364</v>
      </c>
      <c r="AW34" t="s">
        <v>64</v>
      </c>
      <c r="AX34" s="14">
        <f>QUARTILE(AX3:AX29,4)</f>
        <v>1.3387048064352562</v>
      </c>
      <c r="AY34" s="14">
        <f>QUARTILE(AZ3:AZ29,4)</f>
        <v>1.7621345160205364</v>
      </c>
      <c r="BA34" t="s">
        <v>64</v>
      </c>
      <c r="BB34" s="14">
        <f>QUARTILE(BB3:BB19,4)</f>
        <v>1.7621345160205364</v>
      </c>
      <c r="BC34" s="14">
        <f>QUARTILE(BD3:BD19,4)</f>
        <v>1.7621345160205364</v>
      </c>
      <c r="BE34" t="s">
        <v>64</v>
      </c>
      <c r="BF34" s="14">
        <f>QUARTILE($B$3:$B$19,4)</f>
        <v>1.3387048064352562</v>
      </c>
      <c r="BG34" s="14">
        <f>QUARTILE($D$3:$D$19,4)</f>
        <v>1.7621345160205364</v>
      </c>
    </row>
    <row r="35" spans="1:60" x14ac:dyDescent="0.25">
      <c r="A35" t="s">
        <v>67</v>
      </c>
      <c r="B35" s="14">
        <f>QUARTILE($B$3:$B$29,2)</f>
        <v>0.70108464115518299</v>
      </c>
      <c r="C35" s="14">
        <f>QUARTILE($D$3:$D$29,2)</f>
        <v>0.51062435963397212</v>
      </c>
      <c r="E35" t="s">
        <v>67</v>
      </c>
      <c r="F35" s="14">
        <f>QUARTILE(F3:F29,2)</f>
        <v>1.3387048064352562</v>
      </c>
      <c r="G35" s="14">
        <f>QUARTILE(H3:H29,2)</f>
        <v>0.48516770006885634</v>
      </c>
      <c r="I35" t="s">
        <v>67</v>
      </c>
      <c r="J35" s="14" t="e">
        <f>QUARTILE(J3:J29,2)</f>
        <v>#NUM!</v>
      </c>
      <c r="K35" s="14">
        <f>QUARTILE(L3:L29,2)</f>
        <v>0.52111804116257554</v>
      </c>
      <c r="M35" t="s">
        <v>68</v>
      </c>
      <c r="N35" s="14" t="e">
        <f>QUARTILE(N3:N29,2)</f>
        <v>#NUM!</v>
      </c>
      <c r="O35" s="14">
        <f>QUARTILE(P3:P29,2)</f>
        <v>0.52111804116257554</v>
      </c>
      <c r="Q35" t="s">
        <v>68</v>
      </c>
      <c r="R35" s="14">
        <f>QUARTILE(R3:R29,2)</f>
        <v>1.3387048064352562</v>
      </c>
      <c r="S35" s="14">
        <f>QUARTILE(T3:T29,2)</f>
        <v>0.48516770006885634</v>
      </c>
      <c r="U35" t="s">
        <v>67</v>
      </c>
      <c r="V35" s="14">
        <f>QUARTILE(V3:V29,2)</f>
        <v>1.3387048064352562</v>
      </c>
      <c r="W35" s="14">
        <f>QUARTILE(X3:X29,2)</f>
        <v>0.48516770006885634</v>
      </c>
      <c r="Y35" t="s">
        <v>68</v>
      </c>
      <c r="Z35" s="14">
        <f>QUARTILE(Z3:Z29,2)</f>
        <v>1.3387048064352562</v>
      </c>
      <c r="AA35" s="14">
        <f>QUARTILE(AB3:AB29,2)</f>
        <v>0.48516770006885634</v>
      </c>
      <c r="AC35" t="s">
        <v>69</v>
      </c>
      <c r="AD35" s="14">
        <f>QUARTILE(AD3:AD29,2)</f>
        <v>0.38044197272929486</v>
      </c>
      <c r="AE35" s="14">
        <f>QUARTILE(AF3:AF29,2)</f>
        <v>0.55706838225629485</v>
      </c>
      <c r="AG35" t="s">
        <v>70</v>
      </c>
      <c r="AH35" s="14">
        <f>QUARTILE(AH3:AH29,2)</f>
        <v>0.38044197272929486</v>
      </c>
      <c r="AI35" s="14">
        <f>QUARTILE(AJ3:AJ29,2)</f>
        <v>0.55706838225629485</v>
      </c>
      <c r="AK35" t="s">
        <v>67</v>
      </c>
      <c r="AL35" s="14">
        <f>QUARTILE(AL3:AL29,2)</f>
        <v>0.48516770006885634</v>
      </c>
      <c r="AM35" s="14">
        <f>QUARTILE(AN3:AN29,2)</f>
        <v>0.56655532254107566</v>
      </c>
      <c r="AO35" t="s">
        <v>67</v>
      </c>
      <c r="AP35" s="14">
        <f>QUARTILE(AP3:AP29,2)</f>
        <v>0.73594540620754823</v>
      </c>
      <c r="AQ35" s="14">
        <f>QUARTILE(AR3:AR29,2)</f>
        <v>0.48516770006885634</v>
      </c>
      <c r="AS35" t="s">
        <v>68</v>
      </c>
      <c r="AT35" s="14">
        <f>QUARTILE(AT3:AT29,2)</f>
        <v>1.3387048064352562</v>
      </c>
      <c r="AU35" s="14">
        <f>QUARTILE(AV3:AV29,2)</f>
        <v>0.47467401854025282</v>
      </c>
      <c r="AW35" t="s">
        <v>68</v>
      </c>
      <c r="AX35" s="14">
        <f>QUARTILE(AX3:AX29,2)</f>
        <v>0.9842892812968469</v>
      </c>
      <c r="AY35" s="14">
        <f>QUARTILE(AZ3:AZ29,2)</f>
        <v>0.47467401854025282</v>
      </c>
      <c r="BA35" t="s">
        <v>68</v>
      </c>
      <c r="BB35" s="14">
        <f>QUARTILE(BB3:BB19,2)</f>
        <v>0.765907818838239</v>
      </c>
      <c r="BC35" s="14">
        <f>QUARTILE(BD3:BD19,2)</f>
        <v>0.46418033701164929</v>
      </c>
      <c r="BE35" t="s">
        <v>67</v>
      </c>
      <c r="BF35" s="14">
        <f>QUARTILE($B$3:$B$19,2)</f>
        <v>0.70108464115518299</v>
      </c>
      <c r="BG35" s="14">
        <f>QUARTILE($D$3:$D$19,2)</f>
        <v>0.51062435963397212</v>
      </c>
    </row>
    <row r="36" spans="1:60" x14ac:dyDescent="0.25">
      <c r="A36" t="s">
        <v>71</v>
      </c>
      <c r="B36" s="14">
        <f>QUARTILE($B$3:$B$29,0)</f>
        <v>0.2359124777835547</v>
      </c>
      <c r="C36" s="14">
        <f>QUARTILE($D$3:$D$29,0)</f>
        <v>0.30285123661148622</v>
      </c>
      <c r="E36" t="s">
        <v>71</v>
      </c>
      <c r="F36" s="14">
        <f>QUARTILE(F3:F29,0)</f>
        <v>1.3387048064352562</v>
      </c>
      <c r="G36" s="14">
        <f>QUARTILE(H3:H29,0)</f>
        <v>0.2359124777835547</v>
      </c>
      <c r="I36" t="s">
        <v>71</v>
      </c>
      <c r="J36" s="14" t="e">
        <f>QUARTILE(J3:J29,0)</f>
        <v>#NUM!</v>
      </c>
      <c r="K36" s="14">
        <f>QUARTILE(L3:L29,0)</f>
        <v>0.2359124777835547</v>
      </c>
      <c r="M36" t="s">
        <v>72</v>
      </c>
      <c r="N36" s="14" t="e">
        <f>QUARTILE(N3:N29,0)</f>
        <v>#NUM!</v>
      </c>
      <c r="O36" s="14">
        <f>QUARTILE(P3:P29,0)</f>
        <v>0.2359124777835547</v>
      </c>
      <c r="Q36" t="s">
        <v>71</v>
      </c>
      <c r="R36" s="14">
        <f>QUARTILE(R3:R29,0)</f>
        <v>1.3387048064352562</v>
      </c>
      <c r="S36" s="14">
        <f>QUARTILE(T3:T29,0)</f>
        <v>0.2359124777835547</v>
      </c>
      <c r="U36" t="s">
        <v>71</v>
      </c>
      <c r="V36" s="14">
        <f>QUARTILE(V3:V29,0)</f>
        <v>1.3387048064352562</v>
      </c>
      <c r="W36" s="14">
        <f>QUARTILE(X3:X29,0)</f>
        <v>0.2359124777835547</v>
      </c>
      <c r="Y36" t="s">
        <v>71</v>
      </c>
      <c r="Z36" s="14">
        <f>QUARTILE(Z3:Z29,0)</f>
        <v>1.3387048064352562</v>
      </c>
      <c r="AA36" s="14">
        <f>QUARTILE(AB3:AB29,0)</f>
        <v>0.30285123661148622</v>
      </c>
      <c r="AC36" t="s">
        <v>71</v>
      </c>
      <c r="AD36" s="14">
        <f>QUARTILE(AD3:AD29,0)</f>
        <v>0.2359124777835547</v>
      </c>
      <c r="AE36" s="14">
        <f>QUARTILE(AF3:AF29,0)</f>
        <v>0.30285123661148622</v>
      </c>
      <c r="AG36" t="s">
        <v>72</v>
      </c>
      <c r="AH36" s="14">
        <f>QUARTILE(AH3:AH29,0)</f>
        <v>0.2359124777835547</v>
      </c>
      <c r="AI36" s="14">
        <f>QUARTILE(AJ3:AJ29,0)</f>
        <v>0.30285123661148622</v>
      </c>
      <c r="AK36" t="s">
        <v>73</v>
      </c>
      <c r="AL36" s="14">
        <f>QUARTILE(AL3:AL29,0)</f>
        <v>0.2359124777835547</v>
      </c>
      <c r="AM36" s="14">
        <f>QUARTILE(AN3:AN29,0)</f>
        <v>0.38055400274404666</v>
      </c>
      <c r="AO36" t="s">
        <v>71</v>
      </c>
      <c r="AP36" s="14">
        <f>QUARTILE(AP3:AP29,0)</f>
        <v>0.38044197272929486</v>
      </c>
      <c r="AQ36" s="14">
        <f>QUARTILE(AR3:AR29,0)</f>
        <v>0.2359124777835547</v>
      </c>
      <c r="AS36" t="s">
        <v>71</v>
      </c>
      <c r="AT36" s="14">
        <f>QUARTILE(AT3:AT29,0)</f>
        <v>1.3387048064352562</v>
      </c>
      <c r="AU36" s="14">
        <f>QUARTILE(AV3:AV29,0)</f>
        <v>0.2359124777835547</v>
      </c>
      <c r="AW36" t="s">
        <v>71</v>
      </c>
      <c r="AX36" s="14">
        <f>QUARTILE(AX3:AX29,0)</f>
        <v>0.62987375615843755</v>
      </c>
      <c r="AY36" s="14">
        <f>QUARTILE(AZ3:AZ29,0)</f>
        <v>0.2359124777835547</v>
      </c>
      <c r="BA36" t="s">
        <v>71</v>
      </c>
      <c r="BB36" s="14">
        <f>QUARTILE(BB3:BB19,0)</f>
        <v>0.35291671263016511</v>
      </c>
      <c r="BC36" s="14">
        <f>QUARTILE(BD3:BD19,0)</f>
        <v>0.2359124777835547</v>
      </c>
      <c r="BE36" t="s">
        <v>71</v>
      </c>
      <c r="BF36" s="14">
        <f>QUARTILE($B$3:$B$19,0)</f>
        <v>0.2359124777835547</v>
      </c>
      <c r="BG36" s="14">
        <f>QUARTILE($D$3:$D$19,0)</f>
        <v>0.30285123661148622</v>
      </c>
    </row>
    <row r="37" spans="1:60" x14ac:dyDescent="0.25">
      <c r="A37" t="s">
        <v>74</v>
      </c>
      <c r="B37" s="14">
        <f>QUARTILE($B$3:$B$29,1)</f>
        <v>0.4684985594693688</v>
      </c>
      <c r="C37" s="14">
        <f>QUARTILE($D$3:$D$29,1)</f>
        <v>0.39818031330282483</v>
      </c>
      <c r="E37" t="s">
        <v>75</v>
      </c>
      <c r="F37" s="14">
        <f>QUARTILE(F3:F29,1)</f>
        <v>1.3387048064352562</v>
      </c>
      <c r="G37" s="14">
        <f>QUARTILE(H3:H29,1)</f>
        <v>0.38044197272929486</v>
      </c>
      <c r="I37" t="s">
        <v>76</v>
      </c>
      <c r="J37" s="14" t="e">
        <f>QUARTILE(J3:J29,1)</f>
        <v>#NUM!</v>
      </c>
      <c r="K37" s="14">
        <f>QUARTILE(L3:L29,1)</f>
        <v>0.38046998023298284</v>
      </c>
      <c r="M37" t="s">
        <v>75</v>
      </c>
      <c r="N37" s="14" t="e">
        <f>QUARTILE(N3:N29,1)</f>
        <v>#NUM!</v>
      </c>
      <c r="O37" s="14">
        <f>QUARTILE(P3:P29,1)</f>
        <v>0.38046998023298284</v>
      </c>
      <c r="Q37" t="s">
        <v>75</v>
      </c>
      <c r="R37" s="14">
        <f>QUARTILE(R3:R29,1)</f>
        <v>1.3387048064352562</v>
      </c>
      <c r="S37" s="14">
        <f>QUARTILE(T3:T29,1)</f>
        <v>0.38044197272929486</v>
      </c>
      <c r="U37" t="s">
        <v>77</v>
      </c>
      <c r="V37" s="14">
        <f>QUARTILE(V3:V29,1)</f>
        <v>1.3387048064352562</v>
      </c>
      <c r="W37" s="14">
        <f>QUARTILE(X3:X29,1)</f>
        <v>0.38044197272929486</v>
      </c>
      <c r="Y37" t="s">
        <v>75</v>
      </c>
      <c r="Z37" s="14">
        <f>QUARTILE(Z3:Z29,1)</f>
        <v>1.3387048064352562</v>
      </c>
      <c r="AA37" s="14">
        <f>QUARTILE(AB3:AB29,1)</f>
        <v>0.38049798773667076</v>
      </c>
      <c r="AC37" t="s">
        <v>77</v>
      </c>
      <c r="AD37" s="14">
        <f>QUARTILE(AD3:AD29,1)</f>
        <v>0.30817722525642477</v>
      </c>
      <c r="AE37" s="14">
        <f>QUARTILE(AF3:AF29,1)</f>
        <v>0.4040557501557509</v>
      </c>
      <c r="AG37" t="s">
        <v>78</v>
      </c>
      <c r="AH37" s="14">
        <f>QUARTILE(AH3:AH29,1)</f>
        <v>0.30817722525642477</v>
      </c>
      <c r="AI37" s="14">
        <f>QUARTILE(AJ3:AJ29,1)</f>
        <v>0.39230487644989875</v>
      </c>
      <c r="AK37" t="s">
        <v>75</v>
      </c>
      <c r="AL37" s="14">
        <f>QUARTILE(AL3:AL29,1)</f>
        <v>0.35291671263016511</v>
      </c>
      <c r="AM37" s="14">
        <f>QUARTILE(AN3:AN29,1)</f>
        <v>0.4040557501557509</v>
      </c>
      <c r="AO37" t="s">
        <v>75</v>
      </c>
      <c r="AP37" s="14">
        <f>QUARTILE(AP3:AP29,1)</f>
        <v>0.55819368946842152</v>
      </c>
      <c r="AQ37" s="14">
        <f>QUARTILE(AR3:AR29,1)</f>
        <v>0.36673535768710586</v>
      </c>
      <c r="AS37" t="s">
        <v>75</v>
      </c>
      <c r="AT37" s="14">
        <f>QUARTILE(AT3:AT29,1)</f>
        <v>1.3387048064352562</v>
      </c>
      <c r="AU37" s="14">
        <f>QUARTILE(AV3:AV29,1)</f>
        <v>0.35979802765494756</v>
      </c>
      <c r="AW37" t="s">
        <v>75</v>
      </c>
      <c r="AX37" s="14">
        <f>QUARTILE(AX3:AX29,1)</f>
        <v>0.80708151872764222</v>
      </c>
      <c r="AY37" s="14">
        <f>QUARTILE(AZ3:AZ29,1)</f>
        <v>0.37356065770451241</v>
      </c>
      <c r="BA37" t="s">
        <v>75</v>
      </c>
      <c r="BB37" s="14">
        <f>QUARTILE(BB3:BB19,1)</f>
        <v>0.65639166867071519</v>
      </c>
      <c r="BC37" s="14">
        <f>QUARTILE(BD3:BD19,1)</f>
        <v>0.38044197272929486</v>
      </c>
      <c r="BE37" t="s">
        <v>75</v>
      </c>
      <c r="BF37" s="14">
        <f>QUARTILE($B$3:$B$19,1)</f>
        <v>0.4684985594693688</v>
      </c>
      <c r="BG37" s="14">
        <f>QUARTILE($D$3:$D$19,1)</f>
        <v>0.39818031330282483</v>
      </c>
    </row>
    <row r="39" spans="1:60" ht="17.100000000000001" x14ac:dyDescent="0.4">
      <c r="A39" t="s">
        <v>79</v>
      </c>
      <c r="B39" s="14">
        <f>AVERAGE(B3:B29)</f>
        <v>0.75856730845799802</v>
      </c>
      <c r="C39" s="14">
        <f>AVERAGE(D3:D29)</f>
        <v>0.61281202350703823</v>
      </c>
      <c r="D39" s="14"/>
      <c r="E39" t="s">
        <v>79</v>
      </c>
      <c r="F39" s="14">
        <f>AVERAGE(F3:F29)</f>
        <v>1.3387048064352562</v>
      </c>
      <c r="G39" s="14">
        <f>AVERAGE(H3:H29)</f>
        <v>0.57663385331157091</v>
      </c>
      <c r="I39" t="s">
        <v>79</v>
      </c>
      <c r="J39" s="14" t="e">
        <f>AVERAGE(J3:J29)</f>
        <v>#DIV/0!</v>
      </c>
      <c r="K39" s="14">
        <f>AVERAGE(L3:L29)</f>
        <v>0.61127344208992018</v>
      </c>
      <c r="M39" t="s">
        <v>79</v>
      </c>
      <c r="N39" s="14" t="e">
        <f>AVERAGE(N3:N29)</f>
        <v>#DIV/0!</v>
      </c>
      <c r="O39" s="14">
        <f>AVERAGE(P3:P29)</f>
        <v>0.61127344208992018</v>
      </c>
      <c r="Q39" t="s">
        <v>79</v>
      </c>
      <c r="R39" s="14">
        <f>AVERAGE(R3:R29)</f>
        <v>1.3387048064352562</v>
      </c>
      <c r="S39" s="14">
        <f>AVERAGE(T3:T29)</f>
        <v>0.57663385331157091</v>
      </c>
      <c r="U39" t="s">
        <v>79</v>
      </c>
      <c r="V39" s="14">
        <f>AVERAGE(V3:V29)</f>
        <v>1.3387048064352562</v>
      </c>
      <c r="W39" s="14">
        <f>AVERAGE(X3:X29)</f>
        <v>0.57663385331157091</v>
      </c>
      <c r="Y39" t="s">
        <v>79</v>
      </c>
      <c r="Z39" s="14">
        <f>AVERAGE(Z3:Z29)</f>
        <v>1.3387048064352562</v>
      </c>
      <c r="AA39" s="14">
        <f>AVERAGE(AB3:AB29)</f>
        <v>0.58801651582127634</v>
      </c>
      <c r="AC39" t="s">
        <v>79</v>
      </c>
      <c r="AD39" s="14">
        <f>AVERAGE(AD3:AD29)</f>
        <v>0.65168641898270196</v>
      </c>
      <c r="AE39" s="14">
        <f>AVERAGE(AF3:AF29)</f>
        <v>0.55232736534716498</v>
      </c>
      <c r="AG39" t="s">
        <v>79</v>
      </c>
      <c r="AH39" s="14">
        <f>AVERAGE(AH3:AH29)</f>
        <v>0.65168641898270196</v>
      </c>
      <c r="AI39" s="14">
        <f>AVERAGE(AJ3:AJ29)</f>
        <v>0.60489244573842837</v>
      </c>
      <c r="AK39" t="s">
        <v>80</v>
      </c>
      <c r="AL39" s="14">
        <f>AVERAGE(AL3:AL29)</f>
        <v>0.5663241952817113</v>
      </c>
      <c r="AM39" s="14">
        <f>AVERAGE(AN3:AN29)</f>
        <v>0.76410088123783093</v>
      </c>
      <c r="AO39" t="s">
        <v>79</v>
      </c>
      <c r="AP39" s="14">
        <f>AVERAGE(AP3:AP29)</f>
        <v>0.81836406179069965</v>
      </c>
      <c r="AQ39" s="14">
        <f>AVERAGE(AR3:AR29)</f>
        <v>0.57857492318979709</v>
      </c>
      <c r="AS39" t="s">
        <v>79</v>
      </c>
      <c r="AT39" s="14">
        <f>AVERAGE(AT3:AT29)</f>
        <v>1.3387048064352562</v>
      </c>
      <c r="AU39" s="14">
        <f>AVERAGE(AV3:AV29)</f>
        <v>0.56114651806029736</v>
      </c>
      <c r="AW39" t="s">
        <v>79</v>
      </c>
      <c r="AX39" s="14">
        <f>AVERAGE(AX3:AX29)</f>
        <v>0.9842892812968469</v>
      </c>
      <c r="AY39" s="14">
        <f>AVERAGE(AZ3:AZ29)</f>
        <v>0.57397185816922747</v>
      </c>
      <c r="BA39" t="s">
        <v>80</v>
      </c>
      <c r="BB39" s="14">
        <f>AVERAGE(BB3:BB19)</f>
        <v>0.93590757148681225</v>
      </c>
      <c r="BC39" s="14">
        <f>AVERAGE(BD3:BD19)</f>
        <v>0.56439440076928871</v>
      </c>
      <c r="BE39" t="s">
        <v>79</v>
      </c>
      <c r="BF39" s="14">
        <f>AVERAGE(BF3:BF19)</f>
        <v>0.5821206882567338</v>
      </c>
      <c r="BG39" s="14">
        <f>AVERAGE(BH3:BH19)</f>
        <v>0.68901411897841758</v>
      </c>
      <c r="BH39" s="14"/>
    </row>
    <row r="43" spans="1:60" ht="17.100000000000001" x14ac:dyDescent="0.4">
      <c r="A43" s="2"/>
      <c r="B43" s="14"/>
      <c r="C43" s="14"/>
      <c r="D43" s="14"/>
      <c r="E43" s="14"/>
      <c r="F43" s="14"/>
      <c r="BA43" s="14"/>
      <c r="BB43" s="14"/>
      <c r="BE43" s="2"/>
      <c r="BF43" s="14"/>
      <c r="BG43" s="14"/>
      <c r="BH43" s="14"/>
    </row>
    <row r="44" spans="1:60" ht="17.100000000000001" x14ac:dyDescent="0.4">
      <c r="A44" s="2"/>
      <c r="B44" s="14"/>
      <c r="C44" s="14"/>
      <c r="D44" s="14"/>
      <c r="E44" s="14"/>
      <c r="F44" s="14"/>
      <c r="BA44" s="14"/>
      <c r="BB44" s="14"/>
      <c r="BE44" s="2"/>
      <c r="BF44" s="14"/>
      <c r="BG44" s="14"/>
      <c r="BH44" s="14"/>
    </row>
    <row r="56" spans="2:58" x14ac:dyDescent="0.25">
      <c r="B56">
        <f>_xlfn.F.TEST(B3:B28,D3:D25)</f>
        <v>0.36404656177871236</v>
      </c>
      <c r="BF56">
        <f>_xlfn.F.TEST(BF3:BF18,BH3:BH15)</f>
        <v>2.2905151206503545E-2</v>
      </c>
    </row>
  </sheetData>
  <mergeCells count="60">
    <mergeCell ref="AS1:AV1"/>
    <mergeCell ref="A1:D1"/>
    <mergeCell ref="E1:H1"/>
    <mergeCell ref="I1:L1"/>
    <mergeCell ref="M1:P1"/>
    <mergeCell ref="Q1:T1"/>
    <mergeCell ref="U1:X1"/>
    <mergeCell ref="Y2:Z2"/>
    <mergeCell ref="AW1:AZ1"/>
    <mergeCell ref="BA1:BD1"/>
    <mergeCell ref="BE1:BH1"/>
    <mergeCell ref="A2:B2"/>
    <mergeCell ref="C2:D2"/>
    <mergeCell ref="E2:F2"/>
    <mergeCell ref="G2:H2"/>
    <mergeCell ref="I2:J2"/>
    <mergeCell ref="K2:L2"/>
    <mergeCell ref="M2:N2"/>
    <mergeCell ref="Y1:AB1"/>
    <mergeCell ref="AC1:AF1"/>
    <mergeCell ref="AG1:AJ1"/>
    <mergeCell ref="AK1:AN1"/>
    <mergeCell ref="AO1:AR1"/>
    <mergeCell ref="O2:P2"/>
    <mergeCell ref="Q2:R2"/>
    <mergeCell ref="S2:T2"/>
    <mergeCell ref="U2:V2"/>
    <mergeCell ref="W2:X2"/>
    <mergeCell ref="AW2:AX2"/>
    <mergeCell ref="AA2:AB2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  <mergeCell ref="A31:D31"/>
    <mergeCell ref="E31:H31"/>
    <mergeCell ref="I31:L31"/>
    <mergeCell ref="M31:P31"/>
    <mergeCell ref="Q31:T31"/>
    <mergeCell ref="AY2:AZ2"/>
    <mergeCell ref="BA2:BB2"/>
    <mergeCell ref="BC2:BD2"/>
    <mergeCell ref="BE2:BF2"/>
    <mergeCell ref="BG2:BH2"/>
    <mergeCell ref="AS31:AV31"/>
    <mergeCell ref="AW31:AZ31"/>
    <mergeCell ref="BA31:BD31"/>
    <mergeCell ref="BE31:BH31"/>
    <mergeCell ref="U31:X31"/>
    <mergeCell ref="Y31:AB31"/>
    <mergeCell ref="AC31:AF31"/>
    <mergeCell ref="AG31:AJ31"/>
    <mergeCell ref="AK31:AN31"/>
    <mergeCell ref="AO31:AR31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zoomScale="70" zoomScaleNormal="70" workbookViewId="0">
      <selection activeCell="J3" sqref="J3"/>
    </sheetView>
  </sheetViews>
  <sheetFormatPr defaultColWidth="8.75" defaultRowHeight="15.75" x14ac:dyDescent="0.25"/>
  <cols>
    <col min="1" max="1" width="7.375" style="34" bestFit="1" customWidth="1"/>
    <col min="2" max="4" width="5" style="34" bestFit="1" customWidth="1"/>
    <col min="5" max="5" width="7.375" style="34" bestFit="1" customWidth="1"/>
    <col min="6" max="7" width="5" style="34" bestFit="1" customWidth="1"/>
    <col min="8" max="16384" width="8.75" style="34"/>
  </cols>
  <sheetData>
    <row r="1" spans="1:12" ht="15.6" x14ac:dyDescent="0.4">
      <c r="J1" s="62" t="s">
        <v>84</v>
      </c>
      <c r="K1" s="62"/>
    </row>
    <row r="2" spans="1:12" ht="15.6" x14ac:dyDescent="0.4">
      <c r="B2" s="62" t="s">
        <v>127</v>
      </c>
      <c r="C2" s="62"/>
      <c r="D2" s="62"/>
      <c r="F2" s="29" t="s">
        <v>81</v>
      </c>
      <c r="G2" s="29" t="s">
        <v>82</v>
      </c>
      <c r="H2" s="29"/>
      <c r="I2" s="30"/>
      <c r="J2" s="29" t="s">
        <v>81</v>
      </c>
      <c r="K2" s="29" t="s">
        <v>82</v>
      </c>
      <c r="L2" s="34" t="s">
        <v>83</v>
      </c>
    </row>
    <row r="3" spans="1:12" ht="15.6" x14ac:dyDescent="0.4">
      <c r="A3" s="30">
        <v>17978</v>
      </c>
      <c r="B3" s="35">
        <v>1.3580497714575928</v>
      </c>
      <c r="C3" s="35">
        <v>1.3427914110429446</v>
      </c>
      <c r="D3" s="35">
        <v>1.3152732368052311</v>
      </c>
      <c r="E3" s="30">
        <v>17978</v>
      </c>
      <c r="F3" s="36">
        <v>1.3387048064352562</v>
      </c>
      <c r="G3" s="36">
        <v>1.7700908303076041E-2</v>
      </c>
      <c r="H3" s="36"/>
      <c r="I3" s="30">
        <v>17978</v>
      </c>
      <c r="J3" s="37">
        <f>F3/$F$3*100</f>
        <v>100</v>
      </c>
      <c r="K3" s="38">
        <f>G3/F3*100</f>
        <v>1.3222413349071749</v>
      </c>
    </row>
    <row r="4" spans="1:12" x14ac:dyDescent="0.25">
      <c r="A4" s="30" t="s">
        <v>10</v>
      </c>
      <c r="B4" s="35">
        <v>1.1942307692307692</v>
      </c>
      <c r="C4" s="35">
        <v>1.0490566037735849</v>
      </c>
      <c r="D4" s="35">
        <v>1.153433999025816</v>
      </c>
      <c r="E4" s="30" t="s">
        <v>10</v>
      </c>
      <c r="F4" s="36">
        <v>1.13224045734339</v>
      </c>
      <c r="G4" s="36">
        <v>6.1132420399386697E-2</v>
      </c>
      <c r="H4" s="36"/>
      <c r="I4" s="30" t="s">
        <v>10</v>
      </c>
      <c r="J4" s="37">
        <f>F4/$F$3*100</f>
        <v>84.577305758567803</v>
      </c>
      <c r="K4" s="38">
        <f t="shared" ref="K4:K7" si="0">G4/F4*100</f>
        <v>5.3992435973206208</v>
      </c>
      <c r="L4" s="39">
        <f>_xlfn.T.TEST($B$3:$D$3,B4:D4,2,3)</f>
        <v>3.2898127412261655E-2</v>
      </c>
    </row>
    <row r="5" spans="1:12" x14ac:dyDescent="0.25">
      <c r="A5" s="30" t="s">
        <v>11</v>
      </c>
      <c r="B5" s="35">
        <v>1.1029916625796958</v>
      </c>
      <c r="C5" s="35">
        <v>1.0584795321637428</v>
      </c>
      <c r="D5" s="35">
        <v>1.1295793758480326</v>
      </c>
      <c r="E5" s="30" t="s">
        <v>11</v>
      </c>
      <c r="F5" s="36">
        <v>1.0970168568638237</v>
      </c>
      <c r="G5" s="36">
        <v>2.933224244739821E-2</v>
      </c>
      <c r="H5" s="36"/>
      <c r="I5" s="30" t="s">
        <v>11</v>
      </c>
      <c r="J5" s="37">
        <f>F5/$F$3*100</f>
        <v>81.946135667129894</v>
      </c>
      <c r="K5" s="38">
        <f t="shared" si="0"/>
        <v>2.6738187534559756</v>
      </c>
      <c r="L5" s="39">
        <f>_xlfn.T.TEST($B$3:$D$3,B5:D5,2,3)</f>
        <v>1.4399881212946797E-3</v>
      </c>
    </row>
    <row r="6" spans="1:12" x14ac:dyDescent="0.25">
      <c r="A6" s="30" t="s">
        <v>12</v>
      </c>
      <c r="B6" s="35">
        <v>0.5619489559164732</v>
      </c>
      <c r="C6" s="35">
        <v>0.51698464402047462</v>
      </c>
      <c r="D6" s="35">
        <v>0.62320185614849177</v>
      </c>
      <c r="E6" s="30" t="s">
        <v>12</v>
      </c>
      <c r="F6" s="36">
        <v>0.56737848536181323</v>
      </c>
      <c r="G6" s="36">
        <v>4.3532622867304235E-2</v>
      </c>
      <c r="H6" s="36"/>
      <c r="I6" s="30" t="s">
        <v>12</v>
      </c>
      <c r="J6" s="37">
        <f>F6/$F$3*100</f>
        <v>42.382643480054867</v>
      </c>
      <c r="K6" s="38">
        <f t="shared" si="0"/>
        <v>7.6725896364476682</v>
      </c>
      <c r="L6" s="39">
        <f>_xlfn.T.TEST($B$3:$D$3,B6:D6,2,3)</f>
        <v>3.9440482774530557E-4</v>
      </c>
    </row>
    <row r="7" spans="1:12" x14ac:dyDescent="0.25">
      <c r="A7" s="30" t="s">
        <v>13</v>
      </c>
      <c r="B7" s="35">
        <v>0.43513853904282118</v>
      </c>
      <c r="C7" s="35">
        <v>0.42388613861386137</v>
      </c>
      <c r="D7" s="35">
        <v>0.42264150943396228</v>
      </c>
      <c r="E7" s="30" t="s">
        <v>13</v>
      </c>
      <c r="F7" s="36">
        <v>0.42722206236354826</v>
      </c>
      <c r="G7" s="36">
        <v>5.6208082282988379E-3</v>
      </c>
      <c r="H7" s="36"/>
      <c r="I7" s="30" t="s">
        <v>13</v>
      </c>
      <c r="J7" s="37">
        <f>F7/$F$3*100</f>
        <v>31.913089451076832</v>
      </c>
      <c r="K7" s="38">
        <f t="shared" si="0"/>
        <v>1.3156643168666142</v>
      </c>
      <c r="L7" s="39">
        <f>_xlfn.T.TEST($B$3:$D$3,B7:D7,2,3)</f>
        <v>5.075515434862865E-5</v>
      </c>
    </row>
  </sheetData>
  <mergeCells count="2">
    <mergeCell ref="J1:K1"/>
    <mergeCell ref="B2:D2"/>
  </mergeCells>
  <phoneticPr fontId="2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7"/>
  <sheetViews>
    <sheetView zoomScale="50" zoomScaleNormal="50" workbookViewId="0">
      <selection activeCell="AI46" sqref="AI46"/>
    </sheetView>
  </sheetViews>
  <sheetFormatPr defaultColWidth="9.125" defaultRowHeight="12.75" x14ac:dyDescent="0.2"/>
  <cols>
    <col min="1" max="1" width="5.375" style="15" bestFit="1" customWidth="1"/>
    <col min="2" max="5" width="9.125" style="15"/>
    <col min="6" max="6" width="5.875" style="15" bestFit="1" customWidth="1"/>
    <col min="7" max="7" width="1.5" style="15" customWidth="1"/>
    <col min="8" max="8" width="5.375" style="15" bestFit="1" customWidth="1"/>
    <col min="9" max="12" width="9.125" style="15"/>
    <col min="13" max="13" width="6.25" style="15" customWidth="1"/>
    <col min="14" max="14" width="1" style="15" customWidth="1"/>
    <col min="15" max="15" width="5.375" style="15" bestFit="1" customWidth="1"/>
    <col min="16" max="19" width="9.125" style="15"/>
    <col min="20" max="20" width="6.25" style="15" bestFit="1" customWidth="1"/>
    <col min="21" max="21" width="5.375" style="15" bestFit="1" customWidth="1"/>
    <col min="22" max="25" width="9.125" style="15"/>
    <col min="26" max="26" width="6.25" style="15" bestFit="1" customWidth="1"/>
    <col min="27" max="27" width="1.875" style="15" customWidth="1"/>
    <col min="28" max="28" width="5.875" style="15" bestFit="1" customWidth="1"/>
    <col min="29" max="32" width="9.125" style="15"/>
    <col min="33" max="33" width="7.125" style="15" bestFit="1" customWidth="1"/>
    <col min="34" max="34" width="0.75" style="15" customWidth="1"/>
    <col min="35" max="35" width="5.875" style="15" bestFit="1" customWidth="1"/>
    <col min="36" max="39" width="9.125" style="15"/>
    <col min="40" max="40" width="6.25" style="15" bestFit="1" customWidth="1"/>
    <col min="41" max="41" width="0.875" style="15" customWidth="1"/>
    <col min="42" max="16384" width="9.125" style="15"/>
  </cols>
  <sheetData>
    <row r="1" spans="1:40" ht="17.100000000000001" customHeight="1" x14ac:dyDescent="0.4">
      <c r="B1" s="64" t="s">
        <v>86</v>
      </c>
      <c r="C1" s="64"/>
      <c r="D1" s="64"/>
      <c r="E1" s="64"/>
      <c r="I1" s="64" t="s">
        <v>85</v>
      </c>
      <c r="J1" s="64"/>
      <c r="K1" s="64"/>
      <c r="L1" s="64"/>
      <c r="P1" s="59" t="s">
        <v>92</v>
      </c>
      <c r="Q1" s="59"/>
      <c r="R1" s="59"/>
      <c r="S1" s="59"/>
      <c r="V1" s="67" t="s">
        <v>96</v>
      </c>
      <c r="W1" s="68"/>
      <c r="X1" s="68"/>
      <c r="Y1" s="68"/>
      <c r="AC1" s="68" t="s">
        <v>94</v>
      </c>
      <c r="AD1" s="68"/>
      <c r="AE1" s="68"/>
      <c r="AF1" s="68"/>
      <c r="AJ1" s="65" t="s">
        <v>95</v>
      </c>
      <c r="AK1" s="66"/>
      <c r="AL1" s="66"/>
      <c r="AM1" s="66"/>
    </row>
    <row r="2" spans="1:40" ht="15.75" x14ac:dyDescent="0.2">
      <c r="B2" s="16">
        <v>0</v>
      </c>
      <c r="C2" s="16">
        <v>0.25</v>
      </c>
      <c r="D2" s="16">
        <v>0.5</v>
      </c>
      <c r="E2" s="16">
        <v>1</v>
      </c>
      <c r="F2" s="17" t="s">
        <v>87</v>
      </c>
      <c r="I2" s="19">
        <v>0</v>
      </c>
      <c r="J2" s="19">
        <v>6.25E-2</v>
      </c>
      <c r="K2" s="19">
        <v>0.125</v>
      </c>
      <c r="L2" s="19">
        <v>0.25</v>
      </c>
      <c r="M2" s="15" t="s">
        <v>89</v>
      </c>
      <c r="P2" s="19">
        <v>0</v>
      </c>
      <c r="Q2" s="19">
        <v>0.25</v>
      </c>
      <c r="R2" s="19">
        <v>0.5</v>
      </c>
      <c r="S2" s="19">
        <v>1</v>
      </c>
      <c r="T2" s="19" t="s">
        <v>89</v>
      </c>
      <c r="V2" s="6">
        <v>0</v>
      </c>
      <c r="W2" s="6">
        <f>X2/2</f>
        <v>31.25</v>
      </c>
      <c r="X2" s="6">
        <f>Y2/2</f>
        <v>62.5</v>
      </c>
      <c r="Y2" s="6">
        <v>125</v>
      </c>
      <c r="Z2" s="19" t="s">
        <v>97</v>
      </c>
      <c r="AC2" s="19">
        <v>0</v>
      </c>
      <c r="AD2" s="19">
        <v>4</v>
      </c>
      <c r="AE2" s="19">
        <v>8</v>
      </c>
      <c r="AF2" s="19">
        <v>16</v>
      </c>
      <c r="AG2" s="19" t="s">
        <v>89</v>
      </c>
      <c r="AJ2" s="50">
        <v>0</v>
      </c>
      <c r="AK2" s="50">
        <v>50</v>
      </c>
      <c r="AL2" s="50">
        <v>100</v>
      </c>
      <c r="AM2" s="50">
        <v>200</v>
      </c>
      <c r="AN2" s="49" t="s">
        <v>89</v>
      </c>
    </row>
    <row r="3" spans="1:40" ht="16.5" x14ac:dyDescent="0.2">
      <c r="A3" s="59" t="s">
        <v>88</v>
      </c>
      <c r="B3" s="1">
        <v>0.99721416213973002</v>
      </c>
      <c r="C3" s="1">
        <v>0.62436886611937537</v>
      </c>
      <c r="D3" s="1">
        <v>0.66902980311351168</v>
      </c>
      <c r="E3" s="1">
        <v>0.69329989251164448</v>
      </c>
      <c r="H3" s="59" t="s">
        <v>90</v>
      </c>
      <c r="I3" s="28">
        <v>0.97607163690597709</v>
      </c>
      <c r="J3" s="18">
        <v>1.0328908203572849</v>
      </c>
      <c r="K3" s="18">
        <v>1.0561900293547357</v>
      </c>
      <c r="L3" s="18">
        <v>1.1223100360818488</v>
      </c>
      <c r="O3" s="59" t="s">
        <v>90</v>
      </c>
      <c r="P3" s="18">
        <v>1.0067671140459353</v>
      </c>
      <c r="Q3" s="18">
        <v>0.99156077222795425</v>
      </c>
      <c r="R3" s="18">
        <v>0.8066402364277897</v>
      </c>
      <c r="S3" s="18">
        <v>0.6597774347834372</v>
      </c>
      <c r="U3" s="59" t="s">
        <v>90</v>
      </c>
      <c r="V3" s="18">
        <v>1.0163281375621867</v>
      </c>
      <c r="W3" s="18">
        <v>1.0588430846712711</v>
      </c>
      <c r="X3" s="18">
        <v>1.1280744281787034</v>
      </c>
      <c r="Y3" s="18">
        <v>2.9271197375211977</v>
      </c>
      <c r="AB3" s="59" t="s">
        <v>90</v>
      </c>
      <c r="AC3" s="18">
        <v>0.85247502818733045</v>
      </c>
      <c r="AD3" s="18">
        <v>0.75401625194728628</v>
      </c>
      <c r="AE3" s="18">
        <v>0.6270496814348322</v>
      </c>
      <c r="AF3" s="18">
        <v>0.76632626107933566</v>
      </c>
      <c r="AI3" s="59" t="s">
        <v>90</v>
      </c>
      <c r="AJ3" s="28">
        <v>1.0074445424782774</v>
      </c>
      <c r="AK3" s="28">
        <v>0.77191970850015457</v>
      </c>
      <c r="AL3" s="28">
        <v>0.90116253246118705</v>
      </c>
      <c r="AM3" s="28">
        <v>0.78957900510816281</v>
      </c>
    </row>
    <row r="4" spans="1:40" ht="16.5" x14ac:dyDescent="0.2">
      <c r="A4" s="59"/>
      <c r="B4" s="1">
        <v>1.0174926144485414</v>
      </c>
      <c r="C4" s="1">
        <v>0.79649739437835854</v>
      </c>
      <c r="D4" s="1">
        <v>0.85798915310805168</v>
      </c>
      <c r="E4" s="1">
        <v>0.41953104313971606</v>
      </c>
      <c r="H4" s="59"/>
      <c r="I4" s="28">
        <v>1.0124872080112735</v>
      </c>
      <c r="J4" s="18">
        <v>1.012089639085453</v>
      </c>
      <c r="K4" s="18">
        <v>1.1006814285024729</v>
      </c>
      <c r="L4" s="18">
        <v>0.86893595360479514</v>
      </c>
      <c r="O4" s="59"/>
      <c r="P4" s="18">
        <v>0.972746043516584</v>
      </c>
      <c r="Q4" s="18">
        <v>0.92723015873015846</v>
      </c>
      <c r="R4" s="18">
        <v>0.71530850785603639</v>
      </c>
      <c r="S4" s="18">
        <v>0.73915874360380596</v>
      </c>
      <c r="U4" s="59"/>
      <c r="V4" s="18">
        <v>0.93774236537891631</v>
      </c>
      <c r="W4" s="18">
        <v>0.91697194719471964</v>
      </c>
      <c r="X4" s="18">
        <v>1.4522499869034526</v>
      </c>
      <c r="Y4" s="18">
        <v>1.8758071459319849</v>
      </c>
      <c r="AB4" s="59"/>
      <c r="AC4" s="18">
        <v>1.0712502868159417</v>
      </c>
      <c r="AD4" s="18">
        <v>0.83058948618080031</v>
      </c>
      <c r="AE4" s="18">
        <v>0.74176867691898785</v>
      </c>
      <c r="AF4" s="18">
        <v>0.5769992204474963</v>
      </c>
      <c r="AI4" s="59"/>
      <c r="AJ4" s="28">
        <v>0.94752487424058685</v>
      </c>
      <c r="AK4" s="28">
        <v>0.77864618610376513</v>
      </c>
      <c r="AL4" s="28">
        <v>0.88695310322863163</v>
      </c>
      <c r="AM4" s="28">
        <v>0.81455469863871</v>
      </c>
    </row>
    <row r="5" spans="1:40" ht="16.5" x14ac:dyDescent="0.2">
      <c r="A5" s="59"/>
      <c r="B5" s="1">
        <v>1.0103116212179344</v>
      </c>
      <c r="C5" s="1">
        <v>0.93369480175815589</v>
      </c>
      <c r="D5" s="1">
        <v>0.82225500768736104</v>
      </c>
      <c r="E5" s="1">
        <v>0.48189556653557863</v>
      </c>
      <c r="H5" s="59"/>
      <c r="I5" s="28">
        <v>1.0114411550827491</v>
      </c>
      <c r="J5" s="18">
        <v>0.99467485962605628</v>
      </c>
      <c r="K5" s="18">
        <v>0.86352633058609418</v>
      </c>
      <c r="L5" s="18">
        <v>1.1190661456927637</v>
      </c>
      <c r="O5" s="59"/>
      <c r="P5" s="18">
        <v>1.0204868424374807</v>
      </c>
      <c r="Q5" s="18">
        <v>1.0644486212167221</v>
      </c>
      <c r="R5" s="18">
        <v>0.65804900258595878</v>
      </c>
      <c r="S5" s="18">
        <v>0.72203076501734509</v>
      </c>
      <c r="U5" s="59"/>
      <c r="V5" s="18">
        <v>1.0459294970588975</v>
      </c>
      <c r="W5" s="18">
        <v>1.0131727527528085</v>
      </c>
      <c r="X5" s="18">
        <v>1.3380052880740907</v>
      </c>
      <c r="Y5" s="18">
        <v>2.5158342403160612</v>
      </c>
      <c r="AB5" s="59"/>
      <c r="AC5" s="18">
        <v>1.0762746849967275</v>
      </c>
      <c r="AD5" s="18">
        <v>0.74327889259111846</v>
      </c>
      <c r="AE5" s="18">
        <v>0.65647297445475217</v>
      </c>
      <c r="AF5" s="18">
        <v>0.67198759934166152</v>
      </c>
      <c r="AI5" s="59"/>
      <c r="AJ5" s="28">
        <v>1.0450305832811353</v>
      </c>
      <c r="AK5" s="28">
        <v>0.88656259897581191</v>
      </c>
      <c r="AL5" s="28">
        <v>0.8623737403868148</v>
      </c>
      <c r="AM5" s="28">
        <v>0.82820547660194199</v>
      </c>
    </row>
    <row r="6" spans="1:40" ht="12.6" x14ac:dyDescent="0.25">
      <c r="A6" s="20" t="s">
        <v>91</v>
      </c>
      <c r="B6" s="21">
        <f>AVERAGE(B3:B5)</f>
        <v>1.0083394659354019</v>
      </c>
      <c r="C6" s="21">
        <f>AVERAGE(C3:C5)</f>
        <v>0.78485368741862993</v>
      </c>
      <c r="D6" s="21">
        <f>AVERAGE(D3:D5)</f>
        <v>0.78309132130297476</v>
      </c>
      <c r="E6" s="21">
        <f>AVERAGE(E3:E5)</f>
        <v>0.53157550072897974</v>
      </c>
      <c r="H6" s="20" t="s">
        <v>91</v>
      </c>
      <c r="I6" s="21">
        <f>AVERAGE(I3:I5)</f>
        <v>1</v>
      </c>
      <c r="J6" s="21">
        <f>AVERAGE(J3:J5)</f>
        <v>1.013218439689598</v>
      </c>
      <c r="K6" s="21">
        <f>AVERAGE(K3:K5)</f>
        <v>1.0067992628144344</v>
      </c>
      <c r="L6" s="21">
        <f>AVERAGE(L3:L5)</f>
        <v>1.036770711793136</v>
      </c>
      <c r="O6" s="20" t="s">
        <v>91</v>
      </c>
      <c r="P6" s="21">
        <f>AVERAGE(P3:P5)</f>
        <v>1</v>
      </c>
      <c r="Q6" s="21">
        <f t="shared" ref="Q6:S6" si="0">AVERAGE(Q3:Q5)</f>
        <v>0.99441318405827828</v>
      </c>
      <c r="R6" s="21">
        <f t="shared" si="0"/>
        <v>0.72666591562326166</v>
      </c>
      <c r="S6" s="21">
        <f t="shared" si="0"/>
        <v>0.70698898113486275</v>
      </c>
      <c r="U6" s="20" t="s">
        <v>91</v>
      </c>
      <c r="V6" s="21">
        <f>AVERAGE(V3:V5)</f>
        <v>1.0000000000000002</v>
      </c>
      <c r="W6" s="21">
        <f t="shared" ref="W6" si="1">AVERAGE(W3:W5)</f>
        <v>0.99632926153959966</v>
      </c>
      <c r="X6" s="21">
        <f t="shared" ref="X6" si="2">AVERAGE(X3:X5)</f>
        <v>1.3061099010520822</v>
      </c>
      <c r="Y6" s="21">
        <f t="shared" ref="Y6" si="3">AVERAGE(Y3:Y5)</f>
        <v>2.4395870412564147</v>
      </c>
      <c r="AB6" s="20" t="s">
        <v>91</v>
      </c>
      <c r="AC6" s="21">
        <f>AVERAGE(AC3:AC5)</f>
        <v>0.99999999999999989</v>
      </c>
      <c r="AD6" s="21">
        <f t="shared" ref="AD6" si="4">AVERAGE(AD3:AD5)</f>
        <v>0.77596154357306835</v>
      </c>
      <c r="AE6" s="21">
        <f t="shared" ref="AE6" si="5">AVERAGE(AE3:AE5)</f>
        <v>0.67509711093619063</v>
      </c>
      <c r="AF6" s="21">
        <f t="shared" ref="AF6" si="6">AVERAGE(AF3:AF5)</f>
        <v>0.67177102695616442</v>
      </c>
      <c r="AI6" s="20" t="s">
        <v>91</v>
      </c>
      <c r="AJ6" s="21">
        <f>AVERAGE(AJ3:AJ5)</f>
        <v>0.99999999999999989</v>
      </c>
      <c r="AK6" s="21">
        <f t="shared" ref="AK6:AM6" si="7">AVERAGE(AK3:AK5)</f>
        <v>0.81237616452657713</v>
      </c>
      <c r="AL6" s="21">
        <f t="shared" si="7"/>
        <v>0.88349645869221105</v>
      </c>
      <c r="AM6" s="21">
        <f t="shared" si="7"/>
        <v>0.8107797267829383</v>
      </c>
    </row>
    <row r="7" spans="1:40" ht="12.6" x14ac:dyDescent="0.25">
      <c r="A7" s="20" t="s">
        <v>98</v>
      </c>
      <c r="B7" s="21">
        <f>STDEVP(B3:B5)</f>
        <v>8.3952746373183174E-3</v>
      </c>
      <c r="C7" s="21">
        <f>STDEVP(C3:C5)</f>
        <v>0.12654989937708308</v>
      </c>
      <c r="D7" s="21">
        <f>STDEVP(D3:D5)</f>
        <v>8.1962409009662091E-2</v>
      </c>
      <c r="E7" s="21">
        <f>STDEVP(E3:E5)</f>
        <v>0.11715635597412237</v>
      </c>
      <c r="H7" s="20" t="s">
        <v>98</v>
      </c>
      <c r="I7" s="26">
        <f>STDEVP(I3:I5)</f>
        <v>1.6925296195376961E-2</v>
      </c>
      <c r="J7" s="26">
        <f>STDEVP(J3:J5)</f>
        <v>1.562200492373156E-2</v>
      </c>
      <c r="K7" s="26">
        <f>STDEVP(K3:K5)</f>
        <v>0.10292463579891895</v>
      </c>
      <c r="L7" s="26">
        <f>STDEVP(L3:L5)</f>
        <v>0.11868448437859241</v>
      </c>
      <c r="O7" s="20" t="s">
        <v>98</v>
      </c>
      <c r="P7" s="26">
        <f>STDEVP(P3:P5)</f>
        <v>2.0068903720007452E-2</v>
      </c>
      <c r="Q7" s="26">
        <f t="shared" ref="Q7:S7" si="8">STDEVP(Q3:Q5)</f>
        <v>5.6055501078433864E-2</v>
      </c>
      <c r="R7" s="26">
        <f t="shared" si="8"/>
        <v>6.1191403138309612E-2</v>
      </c>
      <c r="S7" s="26">
        <f t="shared" si="8"/>
        <v>3.4108058620450854E-2</v>
      </c>
      <c r="U7" s="20" t="s">
        <v>98</v>
      </c>
      <c r="V7" s="26">
        <f>STDEVP(V3:V5)</f>
        <v>4.565135939905595E-2</v>
      </c>
      <c r="W7" s="26">
        <f t="shared" ref="W7:Y7" si="9">STDEVP(W3:W5)</f>
        <v>5.9130546586400504E-2</v>
      </c>
      <c r="X7" s="26">
        <f t="shared" si="9"/>
        <v>0.13425208875740222</v>
      </c>
      <c r="Y7" s="26">
        <f t="shared" si="9"/>
        <v>0.43256966131236146</v>
      </c>
      <c r="AB7" s="20" t="s">
        <v>98</v>
      </c>
      <c r="AC7" s="26">
        <f>STDEVP(AC3:AC5)</f>
        <v>0.10433607278251215</v>
      </c>
      <c r="AD7" s="26">
        <f t="shared" ref="AD7:AF7" si="10">STDEVP(AD3:AD5)</f>
        <v>3.8875714841454377E-2</v>
      </c>
      <c r="AE7" s="26">
        <f t="shared" si="10"/>
        <v>4.8650151256927378E-2</v>
      </c>
      <c r="AF7" s="26">
        <f t="shared" si="10"/>
        <v>7.7292592384615416E-2</v>
      </c>
      <c r="AI7" s="20" t="s">
        <v>98</v>
      </c>
      <c r="AJ7" s="26">
        <f>STDEVP(AJ3:AJ5)</f>
        <v>4.015309646347906E-2</v>
      </c>
      <c r="AK7" s="26">
        <f t="shared" ref="AK7:AM7" si="11">STDEVP(AK3:AK5)</f>
        <v>5.2529557821959741E-2</v>
      </c>
      <c r="AL7" s="26">
        <f t="shared" si="11"/>
        <v>1.6022981229796052E-2</v>
      </c>
      <c r="AM7" s="26">
        <f t="shared" si="11"/>
        <v>1.5993517111605675E-2</v>
      </c>
    </row>
    <row r="9" spans="1:40" ht="17.100000000000001" x14ac:dyDescent="0.25">
      <c r="A9" t="s">
        <v>83</v>
      </c>
      <c r="C9" s="25">
        <f>_xlfn.T.TEST($B$3:$B$5,C3:C5,2,2)</f>
        <v>6.7339532613184053E-2</v>
      </c>
      <c r="D9" s="25">
        <f t="shared" ref="D9:E9" si="12">_xlfn.T.TEST($B$3:$B$5,D3:D5,2,2)</f>
        <v>1.805024917794466E-2</v>
      </c>
      <c r="E9" s="25">
        <f t="shared" si="12"/>
        <v>4.5631391353075533E-3</v>
      </c>
      <c r="H9" t="s">
        <v>83</v>
      </c>
      <c r="J9" s="18">
        <f>_xlfn.T.TEST($I$3:$I$5,J3:J5,2,2)</f>
        <v>0.46254903186241908</v>
      </c>
      <c r="K9" s="18">
        <f t="shared" ref="K9:L9" si="13">_xlfn.T.TEST($I$3:$I$5,K3:K5,2,2)</f>
        <v>0.93098287783716704</v>
      </c>
      <c r="L9" s="18">
        <f t="shared" si="13"/>
        <v>0.68683094396165434</v>
      </c>
      <c r="O9" t="s">
        <v>83</v>
      </c>
      <c r="Q9" s="27">
        <f>_xlfn.T.TEST($P$3:$P$5,Q3:Q5,2,2)</f>
        <v>0.90083808919754937</v>
      </c>
      <c r="R9" s="27">
        <f t="shared" ref="R9:S9" si="14">_xlfn.T.TEST($P$3:$P$5,R3:R5,2,2)</f>
        <v>3.8765539314489891E-3</v>
      </c>
      <c r="S9" s="27">
        <f t="shared" si="14"/>
        <v>4.7016430756426791E-4</v>
      </c>
      <c r="U9" t="s">
        <v>83</v>
      </c>
      <c r="W9" s="27">
        <f>_xlfn.T.TEST($V$3:$V$5,W3:W5,2,2)</f>
        <v>0.94793357096865238</v>
      </c>
      <c r="X9" s="27">
        <f t="shared" ref="X9:Y9" si="15">_xlfn.T.TEST($V$3:$V$5,X3:X5,2,2)</f>
        <v>3.7920853763782819E-2</v>
      </c>
      <c r="Y9" s="27">
        <f t="shared" si="15"/>
        <v>9.4442401410711387E-3</v>
      </c>
      <c r="AB9" t="s">
        <v>83</v>
      </c>
      <c r="AD9" s="27">
        <f>_xlfn.T.TEST($AC$3:$AC$5,AD3:AD5,2,2)</f>
        <v>4.6602876049553509E-2</v>
      </c>
      <c r="AE9" s="27">
        <f t="shared" ref="AE9:AF9" si="16">_xlfn.T.TEST($AC$3:$AC$5,AE3:AE5,2,2)</f>
        <v>1.6247383840024509E-2</v>
      </c>
      <c r="AF9" s="27">
        <f t="shared" si="16"/>
        <v>2.3274003439390529E-2</v>
      </c>
      <c r="AI9" t="s">
        <v>83</v>
      </c>
      <c r="AK9" s="27">
        <f>_xlfn.T.TEST($AJ$3:$AJ$5,AK3:AK5,2,2)</f>
        <v>1.5955291286928214E-2</v>
      </c>
      <c r="AL9" s="27">
        <f t="shared" ref="AL9:AM9" si="17">_xlfn.T.TEST($AJ$3:$AJ$5,AL3:AL5,2,2)</f>
        <v>1.8922497697451291E-2</v>
      </c>
      <c r="AM9" s="27">
        <f t="shared" si="17"/>
        <v>3.4594828888542825E-3</v>
      </c>
    </row>
    <row r="10" spans="1:40" ht="12.6" x14ac:dyDescent="0.25">
      <c r="I10" s="22"/>
      <c r="J10" s="22"/>
      <c r="K10" s="22"/>
      <c r="L10" s="22"/>
      <c r="Q10" s="27"/>
      <c r="R10" s="27"/>
      <c r="S10" s="27"/>
    </row>
    <row r="11" spans="1:40" ht="12.6" x14ac:dyDescent="0.25">
      <c r="I11" s="23"/>
      <c r="J11" s="23"/>
      <c r="K11" s="23"/>
      <c r="L11" s="23"/>
    </row>
    <row r="33" spans="1:40" ht="17.100000000000001" customHeight="1" x14ac:dyDescent="0.4">
      <c r="B33" s="64" t="s">
        <v>86</v>
      </c>
      <c r="C33" s="64"/>
      <c r="D33" s="64"/>
      <c r="E33" s="64"/>
      <c r="I33" s="64" t="s">
        <v>85</v>
      </c>
      <c r="J33" s="64"/>
      <c r="K33" s="64"/>
      <c r="L33" s="64"/>
      <c r="P33" s="59" t="s">
        <v>92</v>
      </c>
      <c r="Q33" s="59"/>
      <c r="R33" s="59"/>
      <c r="S33" s="59"/>
      <c r="V33" s="67" t="s">
        <v>96</v>
      </c>
      <c r="W33" s="68"/>
      <c r="X33" s="68"/>
      <c r="Y33" s="68"/>
      <c r="AC33" s="68" t="s">
        <v>93</v>
      </c>
      <c r="AD33" s="68"/>
      <c r="AE33" s="68"/>
      <c r="AF33" s="68"/>
      <c r="AJ33" s="65" t="s">
        <v>95</v>
      </c>
      <c r="AK33" s="66"/>
      <c r="AL33" s="66"/>
      <c r="AM33" s="66"/>
    </row>
    <row r="34" spans="1:40" ht="15.75" x14ac:dyDescent="0.2">
      <c r="B34" s="16">
        <v>0</v>
      </c>
      <c r="C34" s="16">
        <v>0.25</v>
      </c>
      <c r="D34" s="16">
        <v>0.5</v>
      </c>
      <c r="E34" s="16">
        <v>1</v>
      </c>
      <c r="F34" s="17" t="s">
        <v>87</v>
      </c>
      <c r="I34" s="41">
        <v>0</v>
      </c>
      <c r="J34" s="41">
        <v>6.25E-2</v>
      </c>
      <c r="K34" s="41">
        <v>0.125</v>
      </c>
      <c r="L34" s="41">
        <v>0.25</v>
      </c>
      <c r="M34" s="17" t="s">
        <v>87</v>
      </c>
      <c r="P34" s="44">
        <v>0</v>
      </c>
      <c r="Q34" s="44">
        <v>0.25</v>
      </c>
      <c r="R34" s="44">
        <v>0.5</v>
      </c>
      <c r="S34" s="44">
        <v>1</v>
      </c>
      <c r="T34" s="44" t="s">
        <v>89</v>
      </c>
      <c r="V34" s="42">
        <v>0</v>
      </c>
      <c r="W34" s="42">
        <f>X34/2</f>
        <v>31.25</v>
      </c>
      <c r="X34" s="42">
        <f>Y34/2</f>
        <v>62.5</v>
      </c>
      <c r="Y34" s="42">
        <v>125</v>
      </c>
      <c r="Z34" s="43" t="s">
        <v>97</v>
      </c>
      <c r="AC34" s="47">
        <v>0</v>
      </c>
      <c r="AD34" s="47">
        <v>4</v>
      </c>
      <c r="AE34" s="47">
        <v>8</v>
      </c>
      <c r="AF34" s="47">
        <v>16</v>
      </c>
      <c r="AG34" s="47" t="s">
        <v>89</v>
      </c>
      <c r="AJ34" s="50">
        <v>0</v>
      </c>
      <c r="AK34" s="50">
        <v>50</v>
      </c>
      <c r="AL34" s="50">
        <v>100</v>
      </c>
      <c r="AM34" s="50">
        <v>200</v>
      </c>
      <c r="AN34" s="49" t="s">
        <v>89</v>
      </c>
    </row>
    <row r="35" spans="1:40" ht="16.5" x14ac:dyDescent="0.25">
      <c r="A35" s="59" t="s">
        <v>128</v>
      </c>
      <c r="B35" s="1">
        <v>0.7569999999999999</v>
      </c>
      <c r="C35" s="1">
        <v>0.34</v>
      </c>
      <c r="D35" s="1">
        <v>0.32300000000000001</v>
      </c>
      <c r="E35" s="1">
        <v>0.114</v>
      </c>
      <c r="H35" s="59" t="s">
        <v>128</v>
      </c>
      <c r="I35" s="1">
        <v>0.81699999999999995</v>
      </c>
      <c r="J35" s="1">
        <v>0.65149999999999997</v>
      </c>
      <c r="K35" s="1">
        <v>0.5675</v>
      </c>
      <c r="L35" s="1">
        <v>0.69587166212534046</v>
      </c>
      <c r="O35" s="59" t="s">
        <v>128</v>
      </c>
      <c r="P35" s="1">
        <v>0.81699999999999995</v>
      </c>
      <c r="Q35" s="1">
        <v>0.30199999999999999</v>
      </c>
      <c r="R35" s="1">
        <v>0.23199999999999998</v>
      </c>
      <c r="S35" s="1">
        <v>0.83299999999999996</v>
      </c>
      <c r="U35" s="59" t="s">
        <v>128</v>
      </c>
      <c r="V35" s="48">
        <v>0.85699999999999998</v>
      </c>
      <c r="W35" s="48">
        <v>0.84499999999999997</v>
      </c>
      <c r="X35" s="48">
        <v>0.245</v>
      </c>
      <c r="Y35" s="48">
        <v>0.12</v>
      </c>
      <c r="AB35" s="59" t="s">
        <v>128</v>
      </c>
      <c r="AC35" s="45">
        <v>0.81699999999999995</v>
      </c>
      <c r="AD35" s="53">
        <v>0.754</v>
      </c>
      <c r="AE35" s="53">
        <v>0.86199999999999999</v>
      </c>
      <c r="AF35" s="45">
        <v>0.92599999999999993</v>
      </c>
      <c r="AI35" s="59" t="s">
        <v>128</v>
      </c>
      <c r="AJ35" s="51">
        <v>0.81699999999999995</v>
      </c>
      <c r="AK35" s="51">
        <v>0.92699999999999994</v>
      </c>
      <c r="AL35" s="51">
        <v>0.96799999999999997</v>
      </c>
      <c r="AM35" s="51">
        <v>0.92599999999999993</v>
      </c>
    </row>
    <row r="36" spans="1:40" ht="16.5" x14ac:dyDescent="0.25">
      <c r="A36" s="59"/>
      <c r="B36" s="1">
        <v>0.79099999999999993</v>
      </c>
      <c r="C36" s="1">
        <v>0.49200000000000005</v>
      </c>
      <c r="D36" s="1">
        <v>0.255</v>
      </c>
      <c r="E36" s="1">
        <v>0.10700000000000001</v>
      </c>
      <c r="H36" s="59"/>
      <c r="I36" s="1">
        <v>0.84694759905057493</v>
      </c>
      <c r="J36" s="1">
        <v>0.80302280130293169</v>
      </c>
      <c r="K36" s="1">
        <v>0.83645628683693518</v>
      </c>
      <c r="L36" s="1">
        <v>0.82899999999999996</v>
      </c>
      <c r="O36" s="59"/>
      <c r="P36" s="1">
        <v>0.96599999999999986</v>
      </c>
      <c r="Q36" s="1">
        <v>0.72</v>
      </c>
      <c r="R36" s="1">
        <v>0.78899999999999992</v>
      </c>
      <c r="S36" s="1">
        <v>0.87150000000000005</v>
      </c>
      <c r="U36" s="59"/>
      <c r="V36" s="52">
        <v>0.91300000000000003</v>
      </c>
      <c r="W36" s="52">
        <v>0.89999999999999991</v>
      </c>
      <c r="X36" s="52">
        <v>0.189</v>
      </c>
      <c r="Y36" s="52">
        <v>0.11499999999999999</v>
      </c>
      <c r="AB36" s="59"/>
      <c r="AC36" s="45">
        <v>0.7659999999999999</v>
      </c>
      <c r="AD36" s="45">
        <v>0.81799999999999995</v>
      </c>
      <c r="AE36" s="45">
        <v>0.91149999999999998</v>
      </c>
      <c r="AF36" s="53">
        <v>0.95699999999999985</v>
      </c>
      <c r="AI36" s="59"/>
      <c r="AJ36" s="46">
        <v>0.81699999999999995</v>
      </c>
      <c r="AK36" s="46">
        <v>1.085</v>
      </c>
      <c r="AL36" s="46">
        <v>0.91199999999999992</v>
      </c>
      <c r="AM36" s="46">
        <v>0.89200000000000002</v>
      </c>
    </row>
    <row r="37" spans="1:40" ht="16.5" x14ac:dyDescent="0.25">
      <c r="A37" s="59"/>
      <c r="B37" s="1">
        <v>1.0294999999999999</v>
      </c>
      <c r="C37" s="1">
        <v>0.68200000000000005</v>
      </c>
      <c r="D37" s="1">
        <v>0.30399999999999999</v>
      </c>
      <c r="E37" s="1">
        <v>0.21100000000000002</v>
      </c>
      <c r="H37" s="59"/>
      <c r="I37" s="1">
        <v>1.0294999999999999</v>
      </c>
      <c r="J37" s="1">
        <v>0.76100000000000001</v>
      </c>
      <c r="K37" s="1">
        <v>0.85499999999999998</v>
      </c>
      <c r="L37" s="1">
        <v>0.73899999999999999</v>
      </c>
      <c r="O37" s="59"/>
      <c r="P37" s="1">
        <v>0.78899999999999992</v>
      </c>
      <c r="Q37" s="1">
        <v>0.6825</v>
      </c>
      <c r="R37" s="1">
        <v>0.85149999999999992</v>
      </c>
      <c r="S37" s="1">
        <v>1.024</v>
      </c>
      <c r="U37" s="59"/>
      <c r="V37" s="48">
        <v>0.93700000000000006</v>
      </c>
      <c r="W37" s="48">
        <v>0.91900000000000004</v>
      </c>
      <c r="X37" s="48">
        <v>0.23099999999999998</v>
      </c>
      <c r="Y37" s="48">
        <v>0.123</v>
      </c>
      <c r="AB37" s="59"/>
      <c r="AC37" s="53">
        <v>0.6905</v>
      </c>
      <c r="AD37" s="53">
        <v>0.96349999999999991</v>
      </c>
      <c r="AE37" s="53">
        <v>0.97450000000000003</v>
      </c>
      <c r="AF37" s="53">
        <v>0.9405</v>
      </c>
      <c r="AI37" s="59"/>
      <c r="AJ37" s="51">
        <v>0.96599999999999986</v>
      </c>
      <c r="AK37" s="51">
        <v>0.94799999999999984</v>
      </c>
      <c r="AL37" s="51">
        <v>1.0509999999999999</v>
      </c>
      <c r="AM37" s="51">
        <v>1.032</v>
      </c>
    </row>
  </sheetData>
  <sortState ref="I3:I9">
    <sortCondition descending="1" ref="I3"/>
  </sortState>
  <mergeCells count="24">
    <mergeCell ref="AJ33:AM33"/>
    <mergeCell ref="AI35:AI37"/>
    <mergeCell ref="B33:E33"/>
    <mergeCell ref="A35:A37"/>
    <mergeCell ref="I33:L33"/>
    <mergeCell ref="H35:H37"/>
    <mergeCell ref="P33:S33"/>
    <mergeCell ref="O35:O37"/>
    <mergeCell ref="U35:U37"/>
    <mergeCell ref="V33:Y33"/>
    <mergeCell ref="AC33:AF33"/>
    <mergeCell ref="AB35:AB37"/>
    <mergeCell ref="B1:E1"/>
    <mergeCell ref="A3:A5"/>
    <mergeCell ref="I1:L1"/>
    <mergeCell ref="H3:H5"/>
    <mergeCell ref="AJ1:AM1"/>
    <mergeCell ref="AI3:AI5"/>
    <mergeCell ref="V1:Y1"/>
    <mergeCell ref="U3:U5"/>
    <mergeCell ref="P1:S1"/>
    <mergeCell ref="O3:O5"/>
    <mergeCell ref="AC1:AF1"/>
    <mergeCell ref="AB3:AB5"/>
  </mergeCells>
  <phoneticPr fontId="2" type="noConversion"/>
  <pageMargins left="0.7" right="0.7" top="0.75" bottom="0.75" header="0.3" footer="0.3"/>
  <pageSetup paperSize="9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"/>
  <sheetViews>
    <sheetView zoomScale="50" zoomScaleNormal="50" workbookViewId="0">
      <selection activeCell="A31" sqref="A31"/>
    </sheetView>
  </sheetViews>
  <sheetFormatPr defaultColWidth="9.125" defaultRowHeight="12.75" x14ac:dyDescent="0.2"/>
  <cols>
    <col min="1" max="1" width="5.375" style="15" bestFit="1" customWidth="1"/>
    <col min="2" max="5" width="9.125" style="15"/>
    <col min="6" max="6" width="5.875" style="15" bestFit="1" customWidth="1"/>
    <col min="7" max="7" width="1.5" style="15" customWidth="1"/>
    <col min="8" max="8" width="5.375" style="15" bestFit="1" customWidth="1"/>
    <col min="9" max="12" width="9.125" style="15"/>
    <col min="13" max="13" width="6.25" style="15" customWidth="1"/>
    <col min="14" max="14" width="1" style="15" customWidth="1"/>
    <col min="15" max="15" width="5.375" style="15" bestFit="1" customWidth="1"/>
    <col min="16" max="19" width="9.125" style="15"/>
    <col min="20" max="20" width="6.25" style="15" bestFit="1" customWidth="1"/>
    <col min="21" max="21" width="5.375" style="15" bestFit="1" customWidth="1"/>
    <col min="22" max="25" width="9.125" style="15"/>
    <col min="26" max="26" width="6.25" style="15" bestFit="1" customWidth="1"/>
    <col min="27" max="27" width="1.875" style="15" customWidth="1"/>
    <col min="28" max="28" width="5.875" style="15" bestFit="1" customWidth="1"/>
    <col min="29" max="32" width="9.125" style="15"/>
    <col min="33" max="33" width="7.125" style="15" bestFit="1" customWidth="1"/>
    <col min="34" max="34" width="0.75" style="15" customWidth="1"/>
    <col min="35" max="35" width="5.875" style="15" bestFit="1" customWidth="1"/>
    <col min="36" max="39" width="9.125" style="15"/>
    <col min="40" max="40" width="6.25" style="15" bestFit="1" customWidth="1"/>
    <col min="41" max="41" width="0.875" style="15" customWidth="1"/>
    <col min="42" max="16384" width="9.125" style="15"/>
  </cols>
  <sheetData>
    <row r="1" spans="1:40" ht="17.100000000000001" customHeight="1" x14ac:dyDescent="0.4">
      <c r="B1" s="64" t="s">
        <v>86</v>
      </c>
      <c r="C1" s="64"/>
      <c r="D1" s="64"/>
      <c r="E1" s="64"/>
      <c r="I1" s="64" t="s">
        <v>85</v>
      </c>
      <c r="J1" s="64"/>
      <c r="K1" s="64"/>
      <c r="L1" s="64"/>
      <c r="P1" s="59" t="s">
        <v>92</v>
      </c>
      <c r="Q1" s="59"/>
      <c r="R1" s="59"/>
      <c r="S1" s="59"/>
      <c r="V1" s="67" t="s">
        <v>96</v>
      </c>
      <c r="W1" s="68"/>
      <c r="X1" s="68"/>
      <c r="Y1" s="68"/>
      <c r="AC1" s="68" t="s">
        <v>93</v>
      </c>
      <c r="AD1" s="68"/>
      <c r="AE1" s="68"/>
      <c r="AF1" s="68"/>
      <c r="AJ1" s="65" t="s">
        <v>95</v>
      </c>
      <c r="AK1" s="66"/>
      <c r="AL1" s="66"/>
      <c r="AM1" s="66"/>
    </row>
    <row r="2" spans="1:40" ht="15.75" x14ac:dyDescent="0.2">
      <c r="B2" s="16">
        <v>0</v>
      </c>
      <c r="C2" s="16">
        <v>256</v>
      </c>
      <c r="D2" s="16">
        <v>512</v>
      </c>
      <c r="E2" s="16">
        <v>1024</v>
      </c>
      <c r="F2" s="17" t="s">
        <v>87</v>
      </c>
      <c r="I2" s="49">
        <v>0</v>
      </c>
      <c r="J2" s="49">
        <v>4</v>
      </c>
      <c r="K2" s="49">
        <v>8</v>
      </c>
      <c r="L2" s="49">
        <v>16</v>
      </c>
      <c r="M2" s="15" t="s">
        <v>89</v>
      </c>
      <c r="P2" s="49">
        <v>0</v>
      </c>
      <c r="Q2" s="49">
        <v>0.125</v>
      </c>
      <c r="R2" s="49">
        <v>0.25</v>
      </c>
      <c r="S2" s="49">
        <v>0.5</v>
      </c>
      <c r="T2" s="49" t="s">
        <v>89</v>
      </c>
      <c r="V2" s="50">
        <v>0</v>
      </c>
      <c r="W2" s="50">
        <v>0.25</v>
      </c>
      <c r="X2" s="50">
        <v>0.5</v>
      </c>
      <c r="Y2" s="50">
        <v>1</v>
      </c>
      <c r="Z2" s="49" t="s">
        <v>89</v>
      </c>
      <c r="AC2" s="50">
        <v>0</v>
      </c>
      <c r="AD2" s="50">
        <v>2</v>
      </c>
      <c r="AE2" s="50">
        <v>4</v>
      </c>
      <c r="AF2" s="50">
        <v>8</v>
      </c>
      <c r="AG2" s="49" t="s">
        <v>89</v>
      </c>
      <c r="AJ2" s="50">
        <v>0</v>
      </c>
      <c r="AK2" s="50">
        <v>50</v>
      </c>
      <c r="AL2" s="50">
        <v>100</v>
      </c>
      <c r="AM2" s="50">
        <v>200</v>
      </c>
      <c r="AN2" s="49" t="s">
        <v>89</v>
      </c>
    </row>
    <row r="3" spans="1:40" ht="16.5" x14ac:dyDescent="0.2">
      <c r="A3" s="59" t="s">
        <v>88</v>
      </c>
      <c r="B3" s="54">
        <v>1.0031338393529661</v>
      </c>
      <c r="C3" s="54">
        <v>0.74315077755240022</v>
      </c>
      <c r="D3" s="54">
        <v>0.70280838673211754</v>
      </c>
      <c r="E3" s="54">
        <v>0.55298020303652917</v>
      </c>
      <c r="H3" s="59" t="s">
        <v>90</v>
      </c>
      <c r="I3" s="28">
        <v>0.95457640218322548</v>
      </c>
      <c r="J3" s="18">
        <v>0.87420938689109862</v>
      </c>
      <c r="K3" s="18">
        <v>0.61455806572664018</v>
      </c>
      <c r="L3" s="18">
        <v>0.8296963078858971</v>
      </c>
      <c r="O3" s="59" t="s">
        <v>90</v>
      </c>
      <c r="P3" s="18">
        <v>0.95418631981820357</v>
      </c>
      <c r="Q3" s="18">
        <v>0.85395300780652061</v>
      </c>
      <c r="R3" s="18">
        <v>0.79634415701177363</v>
      </c>
      <c r="S3" s="18">
        <v>0.81498174954012692</v>
      </c>
      <c r="U3" s="59" t="s">
        <v>90</v>
      </c>
      <c r="V3" s="18">
        <v>0.95111788424395549</v>
      </c>
      <c r="W3" s="18">
        <v>0.88278529980657638</v>
      </c>
      <c r="X3" s="18">
        <v>1.4209196127309722</v>
      </c>
      <c r="Y3" s="18">
        <v>2.0169491525423728</v>
      </c>
      <c r="AB3" s="59" t="s">
        <v>90</v>
      </c>
      <c r="AC3" s="18">
        <v>0.96940202387409957</v>
      </c>
      <c r="AD3" s="18">
        <v>0.71908663343416268</v>
      </c>
      <c r="AE3" s="18">
        <v>0.64895234864998641</v>
      </c>
      <c r="AF3" s="18">
        <v>0.76658856607310222</v>
      </c>
      <c r="AI3" s="59" t="s">
        <v>90</v>
      </c>
      <c r="AJ3" s="18">
        <v>0.95822336640687322</v>
      </c>
      <c r="AK3" s="18">
        <v>0.68819834268912072</v>
      </c>
      <c r="AL3" s="18">
        <v>0.73772862333632272</v>
      </c>
      <c r="AM3" s="18">
        <v>0.622411367042917</v>
      </c>
    </row>
    <row r="4" spans="1:40" ht="16.5" x14ac:dyDescent="0.2">
      <c r="A4" s="59"/>
      <c r="B4" s="54">
        <v>0.95860127949414164</v>
      </c>
      <c r="C4" s="54">
        <v>0.79717574378663625</v>
      </c>
      <c r="D4" s="54">
        <v>0.67451207657219803</v>
      </c>
      <c r="E4" s="54">
        <v>0.48570966098456703</v>
      </c>
      <c r="H4" s="59"/>
      <c r="I4" s="28">
        <v>0.95461643764367166</v>
      </c>
      <c r="J4" s="18">
        <v>0.85735893903789551</v>
      </c>
      <c r="K4" s="18">
        <v>0.94104847399756208</v>
      </c>
      <c r="L4" s="18">
        <v>0.81298909879842285</v>
      </c>
      <c r="O4" s="59"/>
      <c r="P4" s="18">
        <v>1.0077192855065209</v>
      </c>
      <c r="Q4" s="18">
        <v>0.93500582140993793</v>
      </c>
      <c r="R4" s="18">
        <v>0.81393425475666492</v>
      </c>
      <c r="S4" s="18">
        <v>0.64423728937383495</v>
      </c>
      <c r="U4" s="59"/>
      <c r="V4" s="18">
        <v>0.9839342531584182</v>
      </c>
      <c r="W4" s="18">
        <v>1.2805402161837807</v>
      </c>
      <c r="X4" s="18">
        <v>1.5126489343849634</v>
      </c>
      <c r="Y4" s="18">
        <v>3.4149459500405484</v>
      </c>
      <c r="AB4" s="59"/>
      <c r="AC4" s="18">
        <v>1.020040953693681</v>
      </c>
      <c r="AD4" s="18">
        <v>0.78303499885531147</v>
      </c>
      <c r="AE4" s="18">
        <v>0.7324379244179412</v>
      </c>
      <c r="AF4" s="18">
        <v>0.72337486967099174</v>
      </c>
      <c r="AI4" s="59"/>
      <c r="AJ4" s="18">
        <v>0.95826355482300918</v>
      </c>
      <c r="AK4" s="18">
        <v>0.82395665917533079</v>
      </c>
      <c r="AL4" s="18">
        <v>0.84497495158849223</v>
      </c>
      <c r="AM4" s="18">
        <v>0.66002149068351701</v>
      </c>
    </row>
    <row r="5" spans="1:40" ht="16.5" x14ac:dyDescent="0.2">
      <c r="A5" s="59"/>
      <c r="B5" s="54">
        <v>1.0382648811528923</v>
      </c>
      <c r="C5" s="54">
        <v>0.7890879478827364</v>
      </c>
      <c r="D5" s="54">
        <v>0.64423796448268089</v>
      </c>
      <c r="E5" s="54">
        <v>0.63577801508836007</v>
      </c>
      <c r="H5" s="59"/>
      <c r="I5" s="28">
        <v>1.0908071601731031</v>
      </c>
      <c r="J5" s="18">
        <v>0.77366654948707281</v>
      </c>
      <c r="K5" s="18">
        <v>0.65793364351871986</v>
      </c>
      <c r="L5" s="18">
        <v>0.81004307302946976</v>
      </c>
      <c r="O5" s="59"/>
      <c r="P5" s="18">
        <v>1.0380943946752756</v>
      </c>
      <c r="Q5" s="18">
        <v>0.90486609295876541</v>
      </c>
      <c r="R5" s="18">
        <v>0.82154989228717534</v>
      </c>
      <c r="S5" s="18">
        <v>0.71824895284170598</v>
      </c>
      <c r="U5" s="59"/>
      <c r="V5" s="18">
        <v>1.0649478625976263</v>
      </c>
      <c r="W5" s="18">
        <v>1.0231293341463501</v>
      </c>
      <c r="X5" s="18">
        <v>2.1923046597808078</v>
      </c>
      <c r="Y5" s="18">
        <v>3.1444302600933556</v>
      </c>
      <c r="AB5" s="59"/>
      <c r="AC5" s="18">
        <v>1.01055702243222</v>
      </c>
      <c r="AD5" s="18">
        <v>0.71306867574616051</v>
      </c>
      <c r="AE5" s="18">
        <v>0.67270877835418574</v>
      </c>
      <c r="AF5" s="18">
        <v>0.68335830422186383</v>
      </c>
      <c r="AI5" s="59"/>
      <c r="AJ5" s="18">
        <v>1.0835130787701175</v>
      </c>
      <c r="AK5" s="18">
        <v>0.88264227086615543</v>
      </c>
      <c r="AL5" s="18">
        <v>0.79089964474774266</v>
      </c>
      <c r="AM5" s="18">
        <v>0.41037112621930066</v>
      </c>
    </row>
    <row r="6" spans="1:40" ht="12.6" x14ac:dyDescent="0.25">
      <c r="A6" s="20" t="s">
        <v>91</v>
      </c>
      <c r="B6" s="21">
        <f>AVERAGE(B3:B5)</f>
        <v>1</v>
      </c>
      <c r="C6" s="21">
        <f>AVERAGE(C3:C5)</f>
        <v>0.77647148974059099</v>
      </c>
      <c r="D6" s="21">
        <f>AVERAGE(D3:D5)</f>
        <v>0.67385280926233204</v>
      </c>
      <c r="E6" s="21">
        <f>AVERAGE(E3:E5)</f>
        <v>0.55815595970315213</v>
      </c>
      <c r="H6" s="20" t="s">
        <v>91</v>
      </c>
      <c r="I6" s="21">
        <f>AVERAGE(I3:I5)</f>
        <v>1</v>
      </c>
      <c r="J6" s="21">
        <f t="shared" ref="J6:L6" si="0">AVERAGE(J3:J5)</f>
        <v>0.83507829180535564</v>
      </c>
      <c r="K6" s="21">
        <f t="shared" si="0"/>
        <v>0.73784672774764071</v>
      </c>
      <c r="L6" s="21">
        <f t="shared" si="0"/>
        <v>0.81757615990459653</v>
      </c>
      <c r="O6" s="20" t="s">
        <v>91</v>
      </c>
      <c r="P6" s="21">
        <f>AVERAGE(P3:P5)</f>
        <v>1</v>
      </c>
      <c r="Q6" s="21">
        <f t="shared" ref="Q6:S6" si="1">AVERAGE(Q3:Q5)</f>
        <v>0.89794164072507465</v>
      </c>
      <c r="R6" s="21">
        <f t="shared" si="1"/>
        <v>0.81060943468520463</v>
      </c>
      <c r="S6" s="21">
        <f t="shared" si="1"/>
        <v>0.72582266391855599</v>
      </c>
      <c r="U6" s="20" t="s">
        <v>91</v>
      </c>
      <c r="V6" s="21">
        <f>AVERAGE(V3:V5)</f>
        <v>1</v>
      </c>
      <c r="W6" s="21">
        <f t="shared" ref="W6:Y6" si="2">AVERAGE(W3:W5)</f>
        <v>1.0621516167122358</v>
      </c>
      <c r="X6" s="21">
        <f t="shared" si="2"/>
        <v>1.7086244022989145</v>
      </c>
      <c r="Y6" s="21">
        <f t="shared" si="2"/>
        <v>2.858775120892092</v>
      </c>
      <c r="AB6" s="20" t="s">
        <v>91</v>
      </c>
      <c r="AC6" s="21">
        <f>AVERAGE(AC3:AC5)</f>
        <v>1.0000000000000002</v>
      </c>
      <c r="AD6" s="21">
        <f t="shared" ref="AD6:AF6" si="3">AVERAGE(AD3:AD5)</f>
        <v>0.73839676934521148</v>
      </c>
      <c r="AE6" s="21">
        <f t="shared" si="3"/>
        <v>0.68469968380737101</v>
      </c>
      <c r="AF6" s="21">
        <f t="shared" si="3"/>
        <v>0.72444057998865263</v>
      </c>
      <c r="AI6" s="20" t="s">
        <v>91</v>
      </c>
      <c r="AJ6" s="21">
        <f>AVERAGE(AJ3:AJ5)</f>
        <v>1</v>
      </c>
      <c r="AK6" s="21">
        <f t="shared" ref="AK6:AM6" si="4">AVERAGE(AK3:AK5)</f>
        <v>0.79826575757686902</v>
      </c>
      <c r="AL6" s="21">
        <f t="shared" si="4"/>
        <v>0.79120107322418587</v>
      </c>
      <c r="AM6" s="21">
        <f t="shared" si="4"/>
        <v>0.56426799464857813</v>
      </c>
    </row>
    <row r="7" spans="1:40" ht="12.6" x14ac:dyDescent="0.25">
      <c r="A7" s="20" t="s">
        <v>98</v>
      </c>
      <c r="B7" s="21">
        <f>STDEVP(B3:B5)</f>
        <v>3.2597935201774904E-2</v>
      </c>
      <c r="C7" s="21">
        <f>STDEVP(C3:C5)</f>
        <v>2.3791532193786467E-2</v>
      </c>
      <c r="D7" s="21">
        <f>STDEVP(D3:D5)</f>
        <v>2.3915818553957396E-2</v>
      </c>
      <c r="E7" s="21">
        <f>STDEVP(E3:E5)</f>
        <v>6.1374365271175131E-2</v>
      </c>
      <c r="H7" s="20" t="s">
        <v>98</v>
      </c>
      <c r="I7" s="26">
        <f>STDEVP(I3:I5)</f>
        <v>6.4210360818885565E-2</v>
      </c>
      <c r="J7" s="26">
        <f t="shared" ref="J7:L7" si="5">STDEVP(J3:J5)</f>
        <v>4.396616857796274E-2</v>
      </c>
      <c r="K7" s="26">
        <f t="shared" si="5"/>
        <v>0.14477240171262387</v>
      </c>
      <c r="L7" s="26">
        <f t="shared" si="5"/>
        <v>8.6542189046461167E-3</v>
      </c>
      <c r="O7" s="20" t="s">
        <v>98</v>
      </c>
      <c r="P7" s="26">
        <f>STDEVP(P3:P5)</f>
        <v>3.468747884663273E-2</v>
      </c>
      <c r="Q7" s="26">
        <f t="shared" ref="Q7:S7" si="6">STDEVP(Q3:Q5)</f>
        <v>3.3449969380255802E-2</v>
      </c>
      <c r="R7" s="26">
        <f t="shared" si="6"/>
        <v>1.0555349167573645E-2</v>
      </c>
      <c r="S7" s="26">
        <f t="shared" si="6"/>
        <v>6.9911556002215242E-2</v>
      </c>
      <c r="U7" s="20" t="s">
        <v>98</v>
      </c>
      <c r="V7" s="26">
        <f>STDEVP(V3:V5)</f>
        <v>4.7839294582192146E-2</v>
      </c>
      <c r="W7" s="26">
        <f t="shared" ref="W7:Y7" si="7">STDEVP(W3:W5)</f>
        <v>0.16471044750925451</v>
      </c>
      <c r="X7" s="26">
        <f t="shared" si="7"/>
        <v>0.34405766059493359</v>
      </c>
      <c r="Y7" s="26">
        <f t="shared" si="7"/>
        <v>0.60541881116455953</v>
      </c>
      <c r="AB7" s="20" t="s">
        <v>98</v>
      </c>
      <c r="AC7" s="26">
        <f>STDEVP(AC3:AC5)</f>
        <v>2.197973832561733E-2</v>
      </c>
      <c r="AD7" s="26">
        <f t="shared" ref="AD7:AF7" si="8">STDEVP(AD3:AD5)</f>
        <v>3.16594651884805E-2</v>
      </c>
      <c r="AE7" s="26">
        <f t="shared" si="8"/>
        <v>3.5121661886620657E-2</v>
      </c>
      <c r="AF7" s="26">
        <f t="shared" si="8"/>
        <v>3.3986967363165387E-2</v>
      </c>
      <c r="AI7" s="20" t="s">
        <v>98</v>
      </c>
      <c r="AJ7" s="26">
        <f>STDEVP(AJ3:AJ5)</f>
        <v>5.9052666595309021E-2</v>
      </c>
      <c r="AK7" s="26">
        <f t="shared" ref="AK7:AM7" si="9">STDEVP(AK3:AK5)</f>
        <v>8.1433519388252107E-2</v>
      </c>
      <c r="AL7" s="26">
        <f t="shared" si="9"/>
        <v>4.3783648966540245E-2</v>
      </c>
      <c r="AM7" s="26">
        <f t="shared" si="9"/>
        <v>0.1098993931870392</v>
      </c>
    </row>
    <row r="9" spans="1:40" ht="17.100000000000001" x14ac:dyDescent="0.25">
      <c r="A9" t="s">
        <v>83</v>
      </c>
      <c r="C9" s="24">
        <f>_xlfn.T.TEST($B$3:$B$5,C3:C5,2,2)</f>
        <v>1.4343268585501193E-3</v>
      </c>
      <c r="D9" s="24">
        <f t="shared" ref="D9:E9" si="10">_xlfn.T.TEST($B$3:$B$5,D3:D5,2,2)</f>
        <v>3.3676799507345286E-4</v>
      </c>
      <c r="E9" s="24">
        <f t="shared" si="10"/>
        <v>8.4687537473570793E-4</v>
      </c>
      <c r="H9" t="s">
        <v>83</v>
      </c>
      <c r="J9" s="28">
        <f>_xlfn.T.TEST($I$3:$I$5,J3:J5,2,2)</f>
        <v>4.0056693823145181E-2</v>
      </c>
      <c r="K9" s="28">
        <f>_xlfn.T.TEST($I$3:$I$5,K3:K5,2,2)</f>
        <v>7.9297362345714856E-2</v>
      </c>
      <c r="L9" s="28">
        <f t="shared" ref="L9" si="11">_xlfn.T.TEST($I$3:$I$5,L3:L5,2,2)</f>
        <v>1.6376147061245253E-2</v>
      </c>
      <c r="O9" t="s">
        <v>83</v>
      </c>
      <c r="Q9" s="27">
        <f>_xlfn.T.TEST($P$3:$P$5,Q3:Q5,2,2)</f>
        <v>4.0132842265111178E-2</v>
      </c>
      <c r="R9" s="27">
        <f t="shared" ref="R9:S9" si="12">_xlfn.T.TEST($P$3:$P$5,R3:R5,2,2)</f>
        <v>1.7905647718253906E-3</v>
      </c>
      <c r="S9" s="27">
        <f t="shared" si="12"/>
        <v>7.6607471194042797E-3</v>
      </c>
      <c r="U9" t="s">
        <v>83</v>
      </c>
      <c r="W9" s="27">
        <f>_xlfn.T.TEST($V$3:$V$5,W3:W5,2,2)</f>
        <v>0.63532882508959454</v>
      </c>
      <c r="X9" s="27">
        <f t="shared" ref="X9:Y9" si="13">_xlfn.T.TEST($V$3:$V$5,X3:X5,2,2)</f>
        <v>4.478856667973212E-2</v>
      </c>
      <c r="Y9" s="27">
        <f t="shared" si="13"/>
        <v>1.2364609890681225E-2</v>
      </c>
      <c r="AB9" t="s">
        <v>83</v>
      </c>
      <c r="AD9" s="27">
        <f>_xlfn.T.TEST($AC$3:$AC$5,AD3:AD5,2,2)</f>
        <v>6.5832075913898865E-4</v>
      </c>
      <c r="AE9" s="27">
        <f t="shared" ref="AE9:AF9" si="14">_xlfn.T.TEST($AC$3:$AC$5,AE3:AE5,2,2)</f>
        <v>4.2262903427358939E-4</v>
      </c>
      <c r="AF9" s="27">
        <f t="shared" si="14"/>
        <v>6.5068657403665516E-4</v>
      </c>
      <c r="AI9" t="s">
        <v>83</v>
      </c>
      <c r="AK9" s="27">
        <f>_xlfn.T.TEST($AJ$3:$AJ$5,AK3:AK5,2,2)</f>
        <v>4.7049389262579164E-2</v>
      </c>
      <c r="AL9" s="27">
        <f t="shared" ref="AL9:AM9" si="15">_xlfn.T.TEST($AJ$3:$AJ$5,AL3:AL5,2,2)</f>
        <v>1.59070237135873E-2</v>
      </c>
      <c r="AM9" s="27">
        <f t="shared" si="15"/>
        <v>7.8211234712205167E-3</v>
      </c>
    </row>
    <row r="10" spans="1:40" ht="12.6" x14ac:dyDescent="0.25">
      <c r="I10" s="22"/>
      <c r="J10" s="22"/>
      <c r="K10" s="22"/>
      <c r="L10" s="22"/>
      <c r="Q10" s="27"/>
      <c r="R10" s="27"/>
      <c r="S10" s="27"/>
    </row>
    <row r="11" spans="1:40" ht="12.6" x14ac:dyDescent="0.25">
      <c r="I11" s="23"/>
      <c r="J11" s="23"/>
      <c r="K11" s="23"/>
      <c r="L11" s="23"/>
    </row>
    <row r="31" spans="2:40" ht="17.100000000000001" customHeight="1" x14ac:dyDescent="0.4">
      <c r="B31" s="64" t="s">
        <v>86</v>
      </c>
      <c r="C31" s="64"/>
      <c r="D31" s="64"/>
      <c r="E31" s="64"/>
      <c r="I31" s="64" t="s">
        <v>85</v>
      </c>
      <c r="J31" s="64"/>
      <c r="K31" s="64"/>
      <c r="L31" s="64"/>
      <c r="P31" s="59" t="s">
        <v>92</v>
      </c>
      <c r="Q31" s="59"/>
      <c r="R31" s="59"/>
      <c r="S31" s="59"/>
      <c r="V31" s="67" t="s">
        <v>96</v>
      </c>
      <c r="W31" s="68"/>
      <c r="X31" s="68"/>
      <c r="Y31" s="68"/>
      <c r="AC31" s="68" t="s">
        <v>93</v>
      </c>
      <c r="AD31" s="68"/>
      <c r="AE31" s="68"/>
      <c r="AF31" s="68"/>
      <c r="AJ31" s="65" t="s">
        <v>95</v>
      </c>
      <c r="AK31" s="66"/>
      <c r="AL31" s="66"/>
      <c r="AM31" s="66"/>
    </row>
    <row r="32" spans="2:40" ht="15.75" x14ac:dyDescent="0.2">
      <c r="B32" s="16">
        <v>0</v>
      </c>
      <c r="C32" s="16">
        <v>256</v>
      </c>
      <c r="D32" s="16">
        <v>512</v>
      </c>
      <c r="E32" s="16">
        <v>1024</v>
      </c>
      <c r="F32" s="17" t="s">
        <v>87</v>
      </c>
      <c r="I32" s="49">
        <v>0</v>
      </c>
      <c r="J32" s="49">
        <v>4</v>
      </c>
      <c r="K32" s="49">
        <v>8</v>
      </c>
      <c r="L32" s="49">
        <v>16</v>
      </c>
      <c r="M32" s="15" t="s">
        <v>89</v>
      </c>
      <c r="P32" s="49">
        <v>0</v>
      </c>
      <c r="Q32" s="49">
        <v>0.125</v>
      </c>
      <c r="R32" s="49">
        <v>0.25</v>
      </c>
      <c r="S32" s="49">
        <v>0.5</v>
      </c>
      <c r="T32" s="49" t="s">
        <v>89</v>
      </c>
      <c r="V32" s="50">
        <v>0</v>
      </c>
      <c r="W32" s="50">
        <v>0.25</v>
      </c>
      <c r="X32" s="50">
        <v>0.5</v>
      </c>
      <c r="Y32" s="50">
        <v>1</v>
      </c>
      <c r="Z32" s="49" t="s">
        <v>89</v>
      </c>
      <c r="AC32" s="50">
        <v>0</v>
      </c>
      <c r="AD32" s="50">
        <v>2</v>
      </c>
      <c r="AE32" s="50">
        <v>4</v>
      </c>
      <c r="AF32" s="50">
        <v>8</v>
      </c>
      <c r="AG32" s="49" t="s">
        <v>89</v>
      </c>
      <c r="AJ32" s="50">
        <v>0</v>
      </c>
      <c r="AK32" s="50">
        <v>50</v>
      </c>
      <c r="AL32" s="50">
        <v>100</v>
      </c>
      <c r="AM32" s="50">
        <v>200</v>
      </c>
      <c r="AN32" s="49" t="s">
        <v>89</v>
      </c>
    </row>
    <row r="33" spans="1:39" ht="16.5" x14ac:dyDescent="0.25">
      <c r="A33" s="59" t="s">
        <v>128</v>
      </c>
      <c r="B33" s="54">
        <v>0.62450000000000006</v>
      </c>
      <c r="C33" s="54">
        <v>0.63750000000000007</v>
      </c>
      <c r="D33" s="54">
        <v>0.60350000000000004</v>
      </c>
      <c r="E33" s="54">
        <v>0.61850000000000005</v>
      </c>
      <c r="H33" s="59" t="s">
        <v>128</v>
      </c>
      <c r="I33" s="54">
        <v>0.83050000000000002</v>
      </c>
      <c r="J33" s="54">
        <v>0.69272032854209431</v>
      </c>
      <c r="K33" s="54">
        <v>0.79399999999999993</v>
      </c>
      <c r="L33" s="54">
        <v>0.34550000000000003</v>
      </c>
      <c r="O33" s="59" t="s">
        <v>128</v>
      </c>
      <c r="P33" s="54">
        <v>0.53949999999999998</v>
      </c>
      <c r="Q33" s="54">
        <v>0.752</v>
      </c>
      <c r="R33" s="54">
        <v>0.59850000000000003</v>
      </c>
      <c r="S33" s="54">
        <v>0.747</v>
      </c>
      <c r="U33" s="59" t="s">
        <v>128</v>
      </c>
      <c r="V33" s="46">
        <v>0.57099999999999995</v>
      </c>
      <c r="W33" s="46">
        <v>0.23500000000000004</v>
      </c>
      <c r="X33" s="46">
        <v>0.21099999999999999</v>
      </c>
      <c r="Y33" s="46">
        <v>0.11800000000000001</v>
      </c>
      <c r="AB33" s="59" t="s">
        <v>128</v>
      </c>
      <c r="AC33" s="18">
        <v>0.83050000000000002</v>
      </c>
      <c r="AD33" s="18">
        <v>0.66799999999999993</v>
      </c>
      <c r="AE33" s="18">
        <v>0.86550000000000005</v>
      </c>
      <c r="AF33" s="18">
        <v>0.60499999999999998</v>
      </c>
      <c r="AI33" s="59" t="s">
        <v>128</v>
      </c>
      <c r="AJ33" s="54">
        <v>0.83050000000000002</v>
      </c>
      <c r="AK33" s="54">
        <v>0.64499999999999991</v>
      </c>
      <c r="AL33" s="54">
        <v>0.63100000000000001</v>
      </c>
      <c r="AM33" s="54">
        <v>0.6409999999999999</v>
      </c>
    </row>
    <row r="34" spans="1:39" ht="16.5" x14ac:dyDescent="0.25">
      <c r="A34" s="59"/>
      <c r="B34" s="54">
        <v>0.38950000000000001</v>
      </c>
      <c r="C34" s="54">
        <v>0.65699999999999992</v>
      </c>
      <c r="D34" s="54">
        <v>0.311</v>
      </c>
      <c r="E34" s="54">
        <v>0.65199999999999991</v>
      </c>
      <c r="H34" s="59"/>
      <c r="I34" s="54">
        <v>0.76252312416042978</v>
      </c>
      <c r="J34" s="54">
        <v>0.441</v>
      </c>
      <c r="K34" s="54">
        <v>0.40900000000000003</v>
      </c>
      <c r="L34" s="54">
        <v>0.45700000000000002</v>
      </c>
      <c r="O34" s="59"/>
      <c r="P34" s="54">
        <v>0.7569999999999999</v>
      </c>
      <c r="Q34" s="54">
        <v>0.34100000000000003</v>
      </c>
      <c r="R34" s="54">
        <v>0.60399999999999998</v>
      </c>
      <c r="S34" s="54">
        <v>0.34550000000000003</v>
      </c>
      <c r="U34" s="59"/>
      <c r="V34" s="46">
        <v>0.55899999999999994</v>
      </c>
      <c r="W34" s="46">
        <v>0.222</v>
      </c>
      <c r="X34" s="46">
        <v>0.23600000000000002</v>
      </c>
      <c r="Y34" s="46">
        <v>0.10100000000000001</v>
      </c>
      <c r="AB34" s="59"/>
      <c r="AC34" s="18">
        <v>0.55899999999999994</v>
      </c>
      <c r="AD34" s="18">
        <v>0.378</v>
      </c>
      <c r="AE34" s="18">
        <v>0.33700000000000002</v>
      </c>
      <c r="AF34" s="18">
        <v>0.33200000000000002</v>
      </c>
      <c r="AI34" s="59"/>
      <c r="AJ34" s="52">
        <v>0.73150000000000004</v>
      </c>
      <c r="AK34" s="54">
        <v>0.66349999999999998</v>
      </c>
      <c r="AL34" s="54">
        <v>0.66949999999999998</v>
      </c>
      <c r="AM34" s="52">
        <v>0.66400000000000003</v>
      </c>
    </row>
    <row r="35" spans="1:39" ht="16.5" x14ac:dyDescent="0.25">
      <c r="A35" s="59"/>
      <c r="B35" s="54">
        <v>0.38450000000000001</v>
      </c>
      <c r="C35" s="54">
        <v>0.307</v>
      </c>
      <c r="D35" s="54">
        <v>0.34100000000000003</v>
      </c>
      <c r="E35" s="54">
        <v>0.38500000000000001</v>
      </c>
      <c r="H35" s="59"/>
      <c r="I35" s="54">
        <v>0.7569999999999999</v>
      </c>
      <c r="J35" s="54">
        <v>0.41500000000000004</v>
      </c>
      <c r="K35" s="54">
        <v>0.48800000000000004</v>
      </c>
      <c r="L35" s="54">
        <v>0.436</v>
      </c>
      <c r="O35" s="59"/>
      <c r="P35" s="54">
        <v>0.38950000000000001</v>
      </c>
      <c r="Q35" s="54">
        <v>0.35200000000000004</v>
      </c>
      <c r="R35" s="54">
        <v>0.36200000000000004</v>
      </c>
      <c r="S35" s="54">
        <v>0.77699999999999991</v>
      </c>
      <c r="U35" s="59"/>
      <c r="V35" s="46">
        <v>0.53599999999999992</v>
      </c>
      <c r="W35" s="46">
        <v>0.22900000000000001</v>
      </c>
      <c r="X35" s="46">
        <v>0.13200000000000001</v>
      </c>
      <c r="Y35" s="46">
        <v>9.9000000000000005E-2</v>
      </c>
      <c r="AB35" s="59"/>
      <c r="AC35" s="18">
        <v>0.73150000000000004</v>
      </c>
      <c r="AD35" s="18">
        <v>0.35700000000000004</v>
      </c>
      <c r="AE35" s="18">
        <v>0.33900000000000002</v>
      </c>
      <c r="AF35" s="18">
        <v>0.34700000000000003</v>
      </c>
      <c r="AI35" s="59"/>
      <c r="AJ35" s="52">
        <v>0.7569999999999999</v>
      </c>
      <c r="AK35" s="52">
        <v>0.57700000000000007</v>
      </c>
      <c r="AL35" s="52">
        <v>0.57400000000000007</v>
      </c>
      <c r="AM35" s="52">
        <v>0.622</v>
      </c>
    </row>
  </sheetData>
  <mergeCells count="24">
    <mergeCell ref="AJ31:AM31"/>
    <mergeCell ref="A33:A35"/>
    <mergeCell ref="H33:H35"/>
    <mergeCell ref="O33:O35"/>
    <mergeCell ref="U33:U35"/>
    <mergeCell ref="AB33:AB35"/>
    <mergeCell ref="AI33:AI35"/>
    <mergeCell ref="B31:E31"/>
    <mergeCell ref="I31:L31"/>
    <mergeCell ref="P31:S31"/>
    <mergeCell ref="V31:Y31"/>
    <mergeCell ref="AC31:AF31"/>
    <mergeCell ref="A3:A5"/>
    <mergeCell ref="H3:H5"/>
    <mergeCell ref="O3:O5"/>
    <mergeCell ref="AB3:AB5"/>
    <mergeCell ref="AI3:AI5"/>
    <mergeCell ref="U3:U5"/>
    <mergeCell ref="B1:E1"/>
    <mergeCell ref="I1:L1"/>
    <mergeCell ref="P1:S1"/>
    <mergeCell ref="AC1:AF1"/>
    <mergeCell ref="AJ1:AM1"/>
    <mergeCell ref="V1:Y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FIG1</vt:lpstr>
      <vt:lpstr>FIG2</vt:lpstr>
      <vt:lpstr>FIG3A</vt:lpstr>
      <vt:lpstr>FIG4-17978</vt:lpstr>
      <vt:lpstr>FIG5-VGH2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006</dc:creator>
  <cp:lastModifiedBy>Ming-Feng Lin</cp:lastModifiedBy>
  <dcterms:created xsi:type="dcterms:W3CDTF">2019-10-09T01:15:41Z</dcterms:created>
  <dcterms:modified xsi:type="dcterms:W3CDTF">2020-03-07T15:01:15Z</dcterms:modified>
</cp:coreProperties>
</file>