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ST" sheetId="1" r:id="rId1"/>
    <sheet name="Isotopes" sheetId="2" r:id="rId2"/>
    <sheet name="Morphometry" sheetId="7" r:id="rId3"/>
    <sheet name="Morphometry &amp; crystallography" sheetId="3" r:id="rId4"/>
    <sheet name="Warts count" sheetId="8" r:id="rId5"/>
  </sheets>
  <externalReferences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I51" i="7" l="1"/>
  <c r="I52" i="7"/>
  <c r="K51" i="7"/>
  <c r="L51" i="7"/>
  <c r="M51" i="7"/>
  <c r="N51" i="7"/>
  <c r="P51" i="7"/>
  <c r="Q51" i="7"/>
  <c r="R51" i="7"/>
  <c r="S51" i="7"/>
  <c r="T51" i="7"/>
  <c r="U51" i="7"/>
  <c r="K52" i="7"/>
  <c r="L52" i="7"/>
  <c r="M52" i="7"/>
  <c r="N52" i="7"/>
  <c r="P52" i="7"/>
  <c r="Q52" i="7"/>
  <c r="R52" i="7"/>
  <c r="S52" i="7"/>
  <c r="T52" i="7"/>
  <c r="U52" i="7"/>
  <c r="J52" i="7"/>
  <c r="J51" i="7"/>
  <c r="C51" i="7"/>
  <c r="D51" i="7"/>
  <c r="E51" i="7"/>
  <c r="F51" i="7"/>
  <c r="G51" i="7"/>
  <c r="C52" i="7"/>
  <c r="D52" i="7"/>
  <c r="E52" i="7"/>
  <c r="F52" i="7"/>
  <c r="G52" i="7"/>
  <c r="B52" i="7"/>
  <c r="B51" i="7"/>
  <c r="B62" i="7" l="1"/>
  <c r="Z59" i="1" l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59" i="1" s="1"/>
  <c r="U6" i="3" l="1"/>
  <c r="U5" i="3"/>
  <c r="U4" i="3"/>
  <c r="U3" i="3"/>
  <c r="U2" i="3"/>
  <c r="J32" i="8"/>
  <c r="E32" i="8"/>
  <c r="O31" i="8"/>
  <c r="J31" i="8"/>
  <c r="E31" i="8"/>
  <c r="O30" i="8"/>
  <c r="J30" i="8"/>
  <c r="E30" i="8"/>
  <c r="O29" i="8"/>
  <c r="J29" i="8"/>
  <c r="E29" i="8"/>
  <c r="O28" i="8"/>
  <c r="J28" i="8"/>
  <c r="E28" i="8"/>
  <c r="O27" i="8"/>
  <c r="J27" i="8"/>
  <c r="E27" i="8"/>
  <c r="O26" i="8"/>
  <c r="J26" i="8"/>
  <c r="E26" i="8"/>
  <c r="Y25" i="8"/>
  <c r="O25" i="8"/>
  <c r="J25" i="8"/>
  <c r="E25" i="8"/>
  <c r="Y24" i="8"/>
  <c r="T24" i="8"/>
  <c r="O24" i="8"/>
  <c r="J24" i="8"/>
  <c r="E24" i="8"/>
  <c r="Y23" i="8"/>
  <c r="T23" i="8"/>
  <c r="O23" i="8"/>
  <c r="J23" i="8"/>
  <c r="E23" i="8"/>
  <c r="Y22" i="8"/>
  <c r="T22" i="8"/>
  <c r="O22" i="8"/>
  <c r="J22" i="8"/>
  <c r="E22" i="8"/>
  <c r="Y21" i="8"/>
  <c r="T21" i="8"/>
  <c r="O21" i="8"/>
  <c r="J21" i="8"/>
  <c r="E21" i="8"/>
  <c r="Y20" i="8"/>
  <c r="T20" i="8"/>
  <c r="O20" i="8"/>
  <c r="J20" i="8"/>
  <c r="E20" i="8"/>
  <c r="Y19" i="8"/>
  <c r="T19" i="8"/>
  <c r="O19" i="8"/>
  <c r="J19" i="8"/>
  <c r="E19" i="8"/>
  <c r="Y18" i="8"/>
  <c r="T18" i="8"/>
  <c r="O18" i="8"/>
  <c r="J18" i="8"/>
  <c r="E18" i="8"/>
  <c r="Y17" i="8"/>
  <c r="T17" i="8"/>
  <c r="O17" i="8"/>
  <c r="J17" i="8"/>
  <c r="E17" i="8"/>
  <c r="Y16" i="8"/>
  <c r="T16" i="8"/>
  <c r="O16" i="8"/>
  <c r="J16" i="8"/>
  <c r="E16" i="8"/>
  <c r="Y15" i="8"/>
  <c r="T15" i="8"/>
  <c r="O15" i="8"/>
  <c r="J15" i="8"/>
  <c r="E15" i="8"/>
  <c r="Y14" i="8"/>
  <c r="T14" i="8"/>
  <c r="O14" i="8"/>
  <c r="J14" i="8"/>
  <c r="E14" i="8"/>
  <c r="Y13" i="8"/>
  <c r="T13" i="8"/>
  <c r="O13" i="8"/>
  <c r="J13" i="8"/>
  <c r="E13" i="8"/>
  <c r="Y12" i="8"/>
  <c r="T12" i="8"/>
  <c r="O12" i="8"/>
  <c r="J12" i="8"/>
  <c r="E12" i="8"/>
  <c r="Y11" i="8"/>
  <c r="T11" i="8"/>
  <c r="O11" i="8"/>
  <c r="J11" i="8"/>
  <c r="E11" i="8"/>
  <c r="Y10" i="8"/>
  <c r="T10" i="8"/>
  <c r="O10" i="8"/>
  <c r="J10" i="8"/>
  <c r="E10" i="8"/>
  <c r="Y9" i="8"/>
  <c r="T9" i="8"/>
  <c r="O9" i="8"/>
  <c r="J9" i="8"/>
  <c r="E9" i="8"/>
  <c r="Y8" i="8"/>
  <c r="T8" i="8"/>
  <c r="O8" i="8"/>
  <c r="J8" i="8"/>
  <c r="E8" i="8"/>
  <c r="Y7" i="8"/>
  <c r="T7" i="8"/>
  <c r="O7" i="8"/>
  <c r="J7" i="8"/>
  <c r="E7" i="8"/>
  <c r="Y6" i="8"/>
  <c r="Y34" i="8" s="1"/>
  <c r="T6" i="8"/>
  <c r="O6" i="8"/>
  <c r="J6" i="8"/>
  <c r="E6" i="8"/>
  <c r="E34" i="8" s="1"/>
  <c r="Y5" i="8"/>
  <c r="T5" i="8"/>
  <c r="O5" i="8"/>
  <c r="J5" i="8"/>
  <c r="E5" i="8"/>
  <c r="Y4" i="8"/>
  <c r="T4" i="8"/>
  <c r="O4" i="8"/>
  <c r="O35" i="8" s="1"/>
  <c r="J4" i="8"/>
  <c r="E4" i="8"/>
  <c r="Y3" i="8"/>
  <c r="Y35" i="8" s="1"/>
  <c r="T3" i="8"/>
  <c r="T34" i="8" s="1"/>
  <c r="O3" i="8"/>
  <c r="O34" i="8" s="1"/>
  <c r="J3" i="8"/>
  <c r="J35" i="8" s="1"/>
  <c r="E3" i="8"/>
  <c r="E35" i="8" s="1"/>
  <c r="I58" i="7"/>
  <c r="B58" i="7"/>
  <c r="I57" i="7"/>
  <c r="B57" i="7"/>
  <c r="I56" i="7"/>
  <c r="B56" i="7"/>
  <c r="I55" i="7"/>
  <c r="B55" i="7"/>
  <c r="E129" i="7" l="1"/>
  <c r="J34" i="8"/>
  <c r="T35" i="8"/>
  <c r="D76" i="7"/>
  <c r="E87" i="7"/>
  <c r="F99" i="7"/>
  <c r="F67" i="7"/>
  <c r="F119" i="7"/>
  <c r="I115" i="7"/>
  <c r="L124" i="7"/>
  <c r="C98" i="7"/>
  <c r="C62" i="7"/>
  <c r="G69" i="7"/>
  <c r="E79" i="7"/>
  <c r="G89" i="7"/>
  <c r="L111" i="7"/>
  <c r="L120" i="7"/>
  <c r="I130" i="7"/>
  <c r="J141" i="7"/>
  <c r="E64" i="7"/>
  <c r="E71" i="7"/>
  <c r="G81" i="7"/>
  <c r="D92" i="7"/>
  <c r="L113" i="7"/>
  <c r="I116" i="7"/>
  <c r="I126" i="7"/>
  <c r="M152" i="7"/>
  <c r="B137" i="7"/>
  <c r="G65" i="7"/>
  <c r="G73" i="7"/>
  <c r="D84" i="7"/>
  <c r="F95" i="7"/>
  <c r="L114" i="7"/>
  <c r="K118" i="7"/>
  <c r="F123" i="7"/>
  <c r="K133" i="7"/>
  <c r="B63" i="7"/>
  <c r="G64" i="7"/>
  <c r="C66" i="7"/>
  <c r="D68" i="7"/>
  <c r="B70" i="7"/>
  <c r="E72" i="7"/>
  <c r="C74" i="7"/>
  <c r="D77" i="7"/>
  <c r="E80" i="7"/>
  <c r="C82" i="7"/>
  <c r="D85" i="7"/>
  <c r="E88" i="7"/>
  <c r="C90" i="7"/>
  <c r="D93" i="7"/>
  <c r="C96" i="7"/>
  <c r="F100" i="7"/>
  <c r="C112" i="7"/>
  <c r="E117" i="7"/>
  <c r="C124" i="7"/>
  <c r="F135" i="7"/>
  <c r="E63" i="7"/>
  <c r="C65" i="7"/>
  <c r="F66" i="7"/>
  <c r="E68" i="7"/>
  <c r="C70" i="7"/>
  <c r="G72" i="7"/>
  <c r="F74" i="7"/>
  <c r="B78" i="7"/>
  <c r="G80" i="7"/>
  <c r="F82" i="7"/>
  <c r="B86" i="7"/>
  <c r="G88" i="7"/>
  <c r="F90" i="7"/>
  <c r="B94" i="7"/>
  <c r="E97" i="7"/>
  <c r="C102" i="7"/>
  <c r="B118" i="7"/>
  <c r="E131" i="7"/>
  <c r="C136" i="7"/>
  <c r="P57" i="7"/>
  <c r="F63" i="7"/>
  <c r="D65" i="7"/>
  <c r="B67" i="7"/>
  <c r="D69" i="7"/>
  <c r="B71" i="7"/>
  <c r="C73" i="7"/>
  <c r="F75" i="7"/>
  <c r="B79" i="7"/>
  <c r="C81" i="7"/>
  <c r="F83" i="7"/>
  <c r="B87" i="7"/>
  <c r="C89" i="7"/>
  <c r="F91" i="7"/>
  <c r="G94" i="7"/>
  <c r="D111" i="7"/>
  <c r="C114" i="7"/>
  <c r="C116" i="7"/>
  <c r="C122" i="7"/>
  <c r="E125" i="7"/>
  <c r="C128" i="7"/>
  <c r="N62" i="7"/>
  <c r="J63" i="7"/>
  <c r="M64" i="7"/>
  <c r="N70" i="7"/>
  <c r="J71" i="7"/>
  <c r="M72" i="7"/>
  <c r="N78" i="7"/>
  <c r="J79" i="7"/>
  <c r="M80" i="7"/>
  <c r="N86" i="7"/>
  <c r="J87" i="7"/>
  <c r="M88" i="7"/>
  <c r="M98" i="7"/>
  <c r="M104" i="7"/>
  <c r="J62" i="7"/>
  <c r="M63" i="7"/>
  <c r="I67" i="7"/>
  <c r="L68" i="7"/>
  <c r="J70" i="7"/>
  <c r="M71" i="7"/>
  <c r="I75" i="7"/>
  <c r="L76" i="7"/>
  <c r="K81" i="7"/>
  <c r="N85" i="7"/>
  <c r="J86" i="7"/>
  <c r="M87" i="7"/>
  <c r="K89" i="7"/>
  <c r="I91" i="7"/>
  <c r="L92" i="7"/>
  <c r="M102" i="7"/>
  <c r="I142" i="7"/>
  <c r="K141" i="7"/>
  <c r="M140" i="7"/>
  <c r="K62" i="7"/>
  <c r="I64" i="7"/>
  <c r="L65" i="7"/>
  <c r="N66" i="7"/>
  <c r="J67" i="7"/>
  <c r="M68" i="7"/>
  <c r="K70" i="7"/>
  <c r="F71" i="7"/>
  <c r="I72" i="7"/>
  <c r="D73" i="7"/>
  <c r="L73" i="7"/>
  <c r="N74" i="7"/>
  <c r="B75" i="7"/>
  <c r="J75" i="7"/>
  <c r="E76" i="7"/>
  <c r="M76" i="7"/>
  <c r="G77" i="7"/>
  <c r="C78" i="7"/>
  <c r="K78" i="7"/>
  <c r="F79" i="7"/>
  <c r="I80" i="7"/>
  <c r="D81" i="7"/>
  <c r="L81" i="7"/>
  <c r="N82" i="7"/>
  <c r="B83" i="7"/>
  <c r="J83" i="7"/>
  <c r="E84" i="7"/>
  <c r="M84" i="7"/>
  <c r="G85" i="7"/>
  <c r="C86" i="7"/>
  <c r="K86" i="7"/>
  <c r="F87" i="7"/>
  <c r="I88" i="7"/>
  <c r="D89" i="7"/>
  <c r="L89" i="7"/>
  <c r="N90" i="7"/>
  <c r="B91" i="7"/>
  <c r="J91" i="7"/>
  <c r="E92" i="7"/>
  <c r="M92" i="7"/>
  <c r="G93" i="7"/>
  <c r="C94" i="7"/>
  <c r="M94" i="7"/>
  <c r="J95" i="7"/>
  <c r="G96" i="7"/>
  <c r="F97" i="7"/>
  <c r="N97" i="7"/>
  <c r="F98" i="7"/>
  <c r="M99" i="7"/>
  <c r="M101" i="7"/>
  <c r="C105" i="7"/>
  <c r="E111" i="7"/>
  <c r="J112" i="7"/>
  <c r="M113" i="7"/>
  <c r="E114" i="7"/>
  <c r="L116" i="7"/>
  <c r="F117" i="7"/>
  <c r="C118" i="7"/>
  <c r="B121" i="7"/>
  <c r="J123" i="7"/>
  <c r="M124" i="7"/>
  <c r="D128" i="7"/>
  <c r="J129" i="7"/>
  <c r="L130" i="7"/>
  <c r="I134" i="7"/>
  <c r="D136" i="7"/>
  <c r="K66" i="7"/>
  <c r="I68" i="7"/>
  <c r="L69" i="7"/>
  <c r="K74" i="7"/>
  <c r="I76" i="7"/>
  <c r="L77" i="7"/>
  <c r="K82" i="7"/>
  <c r="I84" i="7"/>
  <c r="L85" i="7"/>
  <c r="K90" i="7"/>
  <c r="I92" i="7"/>
  <c r="L93" i="7"/>
  <c r="N95" i="7"/>
  <c r="M96" i="7"/>
  <c r="J97" i="7"/>
  <c r="K65" i="7"/>
  <c r="N69" i="7"/>
  <c r="K73" i="7"/>
  <c r="N77" i="7"/>
  <c r="J78" i="7"/>
  <c r="M79" i="7"/>
  <c r="I83" i="7"/>
  <c r="L84" i="7"/>
  <c r="N93" i="7"/>
  <c r="L94" i="7"/>
  <c r="I95" i="7"/>
  <c r="J99" i="7"/>
  <c r="J101" i="7"/>
  <c r="P56" i="7"/>
  <c r="C151" i="7"/>
  <c r="F150" i="7"/>
  <c r="C147" i="7"/>
  <c r="F146" i="7"/>
  <c r="E145" i="7"/>
  <c r="C144" i="7"/>
  <c r="B143" i="7"/>
  <c r="C156" i="7"/>
  <c r="C154" i="7"/>
  <c r="F153" i="7"/>
  <c r="C150" i="7"/>
  <c r="F149" i="7"/>
  <c r="E146" i="7"/>
  <c r="C145" i="7"/>
  <c r="B144" i="7"/>
  <c r="F143" i="7"/>
  <c r="C153" i="7"/>
  <c r="F152" i="7"/>
  <c r="F144" i="7"/>
  <c r="E143" i="7"/>
  <c r="F142" i="7"/>
  <c r="B142" i="7"/>
  <c r="D141" i="7"/>
  <c r="F140" i="7"/>
  <c r="B140" i="7"/>
  <c r="D139" i="7"/>
  <c r="F138" i="7"/>
  <c r="B138" i="7"/>
  <c r="D137" i="7"/>
  <c r="F136" i="7"/>
  <c r="B136" i="7"/>
  <c r="D135" i="7"/>
  <c r="F134" i="7"/>
  <c r="B134" i="7"/>
  <c r="D133" i="7"/>
  <c r="F132" i="7"/>
  <c r="B132" i="7"/>
  <c r="D131" i="7"/>
  <c r="F130" i="7"/>
  <c r="B130" i="7"/>
  <c r="D129" i="7"/>
  <c r="F128" i="7"/>
  <c r="B128" i="7"/>
  <c r="D127" i="7"/>
  <c r="F126" i="7"/>
  <c r="B126" i="7"/>
  <c r="D125" i="7"/>
  <c r="F124" i="7"/>
  <c r="B124" i="7"/>
  <c r="D123" i="7"/>
  <c r="F122" i="7"/>
  <c r="B122" i="7"/>
  <c r="D121" i="7"/>
  <c r="F120" i="7"/>
  <c r="B120" i="7"/>
  <c r="C155" i="7"/>
  <c r="C152" i="7"/>
  <c r="F151" i="7"/>
  <c r="F145" i="7"/>
  <c r="E144" i="7"/>
  <c r="C143" i="7"/>
  <c r="E142" i="7"/>
  <c r="C141" i="7"/>
  <c r="E140" i="7"/>
  <c r="C139" i="7"/>
  <c r="E138" i="7"/>
  <c r="C137" i="7"/>
  <c r="E136" i="7"/>
  <c r="C135" i="7"/>
  <c r="E134" i="7"/>
  <c r="C133" i="7"/>
  <c r="E132" i="7"/>
  <c r="C131" i="7"/>
  <c r="E130" i="7"/>
  <c r="C129" i="7"/>
  <c r="E128" i="7"/>
  <c r="C127" i="7"/>
  <c r="E126" i="7"/>
  <c r="C125" i="7"/>
  <c r="E124" i="7"/>
  <c r="C123" i="7"/>
  <c r="E122" i="7"/>
  <c r="C121" i="7"/>
  <c r="E120" i="7"/>
  <c r="C119" i="7"/>
  <c r="E118" i="7"/>
  <c r="C117" i="7"/>
  <c r="E116" i="7"/>
  <c r="C115" i="7"/>
  <c r="F148" i="7"/>
  <c r="D142" i="7"/>
  <c r="F141" i="7"/>
  <c r="B139" i="7"/>
  <c r="D138" i="7"/>
  <c r="F137" i="7"/>
  <c r="B135" i="7"/>
  <c r="D134" i="7"/>
  <c r="F133" i="7"/>
  <c r="B131" i="7"/>
  <c r="D130" i="7"/>
  <c r="F129" i="7"/>
  <c r="B127" i="7"/>
  <c r="D126" i="7"/>
  <c r="F125" i="7"/>
  <c r="B123" i="7"/>
  <c r="D122" i="7"/>
  <c r="F121" i="7"/>
  <c r="D119" i="7"/>
  <c r="F118" i="7"/>
  <c r="B117" i="7"/>
  <c r="D116" i="7"/>
  <c r="F115" i="7"/>
  <c r="D114" i="7"/>
  <c r="F113" i="7"/>
  <c r="B113" i="7"/>
  <c r="D112" i="7"/>
  <c r="F111" i="7"/>
  <c r="B111" i="7"/>
  <c r="C148" i="7"/>
  <c r="C142" i="7"/>
  <c r="E141" i="7"/>
  <c r="C138" i="7"/>
  <c r="E137" i="7"/>
  <c r="C134" i="7"/>
  <c r="B145" i="7"/>
  <c r="B141" i="7"/>
  <c r="D140" i="7"/>
  <c r="F139" i="7"/>
  <c r="E133" i="7"/>
  <c r="C132" i="7"/>
  <c r="B129" i="7"/>
  <c r="F127" i="7"/>
  <c r="C126" i="7"/>
  <c r="E123" i="7"/>
  <c r="D120" i="7"/>
  <c r="B119" i="7"/>
  <c r="D117" i="7"/>
  <c r="D115" i="7"/>
  <c r="B114" i="7"/>
  <c r="D113" i="7"/>
  <c r="F112" i="7"/>
  <c r="C111" i="7"/>
  <c r="F147" i="7"/>
  <c r="C140" i="7"/>
  <c r="E139" i="7"/>
  <c r="B133" i="7"/>
  <c r="F131" i="7"/>
  <c r="C130" i="7"/>
  <c r="E127" i="7"/>
  <c r="D124" i="7"/>
  <c r="E121" i="7"/>
  <c r="C120" i="7"/>
  <c r="D118" i="7"/>
  <c r="F116" i="7"/>
  <c r="B115" i="7"/>
  <c r="F114" i="7"/>
  <c r="C113" i="7"/>
  <c r="E112" i="7"/>
  <c r="C149" i="7"/>
  <c r="C146" i="7"/>
  <c r="F62" i="7"/>
  <c r="I63" i="7"/>
  <c r="D64" i="7"/>
  <c r="L64" i="7"/>
  <c r="N65" i="7"/>
  <c r="B66" i="7"/>
  <c r="J66" i="7"/>
  <c r="E67" i="7"/>
  <c r="M67" i="7"/>
  <c r="G68" i="7"/>
  <c r="C69" i="7"/>
  <c r="K69" i="7"/>
  <c r="F70" i="7"/>
  <c r="I71" i="7"/>
  <c r="D72" i="7"/>
  <c r="L72" i="7"/>
  <c r="N73" i="7"/>
  <c r="B74" i="7"/>
  <c r="J74" i="7"/>
  <c r="E75" i="7"/>
  <c r="M75" i="7"/>
  <c r="G76" i="7"/>
  <c r="C77" i="7"/>
  <c r="K77" i="7"/>
  <c r="F78" i="7"/>
  <c r="I79" i="7"/>
  <c r="D80" i="7"/>
  <c r="L80" i="7"/>
  <c r="N81" i="7"/>
  <c r="B82" i="7"/>
  <c r="J82" i="7"/>
  <c r="E83" i="7"/>
  <c r="M83" i="7"/>
  <c r="G84" i="7"/>
  <c r="C85" i="7"/>
  <c r="K85" i="7"/>
  <c r="F86" i="7"/>
  <c r="I87" i="7"/>
  <c r="D88" i="7"/>
  <c r="L88" i="7"/>
  <c r="N89" i="7"/>
  <c r="B90" i="7"/>
  <c r="J90" i="7"/>
  <c r="E91" i="7"/>
  <c r="M91" i="7"/>
  <c r="G92" i="7"/>
  <c r="C93" i="7"/>
  <c r="K93" i="7"/>
  <c r="E95" i="7"/>
  <c r="B96" i="7"/>
  <c r="L96" i="7"/>
  <c r="I97" i="7"/>
  <c r="J98" i="7"/>
  <c r="C99" i="7"/>
  <c r="F103" i="7"/>
  <c r="J111" i="7"/>
  <c r="B112" i="7"/>
  <c r="E113" i="7"/>
  <c r="K114" i="7"/>
  <c r="E115" i="7"/>
  <c r="B116" i="7"/>
  <c r="M117" i="7"/>
  <c r="I118" i="7"/>
  <c r="E119" i="7"/>
  <c r="K121" i="7"/>
  <c r="B125" i="7"/>
  <c r="J127" i="7"/>
  <c r="M128" i="7"/>
  <c r="D132" i="7"/>
  <c r="J133" i="7"/>
  <c r="E135" i="7"/>
  <c r="L140" i="7"/>
  <c r="B146" i="7"/>
  <c r="P55" i="7"/>
  <c r="C106" i="7"/>
  <c r="C103" i="7"/>
  <c r="F102" i="7"/>
  <c r="J152" i="7"/>
  <c r="M151" i="7"/>
  <c r="J148" i="7"/>
  <c r="M147" i="7"/>
  <c r="L146" i="7"/>
  <c r="J145" i="7"/>
  <c r="I144" i="7"/>
  <c r="M143" i="7"/>
  <c r="J155" i="7"/>
  <c r="J151" i="7"/>
  <c r="M150" i="7"/>
  <c r="J147" i="7"/>
  <c r="J146" i="7"/>
  <c r="I145" i="7"/>
  <c r="M144" i="7"/>
  <c r="L143" i="7"/>
  <c r="J150" i="7"/>
  <c r="M149" i="7"/>
  <c r="I146" i="7"/>
  <c r="K142" i="7"/>
  <c r="M141" i="7"/>
  <c r="I141" i="7"/>
  <c r="K140" i="7"/>
  <c r="M139" i="7"/>
  <c r="I139" i="7"/>
  <c r="K138" i="7"/>
  <c r="M137" i="7"/>
  <c r="I137" i="7"/>
  <c r="K136" i="7"/>
  <c r="M135" i="7"/>
  <c r="I135" i="7"/>
  <c r="K134" i="7"/>
  <c r="M133" i="7"/>
  <c r="I133" i="7"/>
  <c r="K132" i="7"/>
  <c r="M131" i="7"/>
  <c r="I131" i="7"/>
  <c r="K130" i="7"/>
  <c r="M129" i="7"/>
  <c r="I129" i="7"/>
  <c r="K128" i="7"/>
  <c r="M127" i="7"/>
  <c r="I127" i="7"/>
  <c r="K126" i="7"/>
  <c r="M125" i="7"/>
  <c r="I125" i="7"/>
  <c r="K124" i="7"/>
  <c r="M123" i="7"/>
  <c r="I123" i="7"/>
  <c r="K122" i="7"/>
  <c r="M121" i="7"/>
  <c r="I121" i="7"/>
  <c r="K120" i="7"/>
  <c r="M119" i="7"/>
  <c r="I119" i="7"/>
  <c r="J156" i="7"/>
  <c r="J149" i="7"/>
  <c r="M148" i="7"/>
  <c r="J142" i="7"/>
  <c r="L141" i="7"/>
  <c r="J140" i="7"/>
  <c r="L139" i="7"/>
  <c r="J138" i="7"/>
  <c r="L137" i="7"/>
  <c r="J136" i="7"/>
  <c r="L135" i="7"/>
  <c r="J134" i="7"/>
  <c r="L133" i="7"/>
  <c r="J132" i="7"/>
  <c r="L131" i="7"/>
  <c r="J130" i="7"/>
  <c r="L129" i="7"/>
  <c r="J128" i="7"/>
  <c r="L127" i="7"/>
  <c r="J126" i="7"/>
  <c r="L125" i="7"/>
  <c r="J124" i="7"/>
  <c r="L123" i="7"/>
  <c r="J122" i="7"/>
  <c r="L121" i="7"/>
  <c r="J120" i="7"/>
  <c r="L119" i="7"/>
  <c r="J118" i="7"/>
  <c r="L117" i="7"/>
  <c r="J116" i="7"/>
  <c r="L115" i="7"/>
  <c r="J114" i="7"/>
  <c r="M153" i="7"/>
  <c r="M145" i="7"/>
  <c r="L144" i="7"/>
  <c r="J143" i="7"/>
  <c r="M142" i="7"/>
  <c r="I140" i="7"/>
  <c r="K139" i="7"/>
  <c r="M138" i="7"/>
  <c r="I136" i="7"/>
  <c r="K135" i="7"/>
  <c r="M134" i="7"/>
  <c r="I132" i="7"/>
  <c r="K131" i="7"/>
  <c r="M130" i="7"/>
  <c r="I128" i="7"/>
  <c r="K127" i="7"/>
  <c r="M126" i="7"/>
  <c r="I124" i="7"/>
  <c r="K123" i="7"/>
  <c r="M122" i="7"/>
  <c r="I120" i="7"/>
  <c r="K119" i="7"/>
  <c r="L118" i="7"/>
  <c r="I117" i="7"/>
  <c r="K116" i="7"/>
  <c r="M115" i="7"/>
  <c r="I114" i="7"/>
  <c r="K113" i="7"/>
  <c r="M112" i="7"/>
  <c r="I112" i="7"/>
  <c r="K111" i="7"/>
  <c r="J153" i="7"/>
  <c r="M146" i="7"/>
  <c r="L145" i="7"/>
  <c r="J144" i="7"/>
  <c r="I143" i="7"/>
  <c r="L142" i="7"/>
  <c r="J139" i="7"/>
  <c r="L138" i="7"/>
  <c r="J135" i="7"/>
  <c r="L134" i="7"/>
  <c r="D62" i="7"/>
  <c r="G62" i="7"/>
  <c r="L62" i="7"/>
  <c r="C63" i="7"/>
  <c r="K63" i="7"/>
  <c r="N63" i="7"/>
  <c r="B64" i="7"/>
  <c r="F64" i="7"/>
  <c r="J64" i="7"/>
  <c r="E65" i="7"/>
  <c r="I65" i="7"/>
  <c r="M65" i="7"/>
  <c r="D66" i="7"/>
  <c r="G66" i="7"/>
  <c r="L66" i="7"/>
  <c r="C67" i="7"/>
  <c r="K67" i="7"/>
  <c r="N67" i="7"/>
  <c r="B68" i="7"/>
  <c r="F68" i="7"/>
  <c r="J68" i="7"/>
  <c r="E69" i="7"/>
  <c r="I69" i="7"/>
  <c r="M69" i="7"/>
  <c r="D70" i="7"/>
  <c r="G70" i="7"/>
  <c r="L70" i="7"/>
  <c r="C71" i="7"/>
  <c r="K71" i="7"/>
  <c r="N71" i="7"/>
  <c r="B72" i="7"/>
  <c r="F72" i="7"/>
  <c r="J72" i="7"/>
  <c r="E73" i="7"/>
  <c r="I73" i="7"/>
  <c r="M73" i="7"/>
  <c r="D74" i="7"/>
  <c r="G74" i="7"/>
  <c r="L74" i="7"/>
  <c r="C75" i="7"/>
  <c r="K75" i="7"/>
  <c r="N75" i="7"/>
  <c r="B76" i="7"/>
  <c r="F76" i="7"/>
  <c r="J76" i="7"/>
  <c r="E77" i="7"/>
  <c r="I77" i="7"/>
  <c r="M77" i="7"/>
  <c r="D78" i="7"/>
  <c r="G78" i="7"/>
  <c r="L78" i="7"/>
  <c r="C79" i="7"/>
  <c r="K79" i="7"/>
  <c r="N79" i="7"/>
  <c r="B80" i="7"/>
  <c r="F80" i="7"/>
  <c r="J80" i="7"/>
  <c r="E81" i="7"/>
  <c r="I81" i="7"/>
  <c r="M81" i="7"/>
  <c r="D82" i="7"/>
  <c r="G82" i="7"/>
  <c r="L82" i="7"/>
  <c r="C83" i="7"/>
  <c r="K83" i="7"/>
  <c r="N83" i="7"/>
  <c r="B84" i="7"/>
  <c r="F84" i="7"/>
  <c r="J84" i="7"/>
  <c r="E85" i="7"/>
  <c r="I85" i="7"/>
  <c r="M85" i="7"/>
  <c r="D86" i="7"/>
  <c r="G86" i="7"/>
  <c r="L86" i="7"/>
  <c r="C87" i="7"/>
  <c r="K87" i="7"/>
  <c r="N87" i="7"/>
  <c r="B88" i="7"/>
  <c r="F88" i="7"/>
  <c r="J88" i="7"/>
  <c r="E89" i="7"/>
  <c r="I89" i="7"/>
  <c r="M89" i="7"/>
  <c r="D90" i="7"/>
  <c r="G90" i="7"/>
  <c r="L90" i="7"/>
  <c r="C91" i="7"/>
  <c r="K91" i="7"/>
  <c r="N91" i="7"/>
  <c r="B92" i="7"/>
  <c r="F92" i="7"/>
  <c r="J92" i="7"/>
  <c r="E93" i="7"/>
  <c r="I93" i="7"/>
  <c r="M93" i="7"/>
  <c r="E94" i="7"/>
  <c r="I94" i="7"/>
  <c r="B95" i="7"/>
  <c r="L95" i="7"/>
  <c r="E96" i="7"/>
  <c r="I96" i="7"/>
  <c r="B97" i="7"/>
  <c r="L97" i="7"/>
  <c r="M100" i="7"/>
  <c r="C101" i="7"/>
  <c r="J103" i="7"/>
  <c r="C104" i="7"/>
  <c r="C107" i="7"/>
  <c r="M111" i="7"/>
  <c r="K112" i="7"/>
  <c r="I113" i="7"/>
  <c r="M114" i="7"/>
  <c r="J115" i="7"/>
  <c r="M116" i="7"/>
  <c r="J117" i="7"/>
  <c r="M118" i="7"/>
  <c r="J119" i="7"/>
  <c r="M120" i="7"/>
  <c r="I122" i="7"/>
  <c r="J125" i="7"/>
  <c r="L126" i="7"/>
  <c r="K129" i="7"/>
  <c r="L132" i="7"/>
  <c r="L136" i="7"/>
  <c r="J137" i="7"/>
  <c r="J154" i="7"/>
  <c r="J107" i="7"/>
  <c r="J105" i="7"/>
  <c r="J104" i="7"/>
  <c r="M103" i="7"/>
  <c r="J100" i="7"/>
  <c r="P58" i="7"/>
  <c r="E62" i="7"/>
  <c r="I62" i="7"/>
  <c r="M62" i="7"/>
  <c r="D63" i="7"/>
  <c r="G63" i="7"/>
  <c r="L63" i="7"/>
  <c r="C64" i="7"/>
  <c r="K64" i="7"/>
  <c r="N64" i="7"/>
  <c r="B65" i="7"/>
  <c r="F65" i="7"/>
  <c r="J65" i="7"/>
  <c r="E66" i="7"/>
  <c r="I66" i="7"/>
  <c r="M66" i="7"/>
  <c r="D67" i="7"/>
  <c r="G67" i="7"/>
  <c r="L67" i="7"/>
  <c r="C68" i="7"/>
  <c r="K68" i="7"/>
  <c r="N68" i="7"/>
  <c r="B69" i="7"/>
  <c r="F69" i="7"/>
  <c r="J69" i="7"/>
  <c r="E70" i="7"/>
  <c r="I70" i="7"/>
  <c r="M70" i="7"/>
  <c r="D71" i="7"/>
  <c r="G71" i="7"/>
  <c r="L71" i="7"/>
  <c r="C72" i="7"/>
  <c r="K72" i="7"/>
  <c r="N72" i="7"/>
  <c r="B73" i="7"/>
  <c r="F73" i="7"/>
  <c r="J73" i="7"/>
  <c r="E74" i="7"/>
  <c r="I74" i="7"/>
  <c r="M74" i="7"/>
  <c r="D75" i="7"/>
  <c r="G75" i="7"/>
  <c r="L75" i="7"/>
  <c r="C76" i="7"/>
  <c r="K76" i="7"/>
  <c r="N76" i="7"/>
  <c r="B77" i="7"/>
  <c r="F77" i="7"/>
  <c r="J77" i="7"/>
  <c r="E78" i="7"/>
  <c r="I78" i="7"/>
  <c r="M78" i="7"/>
  <c r="D79" i="7"/>
  <c r="G79" i="7"/>
  <c r="L79" i="7"/>
  <c r="C80" i="7"/>
  <c r="K80" i="7"/>
  <c r="N80" i="7"/>
  <c r="B81" i="7"/>
  <c r="F81" i="7"/>
  <c r="J81" i="7"/>
  <c r="E82" i="7"/>
  <c r="I82" i="7"/>
  <c r="M82" i="7"/>
  <c r="D83" i="7"/>
  <c r="G83" i="7"/>
  <c r="L83" i="7"/>
  <c r="C84" i="7"/>
  <c r="K84" i="7"/>
  <c r="N84" i="7"/>
  <c r="B85" i="7"/>
  <c r="F85" i="7"/>
  <c r="J85" i="7"/>
  <c r="E86" i="7"/>
  <c r="I86" i="7"/>
  <c r="M86" i="7"/>
  <c r="D87" i="7"/>
  <c r="G87" i="7"/>
  <c r="L87" i="7"/>
  <c r="C88" i="7"/>
  <c r="K88" i="7"/>
  <c r="N88" i="7"/>
  <c r="B89" i="7"/>
  <c r="F89" i="7"/>
  <c r="J89" i="7"/>
  <c r="E90" i="7"/>
  <c r="I90" i="7"/>
  <c r="M90" i="7"/>
  <c r="D91" i="7"/>
  <c r="G91" i="7"/>
  <c r="L91" i="7"/>
  <c r="C92" i="7"/>
  <c r="K92" i="7"/>
  <c r="N92" i="7"/>
  <c r="B93" i="7"/>
  <c r="F93" i="7"/>
  <c r="J93" i="7"/>
  <c r="F94" i="7"/>
  <c r="J94" i="7"/>
  <c r="N94" i="7"/>
  <c r="C95" i="7"/>
  <c r="G95" i="7"/>
  <c r="M95" i="7"/>
  <c r="F96" i="7"/>
  <c r="J96" i="7"/>
  <c r="N96" i="7"/>
  <c r="C97" i="7"/>
  <c r="G97" i="7"/>
  <c r="M97" i="7"/>
  <c r="G98" i="7"/>
  <c r="N98" i="7"/>
  <c r="G99" i="7"/>
  <c r="N99" i="7"/>
  <c r="C100" i="7"/>
  <c r="F101" i="7"/>
  <c r="J102" i="7"/>
  <c r="F104" i="7"/>
  <c r="J106" i="7"/>
  <c r="I111" i="7"/>
  <c r="L112" i="7"/>
  <c r="J113" i="7"/>
  <c r="K115" i="7"/>
  <c r="K117" i="7"/>
  <c r="J121" i="7"/>
  <c r="L122" i="7"/>
  <c r="K125" i="7"/>
  <c r="L128" i="7"/>
  <c r="J131" i="7"/>
  <c r="M132" i="7"/>
  <c r="M136" i="7"/>
  <c r="K137" i="7"/>
  <c r="I138" i="7"/>
  <c r="Q106" i="7" l="1"/>
  <c r="U98" i="7"/>
  <c r="Q94" i="7"/>
  <c r="T76" i="7"/>
  <c r="P69" i="7"/>
  <c r="T89" i="7"/>
  <c r="P73" i="7"/>
  <c r="P88" i="7"/>
  <c r="U70" i="7"/>
  <c r="T88" i="7"/>
  <c r="U64" i="7"/>
  <c r="S75" i="7"/>
  <c r="S91" i="7"/>
  <c r="P67" i="7"/>
  <c r="U77" i="7"/>
  <c r="S88" i="7"/>
  <c r="T99" i="7"/>
  <c r="T68" i="7"/>
  <c r="R86" i="7"/>
  <c r="S62" i="7"/>
  <c r="Q72" i="7"/>
  <c r="R83" i="7"/>
  <c r="U94" i="7"/>
  <c r="T77" i="7"/>
  <c r="T93" i="7"/>
  <c r="R78" i="7"/>
  <c r="Q98" i="7"/>
  <c r="T64" i="7"/>
  <c r="R74" i="7"/>
  <c r="P92" i="7"/>
  <c r="T66" i="7"/>
  <c r="R72" i="7"/>
  <c r="Q77" i="7"/>
  <c r="T82" i="7"/>
  <c r="R88" i="7"/>
  <c r="Q93" i="7"/>
  <c r="T63" i="7"/>
  <c r="R69" i="7"/>
  <c r="Q74" i="7"/>
  <c r="T79" i="7"/>
  <c r="R85" i="7"/>
  <c r="Q90" i="7"/>
  <c r="U95" i="7"/>
  <c r="T100" i="7"/>
  <c r="R63" i="7"/>
  <c r="U83" i="7"/>
  <c r="Q107" i="7"/>
  <c r="R70" i="7"/>
  <c r="U63" i="7"/>
  <c r="T73" i="7"/>
  <c r="P85" i="7"/>
  <c r="T95" i="7"/>
  <c r="P65" i="7"/>
  <c r="P81" i="7"/>
  <c r="Q103" i="7"/>
  <c r="R66" i="7"/>
  <c r="P84" i="7"/>
  <c r="S93" i="7"/>
  <c r="P62" i="7"/>
  <c r="S67" i="7"/>
  <c r="U72" i="7"/>
  <c r="P78" i="7"/>
  <c r="S83" i="7"/>
  <c r="U88" i="7"/>
  <c r="S94" i="7"/>
  <c r="S64" i="7"/>
  <c r="U69" i="7"/>
  <c r="P75" i="7"/>
  <c r="S80" i="7"/>
  <c r="U85" i="7"/>
  <c r="P91" i="7"/>
  <c r="T96" i="7"/>
  <c r="Q101" i="7"/>
  <c r="U79" i="7"/>
  <c r="T103" i="7"/>
  <c r="P89" i="7"/>
  <c r="S65" i="7"/>
  <c r="Q79" i="7"/>
  <c r="Q100" i="7"/>
  <c r="P70" i="7"/>
  <c r="U80" i="7"/>
  <c r="P86" i="7"/>
  <c r="T102" i="7"/>
  <c r="S72" i="7"/>
  <c r="P83" i="7"/>
  <c r="U93" i="7"/>
  <c r="T101" i="7"/>
  <c r="R71" i="7"/>
  <c r="U91" i="7"/>
  <c r="R62" i="7"/>
  <c r="Q75" i="7"/>
  <c r="T92" i="7"/>
  <c r="R67" i="7"/>
  <c r="S78" i="7"/>
  <c r="Q88" i="7"/>
  <c r="Q102" i="7"/>
  <c r="T69" i="7"/>
  <c r="T85" i="7"/>
  <c r="P64" i="7"/>
  <c r="T84" i="7"/>
  <c r="S69" i="7"/>
  <c r="U78" i="7"/>
  <c r="Q87" i="7"/>
  <c r="Q99" i="7"/>
  <c r="R64" i="7"/>
  <c r="Q69" i="7"/>
  <c r="T74" i="7"/>
  <c r="R80" i="7"/>
  <c r="Q85" i="7"/>
  <c r="T90" i="7"/>
  <c r="P97" i="7"/>
  <c r="Q66" i="7"/>
  <c r="T71" i="7"/>
  <c r="R77" i="7"/>
  <c r="Q82" i="7"/>
  <c r="T87" i="7"/>
  <c r="R93" i="7"/>
  <c r="R87" i="7"/>
  <c r="U66" i="7"/>
  <c r="S89" i="7"/>
  <c r="S70" i="7"/>
  <c r="S86" i="7"/>
  <c r="Q96" i="7"/>
  <c r="S66" i="7"/>
  <c r="S74" i="7"/>
  <c r="S82" i="7"/>
  <c r="S90" i="7"/>
  <c r="P72" i="7"/>
  <c r="S81" i="7"/>
  <c r="U90" i="7"/>
  <c r="U62" i="7"/>
  <c r="Q71" i="7"/>
  <c r="P76" i="7"/>
  <c r="T80" i="7"/>
  <c r="R90" i="7"/>
  <c r="P94" i="7"/>
  <c r="Q105" i="7"/>
  <c r="T62" i="7"/>
  <c r="Q65" i="7"/>
  <c r="R68" i="7"/>
  <c r="T70" i="7"/>
  <c r="Q73" i="7"/>
  <c r="R76" i="7"/>
  <c r="T78" i="7"/>
  <c r="Q81" i="7"/>
  <c r="R84" i="7"/>
  <c r="T86" i="7"/>
  <c r="Q89" i="7"/>
  <c r="R92" i="7"/>
  <c r="P95" i="7"/>
  <c r="Q62" i="7"/>
  <c r="R65" i="7"/>
  <c r="T67" i="7"/>
  <c r="Q70" i="7"/>
  <c r="R73" i="7"/>
  <c r="T75" i="7"/>
  <c r="Q78" i="7"/>
  <c r="R81" i="7"/>
  <c r="T83" i="7"/>
  <c r="Q86" i="7"/>
  <c r="R89" i="7"/>
  <c r="T91" i="7"/>
  <c r="T94" i="7"/>
  <c r="Q97" i="7"/>
  <c r="Q104" i="7"/>
  <c r="T104" i="7"/>
  <c r="Q153" i="7"/>
  <c r="T152" i="7"/>
  <c r="Q149" i="7"/>
  <c r="T148" i="7"/>
  <c r="Q146" i="7"/>
  <c r="P145" i="7"/>
  <c r="T144" i="7"/>
  <c r="S143" i="7"/>
  <c r="R142" i="7"/>
  <c r="Q156" i="7"/>
  <c r="Q154" i="7"/>
  <c r="Q152" i="7"/>
  <c r="T151" i="7"/>
  <c r="Q148" i="7"/>
  <c r="T147" i="7"/>
  <c r="P146" i="7"/>
  <c r="T145" i="7"/>
  <c r="S144" i="7"/>
  <c r="Q143" i="7"/>
  <c r="Q142" i="7"/>
  <c r="Q147" i="7"/>
  <c r="T146" i="7"/>
  <c r="S145" i="7"/>
  <c r="Q144" i="7"/>
  <c r="P143" i="7"/>
  <c r="P142" i="7"/>
  <c r="R141" i="7"/>
  <c r="T140" i="7"/>
  <c r="P140" i="7"/>
  <c r="R139" i="7"/>
  <c r="T138" i="7"/>
  <c r="P138" i="7"/>
  <c r="R137" i="7"/>
  <c r="T136" i="7"/>
  <c r="P136" i="7"/>
  <c r="R135" i="7"/>
  <c r="T134" i="7"/>
  <c r="P134" i="7"/>
  <c r="R133" i="7"/>
  <c r="T132" i="7"/>
  <c r="P132" i="7"/>
  <c r="R131" i="7"/>
  <c r="T130" i="7"/>
  <c r="P130" i="7"/>
  <c r="R129" i="7"/>
  <c r="T128" i="7"/>
  <c r="P128" i="7"/>
  <c r="R127" i="7"/>
  <c r="T126" i="7"/>
  <c r="P126" i="7"/>
  <c r="R125" i="7"/>
  <c r="T124" i="7"/>
  <c r="P124" i="7"/>
  <c r="R123" i="7"/>
  <c r="T122" i="7"/>
  <c r="P122" i="7"/>
  <c r="R121" i="7"/>
  <c r="T120" i="7"/>
  <c r="P120" i="7"/>
  <c r="R119" i="7"/>
  <c r="T153" i="7"/>
  <c r="S146" i="7"/>
  <c r="Q145" i="7"/>
  <c r="P144" i="7"/>
  <c r="Q141" i="7"/>
  <c r="S140" i="7"/>
  <c r="Q139" i="7"/>
  <c r="S138" i="7"/>
  <c r="Q137" i="7"/>
  <c r="S136" i="7"/>
  <c r="Q135" i="7"/>
  <c r="S134" i="7"/>
  <c r="Q133" i="7"/>
  <c r="S132" i="7"/>
  <c r="Q131" i="7"/>
  <c r="S130" i="7"/>
  <c r="Q129" i="7"/>
  <c r="S128" i="7"/>
  <c r="Q127" i="7"/>
  <c r="S126" i="7"/>
  <c r="Q125" i="7"/>
  <c r="S124" i="7"/>
  <c r="Q123" i="7"/>
  <c r="S122" i="7"/>
  <c r="Q121" i="7"/>
  <c r="S120" i="7"/>
  <c r="Q119" i="7"/>
  <c r="S118" i="7"/>
  <c r="Q117" i="7"/>
  <c r="S116" i="7"/>
  <c r="Q115" i="7"/>
  <c r="S114" i="7"/>
  <c r="Q151" i="7"/>
  <c r="P141" i="7"/>
  <c r="R140" i="7"/>
  <c r="T139" i="7"/>
  <c r="P137" i="7"/>
  <c r="R136" i="7"/>
  <c r="T135" i="7"/>
  <c r="P133" i="7"/>
  <c r="R132" i="7"/>
  <c r="T131" i="7"/>
  <c r="P129" i="7"/>
  <c r="R128" i="7"/>
  <c r="T127" i="7"/>
  <c r="P125" i="7"/>
  <c r="R124" i="7"/>
  <c r="T123" i="7"/>
  <c r="P121" i="7"/>
  <c r="R120" i="7"/>
  <c r="T119" i="7"/>
  <c r="R118" i="7"/>
  <c r="T117" i="7"/>
  <c r="Q116" i="7"/>
  <c r="S115" i="7"/>
  <c r="P114" i="7"/>
  <c r="T113" i="7"/>
  <c r="P113" i="7"/>
  <c r="R112" i="7"/>
  <c r="T111" i="7"/>
  <c r="P111" i="7"/>
  <c r="Q155" i="7"/>
  <c r="T149" i="7"/>
  <c r="Q140" i="7"/>
  <c r="S139" i="7"/>
  <c r="Q136" i="7"/>
  <c r="S135" i="7"/>
  <c r="T150" i="7"/>
  <c r="T142" i="7"/>
  <c r="T141" i="7"/>
  <c r="P135" i="7"/>
  <c r="R134" i="7"/>
  <c r="T133" i="7"/>
  <c r="R130" i="7"/>
  <c r="S127" i="7"/>
  <c r="Q126" i="7"/>
  <c r="P123" i="7"/>
  <c r="T121" i="7"/>
  <c r="Q120" i="7"/>
  <c r="P118" i="7"/>
  <c r="S117" i="7"/>
  <c r="P116" i="7"/>
  <c r="T115" i="7"/>
  <c r="Q114" i="7"/>
  <c r="Q113" i="7"/>
  <c r="S112" i="7"/>
  <c r="Q150" i="7"/>
  <c r="S142" i="7"/>
  <c r="S141" i="7"/>
  <c r="Q134" i="7"/>
  <c r="S133" i="7"/>
  <c r="S131" i="7"/>
  <c r="Q130" i="7"/>
  <c r="P127" i="7"/>
  <c r="T125" i="7"/>
  <c r="Q124" i="7"/>
  <c r="S121" i="7"/>
  <c r="R117" i="7"/>
  <c r="R115" i="7"/>
  <c r="Q112" i="7"/>
  <c r="S111" i="7"/>
  <c r="Q138" i="7"/>
  <c r="S129" i="7"/>
  <c r="S123" i="7"/>
  <c r="Q122" i="7"/>
  <c r="R116" i="7"/>
  <c r="R113" i="7"/>
  <c r="Q132" i="7"/>
  <c r="P119" i="7"/>
  <c r="R114" i="7"/>
  <c r="R122" i="7"/>
  <c r="T116" i="7"/>
  <c r="S113" i="7"/>
  <c r="T143" i="7"/>
  <c r="P139" i="7"/>
  <c r="T137" i="7"/>
  <c r="P131" i="7"/>
  <c r="S125" i="7"/>
  <c r="S119" i="7"/>
  <c r="T118" i="7"/>
  <c r="P115" i="7"/>
  <c r="T114" i="7"/>
  <c r="R111" i="7"/>
  <c r="S137" i="7"/>
  <c r="R126" i="7"/>
  <c r="Q118" i="7"/>
  <c r="T112" i="7"/>
  <c r="Q111" i="7"/>
  <c r="R138" i="7"/>
  <c r="T129" i="7"/>
  <c r="Q128" i="7"/>
  <c r="P117" i="7"/>
  <c r="P112" i="7"/>
  <c r="U75" i="7"/>
  <c r="U96" i="7"/>
  <c r="P80" i="7"/>
  <c r="P96" i="7"/>
  <c r="Q64" i="7"/>
  <c r="R75" i="7"/>
  <c r="Q80" i="7"/>
  <c r="R91" i="7"/>
  <c r="S85" i="7"/>
  <c r="U67" i="7"/>
  <c r="R79" i="7"/>
  <c r="T97" i="7"/>
  <c r="Q67" i="7"/>
  <c r="U74" i="7"/>
  <c r="U82" i="7"/>
  <c r="Q91" i="7"/>
  <c r="T65" i="7"/>
  <c r="U71" i="7"/>
  <c r="P77" i="7"/>
  <c r="T81" i="7"/>
  <c r="U87" i="7"/>
  <c r="P93" i="7"/>
  <c r="T98" i="7"/>
  <c r="Q68" i="7"/>
  <c r="Q76" i="7"/>
  <c r="Q84" i="7"/>
  <c r="Q92" i="7"/>
  <c r="S73" i="7"/>
  <c r="Q83" i="7"/>
  <c r="S95" i="7"/>
  <c r="Q63" i="7"/>
  <c r="P68" i="7"/>
  <c r="T72" i="7"/>
  <c r="S77" i="7"/>
  <c r="R82" i="7"/>
  <c r="U86" i="7"/>
  <c r="S97" i="7"/>
  <c r="S63" i="7"/>
  <c r="P66" i="7"/>
  <c r="U68" i="7"/>
  <c r="S71" i="7"/>
  <c r="P74" i="7"/>
  <c r="U76" i="7"/>
  <c r="S79" i="7"/>
  <c r="P82" i="7"/>
  <c r="U84" i="7"/>
  <c r="S87" i="7"/>
  <c r="P90" i="7"/>
  <c r="U92" i="7"/>
  <c r="S96" i="7"/>
  <c r="P63" i="7"/>
  <c r="U65" i="7"/>
  <c r="S68" i="7"/>
  <c r="P71" i="7"/>
  <c r="U73" i="7"/>
  <c r="S76" i="7"/>
  <c r="P79" i="7"/>
  <c r="U81" i="7"/>
  <c r="S84" i="7"/>
  <c r="P87" i="7"/>
  <c r="U89" i="7"/>
  <c r="S92" i="7"/>
  <c r="Q95" i="7"/>
  <c r="U97" i="7"/>
  <c r="U99" i="7"/>
  <c r="H15" i="2" l="1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<sst xmlns="http://schemas.openxmlformats.org/spreadsheetml/2006/main" count="392" uniqueCount="186">
  <si>
    <t>d 13C/12C</t>
  </si>
  <si>
    <t>d 18O/16O</t>
  </si>
  <si>
    <t xml:space="preserve">T (°C) </t>
  </si>
  <si>
    <t>Metabolic</t>
  </si>
  <si>
    <t>SD</t>
  </si>
  <si>
    <t>Friedman &amp; O'Neil (1977)</t>
  </si>
  <si>
    <t>Hays &amp; Grossman (1991)</t>
  </si>
  <si>
    <t xml:space="preserve"> synthetic calcite</t>
  </si>
  <si>
    <t>equation no. (2)</t>
  </si>
  <si>
    <t>Ha16</t>
  </si>
  <si>
    <t>Na16</t>
  </si>
  <si>
    <t>Na17</t>
  </si>
  <si>
    <t>Eilat</t>
  </si>
  <si>
    <t>https://www.seatemperature.org/</t>
  </si>
  <si>
    <t>Month</t>
  </si>
  <si>
    <t>MED</t>
  </si>
  <si>
    <t>RED</t>
  </si>
  <si>
    <t>10 Na16 - Na17 = 0  -1.143   0.2529  0.36130</t>
  </si>
  <si>
    <t>9  Ha16 - Na17 = 0 -0.8781   0.3799  0.42210</t>
  </si>
  <si>
    <t>8  Ha16 - Na16 = 0   0.267   0.7894  0.78940</t>
  </si>
  <si>
    <t>7  Ha02 - Na17 = 0  -1.947  0.05148  0.10300</t>
  </si>
  <si>
    <t>6  Ha02 - Na16 = 0  -1.027   0.3042  0.38030</t>
  </si>
  <si>
    <t>5  Ha02 - Ha16 = 0  -1.245   0.2132  0.35530</t>
  </si>
  <si>
    <t>4    Ei - Na17 = 0   1.997  0.04586  0.10300</t>
  </si>
  <si>
    <t>3    Ei - Na16 = 0   2.645 0.008174  0.04087</t>
  </si>
  <si>
    <t>2    Ei - Ha16 = 0   2.475  0.01331  0.04437</t>
  </si>
  <si>
    <t>1    Ei - Ha02 = 0   2.797 0.005161  0.04087</t>
  </si>
  <si>
    <t xml:space="preserve">        Comparison    Stat  p.value p.adjust</t>
  </si>
  <si>
    <t>Signif. codes:  0 ‘***’ 0.001 ‘**’ 0.01 ‘*’ 0.05 ‘.’ 0.1 ‘ ’ 1</t>
  </si>
  <si>
    <t>---</t>
  </si>
  <si>
    <t xml:space="preserve">Residuals   129 0.0084692 6.5653e-05                   </t>
  </si>
  <si>
    <t>Site1         4 0.0012560 3.1401e-04 5000 &lt; 2.2e-16 ***</t>
  </si>
  <si>
    <t xml:space="preserve">             Df  R Sum Sq  R Mean Sq Iter  Pr(Prob)    </t>
  </si>
  <si>
    <t>Component 1 :</t>
  </si>
  <si>
    <t>without bis</t>
  </si>
  <si>
    <t>with bis</t>
  </si>
  <si>
    <t>statistics:</t>
  </si>
  <si>
    <t>std</t>
  </si>
  <si>
    <t>mean</t>
  </si>
  <si>
    <t>pic 12, 5</t>
  </si>
  <si>
    <t>pic 20, 7</t>
  </si>
  <si>
    <t>pic 6, 11</t>
  </si>
  <si>
    <t>pic 12, 7</t>
  </si>
  <si>
    <t>pic 16, 1</t>
  </si>
  <si>
    <t>pic 6, 9</t>
  </si>
  <si>
    <t>pic 12, 1</t>
  </si>
  <si>
    <t>pic 18, 1</t>
  </si>
  <si>
    <t>pic 6, 7</t>
  </si>
  <si>
    <t>pic 12, 3</t>
  </si>
  <si>
    <t>pic 17, 5</t>
  </si>
  <si>
    <t>pic 6, 5</t>
  </si>
  <si>
    <t>pic 10, 13</t>
  </si>
  <si>
    <t>pic 17, 3</t>
  </si>
  <si>
    <t>pic 6, 3</t>
  </si>
  <si>
    <t>pic 10, 11</t>
  </si>
  <si>
    <t>pic 17, 1</t>
  </si>
  <si>
    <t>pic 6, 1</t>
  </si>
  <si>
    <t>pic 10, 3</t>
  </si>
  <si>
    <t>pic 15, 1</t>
  </si>
  <si>
    <t>pic 4, 9</t>
  </si>
  <si>
    <t>pic 9, 9</t>
  </si>
  <si>
    <t>pic 10, 1</t>
  </si>
  <si>
    <t>pic 14, 5</t>
  </si>
  <si>
    <t>pic 4, 7</t>
  </si>
  <si>
    <t>pic 8, 9</t>
  </si>
  <si>
    <t>pic 9, 7</t>
  </si>
  <si>
    <t>pic 10, 7</t>
  </si>
  <si>
    <t>pic 14, 3</t>
  </si>
  <si>
    <t>pic 4, 5</t>
  </si>
  <si>
    <t>pic 8, 7</t>
  </si>
  <si>
    <t>pic 9, 5</t>
  </si>
  <si>
    <t>pic 10, 9</t>
  </si>
  <si>
    <t>pic 14, 1</t>
  </si>
  <si>
    <t>pic 4, 3</t>
  </si>
  <si>
    <t>pic 8, 1</t>
  </si>
  <si>
    <t>pic 9, 3</t>
  </si>
  <si>
    <t>pic 1, 1</t>
  </si>
  <si>
    <t>pic 4, 1</t>
  </si>
  <si>
    <t>pic 8</t>
  </si>
  <si>
    <t>pic 4, 11</t>
  </si>
  <si>
    <t>pic 9, 1</t>
  </si>
  <si>
    <t>pic 10, 15</t>
  </si>
  <si>
    <t>pic 8, 3</t>
  </si>
  <si>
    <t>pic 11, 5</t>
  </si>
  <si>
    <t>pic 8, 17</t>
  </si>
  <si>
    <t>pic 11, 3</t>
  </si>
  <si>
    <t>pic 8, 11</t>
  </si>
  <si>
    <t>pic 11, 1</t>
  </si>
  <si>
    <t>pic 8, 5</t>
  </si>
  <si>
    <t>pic 10, 5</t>
  </si>
  <si>
    <t>pic 5, 19</t>
  </si>
  <si>
    <t>pic 5, 17</t>
  </si>
  <si>
    <t>pic 10, tl</t>
  </si>
  <si>
    <t>pic 5, 7</t>
  </si>
  <si>
    <t>pic 10, tr</t>
  </si>
  <si>
    <t>pic 5, 9</t>
  </si>
  <si>
    <t>pic 5, 13</t>
  </si>
  <si>
    <t>pic 2, 19</t>
  </si>
  <si>
    <t>pic 12, 19</t>
  </si>
  <si>
    <t>pic 2, 17</t>
  </si>
  <si>
    <t>pic 5, 11</t>
  </si>
  <si>
    <t>pic 12, 17</t>
  </si>
  <si>
    <t>pic 5, 5</t>
  </si>
  <si>
    <t>pic 2, 15</t>
  </si>
  <si>
    <t>pic 12, 15</t>
  </si>
  <si>
    <t>pic 5, 1</t>
  </si>
  <si>
    <t>pic 2, 13</t>
  </si>
  <si>
    <t>pic 12, 13</t>
  </si>
  <si>
    <t>pic 5, 3</t>
  </si>
  <si>
    <t>pic 2, 11</t>
  </si>
  <si>
    <t>pic 12, 11</t>
  </si>
  <si>
    <t>pic 2, 9</t>
  </si>
  <si>
    <t>pic 12, 9</t>
  </si>
  <si>
    <t>pic 3, 1</t>
  </si>
  <si>
    <t>pic 2, 7</t>
  </si>
  <si>
    <t>pic 3, 5</t>
  </si>
  <si>
    <t>pic 2, 5</t>
  </si>
  <si>
    <t>pic 3, 3</t>
  </si>
  <si>
    <t>pic 2, 3</t>
  </si>
  <si>
    <t>pic 3, 9</t>
  </si>
  <si>
    <t>pic 2, 1</t>
  </si>
  <si>
    <t>pic 3, 7</t>
  </si>
  <si>
    <t>count</t>
  </si>
  <si>
    <t>M. biserialis</t>
  </si>
  <si>
    <t>Eilat 2017</t>
  </si>
  <si>
    <t>Hadera 2002</t>
  </si>
  <si>
    <t>Hadera 2016</t>
  </si>
  <si>
    <t>Nahsholim 2017</t>
  </si>
  <si>
    <t>Nahsholim 2016</t>
  </si>
  <si>
    <t>min without bis</t>
  </si>
  <si>
    <t>min with bis</t>
  </si>
  <si>
    <t>max without bis</t>
  </si>
  <si>
    <t>max with bis</t>
  </si>
  <si>
    <t>Long/short</t>
  </si>
  <si>
    <t>eccentricity</t>
  </si>
  <si>
    <t>Mean</t>
  </si>
  <si>
    <t>median</t>
  </si>
  <si>
    <t>stdev</t>
  </si>
  <si>
    <t>max</t>
  </si>
  <si>
    <t>min</t>
  </si>
  <si>
    <t>FWHM</t>
  </si>
  <si>
    <t>asymmetry factor</t>
  </si>
  <si>
    <t>%MgCO3</t>
  </si>
  <si>
    <t>Bis</t>
  </si>
  <si>
    <t>nahsholim 2018</t>
  </si>
  <si>
    <r>
      <t>Min (</t>
    </r>
    <r>
      <rPr>
        <sz val="11"/>
        <color theme="1"/>
        <rFont val="Calibri"/>
        <family val="2"/>
      </rPr>
      <t>°C)</t>
    </r>
  </si>
  <si>
    <t>Max (°C)</t>
  </si>
  <si>
    <t>Average  (°C)</t>
  </si>
  <si>
    <t>Min  (°C)</t>
  </si>
  <si>
    <t>Max  (°C)</t>
  </si>
  <si>
    <t>T  (°C)/year</t>
  </si>
  <si>
    <t>sum:</t>
  </si>
  <si>
    <t>Temp (°C)/Month</t>
  </si>
  <si>
    <t xml:space="preserve">Max  </t>
  </si>
  <si>
    <t xml:space="preserve">Average </t>
  </si>
  <si>
    <t xml:space="preserve">Min </t>
  </si>
  <si>
    <t xml:space="preserve">Max </t>
  </si>
  <si>
    <t>Ha02</t>
  </si>
  <si>
    <r>
      <rPr>
        <b/>
        <i/>
        <sz val="11"/>
        <color theme="1"/>
        <rFont val="Calibri"/>
        <family val="2"/>
        <scheme val="minor"/>
      </rPr>
      <t>A.Bis</t>
    </r>
    <r>
      <rPr>
        <b/>
        <sz val="11"/>
        <color theme="1"/>
        <rFont val="Calibri"/>
        <family val="2"/>
        <scheme val="minor"/>
      </rPr>
      <t xml:space="preserve"> Eilat</t>
    </r>
  </si>
  <si>
    <r>
      <t>Length (</t>
    </r>
    <r>
      <rPr>
        <b/>
        <sz val="11"/>
        <color theme="1"/>
        <rFont val="Calibri"/>
        <family val="2"/>
      </rPr>
      <t>μm)</t>
    </r>
  </si>
  <si>
    <t>Width (μm)</t>
  </si>
  <si>
    <t>site</t>
  </si>
  <si>
    <t>#</t>
  </si>
  <si>
    <t>Normalization for statistics:</t>
  </si>
  <si>
    <r>
      <t xml:space="preserve">density </t>
    </r>
    <r>
      <rPr>
        <sz val="11"/>
        <color theme="1"/>
        <rFont val="Calibri"/>
        <family val="2"/>
        <scheme val="minor"/>
      </rPr>
      <t>(#/</t>
    </r>
    <r>
      <rPr>
        <sz val="11"/>
        <color theme="1"/>
        <rFont val="Calibri"/>
        <family val="2"/>
      </rPr>
      <t>μm)</t>
    </r>
  </si>
  <si>
    <r>
      <t xml:space="preserve">density </t>
    </r>
    <r>
      <rPr>
        <sz val="11"/>
        <color theme="1"/>
        <rFont val="Calibri"/>
        <family val="2"/>
        <scheme val="minor"/>
      </rPr>
      <t>(#/μm)</t>
    </r>
  </si>
  <si>
    <r>
      <t>length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</rPr>
      <t>μm)</t>
    </r>
  </si>
  <si>
    <r>
      <t>length</t>
    </r>
    <r>
      <rPr>
        <sz val="11"/>
        <color theme="1"/>
        <rFont val="Calibri"/>
        <family val="2"/>
        <scheme val="minor"/>
      </rPr>
      <t xml:space="preserve"> (μm)</t>
    </r>
  </si>
  <si>
    <t>Long axis (μm)</t>
  </si>
  <si>
    <t>Short axis  (μm)</t>
  </si>
  <si>
    <t>Long axis  (μm)</t>
  </si>
  <si>
    <t>Short axis (μm)</t>
  </si>
  <si>
    <r>
      <t>d13C (</t>
    </r>
    <r>
      <rPr>
        <sz val="11"/>
        <color theme="1"/>
        <rFont val="Calibri"/>
        <family val="2"/>
      </rPr>
      <t>‰</t>
    </r>
    <r>
      <rPr>
        <sz val="7.7"/>
        <color theme="1"/>
        <rFont val="Calibri"/>
        <family val="2"/>
      </rPr>
      <t>)</t>
    </r>
  </si>
  <si>
    <t>d18O (‰)</t>
  </si>
  <si>
    <r>
      <t>Corr. (</t>
    </r>
    <r>
      <rPr>
        <sz val="10"/>
        <color rgb="FFFF0000"/>
        <rFont val="Calibri"/>
        <family val="2"/>
      </rPr>
      <t>‰)</t>
    </r>
  </si>
  <si>
    <t>Corr.  (‰)</t>
  </si>
  <si>
    <t>carbon (%)</t>
  </si>
  <si>
    <t>d (Å)</t>
  </si>
  <si>
    <t>link</t>
  </si>
  <si>
    <t xml:space="preserve">Length to width ratio  </t>
  </si>
  <si>
    <t>ADCP-Temperature from Hadera Marine Monitoring Station (IOLR):</t>
  </si>
  <si>
    <r>
      <rPr>
        <b/>
        <sz val="11"/>
        <color theme="1"/>
        <rFont val="Calibri"/>
        <family val="2"/>
        <scheme val="minor"/>
      </rPr>
      <t>Mediterranean</t>
    </r>
    <r>
      <rPr>
        <sz val="11"/>
        <color theme="1"/>
        <rFont val="Calibri"/>
        <family val="2"/>
        <scheme val="minor"/>
      </rPr>
      <t xml:space="preserve"> (Tel Aviv station)</t>
    </r>
  </si>
  <si>
    <r>
      <rPr>
        <b/>
        <sz val="11"/>
        <color theme="1"/>
        <rFont val="Calibri"/>
        <family val="2"/>
        <scheme val="minor"/>
      </rPr>
      <t>Northern Red Sea</t>
    </r>
    <r>
      <rPr>
        <sz val="11"/>
        <color theme="1"/>
        <rFont val="Calibri"/>
        <family val="2"/>
        <scheme val="minor"/>
      </rPr>
      <t xml:space="preserve"> (Aqaba)</t>
    </r>
  </si>
  <si>
    <t>n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</si>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</sst>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 tint="-0.14999847407452621"/>
      <name val="Calibri"/>
      <family val="2"/>
      <charset val="177"/>
      <scheme val="minor"/>
    </font>
    <font>
      <u/>
      <sz val="11"/>
      <color theme="10"/>
      <name val="Calibri"/>
      <family val="2"/>
      <scheme val="minor"/>
    </font>
    <font>
      <sz val="10"/>
      <color rgb="FF666666"/>
      <name val="Arial"/>
      <family val="2"/>
    </font>
    <font>
      <sz val="10"/>
      <color rgb="FF000000"/>
      <name val="Lucida Console"/>
      <family val="3"/>
    </font>
    <font>
      <sz val="10"/>
      <color rgb="FFFF0000"/>
      <name val="Lucida Console"/>
      <family val="3"/>
    </font>
    <font>
      <sz val="10"/>
      <color theme="8" tint="-0.249977111117893"/>
      <name val="Lucida Console"/>
      <family val="3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1"/>
      <color theme="1"/>
      <name val="Calibri"/>
      <family val="2"/>
    </font>
    <font>
      <sz val="7.7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5" xfId="0" applyFont="1" applyFill="1" applyBorder="1"/>
    <xf numFmtId="164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3" borderId="5" xfId="0" applyFont="1" applyFill="1" applyBorder="1"/>
    <xf numFmtId="164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2" fillId="2" borderId="8" xfId="0" applyFont="1" applyFill="1" applyBorder="1"/>
    <xf numFmtId="164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6" fillId="0" borderId="0" xfId="1"/>
    <xf numFmtId="0" fontId="7" fillId="4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2" fontId="0" fillId="0" borderId="0" xfId="0" applyNumberFormat="1"/>
    <xf numFmtId="0" fontId="12" fillId="0" borderId="0" xfId="0" applyFont="1"/>
    <xf numFmtId="0" fontId="12" fillId="0" borderId="0" xfId="0" applyFont="1" applyFill="1"/>
    <xf numFmtId="0" fontId="2" fillId="0" borderId="0" xfId="0" applyFont="1"/>
    <xf numFmtId="0" fontId="13" fillId="0" borderId="0" xfId="0" applyFont="1"/>
    <xf numFmtId="0" fontId="13" fillId="0" borderId="0" xfId="0" applyFont="1" applyFill="1"/>
    <xf numFmtId="0" fontId="2" fillId="6" borderId="0" xfId="0" applyFont="1" applyFill="1"/>
    <xf numFmtId="2" fontId="2" fillId="6" borderId="0" xfId="0" applyNumberFormat="1" applyFont="1" applyFill="1"/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13" xfId="0" applyBorder="1"/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5" fontId="0" fillId="0" borderId="16" xfId="0" applyNumberFormat="1" applyBorder="1"/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3" fontId="0" fillId="0" borderId="0" xfId="0" applyNumberFormat="1"/>
    <xf numFmtId="4" fontId="0" fillId="0" borderId="0" xfId="0" applyNumberFormat="1"/>
    <xf numFmtId="0" fontId="1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0" fillId="0" borderId="14" xfId="0" applyFill="1" applyBorder="1"/>
    <xf numFmtId="164" fontId="0" fillId="0" borderId="0" xfId="0" applyNumberFormat="1"/>
    <xf numFmtId="0" fontId="1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[1]Sheet2!$B$3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[1]Sheet2!$C$2:$N$2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[1]Sheet2!$C$3:$N$3</c:f>
              <c:numCache>
                <c:formatCode>General</c:formatCode>
                <c:ptCount val="12"/>
                <c:pt idx="0">
                  <c:v>20.3</c:v>
                </c:pt>
                <c:pt idx="1">
                  <c:v>18.5</c:v>
                </c:pt>
                <c:pt idx="2">
                  <c:v>18.600000000000001</c:v>
                </c:pt>
                <c:pt idx="3">
                  <c:v>20</c:v>
                </c:pt>
                <c:pt idx="4">
                  <c:v>23.7</c:v>
                </c:pt>
                <c:pt idx="5">
                  <c:v>26.7</c:v>
                </c:pt>
                <c:pt idx="6">
                  <c:v>29.2</c:v>
                </c:pt>
                <c:pt idx="7">
                  <c:v>29.3</c:v>
                </c:pt>
                <c:pt idx="8">
                  <c:v>28.8</c:v>
                </c:pt>
                <c:pt idx="9">
                  <c:v>28.3</c:v>
                </c:pt>
                <c:pt idx="10">
                  <c:v>25.6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strRef>
              <c:f>[1]Sheet2!$B$4</c:f>
              <c:strCache>
                <c:ptCount val="1"/>
                <c:pt idx="0">
                  <c:v>Average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cat>
            <c:numRef>
              <c:f>[1]Sheet2!$C$2:$N$2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[1]Sheet2!$C$4:$N$4</c:f>
              <c:numCache>
                <c:formatCode>General</c:formatCode>
                <c:ptCount val="12"/>
                <c:pt idx="0">
                  <c:v>18.600000000000001</c:v>
                </c:pt>
                <c:pt idx="1">
                  <c:v>17.5</c:v>
                </c:pt>
                <c:pt idx="2">
                  <c:v>17.600000000000001</c:v>
                </c:pt>
                <c:pt idx="3">
                  <c:v>18.399999999999999</c:v>
                </c:pt>
                <c:pt idx="4">
                  <c:v>21.2</c:v>
                </c:pt>
                <c:pt idx="5">
                  <c:v>24.8</c:v>
                </c:pt>
                <c:pt idx="6">
                  <c:v>27.3</c:v>
                </c:pt>
                <c:pt idx="7">
                  <c:v>28.5</c:v>
                </c:pt>
                <c:pt idx="8">
                  <c:v>28.1</c:v>
                </c:pt>
                <c:pt idx="9">
                  <c:v>26.1</c:v>
                </c:pt>
                <c:pt idx="10">
                  <c:v>23</c:v>
                </c:pt>
                <c:pt idx="11">
                  <c:v>20.5</c:v>
                </c:pt>
              </c:numCache>
            </c:numRef>
          </c:val>
        </c:ser>
        <c:ser>
          <c:idx val="2"/>
          <c:order val="2"/>
          <c:tx>
            <c:strRef>
              <c:f>[1]Sheet2!$B$5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[1]Sheet2!$C$2:$N$2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[1]Sheet2!$C$5:$N$5</c:f>
              <c:numCache>
                <c:formatCode>General</c:formatCode>
                <c:ptCount val="12"/>
                <c:pt idx="0">
                  <c:v>17</c:v>
                </c:pt>
                <c:pt idx="1">
                  <c:v>16.5</c:v>
                </c:pt>
                <c:pt idx="2">
                  <c:v>16.7</c:v>
                </c:pt>
                <c:pt idx="3">
                  <c:v>16.8</c:v>
                </c:pt>
                <c:pt idx="4">
                  <c:v>18.8</c:v>
                </c:pt>
                <c:pt idx="5">
                  <c:v>22.9</c:v>
                </c:pt>
                <c:pt idx="6">
                  <c:v>25.5</c:v>
                </c:pt>
                <c:pt idx="7">
                  <c:v>27.7</c:v>
                </c:pt>
                <c:pt idx="8">
                  <c:v>27.4</c:v>
                </c:pt>
                <c:pt idx="9">
                  <c:v>24</c:v>
                </c:pt>
                <c:pt idx="10">
                  <c:v>20.399999999999999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420400"/>
        <c:axId val="375418048"/>
      </c:areaChart>
      <c:catAx>
        <c:axId val="37542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418048"/>
        <c:crosses val="autoZero"/>
        <c:auto val="1"/>
        <c:lblAlgn val="ctr"/>
        <c:lblOffset val="100"/>
        <c:noMultiLvlLbl val="0"/>
      </c:catAx>
      <c:valAx>
        <c:axId val="375418048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42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[1]Sheet2!$B$7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cat>
            <c:numRef>
              <c:f>[1]Sheet2!$C$2:$N$2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[1]Sheet2!$C$7:$N$7</c:f>
              <c:numCache>
                <c:formatCode>General</c:formatCode>
                <c:ptCount val="12"/>
                <c:pt idx="0">
                  <c:v>23.4</c:v>
                </c:pt>
                <c:pt idx="1">
                  <c:v>21.5</c:v>
                </c:pt>
                <c:pt idx="2">
                  <c:v>21.6</c:v>
                </c:pt>
                <c:pt idx="3">
                  <c:v>22.9</c:v>
                </c:pt>
                <c:pt idx="4">
                  <c:v>25.2</c:v>
                </c:pt>
                <c:pt idx="5">
                  <c:v>27.6</c:v>
                </c:pt>
                <c:pt idx="6">
                  <c:v>29.9</c:v>
                </c:pt>
                <c:pt idx="7">
                  <c:v>30.1</c:v>
                </c:pt>
                <c:pt idx="8">
                  <c:v>29.2</c:v>
                </c:pt>
                <c:pt idx="9">
                  <c:v>29</c:v>
                </c:pt>
                <c:pt idx="10">
                  <c:v>27.4</c:v>
                </c:pt>
                <c:pt idx="11">
                  <c:v>24.8</c:v>
                </c:pt>
              </c:numCache>
            </c:numRef>
          </c:val>
        </c:ser>
        <c:ser>
          <c:idx val="1"/>
          <c:order val="1"/>
          <c:tx>
            <c:strRef>
              <c:f>[1]Sheet2!$B$8</c:f>
              <c:strCache>
                <c:ptCount val="1"/>
                <c:pt idx="0">
                  <c:v>Average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cat>
            <c:numRef>
              <c:f>[1]Sheet2!$C$2:$N$2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[1]Sheet2!$C$8:$N$8</c:f>
              <c:numCache>
                <c:formatCode>General</c:formatCode>
                <c:ptCount val="12"/>
                <c:pt idx="0">
                  <c:v>21.8</c:v>
                </c:pt>
                <c:pt idx="1">
                  <c:v>20.8</c:v>
                </c:pt>
                <c:pt idx="2">
                  <c:v>20.9</c:v>
                </c:pt>
                <c:pt idx="3">
                  <c:v>21.7</c:v>
                </c:pt>
                <c:pt idx="4">
                  <c:v>23.7</c:v>
                </c:pt>
                <c:pt idx="5">
                  <c:v>26.2</c:v>
                </c:pt>
                <c:pt idx="6">
                  <c:v>28.3</c:v>
                </c:pt>
                <c:pt idx="7">
                  <c:v>29.2</c:v>
                </c:pt>
                <c:pt idx="8">
                  <c:v>28.4</c:v>
                </c:pt>
                <c:pt idx="9">
                  <c:v>27.4</c:v>
                </c:pt>
                <c:pt idx="10">
                  <c:v>24.9</c:v>
                </c:pt>
                <c:pt idx="11">
                  <c:v>23.1</c:v>
                </c:pt>
              </c:numCache>
            </c:numRef>
          </c:val>
        </c:ser>
        <c:ser>
          <c:idx val="2"/>
          <c:order val="2"/>
          <c:tx>
            <c:strRef>
              <c:f>[1]Sheet2!$B$9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[1]Sheet2!$C$2:$N$2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[1]Sheet2!$C$9:$N$9</c:f>
              <c:numCache>
                <c:formatCode>General</c:formatCode>
                <c:ptCount val="12"/>
                <c:pt idx="0">
                  <c:v>20.3</c:v>
                </c:pt>
                <c:pt idx="1">
                  <c:v>20.100000000000001</c:v>
                </c:pt>
                <c:pt idx="2">
                  <c:v>20.3</c:v>
                </c:pt>
                <c:pt idx="3">
                  <c:v>20.5</c:v>
                </c:pt>
                <c:pt idx="4">
                  <c:v>22.2</c:v>
                </c:pt>
                <c:pt idx="5">
                  <c:v>24.9</c:v>
                </c:pt>
                <c:pt idx="6">
                  <c:v>26.8</c:v>
                </c:pt>
                <c:pt idx="7">
                  <c:v>28.3</c:v>
                </c:pt>
                <c:pt idx="8">
                  <c:v>27.6</c:v>
                </c:pt>
                <c:pt idx="9">
                  <c:v>25.9</c:v>
                </c:pt>
                <c:pt idx="10">
                  <c:v>22.5</c:v>
                </c:pt>
                <c:pt idx="11">
                  <c:v>21.5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420792"/>
        <c:axId val="375421184"/>
      </c:areaChart>
      <c:catAx>
        <c:axId val="375420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421184"/>
        <c:crosses val="autoZero"/>
        <c:auto val="1"/>
        <c:lblAlgn val="ctr"/>
        <c:lblOffset val="100"/>
        <c:tickMarkSkip val="1"/>
        <c:noMultiLvlLbl val="0"/>
      </c:catAx>
      <c:valAx>
        <c:axId val="375421184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420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851998182206"/>
          <c:y val="4.9937578027465665E-2"/>
          <c:w val="0.79159571705480281"/>
          <c:h val="0.78277874441724749"/>
        </c:manualLayout>
      </c:layout>
      <c:scatterChart>
        <c:scatterStyle val="lineMarker"/>
        <c:varyColors val="0"/>
        <c:ser>
          <c:idx val="1"/>
          <c:order val="0"/>
          <c:tx>
            <c:v>Eilat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xVal>
            <c:numRef>
              <c:f>[2]Sheet1!$F$12:$F$13</c:f>
              <c:numCache>
                <c:formatCode>General</c:formatCode>
                <c:ptCount val="2"/>
                <c:pt idx="0">
                  <c:v>22.869659111384237</c:v>
                </c:pt>
                <c:pt idx="1">
                  <c:v>22.96298000822776</c:v>
                </c:pt>
              </c:numCache>
            </c:numRef>
          </c:xVal>
          <c:yVal>
            <c:numRef>
              <c:f>[2]Sheet1!$H$12:$H$13</c:f>
              <c:numCache>
                <c:formatCode>General</c:formatCode>
                <c:ptCount val="2"/>
                <c:pt idx="0">
                  <c:v>12.662429704961689</c:v>
                </c:pt>
                <c:pt idx="1">
                  <c:v>12.374074531613186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E5-4746-9E1F-621DDCE686ED}"/>
            </c:ext>
          </c:extLst>
        </c:ser>
        <c:ser>
          <c:idx val="0"/>
          <c:order val="1"/>
          <c:tx>
            <c:strRef>
              <c:f>[2]Sheet1!$A$14</c:f>
              <c:strCache>
                <c:ptCount val="1"/>
                <c:pt idx="0">
                  <c:v>A.Bis Eilat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[2]Sheet1!$F$14:$F$15</c:f>
              <c:numCache>
                <c:formatCode>General</c:formatCode>
                <c:ptCount val="2"/>
                <c:pt idx="0">
                  <c:v>24.373697095577654</c:v>
                </c:pt>
                <c:pt idx="1">
                  <c:v>24.468478477584199</c:v>
                </c:pt>
              </c:numCache>
            </c:numRef>
          </c:xVal>
          <c:yVal>
            <c:numRef>
              <c:f>[2]Sheet1!$H$14:$H$15</c:f>
              <c:numCache>
                <c:formatCode>General</c:formatCode>
                <c:ptCount val="2"/>
                <c:pt idx="0">
                  <c:v>9.44805145398721</c:v>
                </c:pt>
                <c:pt idx="1">
                  <c:v>9.9872659127693648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292-4100-80A8-564F2DCB60F8}"/>
            </c:ext>
          </c:extLst>
        </c:ser>
        <c:ser>
          <c:idx val="2"/>
          <c:order val="2"/>
          <c:tx>
            <c:v>Ha 2002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[2]Sheet1!$F$4:$F$5</c:f>
              <c:numCache>
                <c:formatCode>General</c:formatCode>
                <c:ptCount val="2"/>
                <c:pt idx="0">
                  <c:v>20.749845185423851</c:v>
                </c:pt>
                <c:pt idx="1">
                  <c:v>21.390947357792015</c:v>
                </c:pt>
              </c:numCache>
            </c:numRef>
          </c:xVal>
          <c:yVal>
            <c:numRef>
              <c:f>[2]Sheet1!$H$4:$H$5</c:f>
              <c:numCache>
                <c:formatCode>General</c:formatCode>
                <c:ptCount val="2"/>
                <c:pt idx="0">
                  <c:v>13.21373593288242</c:v>
                </c:pt>
                <c:pt idx="1">
                  <c:v>13.236328437500744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292-4100-80A8-564F2DCB60F8}"/>
            </c:ext>
          </c:extLst>
        </c:ser>
        <c:ser>
          <c:idx val="3"/>
          <c:order val="3"/>
          <c:tx>
            <c:v>Ha 2016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[2]Sheet1!$F$6:$F$7</c:f>
              <c:numCache>
                <c:formatCode>General</c:formatCode>
                <c:ptCount val="2"/>
                <c:pt idx="0">
                  <c:v>21.574907925235948</c:v>
                </c:pt>
                <c:pt idx="1">
                  <c:v>21.667020324876717</c:v>
                </c:pt>
              </c:numCache>
            </c:numRef>
          </c:xVal>
          <c:yVal>
            <c:numRef>
              <c:f>[2]Sheet1!$H$6:$H$7</c:f>
              <c:numCache>
                <c:formatCode>General</c:formatCode>
                <c:ptCount val="2"/>
                <c:pt idx="0">
                  <c:v>18.534607584801062</c:v>
                </c:pt>
                <c:pt idx="1">
                  <c:v>19.021754052057339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292-4100-80A8-564F2DCB60F8}"/>
            </c:ext>
          </c:extLst>
        </c:ser>
        <c:ser>
          <c:idx val="4"/>
          <c:order val="4"/>
          <c:tx>
            <c:v>Na 2016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[2]Sheet1!$F$8:$F$9</c:f>
              <c:numCache>
                <c:formatCode>General</c:formatCode>
                <c:ptCount val="2"/>
                <c:pt idx="0">
                  <c:v>27.801225007913615</c:v>
                </c:pt>
                <c:pt idx="1">
                  <c:v>27.60510865271084</c:v>
                </c:pt>
              </c:numCache>
            </c:numRef>
          </c:xVal>
          <c:yVal>
            <c:numRef>
              <c:f>[2]Sheet1!$H$8:$H$9</c:f>
              <c:numCache>
                <c:formatCode>General</c:formatCode>
                <c:ptCount val="2"/>
                <c:pt idx="0">
                  <c:v>17.306794530955724</c:v>
                </c:pt>
                <c:pt idx="1">
                  <c:v>18.720241195693163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292-4100-80A8-564F2DCB60F8}"/>
            </c:ext>
          </c:extLst>
        </c:ser>
        <c:ser>
          <c:idx val="5"/>
          <c:order val="5"/>
          <c:tx>
            <c:v>Na 2017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[2]Sheet1!$F$10:$F$11</c:f>
              <c:numCache>
                <c:formatCode>General</c:formatCode>
                <c:ptCount val="2"/>
                <c:pt idx="0">
                  <c:v>20.613021595065902</c:v>
                </c:pt>
                <c:pt idx="1">
                  <c:v>21.253207585121402</c:v>
                </c:pt>
              </c:numCache>
            </c:numRef>
          </c:xVal>
          <c:yVal>
            <c:numRef>
              <c:f>[2]Sheet1!$H$10:$H$11</c:f>
              <c:numCache>
                <c:formatCode>General</c:formatCode>
                <c:ptCount val="2"/>
                <c:pt idx="0">
                  <c:v>18.024381079536823</c:v>
                </c:pt>
                <c:pt idx="1">
                  <c:v>17.074167504847786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292-4100-80A8-564F2DCB60F8}"/>
            </c:ext>
          </c:extLst>
        </c:ser>
        <c:ser>
          <c:idx val="6"/>
          <c:order val="6"/>
          <c:tx>
            <c:v>Temp-range EMS</c:v>
          </c:tx>
          <c:spPr>
            <a:ln w="25400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[2]Sheet1!$A$19:$A$20</c:f>
              <c:numCache>
                <c:formatCode>General</c:formatCode>
                <c:ptCount val="2"/>
                <c:pt idx="0">
                  <c:v>17.5</c:v>
                </c:pt>
                <c:pt idx="1">
                  <c:v>30</c:v>
                </c:pt>
              </c:numCache>
            </c:numRef>
          </c:xVal>
          <c:yVal>
            <c:numRef>
              <c:f>[2]Sheet1!$B$19:$B$20</c:f>
              <c:numCache>
                <c:formatCode>General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292-4100-80A8-564F2DCB6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921184"/>
        <c:axId val="471920008"/>
      </c:scatterChart>
      <c:valAx>
        <c:axId val="471921184"/>
        <c:scaling>
          <c:orientation val="minMax"/>
          <c:max val="32"/>
          <c:min val="1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δ</a:t>
                </a:r>
                <a:r>
                  <a:rPr lang="en-US" sz="1400" b="1" baseline="30000">
                    <a:solidFill>
                      <a:sysClr val="windowText" lastClr="000000"/>
                    </a:solidFill>
                  </a:rPr>
                  <a:t>18</a:t>
                </a:r>
                <a:r>
                  <a:rPr lang="en-US" sz="1400" b="1">
                    <a:solidFill>
                      <a:sysClr val="windowText" lastClr="000000"/>
                    </a:solidFill>
                  </a:rPr>
                  <a:t>O-temperature of calcification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20008"/>
        <c:crosses val="autoZero"/>
        <c:crossBetween val="midCat"/>
        <c:majorUnit val="2"/>
      </c:valAx>
      <c:valAx>
        <c:axId val="471920008"/>
        <c:scaling>
          <c:orientation val="minMax"/>
          <c:max val="20"/>
          <c:min val="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400" b="1">
                    <a:solidFill>
                      <a:sysClr val="windowText" lastClr="000000"/>
                    </a:solidFill>
                  </a:rPr>
                  <a:t>δ</a:t>
                </a:r>
                <a:r>
                  <a:rPr lang="en-US" sz="1400" b="1" baseline="30000">
                    <a:solidFill>
                      <a:sysClr val="windowText" lastClr="000000"/>
                    </a:solidFill>
                  </a:rPr>
                  <a:t>13</a:t>
                </a:r>
                <a:r>
                  <a:rPr lang="en-US" sz="1400" b="1">
                    <a:solidFill>
                      <a:sysClr val="windowText" lastClr="000000"/>
                    </a:solidFill>
                  </a:rPr>
                  <a:t>C-metabolic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carbon [%]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9846878680800942E-2"/>
              <c:y val="0.10228192449726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21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27656436938311"/>
          <c:y val="0.44694034032262819"/>
          <c:w val="0.28822166884616457"/>
          <c:h val="0.36257106438474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[3]Sum!$G$1</c:f>
              <c:strCache>
                <c:ptCount val="1"/>
                <c:pt idx="0">
                  <c:v>Long axis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[3]Sum!$G$3:$G$7</c:f>
              <c:strCache>
                <c:ptCount val="5"/>
                <c:pt idx="0">
                  <c:v>Nahsholim 2016</c:v>
                </c:pt>
                <c:pt idx="1">
                  <c:v>Hadera 2016</c:v>
                </c:pt>
                <c:pt idx="2">
                  <c:v>Hadera 2002</c:v>
                </c:pt>
                <c:pt idx="3">
                  <c:v>Eilat 2017</c:v>
                </c:pt>
                <c:pt idx="4">
                  <c:v>Bis</c:v>
                </c:pt>
              </c:strCache>
            </c:strRef>
          </c:cat>
          <c:val>
            <c:numRef>
              <c:f>[3]Sum!$H$3:$H$7</c:f>
              <c:numCache>
                <c:formatCode>General</c:formatCode>
                <c:ptCount val="5"/>
                <c:pt idx="0">
                  <c:v>154.37222222222223</c:v>
                </c:pt>
                <c:pt idx="1">
                  <c:v>152.92608695652171</c:v>
                </c:pt>
                <c:pt idx="2">
                  <c:v>175.91250000000002</c:v>
                </c:pt>
                <c:pt idx="3">
                  <c:v>183.84166666666664</c:v>
                </c:pt>
                <c:pt idx="4">
                  <c:v>107.61315789473683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A9-44E1-8FD3-E63E410FF57B}"/>
            </c:ext>
          </c:extLst>
        </c:ser>
        <c:ser>
          <c:idx val="1"/>
          <c:order val="1"/>
          <c:tx>
            <c:strRef>
              <c:f>[3]Sum!$G$9</c:f>
              <c:strCache>
                <c:ptCount val="1"/>
                <c:pt idx="0">
                  <c:v>Short axis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[3]Sum!$H$11:$H$15</c:f>
              <c:numCache>
                <c:formatCode>General</c:formatCode>
                <c:ptCount val="5"/>
                <c:pt idx="0">
                  <c:v>32.797222222222224</c:v>
                </c:pt>
                <c:pt idx="1">
                  <c:v>37.176086956521729</c:v>
                </c:pt>
                <c:pt idx="2">
                  <c:v>39.031249999999986</c:v>
                </c:pt>
                <c:pt idx="3">
                  <c:v>60.119444444444447</c:v>
                </c:pt>
                <c:pt idx="4">
                  <c:v>36.721052631578942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A9-44E1-8FD3-E63E410F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919224"/>
        <c:axId val="471915696"/>
      </c:barChart>
      <c:catAx>
        <c:axId val="47191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15696"/>
        <c:crosses val="autoZero"/>
        <c:auto val="1"/>
        <c:lblAlgn val="ctr"/>
        <c:lblOffset val="100"/>
        <c:noMultiLvlLbl val="0"/>
      </c:catAx>
      <c:valAx>
        <c:axId val="47191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1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Axis ratio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[3]Sum!$G$16</c:f>
              <c:strCache>
                <c:ptCount val="1"/>
                <c:pt idx="0">
                  <c:v>Long/short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[3]Sum!$G$19:$G$23</c:f>
              <c:strCache>
                <c:ptCount val="5"/>
                <c:pt idx="0">
                  <c:v>Nahsholim 2016</c:v>
                </c:pt>
                <c:pt idx="1">
                  <c:v>Hadera 2016</c:v>
                </c:pt>
                <c:pt idx="2">
                  <c:v>Hadera 2002</c:v>
                </c:pt>
                <c:pt idx="3">
                  <c:v>Eilat 2017</c:v>
                </c:pt>
                <c:pt idx="4">
                  <c:v>Bis</c:v>
                </c:pt>
              </c:strCache>
            </c:strRef>
          </c:cat>
          <c:val>
            <c:numRef>
              <c:f>[3]Sum!$H$19:$H$23</c:f>
              <c:numCache>
                <c:formatCode>General</c:formatCode>
                <c:ptCount val="5"/>
                <c:pt idx="0">
                  <c:v>4.7776468860205101</c:v>
                </c:pt>
                <c:pt idx="1">
                  <c:v>4.1442598847578127</c:v>
                </c:pt>
                <c:pt idx="2">
                  <c:v>4.5532902954969661</c:v>
                </c:pt>
                <c:pt idx="3">
                  <c:v>3.1887612431455197</c:v>
                </c:pt>
                <c:pt idx="4">
                  <c:v>3.5834251033974431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E2-4313-BCF7-2D6FE074E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overlap val="100"/>
        <c:axId val="471916872"/>
        <c:axId val="471921576"/>
      </c:barChart>
      <c:barChart>
        <c:barDir val="col"/>
        <c:grouping val="clustered"/>
        <c:varyColors val="0"/>
        <c:ser>
          <c:idx val="1"/>
          <c:order val="1"/>
          <c:tx>
            <c:strRef>
              <c:f>[3]Sum!$G$24</c:f>
              <c:strCache>
                <c:ptCount val="1"/>
                <c:pt idx="0">
                  <c:v>eccentricity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[3]Sum!$H$25:$H$29</c:f>
              <c:numCache>
                <c:formatCode>General</c:formatCode>
                <c:ptCount val="5"/>
                <c:pt idx="0">
                  <c:v>0.97235574293839933</c:v>
                </c:pt>
                <c:pt idx="1">
                  <c:v>0.97352414847111646</c:v>
                </c:pt>
                <c:pt idx="2">
                  <c:v>0.96158348135738814</c:v>
                </c:pt>
                <c:pt idx="3">
                  <c:v>0.9682727572303087</c:v>
                </c:pt>
                <c:pt idx="4">
                  <c:v>0.91021145715202278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E2-4313-BCF7-2D6FE074E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0"/>
        <c:overlap val="-100"/>
        <c:axId val="471918832"/>
        <c:axId val="471918048"/>
      </c:barChart>
      <c:catAx>
        <c:axId val="47191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21576"/>
        <c:crosses val="autoZero"/>
        <c:auto val="1"/>
        <c:lblAlgn val="ctr"/>
        <c:lblOffset val="100"/>
        <c:noMultiLvlLbl val="0"/>
      </c:catAx>
      <c:valAx>
        <c:axId val="47192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Long/short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16872"/>
        <c:crosses val="autoZero"/>
        <c:crossBetween val="between"/>
      </c:valAx>
      <c:valAx>
        <c:axId val="471918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Eccentricity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18832"/>
        <c:crosses val="max"/>
        <c:crossBetween val="between"/>
      </c:valAx>
      <c:catAx>
        <c:axId val="47191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71918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11</xdr:row>
      <xdr:rowOff>176212</xdr:rowOff>
    </xdr:from>
    <xdr:to>
      <xdr:col>22</xdr:col>
      <xdr:colOff>47175</xdr:colOff>
      <xdr:row>19</xdr:row>
      <xdr:rowOff>92212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561975</xdr:colOff>
      <xdr:row>11</xdr:row>
      <xdr:rowOff>176212</xdr:rowOff>
    </xdr:from>
    <xdr:to>
      <xdr:col>15</xdr:col>
      <xdr:colOff>504375</xdr:colOff>
      <xdr:row>19</xdr:row>
      <xdr:rowOff>92212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</xdr:row>
      <xdr:rowOff>9525</xdr:rowOff>
    </xdr:from>
    <xdr:to>
      <xdr:col>16</xdr:col>
      <xdr:colOff>293370</xdr:colOff>
      <xdr:row>17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68580</xdr:colOff>
      <xdr:row>1</xdr:row>
      <xdr:rowOff>3810</xdr:rowOff>
    </xdr:from>
    <xdr:to>
      <xdr:col>29</xdr:col>
      <xdr:colOff>373380</xdr:colOff>
      <xdr:row>19</xdr:row>
      <xdr:rowOff>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38100</xdr:colOff>
      <xdr:row>19</xdr:row>
      <xdr:rowOff>95250</xdr:rowOff>
    </xdr:from>
    <xdr:to>
      <xdr:col>29</xdr:col>
      <xdr:colOff>342900</xdr:colOff>
      <xdr:row>36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400050</xdr:colOff>
      <xdr:row>35</xdr:row>
      <xdr:rowOff>180975</xdr:rowOff>
    </xdr:from>
    <xdr:ext cx="5410200" cy="345757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6848475"/>
          <a:ext cx="5410200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114300</xdr:colOff>
      <xdr:row>2</xdr:row>
      <xdr:rowOff>85725</xdr:rowOff>
    </xdr:from>
    <xdr:ext cx="5410200" cy="3457575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466725"/>
          <a:ext cx="5410200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/Google%20Drive/coral/Sclerites/montly%20mean%20s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/Google%20Drive/coral/Sclerites/Coral%20O%20and%20C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/Google%20Drive/coral/Sclerites/SBC_sta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</row>
        <row r="3">
          <cell r="B3" t="str">
            <v>Max</v>
          </cell>
          <cell r="C3">
            <v>20.3</v>
          </cell>
          <cell r="D3">
            <v>18.5</v>
          </cell>
          <cell r="E3">
            <v>18.600000000000001</v>
          </cell>
          <cell r="F3">
            <v>20</v>
          </cell>
          <cell r="G3">
            <v>23.7</v>
          </cell>
          <cell r="H3">
            <v>26.7</v>
          </cell>
          <cell r="I3">
            <v>29.2</v>
          </cell>
          <cell r="J3">
            <v>29.3</v>
          </cell>
          <cell r="K3">
            <v>28.8</v>
          </cell>
          <cell r="L3">
            <v>28.3</v>
          </cell>
          <cell r="M3">
            <v>25.6</v>
          </cell>
          <cell r="N3">
            <v>22</v>
          </cell>
        </row>
        <row r="4">
          <cell r="B4" t="str">
            <v>Average</v>
          </cell>
          <cell r="C4">
            <v>18.600000000000001</v>
          </cell>
          <cell r="D4">
            <v>17.5</v>
          </cell>
          <cell r="E4">
            <v>17.600000000000001</v>
          </cell>
          <cell r="F4">
            <v>18.399999999999999</v>
          </cell>
          <cell r="G4">
            <v>21.2</v>
          </cell>
          <cell r="H4">
            <v>24.8</v>
          </cell>
          <cell r="I4">
            <v>27.3</v>
          </cell>
          <cell r="J4">
            <v>28.5</v>
          </cell>
          <cell r="K4">
            <v>28.1</v>
          </cell>
          <cell r="L4">
            <v>26.1</v>
          </cell>
          <cell r="M4">
            <v>23</v>
          </cell>
          <cell r="N4">
            <v>20.5</v>
          </cell>
        </row>
        <row r="5">
          <cell r="B5" t="str">
            <v>Min</v>
          </cell>
          <cell r="C5">
            <v>17</v>
          </cell>
          <cell r="D5">
            <v>16.5</v>
          </cell>
          <cell r="E5">
            <v>16.7</v>
          </cell>
          <cell r="F5">
            <v>16.8</v>
          </cell>
          <cell r="G5">
            <v>18.8</v>
          </cell>
          <cell r="H5">
            <v>22.9</v>
          </cell>
          <cell r="I5">
            <v>25.5</v>
          </cell>
          <cell r="J5">
            <v>27.7</v>
          </cell>
          <cell r="K5">
            <v>27.4</v>
          </cell>
          <cell r="L5">
            <v>24</v>
          </cell>
          <cell r="M5">
            <v>20.399999999999999</v>
          </cell>
          <cell r="N5">
            <v>19</v>
          </cell>
        </row>
        <row r="7">
          <cell r="B7" t="str">
            <v>Max</v>
          </cell>
          <cell r="C7">
            <v>23.4</v>
          </cell>
          <cell r="D7">
            <v>21.5</v>
          </cell>
          <cell r="E7">
            <v>21.6</v>
          </cell>
          <cell r="F7">
            <v>22.9</v>
          </cell>
          <cell r="G7">
            <v>25.2</v>
          </cell>
          <cell r="H7">
            <v>27.6</v>
          </cell>
          <cell r="I7">
            <v>29.9</v>
          </cell>
          <cell r="J7">
            <v>30.1</v>
          </cell>
          <cell r="K7">
            <v>29.2</v>
          </cell>
          <cell r="L7">
            <v>29</v>
          </cell>
          <cell r="M7">
            <v>27.4</v>
          </cell>
          <cell r="N7">
            <v>24.8</v>
          </cell>
        </row>
        <row r="8">
          <cell r="B8" t="str">
            <v>Average</v>
          </cell>
          <cell r="C8">
            <v>21.8</v>
          </cell>
          <cell r="D8">
            <v>20.8</v>
          </cell>
          <cell r="E8">
            <v>20.9</v>
          </cell>
          <cell r="F8">
            <v>21.7</v>
          </cell>
          <cell r="G8">
            <v>23.7</v>
          </cell>
          <cell r="H8">
            <v>26.2</v>
          </cell>
          <cell r="I8">
            <v>28.3</v>
          </cell>
          <cell r="J8">
            <v>29.2</v>
          </cell>
          <cell r="K8">
            <v>28.4</v>
          </cell>
          <cell r="L8">
            <v>27.4</v>
          </cell>
          <cell r="M8">
            <v>24.9</v>
          </cell>
          <cell r="N8">
            <v>23.1</v>
          </cell>
        </row>
        <row r="9">
          <cell r="B9" t="str">
            <v>Min</v>
          </cell>
          <cell r="C9">
            <v>20.3</v>
          </cell>
          <cell r="D9">
            <v>20.100000000000001</v>
          </cell>
          <cell r="E9">
            <v>20.3</v>
          </cell>
          <cell r="F9">
            <v>20.5</v>
          </cell>
          <cell r="G9">
            <v>22.2</v>
          </cell>
          <cell r="H9">
            <v>24.9</v>
          </cell>
          <cell r="I9">
            <v>26.8</v>
          </cell>
          <cell r="J9">
            <v>28.3</v>
          </cell>
          <cell r="K9">
            <v>27.6</v>
          </cell>
          <cell r="L9">
            <v>25.9</v>
          </cell>
          <cell r="M9">
            <v>22.5</v>
          </cell>
          <cell r="N9">
            <v>21.5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F4">
            <v>20.749845185423851</v>
          </cell>
          <cell r="H4">
            <v>13.21373593288242</v>
          </cell>
        </row>
        <row r="5">
          <cell r="F5">
            <v>21.390947357792015</v>
          </cell>
          <cell r="H5">
            <v>13.236328437500744</v>
          </cell>
        </row>
        <row r="6">
          <cell r="F6">
            <v>21.574907925235948</v>
          </cell>
          <cell r="H6">
            <v>18.534607584801062</v>
          </cell>
        </row>
        <row r="7">
          <cell r="F7">
            <v>21.667020324876717</v>
          </cell>
          <cell r="H7">
            <v>19.021754052057339</v>
          </cell>
        </row>
        <row r="8">
          <cell r="F8">
            <v>27.801225007913615</v>
          </cell>
          <cell r="H8">
            <v>17.306794530955724</v>
          </cell>
        </row>
        <row r="9">
          <cell r="F9">
            <v>27.60510865271084</v>
          </cell>
          <cell r="H9">
            <v>18.720241195693163</v>
          </cell>
        </row>
        <row r="10">
          <cell r="F10">
            <v>20.613021595065902</v>
          </cell>
          <cell r="H10">
            <v>18.024381079536823</v>
          </cell>
        </row>
        <row r="11">
          <cell r="F11">
            <v>21.253207585121402</v>
          </cell>
          <cell r="H11">
            <v>17.074167504847786</v>
          </cell>
        </row>
        <row r="12">
          <cell r="F12">
            <v>22.869659111384237</v>
          </cell>
          <cell r="H12">
            <v>12.662429704961689</v>
          </cell>
        </row>
        <row r="13">
          <cell r="F13">
            <v>22.96298000822776</v>
          </cell>
          <cell r="H13">
            <v>12.374074531613186</v>
          </cell>
        </row>
        <row r="14">
          <cell r="A14" t="str">
            <v>A.Bis Eilat</v>
          </cell>
          <cell r="F14">
            <v>24.373697095577654</v>
          </cell>
          <cell r="H14">
            <v>9.44805145398721</v>
          </cell>
        </row>
        <row r="15">
          <cell r="F15">
            <v>24.468478477584199</v>
          </cell>
          <cell r="H15">
            <v>9.9872659127693648</v>
          </cell>
        </row>
        <row r="19">
          <cell r="A19">
            <v>17.5</v>
          </cell>
          <cell r="B19">
            <v>18</v>
          </cell>
        </row>
        <row r="20">
          <cell r="A20">
            <v>30</v>
          </cell>
          <cell r="B20">
            <v>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phometry"/>
      <sheetName val="Warts count"/>
      <sheetName val="Bis"/>
      <sheetName val="Eilat2017"/>
      <sheetName val="Hadera2002"/>
      <sheetName val="Hadera2016"/>
      <sheetName val="Nahsholim2016"/>
      <sheetName val="Nahsholim2017"/>
      <sheetName val="Na18 I"/>
      <sheetName val="Na18 II"/>
      <sheetName val="Na18 III"/>
      <sheetName val="Sum"/>
      <sheetName val="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G1" t="str">
            <v>Long axis</v>
          </cell>
        </row>
        <row r="3">
          <cell r="G3" t="str">
            <v>Nahsholim 2016</v>
          </cell>
          <cell r="H3">
            <v>154.37222222222223</v>
          </cell>
        </row>
        <row r="4">
          <cell r="G4" t="str">
            <v>Hadera 2016</v>
          </cell>
          <cell r="H4">
            <v>152.92608695652171</v>
          </cell>
        </row>
        <row r="5">
          <cell r="G5" t="str">
            <v>Hadera 2002</v>
          </cell>
          <cell r="H5">
            <v>175.91250000000002</v>
          </cell>
        </row>
        <row r="6">
          <cell r="G6" t="str">
            <v>Eilat 2017</v>
          </cell>
          <cell r="H6">
            <v>183.84166666666664</v>
          </cell>
        </row>
        <row r="7">
          <cell r="G7" t="str">
            <v>Bis</v>
          </cell>
          <cell r="H7">
            <v>107.61315789473683</v>
          </cell>
        </row>
        <row r="9">
          <cell r="G9" t="str">
            <v>Short axis</v>
          </cell>
        </row>
        <row r="11">
          <cell r="H11">
            <v>32.797222222222224</v>
          </cell>
        </row>
        <row r="12">
          <cell r="H12">
            <v>37.176086956521729</v>
          </cell>
        </row>
        <row r="13">
          <cell r="H13">
            <v>39.031249999999986</v>
          </cell>
        </row>
        <row r="14">
          <cell r="H14">
            <v>60.119444444444447</v>
          </cell>
        </row>
        <row r="15">
          <cell r="H15">
            <v>36.721052631578942</v>
          </cell>
        </row>
        <row r="16">
          <cell r="G16" t="str">
            <v>Long/short</v>
          </cell>
        </row>
        <row r="19">
          <cell r="G19" t="str">
            <v>Nahsholim 2016</v>
          </cell>
          <cell r="H19">
            <v>4.7776468860205101</v>
          </cell>
        </row>
        <row r="20">
          <cell r="G20" t="str">
            <v>Hadera 2016</v>
          </cell>
          <cell r="H20">
            <v>4.1442598847578127</v>
          </cell>
        </row>
        <row r="21">
          <cell r="G21" t="str">
            <v>Hadera 2002</v>
          </cell>
          <cell r="H21">
            <v>4.5532902954969661</v>
          </cell>
        </row>
        <row r="22">
          <cell r="G22" t="str">
            <v>Eilat 2017</v>
          </cell>
          <cell r="H22">
            <v>3.1887612431455197</v>
          </cell>
        </row>
        <row r="23">
          <cell r="G23" t="str">
            <v>Bis</v>
          </cell>
          <cell r="H23">
            <v>3.5834251033974431</v>
          </cell>
        </row>
        <row r="24">
          <cell r="G24" t="str">
            <v>eccentricity</v>
          </cell>
        </row>
        <row r="25">
          <cell r="H25">
            <v>0.97235574293839933</v>
          </cell>
        </row>
        <row r="26">
          <cell r="H26">
            <v>0.97352414847111646</v>
          </cell>
        </row>
        <row r="27">
          <cell r="H27">
            <v>0.96158348135738814</v>
          </cell>
        </row>
        <row r="28">
          <cell r="H28">
            <v>0.9682727572303087</v>
          </cell>
        </row>
        <row r="29">
          <cell r="H29">
            <v>0.91021145715202278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sramar.ocean.org.il/isramar2009/Hadera_CTD/" TargetMode="External"/><Relationship Id="rId1" Type="http://schemas.openxmlformats.org/officeDocument/2006/relationships/hyperlink" Target="https://www.seatempera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workbookViewId="0">
      <selection activeCell="E3" sqref="E3"/>
    </sheetView>
  </sheetViews>
  <sheetFormatPr defaultRowHeight="15" x14ac:dyDescent="0.25"/>
  <sheetData>
    <row r="1" spans="1:23" x14ac:dyDescent="0.25">
      <c r="A1" s="43" t="s">
        <v>13</v>
      </c>
    </row>
    <row r="2" spans="1:23" x14ac:dyDescent="0.25">
      <c r="B2" s="82" t="s">
        <v>181</v>
      </c>
      <c r="C2" s="82"/>
      <c r="D2" s="82"/>
      <c r="E2" s="82" t="s">
        <v>182</v>
      </c>
      <c r="F2" s="82"/>
      <c r="G2" s="82"/>
    </row>
    <row r="3" spans="1:23" x14ac:dyDescent="0.25">
      <c r="A3" t="s">
        <v>14</v>
      </c>
      <c r="B3" t="s">
        <v>145</v>
      </c>
      <c r="C3" t="s">
        <v>146</v>
      </c>
      <c r="D3" t="s">
        <v>147</v>
      </c>
      <c r="E3" t="s">
        <v>148</v>
      </c>
      <c r="F3" t="s">
        <v>149</v>
      </c>
      <c r="G3" t="s">
        <v>147</v>
      </c>
      <c r="K3" t="s">
        <v>152</v>
      </c>
    </row>
    <row r="4" spans="1:23" x14ac:dyDescent="0.25">
      <c r="A4">
        <v>1</v>
      </c>
      <c r="B4" s="44">
        <v>17</v>
      </c>
      <c r="C4" s="45">
        <v>20.3</v>
      </c>
      <c r="D4" s="44">
        <v>18.600000000000001</v>
      </c>
      <c r="E4" s="44">
        <v>20.3</v>
      </c>
      <c r="F4" s="45">
        <v>23.4</v>
      </c>
      <c r="G4" s="44">
        <v>21.8</v>
      </c>
      <c r="L4">
        <v>1</v>
      </c>
      <c r="M4">
        <v>2</v>
      </c>
      <c r="N4">
        <v>3</v>
      </c>
      <c r="O4">
        <v>4</v>
      </c>
      <c r="P4">
        <v>5</v>
      </c>
      <c r="Q4">
        <v>6</v>
      </c>
      <c r="R4">
        <v>7</v>
      </c>
      <c r="S4">
        <v>8</v>
      </c>
      <c r="T4">
        <v>9</v>
      </c>
      <c r="U4">
        <v>10</v>
      </c>
      <c r="V4">
        <v>11</v>
      </c>
      <c r="W4">
        <v>12</v>
      </c>
    </row>
    <row r="5" spans="1:23" x14ac:dyDescent="0.25">
      <c r="A5">
        <v>2</v>
      </c>
      <c r="B5" s="44">
        <v>16.5</v>
      </c>
      <c r="C5" s="45">
        <v>18.5</v>
      </c>
      <c r="D5" s="44">
        <v>17.5</v>
      </c>
      <c r="E5" s="44">
        <v>20.100000000000001</v>
      </c>
      <c r="F5" s="45">
        <v>21.5</v>
      </c>
      <c r="G5" s="44">
        <v>20.8</v>
      </c>
      <c r="J5" t="s">
        <v>15</v>
      </c>
      <c r="K5" t="s">
        <v>153</v>
      </c>
      <c r="L5" s="45">
        <v>20.3</v>
      </c>
      <c r="M5" s="45">
        <v>18.5</v>
      </c>
      <c r="N5" s="45">
        <v>18.600000000000001</v>
      </c>
      <c r="O5" s="45">
        <v>20</v>
      </c>
      <c r="P5" s="45">
        <v>23.7</v>
      </c>
      <c r="Q5" s="45">
        <v>26.7</v>
      </c>
      <c r="R5" s="45">
        <v>29.2</v>
      </c>
      <c r="S5" s="45">
        <v>29.3</v>
      </c>
      <c r="T5" s="45">
        <v>28.8</v>
      </c>
      <c r="U5" s="45">
        <v>28.3</v>
      </c>
      <c r="V5" s="45">
        <v>25.6</v>
      </c>
      <c r="W5" s="45">
        <v>22</v>
      </c>
    </row>
    <row r="6" spans="1:23" x14ac:dyDescent="0.25">
      <c r="A6">
        <v>3</v>
      </c>
      <c r="B6" s="44">
        <v>16.7</v>
      </c>
      <c r="C6" s="45">
        <v>18.600000000000001</v>
      </c>
      <c r="D6" s="44">
        <v>17.600000000000001</v>
      </c>
      <c r="E6" s="44">
        <v>20.3</v>
      </c>
      <c r="F6" s="45">
        <v>21.6</v>
      </c>
      <c r="G6" s="44">
        <v>20.9</v>
      </c>
      <c r="K6" t="s">
        <v>154</v>
      </c>
      <c r="L6" s="44">
        <v>18.600000000000001</v>
      </c>
      <c r="M6" s="44">
        <v>17.5</v>
      </c>
      <c r="N6" s="44">
        <v>17.600000000000001</v>
      </c>
      <c r="O6" s="44">
        <v>18.399999999999999</v>
      </c>
      <c r="P6" s="44">
        <v>21.2</v>
      </c>
      <c r="Q6" s="44">
        <v>24.8</v>
      </c>
      <c r="R6" s="44">
        <v>27.3</v>
      </c>
      <c r="S6" s="44">
        <v>28.5</v>
      </c>
      <c r="T6" s="44">
        <v>28.1</v>
      </c>
      <c r="U6" s="44">
        <v>26.1</v>
      </c>
      <c r="V6" s="44">
        <v>23</v>
      </c>
      <c r="W6" s="44">
        <v>20.5</v>
      </c>
    </row>
    <row r="7" spans="1:23" x14ac:dyDescent="0.25">
      <c r="A7">
        <v>4</v>
      </c>
      <c r="B7" s="44">
        <v>16.8</v>
      </c>
      <c r="C7" s="45">
        <v>20</v>
      </c>
      <c r="D7" s="44">
        <v>18.399999999999999</v>
      </c>
      <c r="E7" s="44">
        <v>20.5</v>
      </c>
      <c r="F7" s="45">
        <v>22.9</v>
      </c>
      <c r="G7" s="44">
        <v>21.7</v>
      </c>
      <c r="K7" t="s">
        <v>155</v>
      </c>
      <c r="L7" s="44">
        <v>17</v>
      </c>
      <c r="M7" s="44">
        <v>16.5</v>
      </c>
      <c r="N7" s="44">
        <v>16.7</v>
      </c>
      <c r="O7" s="44">
        <v>16.8</v>
      </c>
      <c r="P7" s="44">
        <v>18.8</v>
      </c>
      <c r="Q7" s="44">
        <v>22.9</v>
      </c>
      <c r="R7" s="44">
        <v>25.5</v>
      </c>
      <c r="S7" s="44">
        <v>27.7</v>
      </c>
      <c r="T7" s="44">
        <v>27.4</v>
      </c>
      <c r="U7" s="44">
        <v>24</v>
      </c>
      <c r="V7" s="44">
        <v>20.399999999999999</v>
      </c>
      <c r="W7" s="44">
        <v>19</v>
      </c>
    </row>
    <row r="8" spans="1:23" x14ac:dyDescent="0.25">
      <c r="A8">
        <v>5</v>
      </c>
      <c r="B8" s="44">
        <v>18.8</v>
      </c>
      <c r="C8" s="45">
        <v>23.7</v>
      </c>
      <c r="D8" s="44">
        <v>21.2</v>
      </c>
      <c r="E8" s="44">
        <v>22.2</v>
      </c>
      <c r="F8" s="45">
        <v>25.2</v>
      </c>
      <c r="G8" s="44">
        <v>23.7</v>
      </c>
    </row>
    <row r="9" spans="1:23" x14ac:dyDescent="0.25">
      <c r="A9">
        <v>6</v>
      </c>
      <c r="B9" s="44">
        <v>22.9</v>
      </c>
      <c r="C9" s="45">
        <v>26.7</v>
      </c>
      <c r="D9" s="44">
        <v>24.8</v>
      </c>
      <c r="E9" s="44">
        <v>24.9</v>
      </c>
      <c r="F9" s="45">
        <v>27.6</v>
      </c>
      <c r="G9" s="44">
        <v>26.2</v>
      </c>
      <c r="J9" t="s">
        <v>16</v>
      </c>
      <c r="K9" t="s">
        <v>156</v>
      </c>
      <c r="L9" s="45">
        <v>23.4</v>
      </c>
      <c r="M9" s="45">
        <v>21.5</v>
      </c>
      <c r="N9" s="45">
        <v>21.6</v>
      </c>
      <c r="O9" s="45">
        <v>22.9</v>
      </c>
      <c r="P9" s="45">
        <v>25.2</v>
      </c>
      <c r="Q9" s="45">
        <v>27.6</v>
      </c>
      <c r="R9" s="45">
        <v>29.9</v>
      </c>
      <c r="S9" s="45">
        <v>30.1</v>
      </c>
      <c r="T9" s="45">
        <v>29.2</v>
      </c>
      <c r="U9" s="45">
        <v>29</v>
      </c>
      <c r="V9" s="45">
        <v>27.4</v>
      </c>
      <c r="W9" s="45">
        <v>24.8</v>
      </c>
    </row>
    <row r="10" spans="1:23" x14ac:dyDescent="0.25">
      <c r="A10">
        <v>7</v>
      </c>
      <c r="B10" s="44">
        <v>25.5</v>
      </c>
      <c r="C10" s="45">
        <v>29.2</v>
      </c>
      <c r="D10" s="44">
        <v>27.3</v>
      </c>
      <c r="E10" s="44">
        <v>26.8</v>
      </c>
      <c r="F10" s="45">
        <v>29.9</v>
      </c>
      <c r="G10" s="44">
        <v>28.3</v>
      </c>
      <c r="K10" t="s">
        <v>154</v>
      </c>
      <c r="L10" s="44">
        <v>21.8</v>
      </c>
      <c r="M10" s="44">
        <v>20.8</v>
      </c>
      <c r="N10" s="44">
        <v>20.9</v>
      </c>
      <c r="O10" s="44">
        <v>21.7</v>
      </c>
      <c r="P10" s="44">
        <v>23.7</v>
      </c>
      <c r="Q10" s="44">
        <v>26.2</v>
      </c>
      <c r="R10" s="44">
        <v>28.3</v>
      </c>
      <c r="S10" s="44">
        <v>29.2</v>
      </c>
      <c r="T10" s="44">
        <v>28.4</v>
      </c>
      <c r="U10" s="44">
        <v>27.4</v>
      </c>
      <c r="V10" s="44">
        <v>24.9</v>
      </c>
      <c r="W10" s="44">
        <v>23.1</v>
      </c>
    </row>
    <row r="11" spans="1:23" x14ac:dyDescent="0.25">
      <c r="A11">
        <v>8</v>
      </c>
      <c r="B11" s="44">
        <v>27.7</v>
      </c>
      <c r="C11" s="45">
        <v>29.3</v>
      </c>
      <c r="D11" s="44">
        <v>28.5</v>
      </c>
      <c r="E11" s="44">
        <v>28.3</v>
      </c>
      <c r="F11" s="45">
        <v>30.1</v>
      </c>
      <c r="G11" s="44">
        <v>29.2</v>
      </c>
      <c r="K11" t="s">
        <v>155</v>
      </c>
      <c r="L11" s="44">
        <v>20.3</v>
      </c>
      <c r="M11" s="44">
        <v>20.100000000000001</v>
      </c>
      <c r="N11" s="44">
        <v>20.3</v>
      </c>
      <c r="O11" s="44">
        <v>20.5</v>
      </c>
      <c r="P11" s="44">
        <v>22.2</v>
      </c>
      <c r="Q11" s="44">
        <v>24.9</v>
      </c>
      <c r="R11" s="44">
        <v>26.8</v>
      </c>
      <c r="S11" s="44">
        <v>28.3</v>
      </c>
      <c r="T11" s="44">
        <v>27.6</v>
      </c>
      <c r="U11" s="44">
        <v>25.9</v>
      </c>
      <c r="V11" s="44">
        <v>22.5</v>
      </c>
      <c r="W11" s="44">
        <v>21.5</v>
      </c>
    </row>
    <row r="12" spans="1:23" x14ac:dyDescent="0.25">
      <c r="A12">
        <v>9</v>
      </c>
      <c r="B12" s="44">
        <v>27.4</v>
      </c>
      <c r="C12" s="45">
        <v>28.8</v>
      </c>
      <c r="D12" s="44">
        <v>28.1</v>
      </c>
      <c r="E12" s="44">
        <v>27.6</v>
      </c>
      <c r="F12" s="45">
        <v>29.2</v>
      </c>
      <c r="G12" s="44">
        <v>28.4</v>
      </c>
    </row>
    <row r="13" spans="1:23" x14ac:dyDescent="0.25">
      <c r="A13">
        <v>10</v>
      </c>
      <c r="B13" s="44">
        <v>24</v>
      </c>
      <c r="C13" s="45">
        <v>28.3</v>
      </c>
      <c r="D13" s="44">
        <v>26.1</v>
      </c>
      <c r="E13" s="44">
        <v>25.9</v>
      </c>
      <c r="F13" s="45">
        <v>29</v>
      </c>
      <c r="G13" s="44">
        <v>27.4</v>
      </c>
    </row>
    <row r="14" spans="1:23" x14ac:dyDescent="0.25">
      <c r="A14">
        <v>11</v>
      </c>
      <c r="B14" s="44">
        <v>20.399999999999999</v>
      </c>
      <c r="C14" s="45">
        <v>25.6</v>
      </c>
      <c r="D14" s="44">
        <v>23</v>
      </c>
      <c r="E14" s="44">
        <v>22.5</v>
      </c>
      <c r="F14" s="45">
        <v>27.4</v>
      </c>
      <c r="G14" s="44">
        <v>24.9</v>
      </c>
    </row>
    <row r="15" spans="1:23" x14ac:dyDescent="0.25">
      <c r="A15">
        <v>12</v>
      </c>
      <c r="B15" s="44">
        <v>19</v>
      </c>
      <c r="C15" s="45">
        <v>22</v>
      </c>
      <c r="D15" s="44">
        <v>20.5</v>
      </c>
      <c r="E15" s="44">
        <v>21.5</v>
      </c>
      <c r="F15" s="45">
        <v>24.8</v>
      </c>
      <c r="G15" s="44">
        <v>23.1</v>
      </c>
    </row>
    <row r="20" spans="1:27" x14ac:dyDescent="0.25">
      <c r="A20" t="s">
        <v>180</v>
      </c>
    </row>
    <row r="21" spans="1:27" x14ac:dyDescent="0.25">
      <c r="A21" s="43" t="s">
        <v>178</v>
      </c>
    </row>
    <row r="22" spans="1:27" x14ac:dyDescent="0.25">
      <c r="A22" t="s">
        <v>150</v>
      </c>
      <c r="B22">
        <v>1994</v>
      </c>
      <c r="C22">
        <v>1995</v>
      </c>
      <c r="D22">
        <v>1996</v>
      </c>
      <c r="E22">
        <v>1997</v>
      </c>
      <c r="F22">
        <v>1998</v>
      </c>
      <c r="G22">
        <v>1999</v>
      </c>
      <c r="H22">
        <v>2000</v>
      </c>
      <c r="I22">
        <v>2001</v>
      </c>
      <c r="J22">
        <v>2002</v>
      </c>
      <c r="K22">
        <v>2003</v>
      </c>
      <c r="L22">
        <v>2004</v>
      </c>
      <c r="M22">
        <v>2005</v>
      </c>
      <c r="N22">
        <v>2006</v>
      </c>
      <c r="O22">
        <v>2007</v>
      </c>
      <c r="P22">
        <v>2008</v>
      </c>
      <c r="Q22">
        <v>2009</v>
      </c>
      <c r="R22">
        <v>2010</v>
      </c>
      <c r="S22">
        <v>2011</v>
      </c>
      <c r="T22">
        <v>2012</v>
      </c>
      <c r="U22">
        <v>2013</v>
      </c>
      <c r="V22">
        <v>2014</v>
      </c>
      <c r="W22">
        <v>2015</v>
      </c>
      <c r="X22">
        <v>2016</v>
      </c>
      <c r="Y22">
        <v>2017</v>
      </c>
      <c r="Z22">
        <v>2018</v>
      </c>
      <c r="AA22" t="s">
        <v>135</v>
      </c>
    </row>
    <row r="23" spans="1:27" x14ac:dyDescent="0.25">
      <c r="A23">
        <v>15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29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f>AVERAGE(B23:Z23)</f>
        <v>1.1599999999999999</v>
      </c>
    </row>
    <row r="24" spans="1:27" x14ac:dyDescent="0.25">
      <c r="A24">
        <v>15.5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16</v>
      </c>
      <c r="I24">
        <v>0</v>
      </c>
      <c r="J24">
        <v>1</v>
      </c>
      <c r="K24">
        <v>28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171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f t="shared" ref="AA24:AA57" si="0">AVERAGE(B24:Z24)</f>
        <v>8.64</v>
      </c>
    </row>
    <row r="25" spans="1:27" x14ac:dyDescent="0.25">
      <c r="A25">
        <v>16</v>
      </c>
      <c r="B25">
        <v>0</v>
      </c>
      <c r="C25">
        <v>15</v>
      </c>
      <c r="D25">
        <v>0</v>
      </c>
      <c r="E25">
        <v>4</v>
      </c>
      <c r="F25">
        <v>0</v>
      </c>
      <c r="G25">
        <v>0</v>
      </c>
      <c r="H25">
        <v>398</v>
      </c>
      <c r="I25">
        <v>0</v>
      </c>
      <c r="J25">
        <v>35</v>
      </c>
      <c r="K25">
        <v>197</v>
      </c>
      <c r="L25">
        <v>56</v>
      </c>
      <c r="M25">
        <v>23</v>
      </c>
      <c r="N25">
        <v>0</v>
      </c>
      <c r="O25">
        <v>2</v>
      </c>
      <c r="P25">
        <v>36</v>
      </c>
      <c r="Q25">
        <v>0</v>
      </c>
      <c r="R25">
        <v>0</v>
      </c>
      <c r="S25">
        <v>0</v>
      </c>
      <c r="T25">
        <v>537</v>
      </c>
      <c r="U25">
        <v>0</v>
      </c>
      <c r="V25">
        <v>0</v>
      </c>
      <c r="W25">
        <v>72</v>
      </c>
      <c r="X25">
        <v>0</v>
      </c>
      <c r="Y25">
        <v>4</v>
      </c>
      <c r="Z25">
        <v>0</v>
      </c>
      <c r="AA25">
        <f t="shared" si="0"/>
        <v>55.16</v>
      </c>
    </row>
    <row r="26" spans="1:27" x14ac:dyDescent="0.25">
      <c r="A26">
        <v>16.5</v>
      </c>
      <c r="B26">
        <v>25</v>
      </c>
      <c r="C26">
        <v>82</v>
      </c>
      <c r="D26">
        <v>69</v>
      </c>
      <c r="E26">
        <v>132</v>
      </c>
      <c r="F26">
        <v>22</v>
      </c>
      <c r="G26">
        <v>0</v>
      </c>
      <c r="H26">
        <v>326</v>
      </c>
      <c r="I26">
        <v>0</v>
      </c>
      <c r="J26">
        <v>21</v>
      </c>
      <c r="K26">
        <v>262</v>
      </c>
      <c r="L26">
        <v>406</v>
      </c>
      <c r="M26">
        <v>214</v>
      </c>
      <c r="N26">
        <v>165</v>
      </c>
      <c r="O26">
        <v>28</v>
      </c>
      <c r="P26">
        <v>155</v>
      </c>
      <c r="Q26">
        <v>3</v>
      </c>
      <c r="R26">
        <v>0</v>
      </c>
      <c r="S26">
        <v>0</v>
      </c>
      <c r="T26">
        <v>475</v>
      </c>
      <c r="U26">
        <v>0</v>
      </c>
      <c r="V26">
        <v>0</v>
      </c>
      <c r="W26">
        <v>175</v>
      </c>
      <c r="X26">
        <v>0</v>
      </c>
      <c r="Y26">
        <v>24</v>
      </c>
      <c r="Z26">
        <v>0</v>
      </c>
      <c r="AA26">
        <f t="shared" si="0"/>
        <v>103.36</v>
      </c>
    </row>
    <row r="27" spans="1:27" x14ac:dyDescent="0.25">
      <c r="A27">
        <v>17</v>
      </c>
      <c r="B27">
        <v>400</v>
      </c>
      <c r="C27">
        <v>449</v>
      </c>
      <c r="D27">
        <v>582</v>
      </c>
      <c r="E27" s="68">
        <v>1024</v>
      </c>
      <c r="F27" s="68">
        <v>456</v>
      </c>
      <c r="G27">
        <v>24</v>
      </c>
      <c r="H27">
        <v>646</v>
      </c>
      <c r="I27">
        <v>0</v>
      </c>
      <c r="J27">
        <v>463</v>
      </c>
      <c r="K27">
        <v>357</v>
      </c>
      <c r="L27">
        <v>931</v>
      </c>
      <c r="M27">
        <v>349</v>
      </c>
      <c r="N27">
        <v>626</v>
      </c>
      <c r="O27">
        <v>198</v>
      </c>
      <c r="P27">
        <v>465</v>
      </c>
      <c r="Q27">
        <v>187</v>
      </c>
      <c r="R27">
        <v>0</v>
      </c>
      <c r="S27">
        <v>34</v>
      </c>
      <c r="T27">
        <v>528</v>
      </c>
      <c r="U27">
        <v>0</v>
      </c>
      <c r="V27">
        <v>1</v>
      </c>
      <c r="W27">
        <v>363</v>
      </c>
      <c r="X27">
        <v>82</v>
      </c>
      <c r="Y27">
        <v>720</v>
      </c>
      <c r="Z27">
        <v>0</v>
      </c>
      <c r="AA27">
        <f t="shared" si="0"/>
        <v>355.4</v>
      </c>
    </row>
    <row r="28" spans="1:27" x14ac:dyDescent="0.25">
      <c r="A28">
        <v>17.5</v>
      </c>
      <c r="B28">
        <v>625</v>
      </c>
      <c r="C28">
        <v>660</v>
      </c>
      <c r="D28">
        <v>635</v>
      </c>
      <c r="E28">
        <v>553</v>
      </c>
      <c r="F28" s="68">
        <v>1106</v>
      </c>
      <c r="G28">
        <v>410</v>
      </c>
      <c r="H28">
        <v>379</v>
      </c>
      <c r="I28">
        <v>100</v>
      </c>
      <c r="J28">
        <v>851</v>
      </c>
      <c r="K28">
        <v>588</v>
      </c>
      <c r="L28">
        <v>339</v>
      </c>
      <c r="M28">
        <v>852</v>
      </c>
      <c r="N28">
        <v>671</v>
      </c>
      <c r="O28" s="69">
        <v>1399</v>
      </c>
      <c r="P28">
        <v>567</v>
      </c>
      <c r="Q28">
        <v>740</v>
      </c>
      <c r="R28">
        <v>135</v>
      </c>
      <c r="S28">
        <v>300</v>
      </c>
      <c r="T28">
        <v>450</v>
      </c>
      <c r="U28">
        <v>3</v>
      </c>
      <c r="V28">
        <v>87</v>
      </c>
      <c r="W28">
        <v>443</v>
      </c>
      <c r="X28">
        <v>667</v>
      </c>
      <c r="Y28">
        <v>562</v>
      </c>
      <c r="Z28">
        <v>25</v>
      </c>
      <c r="AA28">
        <f t="shared" si="0"/>
        <v>525.88</v>
      </c>
    </row>
    <row r="29" spans="1:27" x14ac:dyDescent="0.25">
      <c r="A29">
        <v>18</v>
      </c>
      <c r="B29">
        <v>276</v>
      </c>
      <c r="C29">
        <v>804</v>
      </c>
      <c r="D29">
        <v>342</v>
      </c>
      <c r="E29">
        <v>414</v>
      </c>
      <c r="F29">
        <v>592</v>
      </c>
      <c r="G29" s="68">
        <v>1081</v>
      </c>
      <c r="H29">
        <v>219</v>
      </c>
      <c r="I29">
        <v>564</v>
      </c>
      <c r="J29">
        <v>417</v>
      </c>
      <c r="K29">
        <v>318</v>
      </c>
      <c r="L29">
        <v>573</v>
      </c>
      <c r="M29">
        <v>739</v>
      </c>
      <c r="N29">
        <v>592</v>
      </c>
      <c r="O29">
        <v>657</v>
      </c>
      <c r="P29">
        <v>256</v>
      </c>
      <c r="Q29">
        <v>702</v>
      </c>
      <c r="R29">
        <v>543</v>
      </c>
      <c r="S29">
        <v>665</v>
      </c>
      <c r="T29">
        <v>223</v>
      </c>
      <c r="U29">
        <v>2</v>
      </c>
      <c r="V29">
        <v>649</v>
      </c>
      <c r="W29">
        <v>585</v>
      </c>
      <c r="X29">
        <v>555</v>
      </c>
      <c r="Y29">
        <v>576</v>
      </c>
      <c r="Z29">
        <v>206</v>
      </c>
      <c r="AA29">
        <f t="shared" si="0"/>
        <v>502</v>
      </c>
    </row>
    <row r="30" spans="1:27" x14ac:dyDescent="0.25">
      <c r="A30">
        <v>18.5</v>
      </c>
      <c r="B30">
        <v>453</v>
      </c>
      <c r="C30">
        <v>680</v>
      </c>
      <c r="D30">
        <v>358</v>
      </c>
      <c r="E30">
        <v>239</v>
      </c>
      <c r="F30">
        <v>195</v>
      </c>
      <c r="G30">
        <v>362</v>
      </c>
      <c r="H30">
        <v>164</v>
      </c>
      <c r="I30">
        <v>466</v>
      </c>
      <c r="J30">
        <v>401</v>
      </c>
      <c r="K30">
        <v>415</v>
      </c>
      <c r="L30">
        <v>306</v>
      </c>
      <c r="M30">
        <v>357</v>
      </c>
      <c r="N30">
        <v>515</v>
      </c>
      <c r="O30">
        <v>290</v>
      </c>
      <c r="P30">
        <v>212</v>
      </c>
      <c r="Q30">
        <v>442</v>
      </c>
      <c r="R30">
        <v>634</v>
      </c>
      <c r="S30">
        <v>622</v>
      </c>
      <c r="T30">
        <v>290</v>
      </c>
      <c r="U30">
        <v>43</v>
      </c>
      <c r="V30" s="69">
        <v>1380</v>
      </c>
      <c r="W30">
        <v>583</v>
      </c>
      <c r="X30">
        <v>630</v>
      </c>
      <c r="Y30">
        <v>518</v>
      </c>
      <c r="Z30">
        <v>302</v>
      </c>
      <c r="AA30">
        <f t="shared" si="0"/>
        <v>434.28</v>
      </c>
    </row>
    <row r="31" spans="1:27" x14ac:dyDescent="0.25">
      <c r="A31">
        <v>19</v>
      </c>
      <c r="B31">
        <v>371</v>
      </c>
      <c r="C31">
        <v>296</v>
      </c>
      <c r="D31">
        <v>95</v>
      </c>
      <c r="E31">
        <v>343</v>
      </c>
      <c r="F31">
        <v>220</v>
      </c>
      <c r="G31">
        <v>450</v>
      </c>
      <c r="H31">
        <v>313</v>
      </c>
      <c r="I31">
        <v>349</v>
      </c>
      <c r="J31">
        <v>399</v>
      </c>
      <c r="K31">
        <v>422</v>
      </c>
      <c r="L31">
        <v>416</v>
      </c>
      <c r="M31">
        <v>97</v>
      </c>
      <c r="N31">
        <v>228</v>
      </c>
      <c r="O31">
        <v>280</v>
      </c>
      <c r="P31">
        <v>242</v>
      </c>
      <c r="Q31">
        <v>199</v>
      </c>
      <c r="R31">
        <v>532</v>
      </c>
      <c r="S31">
        <v>541</v>
      </c>
      <c r="T31">
        <v>408</v>
      </c>
      <c r="U31">
        <v>386</v>
      </c>
      <c r="V31">
        <v>451</v>
      </c>
      <c r="W31">
        <v>499</v>
      </c>
      <c r="X31">
        <v>363</v>
      </c>
      <c r="Y31">
        <v>247</v>
      </c>
      <c r="Z31">
        <v>644</v>
      </c>
      <c r="AA31">
        <f t="shared" si="0"/>
        <v>351.64</v>
      </c>
    </row>
    <row r="32" spans="1:27" x14ac:dyDescent="0.25">
      <c r="A32">
        <v>19.5</v>
      </c>
      <c r="B32">
        <v>183</v>
      </c>
      <c r="C32">
        <v>307</v>
      </c>
      <c r="D32">
        <v>48</v>
      </c>
      <c r="E32">
        <v>615</v>
      </c>
      <c r="F32">
        <v>133</v>
      </c>
      <c r="G32">
        <v>435</v>
      </c>
      <c r="H32">
        <v>324</v>
      </c>
      <c r="I32">
        <v>710</v>
      </c>
      <c r="J32">
        <v>395</v>
      </c>
      <c r="K32">
        <v>506</v>
      </c>
      <c r="L32">
        <v>182</v>
      </c>
      <c r="M32">
        <v>87</v>
      </c>
      <c r="N32">
        <v>224</v>
      </c>
      <c r="O32">
        <v>210</v>
      </c>
      <c r="P32">
        <v>421</v>
      </c>
      <c r="Q32">
        <v>156</v>
      </c>
      <c r="R32">
        <v>449</v>
      </c>
      <c r="S32">
        <v>708</v>
      </c>
      <c r="T32">
        <v>289</v>
      </c>
      <c r="U32" s="69">
        <v>1268</v>
      </c>
      <c r="V32">
        <v>184</v>
      </c>
      <c r="W32">
        <v>300</v>
      </c>
      <c r="X32">
        <v>410</v>
      </c>
      <c r="Y32">
        <v>166</v>
      </c>
      <c r="Z32">
        <v>617</v>
      </c>
      <c r="AA32">
        <f t="shared" si="0"/>
        <v>373.08</v>
      </c>
    </row>
    <row r="33" spans="1:27" x14ac:dyDescent="0.25">
      <c r="A33">
        <v>20</v>
      </c>
      <c r="B33">
        <v>141</v>
      </c>
      <c r="C33">
        <v>202</v>
      </c>
      <c r="D33">
        <v>210</v>
      </c>
      <c r="E33">
        <v>171</v>
      </c>
      <c r="F33">
        <v>302</v>
      </c>
      <c r="G33">
        <v>155</v>
      </c>
      <c r="H33">
        <v>523</v>
      </c>
      <c r="I33">
        <v>445</v>
      </c>
      <c r="J33">
        <v>195</v>
      </c>
      <c r="K33">
        <v>301</v>
      </c>
      <c r="L33">
        <v>217</v>
      </c>
      <c r="M33">
        <v>196</v>
      </c>
      <c r="N33">
        <v>345</v>
      </c>
      <c r="O33">
        <v>139</v>
      </c>
      <c r="P33">
        <v>463</v>
      </c>
      <c r="Q33">
        <v>343</v>
      </c>
      <c r="R33">
        <v>194</v>
      </c>
      <c r="S33">
        <v>736</v>
      </c>
      <c r="T33">
        <v>228</v>
      </c>
      <c r="U33">
        <v>840</v>
      </c>
      <c r="V33">
        <v>271</v>
      </c>
      <c r="W33">
        <v>263</v>
      </c>
      <c r="X33">
        <v>284</v>
      </c>
      <c r="Y33">
        <v>157</v>
      </c>
      <c r="Z33">
        <v>393</v>
      </c>
      <c r="AA33">
        <f t="shared" si="0"/>
        <v>308.56</v>
      </c>
    </row>
    <row r="34" spans="1:27" x14ac:dyDescent="0.25">
      <c r="A34">
        <v>20.5</v>
      </c>
      <c r="B34">
        <v>278</v>
      </c>
      <c r="C34">
        <v>193</v>
      </c>
      <c r="D34">
        <v>304</v>
      </c>
      <c r="E34">
        <v>149</v>
      </c>
      <c r="F34">
        <v>273</v>
      </c>
      <c r="G34">
        <v>489</v>
      </c>
      <c r="H34">
        <v>345</v>
      </c>
      <c r="I34">
        <v>361</v>
      </c>
      <c r="J34">
        <v>195</v>
      </c>
      <c r="K34">
        <v>88</v>
      </c>
      <c r="L34">
        <v>401</v>
      </c>
      <c r="M34">
        <v>216</v>
      </c>
      <c r="N34">
        <v>243</v>
      </c>
      <c r="O34">
        <v>248</v>
      </c>
      <c r="P34">
        <v>265</v>
      </c>
      <c r="Q34">
        <v>214</v>
      </c>
      <c r="R34">
        <v>111</v>
      </c>
      <c r="S34">
        <v>365</v>
      </c>
      <c r="T34">
        <v>114</v>
      </c>
      <c r="U34">
        <v>457</v>
      </c>
      <c r="V34">
        <v>219</v>
      </c>
      <c r="W34">
        <v>309</v>
      </c>
      <c r="X34">
        <v>378</v>
      </c>
      <c r="Y34">
        <v>176</v>
      </c>
      <c r="Z34">
        <v>487</v>
      </c>
      <c r="AA34">
        <f t="shared" si="0"/>
        <v>275.12</v>
      </c>
    </row>
    <row r="35" spans="1:27" x14ac:dyDescent="0.25">
      <c r="A35">
        <v>21</v>
      </c>
      <c r="B35">
        <v>316</v>
      </c>
      <c r="C35">
        <v>182</v>
      </c>
      <c r="D35">
        <v>264</v>
      </c>
      <c r="E35">
        <v>134</v>
      </c>
      <c r="F35">
        <v>121</v>
      </c>
      <c r="G35">
        <v>235</v>
      </c>
      <c r="H35">
        <v>288</v>
      </c>
      <c r="I35">
        <v>244</v>
      </c>
      <c r="J35">
        <v>146</v>
      </c>
      <c r="K35">
        <v>97</v>
      </c>
      <c r="L35">
        <v>300</v>
      </c>
      <c r="M35">
        <v>194</v>
      </c>
      <c r="N35">
        <v>166</v>
      </c>
      <c r="O35">
        <v>294</v>
      </c>
      <c r="P35">
        <v>361</v>
      </c>
      <c r="Q35">
        <v>95</v>
      </c>
      <c r="R35">
        <v>251</v>
      </c>
      <c r="S35">
        <v>214</v>
      </c>
      <c r="T35">
        <v>113</v>
      </c>
      <c r="U35">
        <v>397</v>
      </c>
      <c r="V35">
        <v>124</v>
      </c>
      <c r="W35">
        <v>235</v>
      </c>
      <c r="X35">
        <v>195</v>
      </c>
      <c r="Y35">
        <v>149</v>
      </c>
      <c r="Z35">
        <v>355</v>
      </c>
      <c r="AA35">
        <f t="shared" si="0"/>
        <v>218.8</v>
      </c>
    </row>
    <row r="36" spans="1:27" x14ac:dyDescent="0.25">
      <c r="A36">
        <v>21.5</v>
      </c>
      <c r="B36">
        <v>171</v>
      </c>
      <c r="C36">
        <v>99</v>
      </c>
      <c r="D36">
        <v>387</v>
      </c>
      <c r="E36">
        <v>148</v>
      </c>
      <c r="F36">
        <v>216</v>
      </c>
      <c r="G36">
        <v>139</v>
      </c>
      <c r="H36">
        <v>332</v>
      </c>
      <c r="I36">
        <v>179</v>
      </c>
      <c r="J36">
        <v>217</v>
      </c>
      <c r="K36">
        <v>139</v>
      </c>
      <c r="L36">
        <v>230</v>
      </c>
      <c r="M36">
        <v>598</v>
      </c>
      <c r="N36">
        <v>118</v>
      </c>
      <c r="O36">
        <v>251</v>
      </c>
      <c r="P36">
        <v>245</v>
      </c>
      <c r="Q36">
        <v>261</v>
      </c>
      <c r="R36">
        <v>210</v>
      </c>
      <c r="S36">
        <v>262</v>
      </c>
      <c r="T36">
        <v>102</v>
      </c>
      <c r="U36">
        <v>63</v>
      </c>
      <c r="V36">
        <v>343</v>
      </c>
      <c r="W36">
        <v>234</v>
      </c>
      <c r="X36">
        <v>151</v>
      </c>
      <c r="Y36">
        <v>359</v>
      </c>
      <c r="Z36">
        <v>199</v>
      </c>
      <c r="AA36">
        <f t="shared" si="0"/>
        <v>226.12</v>
      </c>
    </row>
    <row r="37" spans="1:27" x14ac:dyDescent="0.25">
      <c r="A37">
        <v>22</v>
      </c>
      <c r="B37">
        <v>124</v>
      </c>
      <c r="C37">
        <v>176</v>
      </c>
      <c r="D37">
        <v>180</v>
      </c>
      <c r="E37">
        <v>222</v>
      </c>
      <c r="F37">
        <v>193</v>
      </c>
      <c r="G37">
        <v>127</v>
      </c>
      <c r="H37">
        <v>246</v>
      </c>
      <c r="I37">
        <v>239</v>
      </c>
      <c r="J37">
        <v>140</v>
      </c>
      <c r="K37">
        <v>116</v>
      </c>
      <c r="L37">
        <v>163</v>
      </c>
      <c r="M37">
        <v>248</v>
      </c>
      <c r="N37">
        <v>179</v>
      </c>
      <c r="O37">
        <v>108</v>
      </c>
      <c r="P37">
        <v>142</v>
      </c>
      <c r="Q37">
        <v>206</v>
      </c>
      <c r="R37">
        <v>190</v>
      </c>
      <c r="S37">
        <v>314</v>
      </c>
      <c r="T37">
        <v>53</v>
      </c>
      <c r="U37">
        <v>129</v>
      </c>
      <c r="V37">
        <v>414</v>
      </c>
      <c r="W37">
        <v>178</v>
      </c>
      <c r="X37">
        <v>250</v>
      </c>
      <c r="Y37">
        <v>461</v>
      </c>
      <c r="Z37">
        <v>161</v>
      </c>
      <c r="AA37">
        <f t="shared" si="0"/>
        <v>198.36</v>
      </c>
    </row>
    <row r="38" spans="1:27" x14ac:dyDescent="0.25">
      <c r="A38">
        <v>22.5</v>
      </c>
      <c r="B38">
        <v>86</v>
      </c>
      <c r="C38">
        <v>180</v>
      </c>
      <c r="D38">
        <v>75</v>
      </c>
      <c r="E38">
        <v>232</v>
      </c>
      <c r="F38">
        <v>139</v>
      </c>
      <c r="G38">
        <v>201</v>
      </c>
      <c r="H38">
        <v>246</v>
      </c>
      <c r="I38">
        <v>282</v>
      </c>
      <c r="J38">
        <v>258</v>
      </c>
      <c r="K38">
        <v>299</v>
      </c>
      <c r="L38">
        <v>129</v>
      </c>
      <c r="M38">
        <v>304</v>
      </c>
      <c r="N38">
        <v>182</v>
      </c>
      <c r="O38">
        <v>164</v>
      </c>
      <c r="P38">
        <v>184</v>
      </c>
      <c r="Q38">
        <v>142</v>
      </c>
      <c r="R38">
        <v>189</v>
      </c>
      <c r="S38">
        <v>142</v>
      </c>
      <c r="T38">
        <v>85</v>
      </c>
      <c r="U38">
        <v>275</v>
      </c>
      <c r="V38">
        <v>86</v>
      </c>
      <c r="W38">
        <v>213</v>
      </c>
      <c r="X38">
        <v>293</v>
      </c>
      <c r="Y38">
        <v>243</v>
      </c>
      <c r="Z38">
        <v>179</v>
      </c>
      <c r="AA38">
        <f t="shared" si="0"/>
        <v>192.32</v>
      </c>
    </row>
    <row r="39" spans="1:27" x14ac:dyDescent="0.25">
      <c r="A39">
        <v>23</v>
      </c>
      <c r="B39">
        <v>59</v>
      </c>
      <c r="C39">
        <v>107</v>
      </c>
      <c r="D39">
        <v>79</v>
      </c>
      <c r="E39">
        <v>364</v>
      </c>
      <c r="F39">
        <v>270</v>
      </c>
      <c r="G39">
        <v>162</v>
      </c>
      <c r="H39">
        <v>172</v>
      </c>
      <c r="I39">
        <v>276</v>
      </c>
      <c r="J39">
        <v>192</v>
      </c>
      <c r="K39">
        <v>271</v>
      </c>
      <c r="L39">
        <v>66</v>
      </c>
      <c r="M39">
        <v>256</v>
      </c>
      <c r="N39">
        <v>259</v>
      </c>
      <c r="O39">
        <v>156</v>
      </c>
      <c r="P39">
        <v>263</v>
      </c>
      <c r="Q39">
        <v>125</v>
      </c>
      <c r="R39">
        <v>194</v>
      </c>
      <c r="S39">
        <v>71</v>
      </c>
      <c r="T39">
        <v>29</v>
      </c>
      <c r="U39">
        <v>354</v>
      </c>
      <c r="V39">
        <v>96</v>
      </c>
      <c r="W39">
        <v>222</v>
      </c>
      <c r="X39">
        <v>157</v>
      </c>
      <c r="Y39">
        <v>240</v>
      </c>
      <c r="Z39">
        <v>227</v>
      </c>
      <c r="AA39">
        <f t="shared" si="0"/>
        <v>186.68</v>
      </c>
    </row>
    <row r="40" spans="1:27" x14ac:dyDescent="0.25">
      <c r="A40">
        <v>23.5</v>
      </c>
      <c r="B40">
        <v>48</v>
      </c>
      <c r="C40">
        <v>100</v>
      </c>
      <c r="D40">
        <v>126</v>
      </c>
      <c r="E40">
        <v>298</v>
      </c>
      <c r="F40">
        <v>239</v>
      </c>
      <c r="G40">
        <v>138</v>
      </c>
      <c r="H40">
        <v>104</v>
      </c>
      <c r="I40">
        <v>133</v>
      </c>
      <c r="J40">
        <v>264</v>
      </c>
      <c r="K40">
        <v>192</v>
      </c>
      <c r="L40">
        <v>130</v>
      </c>
      <c r="M40">
        <v>187</v>
      </c>
      <c r="N40">
        <v>291</v>
      </c>
      <c r="O40">
        <v>141</v>
      </c>
      <c r="P40">
        <v>270</v>
      </c>
      <c r="Q40">
        <v>130</v>
      </c>
      <c r="R40">
        <v>317</v>
      </c>
      <c r="S40">
        <v>91</v>
      </c>
      <c r="T40">
        <v>29</v>
      </c>
      <c r="U40">
        <v>446</v>
      </c>
      <c r="V40">
        <v>140</v>
      </c>
      <c r="W40">
        <v>246</v>
      </c>
      <c r="X40">
        <v>242</v>
      </c>
      <c r="Y40">
        <v>237</v>
      </c>
      <c r="Z40">
        <v>92</v>
      </c>
      <c r="AA40">
        <f t="shared" si="0"/>
        <v>185.24</v>
      </c>
    </row>
    <row r="41" spans="1:27" x14ac:dyDescent="0.25">
      <c r="A41">
        <v>24</v>
      </c>
      <c r="B41">
        <v>89</v>
      </c>
      <c r="C41">
        <v>148</v>
      </c>
      <c r="D41">
        <v>236</v>
      </c>
      <c r="E41">
        <v>176</v>
      </c>
      <c r="F41">
        <v>263</v>
      </c>
      <c r="G41">
        <v>187</v>
      </c>
      <c r="H41">
        <v>257</v>
      </c>
      <c r="I41">
        <v>93</v>
      </c>
      <c r="J41">
        <v>178</v>
      </c>
      <c r="K41">
        <v>260</v>
      </c>
      <c r="L41">
        <v>161</v>
      </c>
      <c r="M41">
        <v>224</v>
      </c>
      <c r="N41">
        <v>125</v>
      </c>
      <c r="O41">
        <v>74</v>
      </c>
      <c r="P41">
        <v>74</v>
      </c>
      <c r="Q41">
        <v>248</v>
      </c>
      <c r="R41">
        <v>144</v>
      </c>
      <c r="S41">
        <v>61</v>
      </c>
      <c r="T41">
        <v>32</v>
      </c>
      <c r="U41">
        <v>321</v>
      </c>
      <c r="V41">
        <v>428</v>
      </c>
      <c r="W41">
        <v>263</v>
      </c>
      <c r="X41">
        <v>164</v>
      </c>
      <c r="Y41">
        <v>125</v>
      </c>
      <c r="Z41">
        <v>143</v>
      </c>
      <c r="AA41">
        <f t="shared" si="0"/>
        <v>178.96</v>
      </c>
    </row>
    <row r="42" spans="1:27" x14ac:dyDescent="0.25">
      <c r="A42">
        <v>24.5</v>
      </c>
      <c r="B42">
        <v>53</v>
      </c>
      <c r="C42">
        <v>109</v>
      </c>
      <c r="D42">
        <v>289</v>
      </c>
      <c r="E42">
        <v>187</v>
      </c>
      <c r="F42">
        <v>147</v>
      </c>
      <c r="G42">
        <v>275</v>
      </c>
      <c r="H42">
        <v>109</v>
      </c>
      <c r="I42">
        <v>265</v>
      </c>
      <c r="J42">
        <v>215</v>
      </c>
      <c r="K42">
        <v>153</v>
      </c>
      <c r="L42">
        <v>197</v>
      </c>
      <c r="M42">
        <v>48</v>
      </c>
      <c r="N42">
        <v>110</v>
      </c>
      <c r="O42">
        <v>235</v>
      </c>
      <c r="P42">
        <v>74</v>
      </c>
      <c r="Q42">
        <v>207</v>
      </c>
      <c r="R42">
        <v>417</v>
      </c>
      <c r="S42">
        <v>182</v>
      </c>
      <c r="T42">
        <v>78</v>
      </c>
      <c r="U42">
        <v>329</v>
      </c>
      <c r="V42">
        <v>216</v>
      </c>
      <c r="W42">
        <v>222</v>
      </c>
      <c r="X42">
        <v>167</v>
      </c>
      <c r="Y42">
        <v>139</v>
      </c>
      <c r="Z42">
        <v>197</v>
      </c>
      <c r="AA42">
        <f t="shared" si="0"/>
        <v>184.8</v>
      </c>
    </row>
    <row r="43" spans="1:27" x14ac:dyDescent="0.25">
      <c r="A43">
        <v>25</v>
      </c>
      <c r="B43">
        <v>112</v>
      </c>
      <c r="C43">
        <v>233</v>
      </c>
      <c r="D43">
        <v>170</v>
      </c>
      <c r="E43">
        <v>263</v>
      </c>
      <c r="F43">
        <v>282</v>
      </c>
      <c r="G43">
        <v>223</v>
      </c>
      <c r="H43">
        <v>105</v>
      </c>
      <c r="I43">
        <v>189</v>
      </c>
      <c r="J43">
        <v>98</v>
      </c>
      <c r="K43">
        <v>253</v>
      </c>
      <c r="L43">
        <v>103</v>
      </c>
      <c r="M43">
        <v>55</v>
      </c>
      <c r="N43">
        <v>59</v>
      </c>
      <c r="O43">
        <v>109</v>
      </c>
      <c r="P43">
        <v>128</v>
      </c>
      <c r="Q43">
        <v>146</v>
      </c>
      <c r="R43">
        <v>182</v>
      </c>
      <c r="S43">
        <v>274</v>
      </c>
      <c r="T43">
        <v>48</v>
      </c>
      <c r="U43">
        <v>292</v>
      </c>
      <c r="V43">
        <v>233</v>
      </c>
      <c r="W43">
        <v>210</v>
      </c>
      <c r="X43">
        <v>177</v>
      </c>
      <c r="Y43">
        <v>173</v>
      </c>
      <c r="Z43">
        <v>207</v>
      </c>
      <c r="AA43">
        <f t="shared" si="0"/>
        <v>172.96</v>
      </c>
    </row>
    <row r="44" spans="1:27" x14ac:dyDescent="0.25">
      <c r="A44">
        <v>25.5</v>
      </c>
      <c r="B44">
        <v>221</v>
      </c>
      <c r="C44">
        <v>247</v>
      </c>
      <c r="D44">
        <v>277</v>
      </c>
      <c r="E44">
        <v>249</v>
      </c>
      <c r="F44">
        <v>488</v>
      </c>
      <c r="G44">
        <v>109</v>
      </c>
      <c r="H44">
        <v>78</v>
      </c>
      <c r="I44">
        <v>173</v>
      </c>
      <c r="J44">
        <v>233</v>
      </c>
      <c r="K44">
        <v>220</v>
      </c>
      <c r="L44">
        <v>228</v>
      </c>
      <c r="M44">
        <v>131</v>
      </c>
      <c r="N44">
        <v>46</v>
      </c>
      <c r="O44">
        <v>301</v>
      </c>
      <c r="P44">
        <v>219</v>
      </c>
      <c r="Q44">
        <v>182</v>
      </c>
      <c r="R44">
        <v>156</v>
      </c>
      <c r="S44">
        <v>249</v>
      </c>
      <c r="T44">
        <v>40</v>
      </c>
      <c r="U44">
        <v>315</v>
      </c>
      <c r="V44">
        <v>151</v>
      </c>
      <c r="W44">
        <v>351</v>
      </c>
      <c r="X44">
        <v>143</v>
      </c>
      <c r="Y44">
        <v>168</v>
      </c>
      <c r="Z44">
        <v>318</v>
      </c>
      <c r="AA44">
        <f t="shared" si="0"/>
        <v>211.72</v>
      </c>
    </row>
    <row r="45" spans="1:27" x14ac:dyDescent="0.25">
      <c r="A45">
        <v>26</v>
      </c>
      <c r="B45">
        <v>132</v>
      </c>
      <c r="C45">
        <v>109</v>
      </c>
      <c r="D45">
        <v>337</v>
      </c>
      <c r="E45">
        <v>203</v>
      </c>
      <c r="F45">
        <v>150</v>
      </c>
      <c r="G45">
        <v>218</v>
      </c>
      <c r="H45">
        <v>309</v>
      </c>
      <c r="I45">
        <v>248</v>
      </c>
      <c r="J45">
        <v>249</v>
      </c>
      <c r="K45">
        <v>224</v>
      </c>
      <c r="L45">
        <v>369</v>
      </c>
      <c r="M45">
        <v>183</v>
      </c>
      <c r="N45">
        <v>38</v>
      </c>
      <c r="O45">
        <v>286</v>
      </c>
      <c r="P45">
        <v>228</v>
      </c>
      <c r="Q45">
        <v>273</v>
      </c>
      <c r="R45">
        <v>210</v>
      </c>
      <c r="S45">
        <v>288</v>
      </c>
      <c r="T45">
        <v>119</v>
      </c>
      <c r="U45">
        <v>228</v>
      </c>
      <c r="V45">
        <v>249</v>
      </c>
      <c r="W45">
        <v>399</v>
      </c>
      <c r="X45">
        <v>192</v>
      </c>
      <c r="Y45">
        <v>208</v>
      </c>
      <c r="Z45">
        <v>261</v>
      </c>
      <c r="AA45">
        <f t="shared" si="0"/>
        <v>228.4</v>
      </c>
    </row>
    <row r="46" spans="1:27" x14ac:dyDescent="0.25">
      <c r="A46">
        <v>26.5</v>
      </c>
      <c r="B46">
        <v>117</v>
      </c>
      <c r="C46">
        <v>86</v>
      </c>
      <c r="D46">
        <v>392</v>
      </c>
      <c r="E46">
        <v>336</v>
      </c>
      <c r="F46">
        <v>74</v>
      </c>
      <c r="G46">
        <v>180</v>
      </c>
      <c r="H46">
        <v>228</v>
      </c>
      <c r="I46">
        <v>136</v>
      </c>
      <c r="J46">
        <v>527</v>
      </c>
      <c r="K46">
        <v>293</v>
      </c>
      <c r="L46">
        <v>445</v>
      </c>
      <c r="M46">
        <v>135</v>
      </c>
      <c r="N46">
        <v>90</v>
      </c>
      <c r="O46">
        <v>45</v>
      </c>
      <c r="P46">
        <v>309</v>
      </c>
      <c r="Q46">
        <v>455</v>
      </c>
      <c r="R46">
        <v>171</v>
      </c>
      <c r="S46">
        <v>242</v>
      </c>
      <c r="T46">
        <v>246</v>
      </c>
      <c r="U46">
        <v>203</v>
      </c>
      <c r="V46">
        <v>285</v>
      </c>
      <c r="W46">
        <v>321</v>
      </c>
      <c r="X46">
        <v>217</v>
      </c>
      <c r="Y46">
        <v>252</v>
      </c>
      <c r="Z46">
        <v>333</v>
      </c>
      <c r="AA46">
        <f t="shared" si="0"/>
        <v>244.72</v>
      </c>
    </row>
    <row r="47" spans="1:27" x14ac:dyDescent="0.25">
      <c r="A47">
        <v>27</v>
      </c>
      <c r="B47">
        <v>130</v>
      </c>
      <c r="C47">
        <v>68</v>
      </c>
      <c r="D47">
        <v>101</v>
      </c>
      <c r="E47">
        <v>190</v>
      </c>
      <c r="F47">
        <v>118</v>
      </c>
      <c r="G47">
        <v>375</v>
      </c>
      <c r="H47">
        <v>305</v>
      </c>
      <c r="I47">
        <v>311</v>
      </c>
      <c r="J47">
        <v>212</v>
      </c>
      <c r="K47">
        <v>270</v>
      </c>
      <c r="L47">
        <v>460</v>
      </c>
      <c r="M47">
        <v>202</v>
      </c>
      <c r="N47">
        <v>215</v>
      </c>
      <c r="O47">
        <v>139</v>
      </c>
      <c r="P47">
        <v>171</v>
      </c>
      <c r="Q47">
        <v>241</v>
      </c>
      <c r="R47">
        <v>140</v>
      </c>
      <c r="S47">
        <v>377</v>
      </c>
      <c r="T47">
        <v>314</v>
      </c>
      <c r="U47">
        <v>358</v>
      </c>
      <c r="V47">
        <v>227</v>
      </c>
      <c r="W47">
        <v>365</v>
      </c>
      <c r="X47">
        <v>316</v>
      </c>
      <c r="Y47">
        <v>262</v>
      </c>
      <c r="Z47">
        <v>410</v>
      </c>
      <c r="AA47">
        <f t="shared" si="0"/>
        <v>251.08</v>
      </c>
    </row>
    <row r="48" spans="1:27" x14ac:dyDescent="0.25">
      <c r="A48">
        <v>27.5</v>
      </c>
      <c r="B48">
        <v>43</v>
      </c>
      <c r="C48">
        <v>131</v>
      </c>
      <c r="D48">
        <v>128</v>
      </c>
      <c r="E48">
        <v>570</v>
      </c>
      <c r="F48">
        <v>316</v>
      </c>
      <c r="G48">
        <v>343</v>
      </c>
      <c r="H48">
        <v>262</v>
      </c>
      <c r="I48">
        <v>437</v>
      </c>
      <c r="J48">
        <v>197</v>
      </c>
      <c r="K48">
        <v>305</v>
      </c>
      <c r="L48">
        <v>428</v>
      </c>
      <c r="M48">
        <v>185</v>
      </c>
      <c r="N48">
        <v>480</v>
      </c>
      <c r="O48">
        <v>226</v>
      </c>
      <c r="P48">
        <v>237</v>
      </c>
      <c r="Q48">
        <v>176</v>
      </c>
      <c r="R48">
        <v>48</v>
      </c>
      <c r="S48">
        <v>287</v>
      </c>
      <c r="T48">
        <v>196</v>
      </c>
      <c r="U48">
        <v>420</v>
      </c>
      <c r="V48">
        <v>287</v>
      </c>
      <c r="W48">
        <v>521</v>
      </c>
      <c r="X48">
        <v>373</v>
      </c>
      <c r="Y48">
        <v>225</v>
      </c>
      <c r="Z48">
        <v>700</v>
      </c>
      <c r="AA48">
        <f t="shared" si="0"/>
        <v>300.83999999999997</v>
      </c>
    </row>
    <row r="49" spans="1:27" x14ac:dyDescent="0.25">
      <c r="A49">
        <v>28</v>
      </c>
      <c r="B49">
        <v>157</v>
      </c>
      <c r="C49">
        <v>143</v>
      </c>
      <c r="D49">
        <v>351</v>
      </c>
      <c r="E49">
        <v>273</v>
      </c>
      <c r="F49">
        <v>490</v>
      </c>
      <c r="G49">
        <v>501</v>
      </c>
      <c r="H49">
        <v>398</v>
      </c>
      <c r="I49">
        <v>223</v>
      </c>
      <c r="J49">
        <v>398</v>
      </c>
      <c r="K49">
        <v>318</v>
      </c>
      <c r="L49">
        <v>389</v>
      </c>
      <c r="M49">
        <v>425</v>
      </c>
      <c r="N49">
        <v>548</v>
      </c>
      <c r="O49">
        <v>257</v>
      </c>
      <c r="P49">
        <v>542</v>
      </c>
      <c r="Q49">
        <v>325</v>
      </c>
      <c r="R49">
        <v>97</v>
      </c>
      <c r="S49">
        <v>442</v>
      </c>
      <c r="T49">
        <v>396</v>
      </c>
      <c r="U49">
        <v>350</v>
      </c>
      <c r="V49">
        <v>307</v>
      </c>
      <c r="W49">
        <v>333</v>
      </c>
      <c r="X49">
        <v>458</v>
      </c>
      <c r="Y49">
        <v>471</v>
      </c>
      <c r="Z49">
        <v>683</v>
      </c>
      <c r="AA49">
        <f t="shared" si="0"/>
        <v>371</v>
      </c>
    </row>
    <row r="50" spans="1:27" x14ac:dyDescent="0.25">
      <c r="A50">
        <v>28.5</v>
      </c>
      <c r="B50">
        <v>561</v>
      </c>
      <c r="C50">
        <v>339</v>
      </c>
      <c r="D50">
        <v>573</v>
      </c>
      <c r="E50">
        <v>233</v>
      </c>
      <c r="F50">
        <v>330</v>
      </c>
      <c r="G50">
        <v>425</v>
      </c>
      <c r="H50">
        <v>478</v>
      </c>
      <c r="I50">
        <v>585</v>
      </c>
      <c r="J50">
        <v>373</v>
      </c>
      <c r="K50">
        <v>479</v>
      </c>
      <c r="L50">
        <v>400</v>
      </c>
      <c r="M50">
        <v>557</v>
      </c>
      <c r="N50">
        <v>435</v>
      </c>
      <c r="O50">
        <v>151</v>
      </c>
      <c r="P50">
        <v>664</v>
      </c>
      <c r="Q50">
        <v>491</v>
      </c>
      <c r="R50">
        <v>173</v>
      </c>
      <c r="S50">
        <v>331</v>
      </c>
      <c r="T50">
        <v>393</v>
      </c>
      <c r="U50">
        <v>390</v>
      </c>
      <c r="V50">
        <v>478</v>
      </c>
      <c r="W50">
        <v>189</v>
      </c>
      <c r="X50">
        <v>520</v>
      </c>
      <c r="Y50">
        <v>575</v>
      </c>
      <c r="Z50">
        <v>201</v>
      </c>
      <c r="AA50">
        <f t="shared" si="0"/>
        <v>412.96</v>
      </c>
    </row>
    <row r="51" spans="1:27" x14ac:dyDescent="0.25">
      <c r="A51">
        <v>29</v>
      </c>
      <c r="B51">
        <v>431</v>
      </c>
      <c r="C51">
        <v>663</v>
      </c>
      <c r="D51">
        <v>538</v>
      </c>
      <c r="E51">
        <v>513</v>
      </c>
      <c r="F51">
        <v>282</v>
      </c>
      <c r="G51">
        <v>478</v>
      </c>
      <c r="H51">
        <v>498</v>
      </c>
      <c r="I51">
        <v>478</v>
      </c>
      <c r="J51">
        <v>397</v>
      </c>
      <c r="K51">
        <v>427</v>
      </c>
      <c r="L51">
        <v>340</v>
      </c>
      <c r="M51">
        <v>373</v>
      </c>
      <c r="N51">
        <v>326</v>
      </c>
      <c r="O51">
        <v>106</v>
      </c>
      <c r="P51">
        <v>471</v>
      </c>
      <c r="Q51">
        <v>506</v>
      </c>
      <c r="R51">
        <v>338</v>
      </c>
      <c r="S51">
        <v>551</v>
      </c>
      <c r="T51">
        <v>322</v>
      </c>
      <c r="U51">
        <v>300</v>
      </c>
      <c r="V51">
        <v>596</v>
      </c>
      <c r="W51">
        <v>181</v>
      </c>
      <c r="X51">
        <v>549</v>
      </c>
      <c r="Y51">
        <v>543</v>
      </c>
      <c r="Z51">
        <v>65</v>
      </c>
      <c r="AA51">
        <f t="shared" si="0"/>
        <v>410.88</v>
      </c>
    </row>
    <row r="52" spans="1:27" x14ac:dyDescent="0.25">
      <c r="A52">
        <v>29.5</v>
      </c>
      <c r="B52">
        <v>249</v>
      </c>
      <c r="C52">
        <v>461</v>
      </c>
      <c r="D52">
        <v>413</v>
      </c>
      <c r="E52">
        <v>119</v>
      </c>
      <c r="F52">
        <v>265</v>
      </c>
      <c r="G52">
        <v>590</v>
      </c>
      <c r="H52">
        <v>523</v>
      </c>
      <c r="I52">
        <v>502</v>
      </c>
      <c r="J52">
        <v>353</v>
      </c>
      <c r="K52">
        <v>497</v>
      </c>
      <c r="L52">
        <v>70</v>
      </c>
      <c r="M52">
        <v>231</v>
      </c>
      <c r="N52">
        <v>161</v>
      </c>
      <c r="O52">
        <v>8</v>
      </c>
      <c r="P52">
        <v>175</v>
      </c>
      <c r="Q52">
        <v>370</v>
      </c>
      <c r="R52">
        <v>237</v>
      </c>
      <c r="S52">
        <v>246</v>
      </c>
      <c r="T52">
        <v>352</v>
      </c>
      <c r="U52">
        <v>213</v>
      </c>
      <c r="V52">
        <v>515</v>
      </c>
      <c r="W52">
        <v>176</v>
      </c>
      <c r="X52">
        <v>261</v>
      </c>
      <c r="Y52">
        <v>408</v>
      </c>
      <c r="Z52">
        <v>14</v>
      </c>
      <c r="AA52">
        <f t="shared" si="0"/>
        <v>296.36</v>
      </c>
    </row>
    <row r="53" spans="1:27" x14ac:dyDescent="0.25">
      <c r="A53">
        <v>30</v>
      </c>
      <c r="B53">
        <v>2</v>
      </c>
      <c r="C53">
        <v>129</v>
      </c>
      <c r="D53">
        <v>7</v>
      </c>
      <c r="E53">
        <v>0</v>
      </c>
      <c r="F53">
        <v>340</v>
      </c>
      <c r="G53">
        <v>269</v>
      </c>
      <c r="H53">
        <v>192</v>
      </c>
      <c r="I53">
        <v>312</v>
      </c>
      <c r="J53">
        <v>449</v>
      </c>
      <c r="K53">
        <v>219</v>
      </c>
      <c r="L53">
        <v>0</v>
      </c>
      <c r="M53">
        <v>2</v>
      </c>
      <c r="N53">
        <v>77</v>
      </c>
      <c r="O53">
        <v>0</v>
      </c>
      <c r="P53">
        <v>7</v>
      </c>
      <c r="Q53">
        <v>97</v>
      </c>
      <c r="R53">
        <v>138</v>
      </c>
      <c r="S53">
        <v>85</v>
      </c>
      <c r="T53">
        <v>511</v>
      </c>
      <c r="U53">
        <v>56</v>
      </c>
      <c r="V53">
        <v>116</v>
      </c>
      <c r="W53">
        <v>200</v>
      </c>
      <c r="X53">
        <v>116</v>
      </c>
      <c r="Y53">
        <v>144</v>
      </c>
      <c r="Z53">
        <v>3</v>
      </c>
      <c r="AA53">
        <f t="shared" si="0"/>
        <v>138.84</v>
      </c>
    </row>
    <row r="54" spans="1:27" x14ac:dyDescent="0.25">
      <c r="A54">
        <v>30.5</v>
      </c>
      <c r="B54">
        <v>0</v>
      </c>
      <c r="C54">
        <v>7</v>
      </c>
      <c r="D54">
        <v>0</v>
      </c>
      <c r="E54">
        <v>0</v>
      </c>
      <c r="F54">
        <v>288</v>
      </c>
      <c r="G54">
        <v>122</v>
      </c>
      <c r="H54">
        <v>0</v>
      </c>
      <c r="I54">
        <v>121</v>
      </c>
      <c r="J54">
        <v>182</v>
      </c>
      <c r="K54">
        <v>158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92</v>
      </c>
      <c r="S54">
        <v>0</v>
      </c>
      <c r="T54">
        <v>355</v>
      </c>
      <c r="U54">
        <v>0</v>
      </c>
      <c r="V54">
        <v>5</v>
      </c>
      <c r="W54">
        <v>63</v>
      </c>
      <c r="X54">
        <v>37</v>
      </c>
      <c r="Y54">
        <v>7</v>
      </c>
      <c r="Z54">
        <v>0</v>
      </c>
      <c r="AA54">
        <f t="shared" si="0"/>
        <v>57.52</v>
      </c>
    </row>
    <row r="55" spans="1:27" x14ac:dyDescent="0.25">
      <c r="A55">
        <v>31</v>
      </c>
      <c r="B55">
        <v>0</v>
      </c>
      <c r="C55">
        <v>0</v>
      </c>
      <c r="D55">
        <v>0</v>
      </c>
      <c r="E55">
        <v>0</v>
      </c>
      <c r="F55">
        <v>85</v>
      </c>
      <c r="G55">
        <v>0</v>
      </c>
      <c r="H55">
        <v>0</v>
      </c>
      <c r="I55">
        <v>0</v>
      </c>
      <c r="J55">
        <v>15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53</v>
      </c>
      <c r="S55">
        <v>0</v>
      </c>
      <c r="T55">
        <v>4</v>
      </c>
      <c r="U55">
        <v>0</v>
      </c>
      <c r="V55">
        <v>0</v>
      </c>
      <c r="W55">
        <v>1</v>
      </c>
      <c r="X55">
        <v>0</v>
      </c>
      <c r="Y55">
        <v>0</v>
      </c>
      <c r="Z55">
        <v>0</v>
      </c>
      <c r="AA55">
        <f t="shared" si="0"/>
        <v>6.32</v>
      </c>
    </row>
    <row r="56" spans="1:27" x14ac:dyDescent="0.25">
      <c r="A56">
        <v>31.5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f t="shared" si="0"/>
        <v>0</v>
      </c>
    </row>
    <row r="57" spans="1:27" x14ac:dyDescent="0.25">
      <c r="A57">
        <v>32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f t="shared" si="0"/>
        <v>0</v>
      </c>
    </row>
    <row r="59" spans="1:27" x14ac:dyDescent="0.25">
      <c r="A59" t="s">
        <v>151</v>
      </c>
      <c r="B59">
        <f>SUM(B23:B33)</f>
        <v>2474</v>
      </c>
      <c r="C59">
        <f t="shared" ref="C59:Z59" si="1">SUM(C23:C33)</f>
        <v>3495</v>
      </c>
      <c r="D59">
        <f t="shared" si="1"/>
        <v>2339</v>
      </c>
      <c r="E59">
        <f t="shared" si="1"/>
        <v>3495</v>
      </c>
      <c r="F59">
        <f t="shared" si="1"/>
        <v>3026</v>
      </c>
      <c r="G59">
        <f t="shared" si="1"/>
        <v>2917</v>
      </c>
      <c r="H59">
        <f t="shared" si="1"/>
        <v>3308</v>
      </c>
      <c r="I59">
        <f t="shared" si="1"/>
        <v>2634</v>
      </c>
      <c r="J59">
        <f t="shared" si="1"/>
        <v>3178</v>
      </c>
      <c r="K59">
        <f t="shared" si="1"/>
        <v>3394</v>
      </c>
      <c r="L59">
        <f t="shared" si="1"/>
        <v>3426</v>
      </c>
      <c r="M59">
        <f t="shared" si="1"/>
        <v>2914</v>
      </c>
      <c r="N59">
        <f t="shared" si="1"/>
        <v>3366</v>
      </c>
      <c r="O59">
        <f t="shared" si="1"/>
        <v>3203</v>
      </c>
      <c r="P59">
        <f t="shared" si="1"/>
        <v>2817</v>
      </c>
      <c r="Q59">
        <f t="shared" si="1"/>
        <v>2772</v>
      </c>
      <c r="R59">
        <f t="shared" si="1"/>
        <v>2487</v>
      </c>
      <c r="S59">
        <f t="shared" si="1"/>
        <v>3606</v>
      </c>
      <c r="T59">
        <f t="shared" si="1"/>
        <v>3628</v>
      </c>
      <c r="U59">
        <f t="shared" si="1"/>
        <v>2542</v>
      </c>
      <c r="V59">
        <f t="shared" si="1"/>
        <v>3023</v>
      </c>
      <c r="W59">
        <f t="shared" si="1"/>
        <v>3283</v>
      </c>
      <c r="X59">
        <f t="shared" si="1"/>
        <v>2991</v>
      </c>
      <c r="Y59">
        <f t="shared" si="1"/>
        <v>2974</v>
      </c>
      <c r="Z59">
        <f t="shared" si="1"/>
        <v>2187</v>
      </c>
      <c r="AA59">
        <f>SUM(AA23:AA30)</f>
        <v>1985.8799999999999</v>
      </c>
    </row>
  </sheetData>
  <hyperlinks>
    <hyperlink ref="A1" r:id="rId1"/>
    <hyperlink ref="A21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19" sqref="E19"/>
    </sheetView>
  </sheetViews>
  <sheetFormatPr defaultRowHeight="15" x14ac:dyDescent="0.25"/>
  <cols>
    <col min="6" max="6" width="17.7109375" customWidth="1"/>
    <col min="7" max="7" width="17.5703125" customWidth="1"/>
    <col min="8" max="8" width="20.85546875" customWidth="1"/>
  </cols>
  <sheetData>
    <row r="1" spans="1:8" x14ac:dyDescent="0.25">
      <c r="A1" s="70"/>
      <c r="B1" s="71" t="s">
        <v>0</v>
      </c>
      <c r="C1" s="71"/>
      <c r="D1" s="71" t="s">
        <v>1</v>
      </c>
      <c r="E1" s="80"/>
      <c r="F1" s="1" t="s">
        <v>2</v>
      </c>
      <c r="G1" s="2" t="s">
        <v>2</v>
      </c>
      <c r="H1" s="72" t="s">
        <v>3</v>
      </c>
    </row>
    <row r="2" spans="1:8" x14ac:dyDescent="0.25">
      <c r="A2" s="73"/>
      <c r="B2" s="74" t="s">
        <v>174</v>
      </c>
      <c r="C2" s="74" t="s">
        <v>4</v>
      </c>
      <c r="D2" s="74" t="s">
        <v>175</v>
      </c>
      <c r="E2" s="81" t="s">
        <v>4</v>
      </c>
      <c r="F2" s="3" t="s">
        <v>5</v>
      </c>
      <c r="G2" s="4" t="s">
        <v>6</v>
      </c>
      <c r="H2" s="75" t="s">
        <v>176</v>
      </c>
    </row>
    <row r="3" spans="1:8" x14ac:dyDescent="0.25">
      <c r="A3" s="76"/>
      <c r="B3" s="77"/>
      <c r="C3" s="77"/>
      <c r="D3" s="77"/>
      <c r="E3" s="78"/>
      <c r="F3" s="5" t="s">
        <v>7</v>
      </c>
      <c r="G3" s="6" t="s">
        <v>8</v>
      </c>
      <c r="H3" s="79"/>
    </row>
    <row r="4" spans="1:8" x14ac:dyDescent="0.25">
      <c r="A4" s="7" t="s">
        <v>157</v>
      </c>
      <c r="B4" s="8">
        <v>-0.37847246791883538</v>
      </c>
      <c r="C4" s="8">
        <v>1.7691806012954125E-2</v>
      </c>
      <c r="D4" s="9">
        <v>0.3997452861426059</v>
      </c>
      <c r="E4" s="10">
        <v>2.8953410852609399E-2</v>
      </c>
      <c r="F4" s="11">
        <v>20.749845185423851</v>
      </c>
      <c r="G4" s="12">
        <v>20.641200000000001</v>
      </c>
      <c r="H4" s="13">
        <f t="shared" ref="H4:H15" si="0">(((B4-1)-1)/-18)*100</f>
        <v>13.21373593288242</v>
      </c>
    </row>
    <row r="5" spans="1:8" x14ac:dyDescent="0.25">
      <c r="A5" s="7" t="s">
        <v>157</v>
      </c>
      <c r="B5" s="8">
        <v>-0.38253911875013413</v>
      </c>
      <c r="C5" s="8">
        <v>9.8661035875364692E-2</v>
      </c>
      <c r="D5" s="9">
        <v>0.26221874607828943</v>
      </c>
      <c r="E5" s="10">
        <v>6.3002380907391076E-2</v>
      </c>
      <c r="F5" s="11">
        <v>21.390947357792015</v>
      </c>
      <c r="G5" s="12">
        <v>21.290912000000002</v>
      </c>
      <c r="H5" s="14">
        <f t="shared" si="0"/>
        <v>13.236328437500744</v>
      </c>
    </row>
    <row r="6" spans="1:8" x14ac:dyDescent="0.25">
      <c r="A6" s="7" t="s">
        <v>9</v>
      </c>
      <c r="B6" s="8">
        <v>-1.3362293652641912</v>
      </c>
      <c r="C6" s="8">
        <v>3.5274636780553655E-2</v>
      </c>
      <c r="D6" s="9">
        <v>0.21714903403122865</v>
      </c>
      <c r="E6" s="10">
        <v>2.9129023327259019E-2</v>
      </c>
      <c r="F6" s="11">
        <v>21.574907925235948</v>
      </c>
      <c r="G6" s="12">
        <v>21.477408</v>
      </c>
      <c r="H6" s="15">
        <f t="shared" si="0"/>
        <v>18.534607584801062</v>
      </c>
    </row>
    <row r="7" spans="1:8" x14ac:dyDescent="0.25">
      <c r="A7" s="7" t="s">
        <v>9</v>
      </c>
      <c r="B7" s="8">
        <v>-1.4239157293703206</v>
      </c>
      <c r="C7" s="8">
        <v>2.2027255843613407E-2</v>
      </c>
      <c r="D7" s="9">
        <v>0.197582701351942</v>
      </c>
      <c r="E7" s="10">
        <v>2.9647934160747177E-2</v>
      </c>
      <c r="F7" s="11">
        <v>21.667020324876717</v>
      </c>
      <c r="G7" s="12">
        <v>21.570800000000002</v>
      </c>
      <c r="H7" s="15">
        <f t="shared" si="0"/>
        <v>19.021754052057339</v>
      </c>
    </row>
    <row r="8" spans="1:8" x14ac:dyDescent="0.25">
      <c r="A8" s="16" t="s">
        <v>10</v>
      </c>
      <c r="B8" s="17">
        <v>-1.1152230155720302</v>
      </c>
      <c r="C8" s="17">
        <v>1.5565988564816462E-2</v>
      </c>
      <c r="D8" s="18">
        <v>-1.0874561500532769</v>
      </c>
      <c r="E8" s="19">
        <v>2.4296090220444922E-2</v>
      </c>
      <c r="F8" s="20">
        <v>27.801225007913615</v>
      </c>
      <c r="G8" s="21">
        <v>27.797371999999999</v>
      </c>
      <c r="H8" s="22">
        <f t="shared" si="0"/>
        <v>17.306794530955724</v>
      </c>
    </row>
    <row r="9" spans="1:8" x14ac:dyDescent="0.25">
      <c r="A9" s="16" t="s">
        <v>10</v>
      </c>
      <c r="B9" s="17">
        <v>-1.3696434152247692</v>
      </c>
      <c r="C9" s="17">
        <v>4.4218774293279542E-2</v>
      </c>
      <c r="D9" s="18">
        <v>-1.0512131712769617</v>
      </c>
      <c r="E9" s="19">
        <v>5.0257337772707363E-2</v>
      </c>
      <c r="F9" s="20">
        <v>27.60510865271084</v>
      </c>
      <c r="G9" s="21">
        <v>27.598299999999998</v>
      </c>
      <c r="H9" s="22">
        <f t="shared" si="0"/>
        <v>18.720241195693163</v>
      </c>
    </row>
    <row r="10" spans="1:8" x14ac:dyDescent="0.25">
      <c r="A10" s="7" t="s">
        <v>11</v>
      </c>
      <c r="B10" s="8">
        <v>-1.2443885943166286</v>
      </c>
      <c r="C10" s="8">
        <v>2.6267851073127353E-2</v>
      </c>
      <c r="D10" s="9">
        <v>0.43424105484744957</v>
      </c>
      <c r="E10" s="10">
        <v>5.1760989171382721E-2</v>
      </c>
      <c r="F10" s="11">
        <v>20.613021595065902</v>
      </c>
      <c r="G10" s="12">
        <v>20.502588000000003</v>
      </c>
      <c r="H10" s="15">
        <f t="shared" si="0"/>
        <v>18.024381079536823</v>
      </c>
    </row>
    <row r="11" spans="1:8" x14ac:dyDescent="0.25">
      <c r="A11" s="23" t="s">
        <v>11</v>
      </c>
      <c r="B11" s="24">
        <v>-1.0733501508726011</v>
      </c>
      <c r="C11" s="24">
        <v>3.3997058696304885E-2</v>
      </c>
      <c r="D11" s="25">
        <v>0.29227358529126685</v>
      </c>
      <c r="E11" s="26">
        <v>1.3935566009315861E-2</v>
      </c>
      <c r="F11" s="11">
        <v>21.253207585121402</v>
      </c>
      <c r="G11" s="12">
        <v>21.151292000000002</v>
      </c>
      <c r="H11" s="27">
        <f t="shared" si="0"/>
        <v>17.074167504847786</v>
      </c>
    </row>
    <row r="12" spans="1:8" x14ac:dyDescent="0.25">
      <c r="A12" s="28" t="s">
        <v>12</v>
      </c>
      <c r="B12" s="29">
        <v>-0.2792373468931042</v>
      </c>
      <c r="C12" s="29">
        <v>1.8363006289820863E-2</v>
      </c>
      <c r="D12" s="30">
        <v>0.34440237730804713</v>
      </c>
      <c r="E12" s="31">
        <v>4.464526850630423E-2</v>
      </c>
      <c r="F12" s="32">
        <v>22.869659111384237</v>
      </c>
      <c r="G12" s="33">
        <v>22.793631999999999</v>
      </c>
      <c r="H12" s="13">
        <f t="shared" si="0"/>
        <v>12.662429704961689</v>
      </c>
    </row>
    <row r="13" spans="1:8" x14ac:dyDescent="0.25">
      <c r="A13" s="7" t="s">
        <v>12</v>
      </c>
      <c r="B13" s="8">
        <v>-0.22733341569037324</v>
      </c>
      <c r="C13" s="8">
        <v>2.0403431084011353E-2</v>
      </c>
      <c r="D13" s="9">
        <v>0.32342539642795964</v>
      </c>
      <c r="E13" s="10">
        <v>1.9320973060381812E-2</v>
      </c>
      <c r="F13" s="11">
        <v>22.96298000822776</v>
      </c>
      <c r="G13" s="12">
        <v>22.888368</v>
      </c>
      <c r="H13" s="14">
        <f t="shared" si="0"/>
        <v>12.374074531613186</v>
      </c>
    </row>
    <row r="14" spans="1:8" x14ac:dyDescent="0.25">
      <c r="A14" s="7" t="s">
        <v>158</v>
      </c>
      <c r="B14" s="8">
        <v>0.29935073828230241</v>
      </c>
      <c r="C14" s="8">
        <v>3.2729191862922634E-2</v>
      </c>
      <c r="D14" s="9">
        <v>2.3536711530125931E-2</v>
      </c>
      <c r="E14" s="10">
        <v>2.6300190113381333E-2</v>
      </c>
      <c r="F14" s="11">
        <v>24.373697095577654</v>
      </c>
      <c r="G14" s="12">
        <v>24.320927999999999</v>
      </c>
      <c r="H14" s="14">
        <f t="shared" si="0"/>
        <v>9.44805145398721</v>
      </c>
    </row>
    <row r="15" spans="1:8" x14ac:dyDescent="0.25">
      <c r="A15" s="23" t="s">
        <v>158</v>
      </c>
      <c r="B15" s="24">
        <v>0.20229213570151439</v>
      </c>
      <c r="C15" s="24">
        <v>2.9753991328895682E-2</v>
      </c>
      <c r="D15" s="25">
        <v>-4.3539005347648096E-3</v>
      </c>
      <c r="E15" s="26">
        <v>6.0846528249358628E-2</v>
      </c>
      <c r="F15" s="34">
        <v>24.468478477584199</v>
      </c>
      <c r="G15" s="35">
        <v>24.417200000000001</v>
      </c>
      <c r="H15" s="36">
        <f t="shared" si="0"/>
        <v>9.9872659127693648</v>
      </c>
    </row>
    <row r="18" spans="1:5" x14ac:dyDescent="0.25">
      <c r="A18" s="37">
        <v>18</v>
      </c>
      <c r="B18" s="38">
        <v>8</v>
      </c>
    </row>
    <row r="19" spans="1:5" x14ac:dyDescent="0.25">
      <c r="A19" s="39">
        <v>17.5</v>
      </c>
      <c r="B19" s="40">
        <v>18</v>
      </c>
      <c r="D19" s="85"/>
      <c r="E19" s="85"/>
    </row>
    <row r="20" spans="1:5" x14ac:dyDescent="0.25">
      <c r="A20" s="41">
        <v>30</v>
      </c>
      <c r="B20" s="42">
        <v>18</v>
      </c>
    </row>
    <row r="21" spans="1:5" x14ac:dyDescent="0.25">
      <c r="A21" s="53"/>
    </row>
    <row r="22" spans="1:5" ht="15.75" x14ac:dyDescent="0.25">
      <c r="A22" s="86"/>
      <c r="B22" s="86"/>
      <c r="C22" s="87"/>
      <c r="D22" s="87"/>
    </row>
    <row r="23" spans="1:5" x14ac:dyDescent="0.25">
      <c r="A23" s="88"/>
      <c r="B23" s="88"/>
      <c r="C23" s="88"/>
      <c r="D23" s="88"/>
    </row>
    <row r="24" spans="1:5" x14ac:dyDescent="0.25">
      <c r="A24" s="88"/>
      <c r="B24" s="88"/>
      <c r="C24" s="88"/>
      <c r="D24" s="88"/>
    </row>
    <row r="25" spans="1:5" x14ac:dyDescent="0.25">
      <c r="A25" s="88"/>
      <c r="B25" s="88"/>
      <c r="C25" s="88"/>
      <c r="D25" s="88"/>
    </row>
    <row r="26" spans="1:5" x14ac:dyDescent="0.25">
      <c r="A26" s="88"/>
      <c r="B26" s="88"/>
      <c r="C26" s="88"/>
      <c r="D26" s="88"/>
    </row>
    <row r="27" spans="1:5" x14ac:dyDescent="0.25">
      <c r="A27" s="88"/>
      <c r="B27" s="88"/>
      <c r="C27" s="88"/>
      <c r="D27" s="88"/>
    </row>
    <row r="28" spans="1:5" x14ac:dyDescent="0.25">
      <c r="A28" s="89"/>
      <c r="B28" s="88"/>
      <c r="C28" s="88"/>
      <c r="D28" s="8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topLeftCell="H39" workbookViewId="0">
      <selection activeCell="B3" sqref="B3"/>
    </sheetView>
  </sheetViews>
  <sheetFormatPr defaultRowHeight="15" x14ac:dyDescent="0.25"/>
  <sheetData>
    <row r="1" spans="1:21" x14ac:dyDescent="0.25">
      <c r="B1" s="53" t="s">
        <v>159</v>
      </c>
      <c r="I1" s="53" t="s">
        <v>160</v>
      </c>
      <c r="J1" s="53"/>
      <c r="K1" s="53"/>
      <c r="L1" s="53"/>
      <c r="M1" s="53"/>
      <c r="N1" s="53"/>
      <c r="O1" s="53"/>
      <c r="P1" s="53" t="s">
        <v>179</v>
      </c>
    </row>
    <row r="2" spans="1:21" x14ac:dyDescent="0.25">
      <c r="B2" t="s">
        <v>161</v>
      </c>
      <c r="I2" t="s">
        <v>161</v>
      </c>
      <c r="P2" t="s">
        <v>161</v>
      </c>
    </row>
    <row r="3" spans="1:21" x14ac:dyDescent="0.25">
      <c r="A3" t="s">
        <v>162</v>
      </c>
      <c r="B3" s="52" t="s">
        <v>128</v>
      </c>
      <c r="C3" s="52" t="s">
        <v>126</v>
      </c>
      <c r="D3" s="52" t="s">
        <v>125</v>
      </c>
      <c r="E3" s="52" t="s">
        <v>124</v>
      </c>
      <c r="F3" s="52" t="s">
        <v>127</v>
      </c>
      <c r="G3" s="52" t="s">
        <v>123</v>
      </c>
      <c r="I3" s="52" t="s">
        <v>128</v>
      </c>
      <c r="J3" s="52" t="s">
        <v>126</v>
      </c>
      <c r="K3" s="52" t="s">
        <v>125</v>
      </c>
      <c r="L3" s="52" t="s">
        <v>124</v>
      </c>
      <c r="M3" s="52" t="s">
        <v>127</v>
      </c>
      <c r="N3" s="52" t="s">
        <v>123</v>
      </c>
      <c r="P3" s="52" t="s">
        <v>128</v>
      </c>
      <c r="Q3" s="52" t="s">
        <v>126</v>
      </c>
      <c r="R3" s="52" t="s">
        <v>125</v>
      </c>
      <c r="S3" s="52" t="s">
        <v>124</v>
      </c>
      <c r="T3" s="52" t="s">
        <v>127</v>
      </c>
      <c r="U3" s="52" t="s">
        <v>123</v>
      </c>
    </row>
    <row r="4" spans="1:21" x14ac:dyDescent="0.25">
      <c r="A4">
        <v>1</v>
      </c>
      <c r="B4">
        <v>225</v>
      </c>
      <c r="C4">
        <v>172</v>
      </c>
      <c r="D4">
        <v>198</v>
      </c>
      <c r="E4">
        <v>225</v>
      </c>
      <c r="F4">
        <v>203</v>
      </c>
      <c r="G4">
        <v>132</v>
      </c>
      <c r="I4">
        <v>54.6</v>
      </c>
      <c r="J4">
        <v>51.7</v>
      </c>
      <c r="K4">
        <v>35.200000000000003</v>
      </c>
      <c r="L4">
        <v>94</v>
      </c>
      <c r="M4">
        <v>33.200000000000003</v>
      </c>
      <c r="N4">
        <v>21.9</v>
      </c>
      <c r="P4">
        <v>4.1208791208791204</v>
      </c>
      <c r="Q4">
        <v>3.3268858800773691</v>
      </c>
      <c r="R4">
        <v>5.6249999999999991</v>
      </c>
      <c r="S4">
        <v>2.3936170212765959</v>
      </c>
      <c r="T4" s="50">
        <v>6.1144578313253009</v>
      </c>
      <c r="U4">
        <v>6.02739726027397</v>
      </c>
    </row>
    <row r="5" spans="1:21" x14ac:dyDescent="0.25">
      <c r="A5">
        <v>2</v>
      </c>
      <c r="B5">
        <v>150</v>
      </c>
      <c r="C5">
        <v>85.3</v>
      </c>
      <c r="D5">
        <v>146</v>
      </c>
      <c r="E5">
        <v>178</v>
      </c>
      <c r="F5">
        <v>151</v>
      </c>
      <c r="G5">
        <v>66.900000000000006</v>
      </c>
      <c r="I5">
        <v>30.7</v>
      </c>
      <c r="J5">
        <v>29.8</v>
      </c>
      <c r="K5">
        <v>30.6</v>
      </c>
      <c r="L5">
        <v>44.3</v>
      </c>
      <c r="M5">
        <v>42</v>
      </c>
      <c r="N5">
        <v>32.6</v>
      </c>
      <c r="P5">
        <v>4.8859934853420199</v>
      </c>
      <c r="Q5">
        <v>2.86241610738255</v>
      </c>
      <c r="R5">
        <v>4.7712418300653594</v>
      </c>
      <c r="S5">
        <v>4.0180586907449216</v>
      </c>
      <c r="T5" s="50">
        <v>3.5952380952380953</v>
      </c>
      <c r="U5">
        <v>2.0521472392638036</v>
      </c>
    </row>
    <row r="6" spans="1:21" x14ac:dyDescent="0.25">
      <c r="A6">
        <v>3</v>
      </c>
      <c r="B6">
        <v>188</v>
      </c>
      <c r="C6">
        <v>105</v>
      </c>
      <c r="D6">
        <v>136</v>
      </c>
      <c r="E6">
        <v>165</v>
      </c>
      <c r="F6">
        <v>174</v>
      </c>
      <c r="G6">
        <v>113</v>
      </c>
      <c r="I6">
        <v>34.4</v>
      </c>
      <c r="J6">
        <v>41</v>
      </c>
      <c r="K6">
        <v>41.7</v>
      </c>
      <c r="L6">
        <v>67.599999999999994</v>
      </c>
      <c r="M6">
        <v>23.3</v>
      </c>
      <c r="N6">
        <v>37.799999999999997</v>
      </c>
      <c r="P6">
        <v>5.4651162790697674</v>
      </c>
      <c r="Q6">
        <v>2.5609756097560976</v>
      </c>
      <c r="R6">
        <v>3.2613908872901676</v>
      </c>
      <c r="S6">
        <v>2.440828402366864</v>
      </c>
      <c r="T6" s="50">
        <v>7.4678111587982832</v>
      </c>
      <c r="U6">
        <v>2.9894179894179898</v>
      </c>
    </row>
    <row r="7" spans="1:21" x14ac:dyDescent="0.25">
      <c r="A7">
        <v>4</v>
      </c>
      <c r="B7">
        <v>139</v>
      </c>
      <c r="C7">
        <v>65.8</v>
      </c>
      <c r="D7">
        <v>170</v>
      </c>
      <c r="E7">
        <v>219</v>
      </c>
      <c r="F7">
        <v>185</v>
      </c>
      <c r="G7">
        <v>149</v>
      </c>
      <c r="I7">
        <v>50.7</v>
      </c>
      <c r="J7">
        <v>25.1</v>
      </c>
      <c r="K7">
        <v>37.200000000000003</v>
      </c>
      <c r="L7">
        <v>52</v>
      </c>
      <c r="M7">
        <v>20.3</v>
      </c>
      <c r="N7">
        <v>14.8</v>
      </c>
      <c r="P7">
        <v>2.7416173570019722</v>
      </c>
      <c r="Q7">
        <v>2.6215139442231075</v>
      </c>
      <c r="R7">
        <v>4.5698924731182791</v>
      </c>
      <c r="S7">
        <v>4.2115384615384617</v>
      </c>
      <c r="T7" s="50">
        <v>9.1133004926108363</v>
      </c>
      <c r="U7">
        <v>10.067567567567567</v>
      </c>
    </row>
    <row r="8" spans="1:21" x14ac:dyDescent="0.25">
      <c r="A8">
        <v>5</v>
      </c>
      <c r="B8">
        <v>114</v>
      </c>
      <c r="C8">
        <v>110</v>
      </c>
      <c r="D8">
        <v>223</v>
      </c>
      <c r="E8">
        <v>214</v>
      </c>
      <c r="F8">
        <v>135</v>
      </c>
      <c r="G8">
        <v>69.900000000000006</v>
      </c>
      <c r="I8">
        <v>28.7</v>
      </c>
      <c r="J8">
        <v>38.799999999999997</v>
      </c>
      <c r="K8">
        <v>34.299999999999997</v>
      </c>
      <c r="L8">
        <v>41.7</v>
      </c>
      <c r="M8">
        <v>34.799999999999997</v>
      </c>
      <c r="N8">
        <v>44.9</v>
      </c>
      <c r="P8">
        <v>3.9721254355400699</v>
      </c>
      <c r="Q8">
        <v>2.8350515463917527</v>
      </c>
      <c r="R8">
        <v>6.5014577259475228</v>
      </c>
      <c r="S8">
        <v>5.1318944844124701</v>
      </c>
      <c r="T8" s="50">
        <v>3.8793103448275867</v>
      </c>
      <c r="U8">
        <v>1.556792873051225</v>
      </c>
    </row>
    <row r="9" spans="1:21" x14ac:dyDescent="0.25">
      <c r="A9">
        <v>6</v>
      </c>
      <c r="B9">
        <v>127</v>
      </c>
      <c r="C9">
        <v>258</v>
      </c>
      <c r="D9">
        <v>171</v>
      </c>
      <c r="E9">
        <v>110</v>
      </c>
      <c r="F9">
        <v>133</v>
      </c>
      <c r="G9">
        <v>187</v>
      </c>
      <c r="I9">
        <v>40.200000000000003</v>
      </c>
      <c r="J9">
        <v>39.700000000000003</v>
      </c>
      <c r="K9">
        <v>42.4</v>
      </c>
      <c r="L9">
        <v>82.9</v>
      </c>
      <c r="M9">
        <v>28.2</v>
      </c>
      <c r="N9">
        <v>35.6</v>
      </c>
      <c r="P9">
        <v>3.1592039800995022</v>
      </c>
      <c r="Q9">
        <v>6.4987405541561705</v>
      </c>
      <c r="R9">
        <v>4.033018867924528</v>
      </c>
      <c r="S9">
        <v>1.3268998793727382</v>
      </c>
      <c r="T9" s="50">
        <v>4.7163120567375891</v>
      </c>
      <c r="U9">
        <v>5.2528089887640448</v>
      </c>
    </row>
    <row r="10" spans="1:21" x14ac:dyDescent="0.25">
      <c r="A10">
        <v>7</v>
      </c>
      <c r="B10">
        <v>315</v>
      </c>
      <c r="C10">
        <v>113</v>
      </c>
      <c r="D10">
        <v>118</v>
      </c>
      <c r="E10">
        <v>193</v>
      </c>
      <c r="F10">
        <v>146</v>
      </c>
      <c r="G10">
        <v>179</v>
      </c>
      <c r="I10">
        <v>37.299999999999997</v>
      </c>
      <c r="J10">
        <v>22</v>
      </c>
      <c r="K10">
        <v>37.6</v>
      </c>
      <c r="L10">
        <v>47.5</v>
      </c>
      <c r="M10">
        <v>26.9</v>
      </c>
      <c r="N10">
        <v>32.4</v>
      </c>
      <c r="P10">
        <v>8.4450402144772116</v>
      </c>
      <c r="Q10">
        <v>5.1363636363636367</v>
      </c>
      <c r="R10">
        <v>3.1382978723404253</v>
      </c>
      <c r="S10">
        <v>4.0631578947368423</v>
      </c>
      <c r="T10" s="50">
        <v>5.4275092936802976</v>
      </c>
      <c r="U10">
        <v>5.5246913580246915</v>
      </c>
    </row>
    <row r="11" spans="1:21" x14ac:dyDescent="0.25">
      <c r="A11">
        <v>8</v>
      </c>
      <c r="B11">
        <v>107</v>
      </c>
      <c r="C11">
        <v>162</v>
      </c>
      <c r="D11">
        <v>181</v>
      </c>
      <c r="E11">
        <v>181</v>
      </c>
      <c r="F11">
        <v>184</v>
      </c>
      <c r="G11">
        <v>158</v>
      </c>
      <c r="I11">
        <v>31.2</v>
      </c>
      <c r="J11">
        <v>50.9</v>
      </c>
      <c r="K11">
        <v>29.2</v>
      </c>
      <c r="L11">
        <v>68.3</v>
      </c>
      <c r="M11">
        <v>31.9</v>
      </c>
      <c r="N11">
        <v>30.9</v>
      </c>
      <c r="P11">
        <v>3.4294871794871797</v>
      </c>
      <c r="Q11">
        <v>3.182711198428291</v>
      </c>
      <c r="R11">
        <v>6.1986301369863019</v>
      </c>
      <c r="S11">
        <v>2.6500732064421668</v>
      </c>
      <c r="T11" s="50">
        <v>5.7680250783699059</v>
      </c>
      <c r="U11">
        <v>5.1132686084142396</v>
      </c>
    </row>
    <row r="12" spans="1:21" x14ac:dyDescent="0.25">
      <c r="A12">
        <v>9</v>
      </c>
      <c r="B12">
        <v>75</v>
      </c>
      <c r="C12">
        <v>141</v>
      </c>
      <c r="D12">
        <v>142</v>
      </c>
      <c r="E12">
        <v>86.1</v>
      </c>
      <c r="F12">
        <v>180</v>
      </c>
      <c r="G12">
        <v>63.6</v>
      </c>
      <c r="I12">
        <v>21.9</v>
      </c>
      <c r="J12">
        <v>42.4</v>
      </c>
      <c r="K12">
        <v>37.5</v>
      </c>
      <c r="L12">
        <v>43</v>
      </c>
      <c r="M12">
        <v>27.8</v>
      </c>
      <c r="N12">
        <v>16</v>
      </c>
      <c r="P12">
        <v>3.4246575342465757</v>
      </c>
      <c r="Q12">
        <v>3.3254716981132075</v>
      </c>
      <c r="R12">
        <v>3.7866666666666666</v>
      </c>
      <c r="S12">
        <v>2.0023255813953487</v>
      </c>
      <c r="T12" s="50">
        <v>6.4748201438848918</v>
      </c>
      <c r="U12">
        <v>3.9750000000000001</v>
      </c>
    </row>
    <row r="13" spans="1:21" x14ac:dyDescent="0.25">
      <c r="A13">
        <v>10</v>
      </c>
      <c r="B13">
        <v>219</v>
      </c>
      <c r="C13">
        <v>196</v>
      </c>
      <c r="D13">
        <v>135</v>
      </c>
      <c r="E13">
        <v>173</v>
      </c>
      <c r="F13">
        <v>161</v>
      </c>
      <c r="G13">
        <v>68.599999999999994</v>
      </c>
      <c r="I13">
        <v>34.200000000000003</v>
      </c>
      <c r="J13">
        <v>28.5</v>
      </c>
      <c r="K13">
        <v>35.1</v>
      </c>
      <c r="L13">
        <v>56.5</v>
      </c>
      <c r="M13">
        <v>26.1</v>
      </c>
      <c r="N13">
        <v>31.1</v>
      </c>
      <c r="P13">
        <v>6.4035087719298236</v>
      </c>
      <c r="Q13">
        <v>6.8771929824561404</v>
      </c>
      <c r="R13">
        <v>3.8461538461538458</v>
      </c>
      <c r="S13">
        <v>3.0619469026548671</v>
      </c>
      <c r="T13" s="50">
        <v>6.1685823754789268</v>
      </c>
      <c r="U13">
        <v>2.205787781350482</v>
      </c>
    </row>
    <row r="14" spans="1:21" x14ac:dyDescent="0.25">
      <c r="A14">
        <v>11</v>
      </c>
      <c r="B14">
        <v>154</v>
      </c>
      <c r="C14">
        <v>182</v>
      </c>
      <c r="D14">
        <v>137</v>
      </c>
      <c r="E14">
        <v>172</v>
      </c>
      <c r="F14">
        <v>87.6</v>
      </c>
      <c r="G14">
        <v>174</v>
      </c>
      <c r="I14">
        <v>40.799999999999997</v>
      </c>
      <c r="J14">
        <v>29.4</v>
      </c>
      <c r="K14">
        <v>49.1</v>
      </c>
      <c r="L14">
        <v>63.9</v>
      </c>
      <c r="M14">
        <v>26.4</v>
      </c>
      <c r="N14">
        <v>83.3</v>
      </c>
      <c r="P14">
        <v>3.774509803921569</v>
      </c>
      <c r="Q14">
        <v>6.1904761904761907</v>
      </c>
      <c r="R14">
        <v>2.7902240325865582</v>
      </c>
      <c r="S14">
        <v>2.6917057902973398</v>
      </c>
      <c r="T14" s="50">
        <v>3.3181818181818183</v>
      </c>
      <c r="U14">
        <v>2.0888355342136857</v>
      </c>
    </row>
    <row r="15" spans="1:21" x14ac:dyDescent="0.25">
      <c r="A15">
        <v>12</v>
      </c>
      <c r="B15">
        <v>121</v>
      </c>
      <c r="C15">
        <v>153</v>
      </c>
      <c r="D15">
        <v>98.2</v>
      </c>
      <c r="E15">
        <v>96.1</v>
      </c>
      <c r="F15">
        <v>253</v>
      </c>
      <c r="G15">
        <v>82.7</v>
      </c>
      <c r="I15">
        <v>36.200000000000003</v>
      </c>
      <c r="J15">
        <v>55.1</v>
      </c>
      <c r="K15">
        <v>34.4</v>
      </c>
      <c r="L15">
        <v>45.3</v>
      </c>
      <c r="M15">
        <v>43</v>
      </c>
      <c r="N15">
        <v>27.1</v>
      </c>
      <c r="P15">
        <v>3.3425414364640882</v>
      </c>
      <c r="Q15">
        <v>2.7767695099818512</v>
      </c>
      <c r="R15">
        <v>2.8546511627906979</v>
      </c>
      <c r="S15">
        <v>2.1214128035320088</v>
      </c>
      <c r="T15" s="50">
        <v>5.8837209302325579</v>
      </c>
      <c r="U15">
        <v>3.0516605166051658</v>
      </c>
    </row>
    <row r="16" spans="1:21" x14ac:dyDescent="0.25">
      <c r="A16">
        <v>13</v>
      </c>
      <c r="B16">
        <v>107</v>
      </c>
      <c r="C16">
        <v>83.2</v>
      </c>
      <c r="D16">
        <v>144</v>
      </c>
      <c r="E16">
        <v>153</v>
      </c>
      <c r="F16">
        <v>123</v>
      </c>
      <c r="G16">
        <v>75.8</v>
      </c>
      <c r="I16">
        <v>24.1</v>
      </c>
      <c r="J16">
        <v>27.7</v>
      </c>
      <c r="K16">
        <v>22.3</v>
      </c>
      <c r="L16">
        <v>58.9</v>
      </c>
      <c r="M16">
        <v>39.200000000000003</v>
      </c>
      <c r="N16">
        <v>54.5</v>
      </c>
      <c r="P16">
        <v>4.4398340248962649</v>
      </c>
      <c r="Q16">
        <v>3.0036101083032491</v>
      </c>
      <c r="R16">
        <v>6.4573991031390134</v>
      </c>
      <c r="S16">
        <v>2.5976230899830219</v>
      </c>
      <c r="T16" s="50">
        <v>3.1377551020408161</v>
      </c>
      <c r="U16">
        <v>1.3908256880733945</v>
      </c>
    </row>
    <row r="17" spans="1:21" x14ac:dyDescent="0.25">
      <c r="A17">
        <v>14</v>
      </c>
      <c r="B17">
        <v>157</v>
      </c>
      <c r="C17">
        <v>107</v>
      </c>
      <c r="D17">
        <v>182</v>
      </c>
      <c r="E17">
        <v>176</v>
      </c>
      <c r="F17">
        <v>167</v>
      </c>
      <c r="G17">
        <v>65.400000000000006</v>
      </c>
      <c r="I17">
        <v>43.2</v>
      </c>
      <c r="J17">
        <v>29.5</v>
      </c>
      <c r="K17">
        <v>49.3</v>
      </c>
      <c r="L17">
        <v>79.400000000000006</v>
      </c>
      <c r="M17">
        <v>23.4</v>
      </c>
      <c r="N17">
        <v>48.8</v>
      </c>
      <c r="P17">
        <v>3.6342592592592591</v>
      </c>
      <c r="Q17">
        <v>3.6271186440677967</v>
      </c>
      <c r="R17">
        <v>3.6916835699797161</v>
      </c>
      <c r="S17">
        <v>2.2166246851385387</v>
      </c>
      <c r="T17" s="50">
        <v>7.1367521367521372</v>
      </c>
      <c r="U17">
        <v>1.3401639344262297</v>
      </c>
    </row>
    <row r="18" spans="1:21" x14ac:dyDescent="0.25">
      <c r="A18">
        <v>15</v>
      </c>
      <c r="B18">
        <v>265</v>
      </c>
      <c r="C18">
        <v>105</v>
      </c>
      <c r="D18">
        <v>162</v>
      </c>
      <c r="E18">
        <v>167</v>
      </c>
      <c r="F18">
        <v>236</v>
      </c>
      <c r="G18">
        <v>80</v>
      </c>
      <c r="I18">
        <v>43.3</v>
      </c>
      <c r="J18">
        <v>36.299999999999997</v>
      </c>
      <c r="K18">
        <v>34.4</v>
      </c>
      <c r="L18">
        <v>33</v>
      </c>
      <c r="M18">
        <v>44.7</v>
      </c>
      <c r="N18">
        <v>18.2</v>
      </c>
      <c r="P18">
        <v>6.1200923787528874</v>
      </c>
      <c r="Q18">
        <v>2.8925619834710745</v>
      </c>
      <c r="R18">
        <v>4.7093023255813957</v>
      </c>
      <c r="S18">
        <v>5.0606060606060606</v>
      </c>
      <c r="T18" s="50">
        <v>5.2796420581655479</v>
      </c>
      <c r="U18">
        <v>4.395604395604396</v>
      </c>
    </row>
    <row r="19" spans="1:21" x14ac:dyDescent="0.25">
      <c r="A19">
        <v>16</v>
      </c>
      <c r="B19">
        <v>130</v>
      </c>
      <c r="C19">
        <v>129</v>
      </c>
      <c r="D19">
        <v>88.4</v>
      </c>
      <c r="E19">
        <v>91.7</v>
      </c>
      <c r="F19">
        <v>175</v>
      </c>
      <c r="G19">
        <v>124</v>
      </c>
      <c r="I19">
        <v>25.4</v>
      </c>
      <c r="J19">
        <v>32.9</v>
      </c>
      <c r="K19">
        <v>40.4</v>
      </c>
      <c r="L19">
        <v>86.1</v>
      </c>
      <c r="M19">
        <v>64.599999999999994</v>
      </c>
      <c r="N19">
        <v>61.8</v>
      </c>
      <c r="P19">
        <v>5.1181102362204731</v>
      </c>
      <c r="Q19">
        <v>3.9209726443768997</v>
      </c>
      <c r="R19">
        <v>2.1881188118811883</v>
      </c>
      <c r="S19">
        <v>1.0650406504065042</v>
      </c>
      <c r="T19" s="50">
        <v>2.7089783281733748</v>
      </c>
      <c r="U19">
        <v>2.0064724919093853</v>
      </c>
    </row>
    <row r="20" spans="1:21" x14ac:dyDescent="0.25">
      <c r="A20">
        <v>17</v>
      </c>
      <c r="B20">
        <v>116</v>
      </c>
      <c r="C20">
        <v>262</v>
      </c>
      <c r="D20">
        <v>174</v>
      </c>
      <c r="E20">
        <v>268</v>
      </c>
      <c r="F20">
        <v>157</v>
      </c>
      <c r="G20">
        <v>107</v>
      </c>
      <c r="I20">
        <v>26.7</v>
      </c>
      <c r="J20">
        <v>34.4</v>
      </c>
      <c r="K20">
        <v>38.5</v>
      </c>
      <c r="L20">
        <v>65</v>
      </c>
      <c r="M20">
        <v>40.5</v>
      </c>
      <c r="N20">
        <v>26.8</v>
      </c>
      <c r="P20">
        <v>4.3445692883895131</v>
      </c>
      <c r="Q20">
        <v>7.6162790697674421</v>
      </c>
      <c r="R20">
        <v>4.5194805194805197</v>
      </c>
      <c r="S20">
        <v>4.1230769230769226</v>
      </c>
      <c r="T20" s="50">
        <v>3.8765432098765431</v>
      </c>
      <c r="U20">
        <v>3.9925373134328357</v>
      </c>
    </row>
    <row r="21" spans="1:21" x14ac:dyDescent="0.25">
      <c r="A21">
        <v>18</v>
      </c>
      <c r="B21">
        <v>147</v>
      </c>
      <c r="C21">
        <v>60.6</v>
      </c>
      <c r="D21">
        <v>151</v>
      </c>
      <c r="E21">
        <v>280</v>
      </c>
      <c r="F21">
        <v>103</v>
      </c>
      <c r="G21">
        <v>56.1</v>
      </c>
      <c r="I21">
        <v>35.799999999999997</v>
      </c>
      <c r="J21">
        <v>20.6</v>
      </c>
      <c r="K21">
        <v>34.299999999999997</v>
      </c>
      <c r="L21">
        <v>67.900000000000006</v>
      </c>
      <c r="M21">
        <v>32.799999999999997</v>
      </c>
      <c r="N21">
        <v>16.600000000000001</v>
      </c>
      <c r="P21">
        <v>4.1061452513966481</v>
      </c>
      <c r="Q21">
        <v>2.941747572815534</v>
      </c>
      <c r="R21">
        <v>4.4023323615160352</v>
      </c>
      <c r="S21">
        <v>4.1237113402061851</v>
      </c>
      <c r="T21" s="50">
        <v>3.1402439024390247</v>
      </c>
      <c r="U21">
        <v>3.3795180722891565</v>
      </c>
    </row>
    <row r="22" spans="1:21" x14ac:dyDescent="0.25">
      <c r="A22">
        <v>19</v>
      </c>
      <c r="B22">
        <v>227</v>
      </c>
      <c r="C22">
        <v>189</v>
      </c>
      <c r="D22">
        <v>129</v>
      </c>
      <c r="E22">
        <v>97.9</v>
      </c>
      <c r="F22">
        <v>82.8</v>
      </c>
      <c r="G22">
        <v>65.900000000000006</v>
      </c>
      <c r="I22">
        <v>43.2</v>
      </c>
      <c r="J22">
        <v>30.8</v>
      </c>
      <c r="K22">
        <v>42.4</v>
      </c>
      <c r="L22">
        <v>31</v>
      </c>
      <c r="M22">
        <v>14.9</v>
      </c>
      <c r="N22">
        <v>17.2</v>
      </c>
      <c r="P22">
        <v>5.2546296296296289</v>
      </c>
      <c r="Q22">
        <v>6.1363636363636358</v>
      </c>
      <c r="R22">
        <v>3.0424528301886795</v>
      </c>
      <c r="S22">
        <v>3.1580645161290324</v>
      </c>
      <c r="T22" s="50">
        <v>5.5570469798657713</v>
      </c>
      <c r="U22">
        <v>3.8313953488372099</v>
      </c>
    </row>
    <row r="23" spans="1:21" x14ac:dyDescent="0.25">
      <c r="A23">
        <v>20</v>
      </c>
      <c r="B23">
        <v>154</v>
      </c>
      <c r="C23">
        <v>146</v>
      </c>
      <c r="D23">
        <v>137</v>
      </c>
      <c r="E23">
        <v>126</v>
      </c>
      <c r="F23">
        <v>170</v>
      </c>
      <c r="G23">
        <v>122</v>
      </c>
      <c r="I23">
        <v>29</v>
      </c>
      <c r="J23">
        <v>37.4</v>
      </c>
      <c r="K23">
        <v>33.799999999999997</v>
      </c>
      <c r="L23">
        <v>39</v>
      </c>
      <c r="M23">
        <v>35.9</v>
      </c>
      <c r="N23">
        <v>50.5</v>
      </c>
      <c r="P23">
        <v>5.3103448275862073</v>
      </c>
      <c r="Q23">
        <v>3.9037433155080214</v>
      </c>
      <c r="R23">
        <v>4.053254437869823</v>
      </c>
      <c r="S23">
        <v>3.2307692307692308</v>
      </c>
      <c r="T23" s="50">
        <v>4.7353760445682456</v>
      </c>
      <c r="U23">
        <v>2.4158415841584158</v>
      </c>
    </row>
    <row r="24" spans="1:21" x14ac:dyDescent="0.25">
      <c r="A24">
        <v>21</v>
      </c>
      <c r="B24">
        <v>113</v>
      </c>
      <c r="C24">
        <v>93.5</v>
      </c>
      <c r="D24">
        <v>193</v>
      </c>
      <c r="E24">
        <v>196</v>
      </c>
      <c r="F24">
        <v>140</v>
      </c>
      <c r="G24">
        <v>144</v>
      </c>
      <c r="I24">
        <v>20.6</v>
      </c>
      <c r="J24">
        <v>27.6</v>
      </c>
      <c r="K24">
        <v>41.9</v>
      </c>
      <c r="L24">
        <v>47.5</v>
      </c>
      <c r="M24">
        <v>23.2</v>
      </c>
      <c r="N24">
        <v>14.5</v>
      </c>
      <c r="P24">
        <v>5.4854368932038833</v>
      </c>
      <c r="Q24">
        <v>3.3876811594202896</v>
      </c>
      <c r="R24">
        <v>4.6062052505966591</v>
      </c>
      <c r="S24">
        <v>4.1263157894736846</v>
      </c>
      <c r="T24" s="50">
        <v>6.0344827586206895</v>
      </c>
      <c r="U24">
        <v>9.931034482758621</v>
      </c>
    </row>
    <row r="25" spans="1:21" x14ac:dyDescent="0.25">
      <c r="A25">
        <v>22</v>
      </c>
      <c r="B25">
        <v>192</v>
      </c>
      <c r="C25">
        <v>94.6</v>
      </c>
      <c r="D25">
        <v>154</v>
      </c>
      <c r="E25">
        <v>166</v>
      </c>
      <c r="F25">
        <v>169</v>
      </c>
      <c r="G25">
        <v>198</v>
      </c>
      <c r="I25">
        <v>37.9</v>
      </c>
      <c r="J25">
        <v>18.8</v>
      </c>
      <c r="K25">
        <v>37.9</v>
      </c>
      <c r="L25">
        <v>63.7</v>
      </c>
      <c r="M25">
        <v>33.9</v>
      </c>
      <c r="N25">
        <v>48.5</v>
      </c>
      <c r="P25">
        <v>5.0659630606860162</v>
      </c>
      <c r="Q25">
        <v>5.0319148936170208</v>
      </c>
      <c r="R25">
        <v>4.0633245382585752</v>
      </c>
      <c r="S25">
        <v>2.60596546310832</v>
      </c>
      <c r="T25" s="50">
        <v>4.9852507374631267</v>
      </c>
      <c r="U25">
        <v>4.0824742268041234</v>
      </c>
    </row>
    <row r="26" spans="1:21" x14ac:dyDescent="0.25">
      <c r="A26">
        <v>23</v>
      </c>
      <c r="B26">
        <v>91.2</v>
      </c>
      <c r="C26">
        <v>89.7</v>
      </c>
      <c r="D26">
        <v>288</v>
      </c>
      <c r="E26">
        <v>279</v>
      </c>
      <c r="F26">
        <v>186</v>
      </c>
      <c r="G26">
        <v>50.3</v>
      </c>
      <c r="I26">
        <v>28.8</v>
      </c>
      <c r="J26">
        <v>36.9</v>
      </c>
      <c r="K26">
        <v>45.2</v>
      </c>
      <c r="L26">
        <v>78.400000000000006</v>
      </c>
      <c r="M26">
        <v>54.9</v>
      </c>
      <c r="N26">
        <v>20.9</v>
      </c>
      <c r="P26">
        <v>3.1666666666666665</v>
      </c>
      <c r="Q26">
        <v>2.4308943089430897</v>
      </c>
      <c r="R26">
        <v>6.3716814159292028</v>
      </c>
      <c r="S26">
        <v>3.5586734693877546</v>
      </c>
      <c r="T26" s="50">
        <v>3.3879781420765029</v>
      </c>
      <c r="U26">
        <v>2.4066985645933014</v>
      </c>
    </row>
    <row r="27" spans="1:21" x14ac:dyDescent="0.25">
      <c r="A27">
        <v>24</v>
      </c>
      <c r="B27">
        <v>93.9</v>
      </c>
      <c r="C27">
        <v>232</v>
      </c>
      <c r="D27">
        <v>230</v>
      </c>
      <c r="E27">
        <v>143</v>
      </c>
      <c r="F27">
        <v>144</v>
      </c>
      <c r="G27">
        <v>113</v>
      </c>
      <c r="I27">
        <v>17.399999999999999</v>
      </c>
      <c r="J27">
        <v>54.6</v>
      </c>
      <c r="K27">
        <v>58.8</v>
      </c>
      <c r="L27">
        <v>48.2</v>
      </c>
      <c r="M27">
        <v>26.9</v>
      </c>
      <c r="N27">
        <v>26.7</v>
      </c>
      <c r="P27">
        <v>5.3965517241379315</v>
      </c>
      <c r="Q27">
        <v>4.2490842490842491</v>
      </c>
      <c r="R27">
        <v>3.9115646258503403</v>
      </c>
      <c r="S27">
        <v>2.9668049792531117</v>
      </c>
      <c r="T27" s="50">
        <v>5.3531598513011156</v>
      </c>
      <c r="U27">
        <v>4.2322097378277155</v>
      </c>
    </row>
    <row r="28" spans="1:21" x14ac:dyDescent="0.25">
      <c r="A28">
        <v>25</v>
      </c>
      <c r="B28">
        <v>210</v>
      </c>
      <c r="C28">
        <v>231</v>
      </c>
      <c r="D28">
        <v>181</v>
      </c>
      <c r="E28">
        <v>249</v>
      </c>
      <c r="F28">
        <v>148</v>
      </c>
      <c r="G28">
        <v>122</v>
      </c>
      <c r="I28">
        <v>40.6</v>
      </c>
      <c r="J28">
        <v>37.200000000000003</v>
      </c>
      <c r="K28">
        <v>35.1</v>
      </c>
      <c r="L28">
        <v>79.3</v>
      </c>
      <c r="M28">
        <v>36.9</v>
      </c>
      <c r="N28">
        <v>19.3</v>
      </c>
      <c r="P28">
        <v>5.1724137931034484</v>
      </c>
      <c r="Q28">
        <v>6.2096774193548381</v>
      </c>
      <c r="R28">
        <v>5.1566951566951564</v>
      </c>
      <c r="S28">
        <v>3.1399747793190418</v>
      </c>
      <c r="T28" s="50">
        <v>4.0108401084010845</v>
      </c>
      <c r="U28">
        <v>6.3212435233160615</v>
      </c>
    </row>
    <row r="29" spans="1:21" x14ac:dyDescent="0.25">
      <c r="A29">
        <v>26</v>
      </c>
      <c r="B29">
        <v>104</v>
      </c>
      <c r="C29">
        <v>138</v>
      </c>
      <c r="D29">
        <v>221</v>
      </c>
      <c r="E29">
        <v>213</v>
      </c>
      <c r="F29">
        <v>152</v>
      </c>
      <c r="G29">
        <v>61.2</v>
      </c>
      <c r="I29">
        <v>23.3</v>
      </c>
      <c r="J29">
        <v>35</v>
      </c>
      <c r="K29">
        <v>48.8</v>
      </c>
      <c r="L29">
        <v>52.4</v>
      </c>
      <c r="M29">
        <v>38.700000000000003</v>
      </c>
      <c r="N29">
        <v>48.3</v>
      </c>
      <c r="P29">
        <v>4.4635193133047206</v>
      </c>
      <c r="Q29">
        <v>3.9428571428571431</v>
      </c>
      <c r="R29">
        <v>4.528688524590164</v>
      </c>
      <c r="S29">
        <v>4.0648854961832059</v>
      </c>
      <c r="T29" s="50">
        <v>3.9276485788113691</v>
      </c>
      <c r="U29">
        <v>1.2670807453416151</v>
      </c>
    </row>
    <row r="30" spans="1:21" x14ac:dyDescent="0.25">
      <c r="A30">
        <v>27</v>
      </c>
      <c r="B30">
        <v>171</v>
      </c>
      <c r="C30">
        <v>117</v>
      </c>
      <c r="D30">
        <v>300</v>
      </c>
      <c r="E30">
        <v>308</v>
      </c>
      <c r="F30">
        <v>165</v>
      </c>
      <c r="G30">
        <v>150</v>
      </c>
      <c r="I30">
        <v>29.7</v>
      </c>
      <c r="J30">
        <v>35.299999999999997</v>
      </c>
      <c r="K30">
        <v>57.4</v>
      </c>
      <c r="L30">
        <v>75.8</v>
      </c>
      <c r="M30">
        <v>39.6</v>
      </c>
      <c r="N30">
        <v>58.8</v>
      </c>
      <c r="P30">
        <v>5.7575757575757578</v>
      </c>
      <c r="Q30">
        <v>3.3144475920679888</v>
      </c>
      <c r="R30">
        <v>5.2264808362369335</v>
      </c>
      <c r="S30">
        <v>4.0633245382585752</v>
      </c>
      <c r="T30" s="50">
        <v>4.1666666666666661</v>
      </c>
      <c r="U30">
        <v>2.5510204081632653</v>
      </c>
    </row>
    <row r="31" spans="1:21" x14ac:dyDescent="0.25">
      <c r="A31">
        <v>28</v>
      </c>
      <c r="B31">
        <v>177</v>
      </c>
      <c r="C31">
        <v>189</v>
      </c>
      <c r="D31">
        <v>244</v>
      </c>
      <c r="E31">
        <v>115</v>
      </c>
      <c r="F31">
        <v>105</v>
      </c>
      <c r="G31">
        <v>180</v>
      </c>
      <c r="I31">
        <v>31.6</v>
      </c>
      <c r="J31">
        <v>42.7</v>
      </c>
      <c r="K31">
        <v>43.5</v>
      </c>
      <c r="L31">
        <v>57.2</v>
      </c>
      <c r="M31">
        <v>31.3</v>
      </c>
      <c r="N31">
        <v>75.7</v>
      </c>
      <c r="P31">
        <v>5.6012658227848098</v>
      </c>
      <c r="Q31">
        <v>4.4262295081967213</v>
      </c>
      <c r="R31">
        <v>5.6091954022988508</v>
      </c>
      <c r="S31">
        <v>2.0104895104895104</v>
      </c>
      <c r="T31" s="50">
        <v>3.3546325878594248</v>
      </c>
      <c r="U31">
        <v>2.3778071334214004</v>
      </c>
    </row>
    <row r="32" spans="1:21" x14ac:dyDescent="0.25">
      <c r="A32">
        <v>29</v>
      </c>
      <c r="B32">
        <v>155</v>
      </c>
      <c r="C32">
        <v>103</v>
      </c>
      <c r="D32">
        <v>144</v>
      </c>
      <c r="E32">
        <v>201</v>
      </c>
      <c r="F32">
        <v>118</v>
      </c>
      <c r="G32">
        <v>101</v>
      </c>
      <c r="I32">
        <v>22.3</v>
      </c>
      <c r="J32">
        <v>28.3</v>
      </c>
      <c r="K32">
        <v>31.6</v>
      </c>
      <c r="L32">
        <v>67.5</v>
      </c>
      <c r="M32">
        <v>29.2</v>
      </c>
      <c r="N32">
        <v>12.1</v>
      </c>
      <c r="P32">
        <v>6.9506726457399104</v>
      </c>
      <c r="Q32">
        <v>3.6395759717314489</v>
      </c>
      <c r="R32">
        <v>4.5569620253164551</v>
      </c>
      <c r="S32">
        <v>2.9777777777777779</v>
      </c>
      <c r="T32" s="50">
        <v>4.0410958904109586</v>
      </c>
      <c r="U32">
        <v>8.3471074380165291</v>
      </c>
    </row>
    <row r="33" spans="1:21" x14ac:dyDescent="0.25">
      <c r="A33">
        <v>30</v>
      </c>
      <c r="B33">
        <v>184</v>
      </c>
      <c r="C33">
        <v>200</v>
      </c>
      <c r="D33">
        <v>90.6</v>
      </c>
      <c r="E33">
        <v>248</v>
      </c>
      <c r="F33">
        <v>186</v>
      </c>
      <c r="G33">
        <v>63.2</v>
      </c>
      <c r="I33">
        <v>35.1</v>
      </c>
      <c r="J33">
        <v>39.5</v>
      </c>
      <c r="K33">
        <v>29.1</v>
      </c>
      <c r="L33">
        <v>57.1</v>
      </c>
      <c r="M33">
        <v>29.9</v>
      </c>
      <c r="N33">
        <v>21.6</v>
      </c>
      <c r="P33">
        <v>5.2421652421652416</v>
      </c>
      <c r="Q33">
        <v>5.0632911392405067</v>
      </c>
      <c r="R33">
        <v>3.1134020618556697</v>
      </c>
      <c r="S33">
        <v>4.3432574430823117</v>
      </c>
      <c r="T33" s="50">
        <v>6.2207357859531776</v>
      </c>
      <c r="U33">
        <v>2.925925925925926</v>
      </c>
    </row>
    <row r="34" spans="1:21" x14ac:dyDescent="0.25">
      <c r="A34">
        <v>31</v>
      </c>
      <c r="B34">
        <v>164</v>
      </c>
      <c r="C34">
        <v>160</v>
      </c>
      <c r="D34">
        <v>273</v>
      </c>
      <c r="E34">
        <v>142</v>
      </c>
      <c r="F34">
        <v>156</v>
      </c>
      <c r="G34">
        <v>133</v>
      </c>
      <c r="I34">
        <v>34.799999999999997</v>
      </c>
      <c r="J34">
        <v>31.5</v>
      </c>
      <c r="K34">
        <v>42.8</v>
      </c>
      <c r="L34">
        <v>26.4</v>
      </c>
      <c r="M34">
        <v>22.5</v>
      </c>
      <c r="N34">
        <v>38.1</v>
      </c>
      <c r="P34">
        <v>4.7126436781609202</v>
      </c>
      <c r="Q34">
        <v>5.0793650793650791</v>
      </c>
      <c r="R34">
        <v>6.378504672897197</v>
      </c>
      <c r="S34">
        <v>5.3787878787878789</v>
      </c>
      <c r="T34" s="50">
        <v>6.9333333333333336</v>
      </c>
      <c r="U34">
        <v>3.4908136482939631</v>
      </c>
    </row>
    <row r="35" spans="1:21" x14ac:dyDescent="0.25">
      <c r="A35">
        <v>32</v>
      </c>
      <c r="B35">
        <v>175</v>
      </c>
      <c r="C35">
        <v>226</v>
      </c>
      <c r="D35">
        <v>288</v>
      </c>
      <c r="E35">
        <v>84.5</v>
      </c>
      <c r="F35">
        <v>174</v>
      </c>
      <c r="G35">
        <v>50.6</v>
      </c>
      <c r="I35">
        <v>33.4</v>
      </c>
      <c r="J35">
        <v>49.7</v>
      </c>
      <c r="K35">
        <v>37.200000000000003</v>
      </c>
      <c r="L35">
        <v>55.5</v>
      </c>
      <c r="M35">
        <v>34.799999999999997</v>
      </c>
      <c r="N35">
        <v>22.5</v>
      </c>
      <c r="P35">
        <v>5.2395209580838324</v>
      </c>
      <c r="Q35">
        <v>4.5472837022132797</v>
      </c>
      <c r="R35">
        <v>7.7419354838709671</v>
      </c>
      <c r="S35">
        <v>1.5225225225225225</v>
      </c>
      <c r="T35" s="50">
        <v>5</v>
      </c>
      <c r="U35">
        <v>2.2488888888888892</v>
      </c>
    </row>
    <row r="36" spans="1:21" x14ac:dyDescent="0.25">
      <c r="A36">
        <v>33</v>
      </c>
      <c r="B36">
        <v>112</v>
      </c>
      <c r="C36">
        <v>201</v>
      </c>
      <c r="E36">
        <v>427</v>
      </c>
      <c r="F36">
        <v>140</v>
      </c>
      <c r="G36">
        <v>48.5</v>
      </c>
      <c r="I36">
        <v>25.9</v>
      </c>
      <c r="J36">
        <v>49.9</v>
      </c>
      <c r="L36">
        <v>77</v>
      </c>
      <c r="M36">
        <v>56.3</v>
      </c>
      <c r="N36">
        <v>31.7</v>
      </c>
      <c r="P36">
        <v>4.3243243243243246</v>
      </c>
      <c r="Q36">
        <v>4.0280561122244487</v>
      </c>
      <c r="S36">
        <v>5.5454545454545459</v>
      </c>
      <c r="T36" s="50">
        <v>2.4866785079928952</v>
      </c>
      <c r="U36">
        <v>1.5299684542586751</v>
      </c>
    </row>
    <row r="37" spans="1:21" x14ac:dyDescent="0.25">
      <c r="A37">
        <v>34</v>
      </c>
      <c r="B37">
        <v>81.099999999999994</v>
      </c>
      <c r="C37">
        <v>164</v>
      </c>
      <c r="E37">
        <v>149</v>
      </c>
      <c r="F37">
        <v>90.7</v>
      </c>
      <c r="G37">
        <v>82.8</v>
      </c>
      <c r="I37">
        <v>19.7</v>
      </c>
      <c r="J37">
        <v>45</v>
      </c>
      <c r="L37">
        <v>61</v>
      </c>
      <c r="M37">
        <v>36</v>
      </c>
      <c r="N37">
        <v>47</v>
      </c>
      <c r="P37">
        <v>4.1167512690355332</v>
      </c>
      <c r="Q37">
        <v>3.6444444444444444</v>
      </c>
      <c r="S37">
        <v>2.442622950819672</v>
      </c>
      <c r="T37" s="50">
        <v>2.5194444444444444</v>
      </c>
      <c r="U37">
        <v>1.7617021276595743</v>
      </c>
    </row>
    <row r="38" spans="1:21" x14ac:dyDescent="0.25">
      <c r="A38">
        <v>35</v>
      </c>
      <c r="B38">
        <v>210</v>
      </c>
      <c r="C38">
        <v>107</v>
      </c>
      <c r="E38">
        <v>159</v>
      </c>
      <c r="F38">
        <v>82.9</v>
      </c>
      <c r="G38">
        <v>105</v>
      </c>
      <c r="I38">
        <v>53.1</v>
      </c>
      <c r="J38">
        <v>31.2</v>
      </c>
      <c r="L38">
        <v>69.900000000000006</v>
      </c>
      <c r="M38">
        <v>15.4</v>
      </c>
      <c r="N38">
        <v>29.5</v>
      </c>
      <c r="P38">
        <v>3.9548022598870056</v>
      </c>
      <c r="Q38">
        <v>3.4294871794871797</v>
      </c>
      <c r="S38">
        <v>2.2746781115879826</v>
      </c>
      <c r="T38" s="50">
        <v>5.383116883116883</v>
      </c>
      <c r="U38">
        <v>3.5593220338983049</v>
      </c>
    </row>
    <row r="39" spans="1:21" x14ac:dyDescent="0.25">
      <c r="A39">
        <v>36</v>
      </c>
      <c r="B39">
        <v>87.2</v>
      </c>
      <c r="C39">
        <v>132</v>
      </c>
      <c r="E39">
        <v>167</v>
      </c>
      <c r="F39">
        <v>125</v>
      </c>
      <c r="G39">
        <v>88.5</v>
      </c>
      <c r="I39">
        <v>14.9</v>
      </c>
      <c r="J39">
        <v>32.299999999999997</v>
      </c>
      <c r="L39">
        <v>80.099999999999994</v>
      </c>
      <c r="M39">
        <v>38.299999999999997</v>
      </c>
      <c r="N39">
        <v>87.2</v>
      </c>
      <c r="P39">
        <v>5.852348993288591</v>
      </c>
      <c r="Q39">
        <v>4.0866873065015481</v>
      </c>
      <c r="S39">
        <v>2.0848938826466918</v>
      </c>
      <c r="T39" s="50">
        <v>3.2637075718015667</v>
      </c>
      <c r="U39">
        <v>1.0149082568807339</v>
      </c>
    </row>
    <row r="40" spans="1:21" x14ac:dyDescent="0.25">
      <c r="A40">
        <v>37</v>
      </c>
      <c r="C40">
        <v>158</v>
      </c>
      <c r="F40">
        <v>168</v>
      </c>
      <c r="G40">
        <v>198</v>
      </c>
      <c r="J40">
        <v>39.5</v>
      </c>
      <c r="M40">
        <v>29.9</v>
      </c>
      <c r="N40">
        <v>49.9</v>
      </c>
      <c r="Q40">
        <v>4</v>
      </c>
      <c r="T40" s="50">
        <v>5.6187290969899673</v>
      </c>
      <c r="U40">
        <v>3.9679358717434869</v>
      </c>
    </row>
    <row r="41" spans="1:21" x14ac:dyDescent="0.25">
      <c r="A41">
        <v>38</v>
      </c>
      <c r="C41">
        <v>203</v>
      </c>
      <c r="F41">
        <v>79.7</v>
      </c>
      <c r="G41">
        <v>60.3</v>
      </c>
      <c r="J41">
        <v>32.6</v>
      </c>
      <c r="M41">
        <v>13.5</v>
      </c>
      <c r="N41">
        <v>40.299999999999997</v>
      </c>
      <c r="Q41">
        <v>6.2269938650306749</v>
      </c>
      <c r="T41" s="50">
        <v>5.9037037037037043</v>
      </c>
      <c r="U41">
        <v>1.4962779156327544</v>
      </c>
    </row>
    <row r="42" spans="1:21" x14ac:dyDescent="0.25">
      <c r="A42">
        <v>39</v>
      </c>
      <c r="C42">
        <v>175</v>
      </c>
      <c r="F42">
        <v>122</v>
      </c>
      <c r="J42">
        <v>42.9</v>
      </c>
      <c r="M42">
        <v>27.5</v>
      </c>
      <c r="Q42">
        <v>4.0792540792540795</v>
      </c>
      <c r="T42" s="50">
        <v>4.4363636363636365</v>
      </c>
    </row>
    <row r="43" spans="1:21" x14ac:dyDescent="0.25">
      <c r="A43">
        <v>40</v>
      </c>
      <c r="C43">
        <v>153</v>
      </c>
      <c r="F43">
        <v>106</v>
      </c>
      <c r="J43">
        <v>46.8</v>
      </c>
      <c r="M43">
        <v>26.9</v>
      </c>
      <c r="Q43">
        <v>3.2692307692307696</v>
      </c>
      <c r="T43" s="50">
        <v>3.9405204460966545</v>
      </c>
    </row>
    <row r="44" spans="1:21" x14ac:dyDescent="0.25">
      <c r="A44">
        <v>41</v>
      </c>
      <c r="C44">
        <v>70.900000000000006</v>
      </c>
      <c r="F44">
        <v>246</v>
      </c>
      <c r="J44">
        <v>30.8</v>
      </c>
      <c r="M44">
        <v>34.6</v>
      </c>
      <c r="Q44">
        <v>2.301948051948052</v>
      </c>
      <c r="T44" s="50">
        <v>7.1098265895953752</v>
      </c>
    </row>
    <row r="45" spans="1:21" x14ac:dyDescent="0.25">
      <c r="A45">
        <v>42</v>
      </c>
      <c r="C45">
        <v>181</v>
      </c>
      <c r="F45">
        <v>132</v>
      </c>
      <c r="J45">
        <v>51.5</v>
      </c>
      <c r="M45">
        <v>25.9</v>
      </c>
      <c r="Q45">
        <v>3.5145631067961167</v>
      </c>
      <c r="T45" s="50">
        <v>5.096525096525097</v>
      </c>
    </row>
    <row r="46" spans="1:21" x14ac:dyDescent="0.25">
      <c r="A46">
        <v>43</v>
      </c>
      <c r="C46">
        <v>214</v>
      </c>
      <c r="F46">
        <v>109</v>
      </c>
      <c r="J46">
        <v>43.1</v>
      </c>
      <c r="M46">
        <v>15</v>
      </c>
      <c r="Q46">
        <v>4.9651972157772617</v>
      </c>
      <c r="T46" s="50">
        <v>7.2666666666666666</v>
      </c>
    </row>
    <row r="47" spans="1:21" x14ac:dyDescent="0.25">
      <c r="A47">
        <v>44</v>
      </c>
      <c r="C47">
        <v>296</v>
      </c>
      <c r="J47">
        <v>50.2</v>
      </c>
      <c r="Q47">
        <v>5.8964143426294822</v>
      </c>
    </row>
    <row r="48" spans="1:21" x14ac:dyDescent="0.25">
      <c r="A48">
        <v>45</v>
      </c>
      <c r="C48">
        <v>163</v>
      </c>
      <c r="J48">
        <v>40.6</v>
      </c>
      <c r="Q48">
        <v>4.0147783251231521</v>
      </c>
    </row>
    <row r="49" spans="1:21" x14ac:dyDescent="0.25">
      <c r="A49">
        <v>46</v>
      </c>
      <c r="C49">
        <v>118</v>
      </c>
      <c r="J49">
        <v>32.6</v>
      </c>
      <c r="Q49">
        <v>3.6196319018404908</v>
      </c>
    </row>
    <row r="51" spans="1:21" x14ac:dyDescent="0.25">
      <c r="A51" t="s">
        <v>184</v>
      </c>
      <c r="B51">
        <f>AVERAGE(B4:B50)</f>
        <v>154.37222222222223</v>
      </c>
      <c r="C51">
        <f t="shared" ref="C51:G51" si="0">AVERAGE(C4:C50)</f>
        <v>152.92608695652171</v>
      </c>
      <c r="D51">
        <f t="shared" si="0"/>
        <v>175.91250000000002</v>
      </c>
      <c r="E51">
        <f t="shared" si="0"/>
        <v>183.84166666666664</v>
      </c>
      <c r="F51">
        <f t="shared" si="0"/>
        <v>150.01627906976742</v>
      </c>
      <c r="G51">
        <f t="shared" si="0"/>
        <v>107.61315789473683</v>
      </c>
      <c r="I51">
        <f t="shared" ref="I51:J51" si="1">AVERAGE(I4:I50)</f>
        <v>32.797222222222224</v>
      </c>
      <c r="J51">
        <f t="shared" si="1"/>
        <v>37.176086956521729</v>
      </c>
      <c r="K51">
        <f t="shared" ref="K51" si="2">AVERAGE(K4:K50)</f>
        <v>39.031249999999986</v>
      </c>
      <c r="L51">
        <f t="shared" ref="L51" si="3">AVERAGE(L4:L50)</f>
        <v>60.119444444444447</v>
      </c>
      <c r="M51">
        <f t="shared" ref="M51" si="4">AVERAGE(M4:M50)</f>
        <v>32.116279069767444</v>
      </c>
      <c r="N51">
        <f t="shared" ref="N51" si="5">AVERAGE(N4:N50)</f>
        <v>36.721052631578942</v>
      </c>
      <c r="P51">
        <f t="shared" ref="P51" si="6">AVERAGE(P4:P50)</f>
        <v>4.7776468860205101</v>
      </c>
      <c r="Q51">
        <f t="shared" ref="Q51" si="7">AVERAGE(Q4:Q50)</f>
        <v>4.1442598847578127</v>
      </c>
      <c r="R51">
        <f t="shared" ref="R51" si="8">AVERAGE(R4:R50)</f>
        <v>4.5532902954969661</v>
      </c>
      <c r="S51">
        <f t="shared" ref="S51" si="9">AVERAGE(S4:S50)</f>
        <v>3.1887612431455197</v>
      </c>
      <c r="T51">
        <f t="shared" ref="T51" si="10">AVERAGE(T4:T50)</f>
        <v>4.9753654526846951</v>
      </c>
      <c r="U51">
        <f t="shared" ref="U51" si="11">AVERAGE(U4:U50)</f>
        <v>3.5834251033974431</v>
      </c>
    </row>
    <row r="52" spans="1:21" x14ac:dyDescent="0.25">
      <c r="A52" t="s">
        <v>185</v>
      </c>
      <c r="B52">
        <f>STDEV(B4:B50)</f>
        <v>54.415730977151902</v>
      </c>
      <c r="C52">
        <f t="shared" ref="C52:G52" si="12">STDEV(C4:C50)</f>
        <v>55.990036553271892</v>
      </c>
      <c r="D52">
        <f t="shared" si="12"/>
        <v>57.049925786613088</v>
      </c>
      <c r="E52">
        <f t="shared" si="12"/>
        <v>71.282269384268631</v>
      </c>
      <c r="F52">
        <f t="shared" si="12"/>
        <v>41.681210396421427</v>
      </c>
      <c r="G52">
        <f t="shared" si="12"/>
        <v>46.287504420025243</v>
      </c>
      <c r="I52">
        <f t="shared" ref="I52" si="13">STDEV(I4:I50)</f>
        <v>9.6699382805272371</v>
      </c>
      <c r="J52">
        <f t="shared" ref="J52:U52" si="14">STDEV(J4:J50)</f>
        <v>9.178869085086701</v>
      </c>
      <c r="K52">
        <f t="shared" si="14"/>
        <v>7.8646386008882541</v>
      </c>
      <c r="L52">
        <f t="shared" si="14"/>
        <v>16.595417946692272</v>
      </c>
      <c r="M52">
        <f t="shared" si="14"/>
        <v>10.705471014138128</v>
      </c>
      <c r="N52">
        <f t="shared" si="14"/>
        <v>19.069306849670355</v>
      </c>
      <c r="P52">
        <f t="shared" si="14"/>
        <v>1.1797211983472224</v>
      </c>
      <c r="Q52">
        <f t="shared" si="14"/>
        <v>1.3035197161288066</v>
      </c>
      <c r="R52">
        <f t="shared" si="14"/>
        <v>1.3042293003244729</v>
      </c>
      <c r="S52">
        <f t="shared" si="14"/>
        <v>1.1530512497713237</v>
      </c>
      <c r="T52">
        <f t="shared" si="14"/>
        <v>1.5217506468562982</v>
      </c>
      <c r="U52">
        <f t="shared" si="14"/>
        <v>2.2311338041819484</v>
      </c>
    </row>
    <row r="53" spans="1:21" x14ac:dyDescent="0.25">
      <c r="A53" t="s">
        <v>183</v>
      </c>
      <c r="B53">
        <v>36</v>
      </c>
      <c r="C53">
        <v>46</v>
      </c>
      <c r="D53">
        <v>32</v>
      </c>
      <c r="E53">
        <v>36</v>
      </c>
      <c r="F53">
        <v>43</v>
      </c>
      <c r="G53">
        <v>41</v>
      </c>
    </row>
    <row r="55" spans="1:21" x14ac:dyDescent="0.25">
      <c r="B55">
        <f>MAX(B4:G50)</f>
        <v>427</v>
      </c>
      <c r="C55" t="s">
        <v>132</v>
      </c>
      <c r="I55">
        <f>MAX(I4:N50)</f>
        <v>94</v>
      </c>
      <c r="J55" t="s">
        <v>132</v>
      </c>
      <c r="P55">
        <f>MAX(P4:U50)</f>
        <v>10.067567567567567</v>
      </c>
      <c r="Q55" t="s">
        <v>132</v>
      </c>
    </row>
    <row r="56" spans="1:21" x14ac:dyDescent="0.25">
      <c r="B56">
        <f>MAX(B4:F50)</f>
        <v>427</v>
      </c>
      <c r="C56" t="s">
        <v>131</v>
      </c>
      <c r="I56">
        <f>MAX(I4:M50)</f>
        <v>94</v>
      </c>
      <c r="J56" t="s">
        <v>131</v>
      </c>
      <c r="P56">
        <f>MAX(P4:T50)</f>
        <v>9.1133004926108363</v>
      </c>
      <c r="Q56" t="s">
        <v>131</v>
      </c>
    </row>
    <row r="57" spans="1:21" x14ac:dyDescent="0.25">
      <c r="B57">
        <f>MIN(B4:G50)</f>
        <v>48.5</v>
      </c>
      <c r="C57" t="s">
        <v>130</v>
      </c>
      <c r="I57">
        <f>MIN(I4:N50)</f>
        <v>12.1</v>
      </c>
      <c r="J57" t="s">
        <v>130</v>
      </c>
      <c r="P57">
        <f>MIN(P4:U50)</f>
        <v>1.0149082568807339</v>
      </c>
      <c r="Q57" t="s">
        <v>130</v>
      </c>
    </row>
    <row r="58" spans="1:21" x14ac:dyDescent="0.25">
      <c r="B58">
        <f>MIN(B4:F50)</f>
        <v>60.6</v>
      </c>
      <c r="C58" t="s">
        <v>129</v>
      </c>
      <c r="I58">
        <f>MIN(I4:M50)</f>
        <v>13.5</v>
      </c>
      <c r="J58" t="s">
        <v>129</v>
      </c>
      <c r="P58">
        <f>MIN(P4:T50)</f>
        <v>1.0650406504065042</v>
      </c>
      <c r="Q58" t="s">
        <v>129</v>
      </c>
    </row>
    <row r="60" spans="1:21" x14ac:dyDescent="0.25">
      <c r="A60" s="53" t="s">
        <v>163</v>
      </c>
    </row>
    <row r="61" spans="1:21" x14ac:dyDescent="0.25">
      <c r="B61" t="s">
        <v>35</v>
      </c>
    </row>
    <row r="62" spans="1:21" x14ac:dyDescent="0.25">
      <c r="A62">
        <v>1</v>
      </c>
      <c r="B62">
        <f t="shared" ref="B62:G71" si="15">(B4-$B$57)/($B$55-$B$57)</f>
        <v>0.46631439894319682</v>
      </c>
      <c r="C62">
        <f t="shared" si="15"/>
        <v>0.32628797886393657</v>
      </c>
      <c r="D62">
        <f t="shared" si="15"/>
        <v>0.39498018494055481</v>
      </c>
      <c r="E62">
        <f t="shared" si="15"/>
        <v>0.46631439894319682</v>
      </c>
      <c r="F62">
        <f t="shared" si="15"/>
        <v>0.40819022457067372</v>
      </c>
      <c r="G62">
        <f t="shared" si="15"/>
        <v>0.22060766182298547</v>
      </c>
      <c r="I62">
        <f t="shared" ref="I62:N71" si="16">(I4-$I$57)/($I$55-$I$57)</f>
        <v>0.51892551892551886</v>
      </c>
      <c r="J62">
        <f t="shared" si="16"/>
        <v>0.48351648351648352</v>
      </c>
      <c r="K62">
        <f t="shared" si="16"/>
        <v>0.28205128205128205</v>
      </c>
      <c r="L62">
        <f t="shared" si="16"/>
        <v>1</v>
      </c>
      <c r="M62">
        <f t="shared" si="16"/>
        <v>0.2576312576312576</v>
      </c>
      <c r="N62">
        <f t="shared" si="16"/>
        <v>0.11965811965811964</v>
      </c>
      <c r="P62">
        <f t="shared" ref="P62:U71" si="17">(P4-$P$57)/($P$55-$P$57)</f>
        <v>0.34310038160076678</v>
      </c>
      <c r="Q62">
        <f t="shared" si="17"/>
        <v>0.25539209461547974</v>
      </c>
      <c r="R62">
        <f t="shared" si="17"/>
        <v>0.50925276042112466</v>
      </c>
      <c r="S62">
        <f t="shared" si="17"/>
        <v>0.15229875742349772</v>
      </c>
      <c r="T62">
        <f t="shared" si="17"/>
        <v>0.56332061104127207</v>
      </c>
      <c r="U62">
        <f t="shared" si="17"/>
        <v>0.55370348439777251</v>
      </c>
    </row>
    <row r="63" spans="1:21" x14ac:dyDescent="0.25">
      <c r="A63">
        <v>2</v>
      </c>
      <c r="B63">
        <f t="shared" si="15"/>
        <v>0.26816380449141347</v>
      </c>
      <c r="C63">
        <f t="shared" si="15"/>
        <v>9.7225891677675022E-2</v>
      </c>
      <c r="D63">
        <f t="shared" si="15"/>
        <v>0.25759577278731838</v>
      </c>
      <c r="E63">
        <f t="shared" si="15"/>
        <v>0.34214002642007924</v>
      </c>
      <c r="F63">
        <f t="shared" si="15"/>
        <v>0.27080581241743723</v>
      </c>
      <c r="G63">
        <f t="shared" si="15"/>
        <v>4.8612945838837532E-2</v>
      </c>
      <c r="I63">
        <f t="shared" si="16"/>
        <v>0.2271062271062271</v>
      </c>
      <c r="J63">
        <f t="shared" si="16"/>
        <v>0.21611721611721613</v>
      </c>
      <c r="K63">
        <f t="shared" si="16"/>
        <v>0.22588522588522586</v>
      </c>
      <c r="L63">
        <f t="shared" si="16"/>
        <v>0.3931623931623931</v>
      </c>
      <c r="M63">
        <f t="shared" si="16"/>
        <v>0.36507936507936506</v>
      </c>
      <c r="N63">
        <f t="shared" si="16"/>
        <v>0.2503052503052503</v>
      </c>
      <c r="P63">
        <f t="shared" si="17"/>
        <v>0.42761856992578945</v>
      </c>
      <c r="Q63">
        <f t="shared" si="17"/>
        <v>0.20408454434166087</v>
      </c>
      <c r="R63">
        <f t="shared" si="17"/>
        <v>0.41494255381401618</v>
      </c>
      <c r="S63">
        <f t="shared" si="17"/>
        <v>0.33174234562422039</v>
      </c>
      <c r="T63">
        <f t="shared" si="17"/>
        <v>0.28503556245745754</v>
      </c>
      <c r="U63">
        <f t="shared" si="17"/>
        <v>0.11457837379990538</v>
      </c>
    </row>
    <row r="64" spans="1:21" x14ac:dyDescent="0.25">
      <c r="A64">
        <v>3</v>
      </c>
      <c r="B64">
        <f t="shared" si="15"/>
        <v>0.36856010568031705</v>
      </c>
      <c r="C64">
        <f t="shared" si="15"/>
        <v>0.14927344782034346</v>
      </c>
      <c r="D64">
        <f t="shared" si="15"/>
        <v>0.23117569352708059</v>
      </c>
      <c r="E64">
        <f t="shared" si="15"/>
        <v>0.30779392338177014</v>
      </c>
      <c r="F64">
        <f t="shared" si="15"/>
        <v>0.33157199471598414</v>
      </c>
      <c r="G64">
        <f t="shared" si="15"/>
        <v>0.17040951122853368</v>
      </c>
      <c r="I64">
        <f t="shared" si="16"/>
        <v>0.2722832722832722</v>
      </c>
      <c r="J64">
        <f t="shared" si="16"/>
        <v>0.35286935286935284</v>
      </c>
      <c r="K64">
        <f t="shared" si="16"/>
        <v>0.36141636141636141</v>
      </c>
      <c r="L64">
        <f t="shared" si="16"/>
        <v>0.67765567765567747</v>
      </c>
      <c r="M64">
        <f t="shared" si="16"/>
        <v>0.13675213675213677</v>
      </c>
      <c r="N64">
        <f t="shared" si="16"/>
        <v>0.31379731379731374</v>
      </c>
      <c r="P64">
        <f t="shared" si="17"/>
        <v>0.49159124070155608</v>
      </c>
      <c r="Q64">
        <f t="shared" si="17"/>
        <v>0.17078598672659673</v>
      </c>
      <c r="R64">
        <f t="shared" si="17"/>
        <v>0.24815720478483255</v>
      </c>
      <c r="S64">
        <f t="shared" si="17"/>
        <v>0.1575139521491552</v>
      </c>
      <c r="T64">
        <f t="shared" si="17"/>
        <v>0.71281848575697282</v>
      </c>
      <c r="U64">
        <f t="shared" si="17"/>
        <v>0.21811377903135162</v>
      </c>
    </row>
    <row r="65" spans="1:21" x14ac:dyDescent="0.25">
      <c r="A65">
        <v>4</v>
      </c>
      <c r="B65">
        <f t="shared" si="15"/>
        <v>0.23910171730515192</v>
      </c>
      <c r="C65">
        <f t="shared" si="15"/>
        <v>4.5706737120211352E-2</v>
      </c>
      <c r="D65">
        <f t="shared" si="15"/>
        <v>0.32100396301188905</v>
      </c>
      <c r="E65">
        <f t="shared" si="15"/>
        <v>0.45046235138705415</v>
      </c>
      <c r="F65">
        <f t="shared" si="15"/>
        <v>0.36063408190224572</v>
      </c>
      <c r="G65">
        <f t="shared" si="15"/>
        <v>0.26552179656538971</v>
      </c>
      <c r="I65">
        <f t="shared" si="16"/>
        <v>0.4713064713064713</v>
      </c>
      <c r="J65">
        <f t="shared" si="16"/>
        <v>0.15873015873015875</v>
      </c>
      <c r="K65">
        <f t="shared" si="16"/>
        <v>0.30647130647130649</v>
      </c>
      <c r="L65">
        <f t="shared" si="16"/>
        <v>0.48717948717948711</v>
      </c>
      <c r="M65">
        <f t="shared" si="16"/>
        <v>0.10012210012210013</v>
      </c>
      <c r="N65">
        <f t="shared" si="16"/>
        <v>3.2967032967032975E-2</v>
      </c>
      <c r="P65">
        <f t="shared" si="17"/>
        <v>0.19074053721239967</v>
      </c>
      <c r="Q65">
        <f t="shared" si="17"/>
        <v>0.17747334039686499</v>
      </c>
      <c r="R65">
        <f t="shared" si="17"/>
        <v>0.39270054182209424</v>
      </c>
      <c r="S65">
        <f t="shared" si="17"/>
        <v>0.35311504552966511</v>
      </c>
      <c r="T65">
        <f t="shared" si="17"/>
        <v>0.89458709952442372</v>
      </c>
      <c r="U65">
        <f t="shared" si="17"/>
        <v>1</v>
      </c>
    </row>
    <row r="66" spans="1:21" x14ac:dyDescent="0.25">
      <c r="A66">
        <v>5</v>
      </c>
      <c r="B66">
        <f t="shared" si="15"/>
        <v>0.17305151915455746</v>
      </c>
      <c r="C66">
        <f t="shared" si="15"/>
        <v>0.16248348745046234</v>
      </c>
      <c r="D66">
        <f t="shared" si="15"/>
        <v>0.4610303830911493</v>
      </c>
      <c r="E66">
        <f t="shared" si="15"/>
        <v>0.4372523117569353</v>
      </c>
      <c r="F66">
        <f t="shared" si="15"/>
        <v>0.2285336856010568</v>
      </c>
      <c r="G66">
        <f t="shared" si="15"/>
        <v>5.6538969616908866E-2</v>
      </c>
      <c r="I66">
        <f t="shared" si="16"/>
        <v>0.20268620268620269</v>
      </c>
      <c r="J66">
        <f t="shared" si="16"/>
        <v>0.32600732600732596</v>
      </c>
      <c r="K66">
        <f t="shared" si="16"/>
        <v>0.27106227106227099</v>
      </c>
      <c r="L66">
        <f t="shared" si="16"/>
        <v>0.36141636141636141</v>
      </c>
      <c r="M66">
        <f t="shared" si="16"/>
        <v>0.27716727716727707</v>
      </c>
      <c r="N66">
        <f t="shared" si="16"/>
        <v>0.40048840048840045</v>
      </c>
      <c r="P66">
        <f t="shared" si="17"/>
        <v>0.32666833879060114</v>
      </c>
      <c r="Q66">
        <f t="shared" si="17"/>
        <v>0.20106172418996324</v>
      </c>
      <c r="R66">
        <f t="shared" si="17"/>
        <v>0.60607046844122536</v>
      </c>
      <c r="S66">
        <f t="shared" si="17"/>
        <v>0.4547819691691653</v>
      </c>
      <c r="T66">
        <f t="shared" si="17"/>
        <v>0.31641554041091247</v>
      </c>
      <c r="U66">
        <f t="shared" si="17"/>
        <v>5.9859163763159209E-2</v>
      </c>
    </row>
    <row r="67" spans="1:21" x14ac:dyDescent="0.25">
      <c r="A67">
        <v>6</v>
      </c>
      <c r="B67">
        <f t="shared" si="15"/>
        <v>0.20739762219286659</v>
      </c>
      <c r="C67">
        <f t="shared" si="15"/>
        <v>0.55350066050198155</v>
      </c>
      <c r="D67">
        <f t="shared" si="15"/>
        <v>0.32364597093791281</v>
      </c>
      <c r="E67">
        <f t="shared" si="15"/>
        <v>0.16248348745046234</v>
      </c>
      <c r="F67">
        <f t="shared" si="15"/>
        <v>0.22324966974900926</v>
      </c>
      <c r="G67">
        <f t="shared" si="15"/>
        <v>0.36591809775429324</v>
      </c>
      <c r="I67">
        <f t="shared" si="16"/>
        <v>0.3431013431013431</v>
      </c>
      <c r="J67">
        <f t="shared" si="16"/>
        <v>0.33699633699633696</v>
      </c>
      <c r="K67">
        <f t="shared" si="16"/>
        <v>0.36996336996336993</v>
      </c>
      <c r="L67">
        <f t="shared" si="16"/>
        <v>0.86446886446886451</v>
      </c>
      <c r="M67">
        <f t="shared" si="16"/>
        <v>0.19658119658119658</v>
      </c>
      <c r="N67">
        <f t="shared" si="16"/>
        <v>0.28693528693528692</v>
      </c>
      <c r="P67">
        <f t="shared" si="17"/>
        <v>0.23686915077952697</v>
      </c>
      <c r="Q67">
        <f t="shared" si="17"/>
        <v>0.60577031666282533</v>
      </c>
      <c r="R67">
        <f t="shared" si="17"/>
        <v>0.33339491827344686</v>
      </c>
      <c r="S67">
        <f t="shared" si="17"/>
        <v>3.4464085279746731E-2</v>
      </c>
      <c r="T67">
        <f t="shared" si="17"/>
        <v>0.40887474860423384</v>
      </c>
      <c r="U67">
        <f t="shared" si="17"/>
        <v>0.46813876303512164</v>
      </c>
    </row>
    <row r="68" spans="1:21" x14ac:dyDescent="0.25">
      <c r="A68">
        <v>7</v>
      </c>
      <c r="B68">
        <f t="shared" si="15"/>
        <v>0.70409511228533683</v>
      </c>
      <c r="C68">
        <f t="shared" si="15"/>
        <v>0.17040951122853368</v>
      </c>
      <c r="D68">
        <f t="shared" si="15"/>
        <v>0.18361955085865259</v>
      </c>
      <c r="E68">
        <f t="shared" si="15"/>
        <v>0.3817701453104359</v>
      </c>
      <c r="F68">
        <f t="shared" si="15"/>
        <v>0.25759577278731838</v>
      </c>
      <c r="G68">
        <f t="shared" si="15"/>
        <v>0.34478203434610305</v>
      </c>
      <c r="I68">
        <f t="shared" si="16"/>
        <v>0.3076923076923076</v>
      </c>
      <c r="J68">
        <f t="shared" si="16"/>
        <v>0.12087912087912088</v>
      </c>
      <c r="K68">
        <f t="shared" si="16"/>
        <v>0.31135531135531136</v>
      </c>
      <c r="L68">
        <f t="shared" si="16"/>
        <v>0.4322344322344322</v>
      </c>
      <c r="M68">
        <f t="shared" si="16"/>
        <v>0.18070818070818068</v>
      </c>
      <c r="N68">
        <f t="shared" si="16"/>
        <v>0.24786324786324782</v>
      </c>
      <c r="P68">
        <f t="shared" si="17"/>
        <v>0.82076787633276649</v>
      </c>
      <c r="Q68">
        <f t="shared" si="17"/>
        <v>0.45527565304677359</v>
      </c>
      <c r="R68">
        <f t="shared" si="17"/>
        <v>0.2345597622295352</v>
      </c>
      <c r="S68">
        <f t="shared" si="17"/>
        <v>0.33672421917586065</v>
      </c>
      <c r="T68">
        <f t="shared" si="17"/>
        <v>0.48743699341368191</v>
      </c>
      <c r="U68">
        <f t="shared" si="17"/>
        <v>0.49817218856563783</v>
      </c>
    </row>
    <row r="69" spans="1:21" x14ac:dyDescent="0.25">
      <c r="A69">
        <v>8</v>
      </c>
      <c r="B69">
        <f t="shared" si="15"/>
        <v>0.15455746367239101</v>
      </c>
      <c r="C69">
        <f t="shared" si="15"/>
        <v>0.29986789960369881</v>
      </c>
      <c r="D69">
        <f t="shared" si="15"/>
        <v>0.35006605019815057</v>
      </c>
      <c r="E69">
        <f t="shared" si="15"/>
        <v>0.35006605019815057</v>
      </c>
      <c r="F69">
        <f t="shared" si="15"/>
        <v>0.3579920739762219</v>
      </c>
      <c r="G69">
        <f t="shared" si="15"/>
        <v>0.28929986789960371</v>
      </c>
      <c r="I69">
        <f t="shared" si="16"/>
        <v>0.23321123321123322</v>
      </c>
      <c r="J69">
        <f t="shared" si="16"/>
        <v>0.47374847374847368</v>
      </c>
      <c r="K69">
        <f t="shared" si="16"/>
        <v>0.2087912087912088</v>
      </c>
      <c r="L69">
        <f t="shared" si="16"/>
        <v>0.6862026862026861</v>
      </c>
      <c r="M69">
        <f t="shared" si="16"/>
        <v>0.2417582417582417</v>
      </c>
      <c r="N69">
        <f t="shared" si="16"/>
        <v>0.22954822954822951</v>
      </c>
      <c r="P69">
        <f t="shared" si="17"/>
        <v>0.26672592436522941</v>
      </c>
      <c r="Q69">
        <f t="shared" si="17"/>
        <v>0.23946587043084958</v>
      </c>
      <c r="R69">
        <f t="shared" si="17"/>
        <v>0.57261868608996347</v>
      </c>
      <c r="S69">
        <f t="shared" si="17"/>
        <v>0.18062813295437841</v>
      </c>
      <c r="T69">
        <f t="shared" si="17"/>
        <v>0.52505199393486834</v>
      </c>
      <c r="U69">
        <f t="shared" si="17"/>
        <v>0.45272446591415577</v>
      </c>
    </row>
    <row r="70" spans="1:21" x14ac:dyDescent="0.25">
      <c r="A70">
        <v>9</v>
      </c>
      <c r="B70">
        <f t="shared" si="15"/>
        <v>7.0013210039630125E-2</v>
      </c>
      <c r="C70">
        <f t="shared" si="15"/>
        <v>0.24438573315719947</v>
      </c>
      <c r="D70">
        <f t="shared" si="15"/>
        <v>0.24702774108322326</v>
      </c>
      <c r="E70">
        <f t="shared" si="15"/>
        <v>9.9339498018494038E-2</v>
      </c>
      <c r="F70">
        <f t="shared" si="15"/>
        <v>0.34742404227212681</v>
      </c>
      <c r="G70">
        <f t="shared" si="15"/>
        <v>3.9894319682959055E-2</v>
      </c>
      <c r="I70">
        <f t="shared" si="16"/>
        <v>0.11965811965811964</v>
      </c>
      <c r="J70">
        <f t="shared" si="16"/>
        <v>0.36996336996336993</v>
      </c>
      <c r="K70">
        <f t="shared" si="16"/>
        <v>0.31013431013431009</v>
      </c>
      <c r="L70">
        <f t="shared" si="16"/>
        <v>0.37728937728937723</v>
      </c>
      <c r="M70">
        <f t="shared" si="16"/>
        <v>0.19169719169719171</v>
      </c>
      <c r="N70">
        <f t="shared" si="16"/>
        <v>4.7619047619047623E-2</v>
      </c>
      <c r="P70">
        <f t="shared" si="17"/>
        <v>0.26619241867647531</v>
      </c>
      <c r="Q70">
        <f t="shared" si="17"/>
        <v>0.25523587731892339</v>
      </c>
      <c r="R70">
        <f t="shared" si="17"/>
        <v>0.30618167708065852</v>
      </c>
      <c r="S70">
        <f t="shared" si="17"/>
        <v>0.10907483542973391</v>
      </c>
      <c r="T70">
        <f t="shared" si="17"/>
        <v>0.60312795385535278</v>
      </c>
      <c r="U70">
        <f t="shared" si="17"/>
        <v>0.32698587691517589</v>
      </c>
    </row>
    <row r="71" spans="1:21" x14ac:dyDescent="0.25">
      <c r="A71">
        <v>10</v>
      </c>
      <c r="B71">
        <f t="shared" si="15"/>
        <v>0.45046235138705415</v>
      </c>
      <c r="C71">
        <f t="shared" si="15"/>
        <v>0.38969616908850724</v>
      </c>
      <c r="D71">
        <f t="shared" si="15"/>
        <v>0.2285336856010568</v>
      </c>
      <c r="E71">
        <f t="shared" si="15"/>
        <v>0.32892998678996038</v>
      </c>
      <c r="F71">
        <f t="shared" si="15"/>
        <v>0.29722589167767505</v>
      </c>
      <c r="G71">
        <f t="shared" si="15"/>
        <v>5.3104359313077922E-2</v>
      </c>
      <c r="I71">
        <f t="shared" si="16"/>
        <v>0.26984126984126983</v>
      </c>
      <c r="J71">
        <f t="shared" si="16"/>
        <v>0.20024420024420023</v>
      </c>
      <c r="K71">
        <f t="shared" si="16"/>
        <v>0.28083028083028083</v>
      </c>
      <c r="L71">
        <f t="shared" si="16"/>
        <v>0.54212454212454209</v>
      </c>
      <c r="M71">
        <f t="shared" si="16"/>
        <v>0.17094017094017094</v>
      </c>
      <c r="N71">
        <f t="shared" si="16"/>
        <v>0.23199023199023197</v>
      </c>
      <c r="P71">
        <f t="shared" si="17"/>
        <v>0.59525055899184742</v>
      </c>
      <c r="Q71">
        <f t="shared" si="17"/>
        <v>0.64757598009403383</v>
      </c>
      <c r="R71">
        <f t="shared" si="17"/>
        <v>0.31275291514955988</v>
      </c>
      <c r="S71">
        <f t="shared" si="17"/>
        <v>0.22612566932211467</v>
      </c>
      <c r="T71">
        <f t="shared" si="17"/>
        <v>0.56929946678918808</v>
      </c>
      <c r="U71">
        <f t="shared" si="17"/>
        <v>0.1315502421552408</v>
      </c>
    </row>
    <row r="72" spans="1:21" x14ac:dyDescent="0.25">
      <c r="A72">
        <v>11</v>
      </c>
      <c r="B72">
        <f t="shared" ref="B72:G81" si="18">(B14-$B$57)/($B$55-$B$57)</f>
        <v>0.27873183619550856</v>
      </c>
      <c r="C72">
        <f t="shared" si="18"/>
        <v>0.35270805812417438</v>
      </c>
      <c r="D72">
        <f t="shared" si="18"/>
        <v>0.23381770145310435</v>
      </c>
      <c r="E72">
        <f t="shared" si="18"/>
        <v>0.32628797886393657</v>
      </c>
      <c r="F72">
        <f t="shared" si="18"/>
        <v>0.1033025099075297</v>
      </c>
      <c r="G72">
        <f t="shared" si="18"/>
        <v>0.33157199471598414</v>
      </c>
      <c r="I72">
        <f t="shared" ref="I72:N81" si="19">(I14-$I$57)/($I$55-$I$57)</f>
        <v>0.35042735042735035</v>
      </c>
      <c r="J72">
        <f t="shared" si="19"/>
        <v>0.21123321123321118</v>
      </c>
      <c r="K72">
        <f t="shared" si="19"/>
        <v>0.45177045177045172</v>
      </c>
      <c r="L72">
        <f t="shared" si="19"/>
        <v>0.63247863247863245</v>
      </c>
      <c r="M72">
        <f t="shared" si="19"/>
        <v>0.17460317460317457</v>
      </c>
      <c r="N72">
        <f t="shared" si="19"/>
        <v>0.86935286935286937</v>
      </c>
      <c r="P72">
        <f t="shared" ref="P72:U81" si="20">(P14-$P$57)/($P$55-$P$57)</f>
        <v>0.30483877193777453</v>
      </c>
      <c r="Q72">
        <f t="shared" si="20"/>
        <v>0.57171796219985904</v>
      </c>
      <c r="R72">
        <f t="shared" si="20"/>
        <v>0.1961098628344525</v>
      </c>
      <c r="S72">
        <f t="shared" si="20"/>
        <v>0.18522706708261022</v>
      </c>
      <c r="T72">
        <f t="shared" si="20"/>
        <v>0.25443060235151316</v>
      </c>
      <c r="U72">
        <f t="shared" si="20"/>
        <v>0.11863113815242783</v>
      </c>
    </row>
    <row r="73" spans="1:21" x14ac:dyDescent="0.25">
      <c r="A73">
        <v>12</v>
      </c>
      <c r="B73">
        <f t="shared" si="18"/>
        <v>0.19154557463672392</v>
      </c>
      <c r="C73">
        <f t="shared" si="18"/>
        <v>0.2760898282694848</v>
      </c>
      <c r="D73">
        <f t="shared" si="18"/>
        <v>0.13130779392338177</v>
      </c>
      <c r="E73">
        <f t="shared" si="18"/>
        <v>0.12575957727873183</v>
      </c>
      <c r="F73">
        <f t="shared" si="18"/>
        <v>0.54029062087186264</v>
      </c>
      <c r="G73">
        <f t="shared" si="18"/>
        <v>9.0356671070013217E-2</v>
      </c>
      <c r="I73">
        <f t="shared" si="19"/>
        <v>0.29426129426129427</v>
      </c>
      <c r="J73">
        <f t="shared" si="19"/>
        <v>0.52503052503052494</v>
      </c>
      <c r="K73">
        <f t="shared" si="19"/>
        <v>0.2722832722832722</v>
      </c>
      <c r="L73">
        <f t="shared" si="19"/>
        <v>0.40537240537240526</v>
      </c>
      <c r="M73">
        <f t="shared" si="19"/>
        <v>0.37728937728937723</v>
      </c>
      <c r="N73">
        <f t="shared" si="19"/>
        <v>0.18315018315018317</v>
      </c>
      <c r="P73">
        <f t="shared" si="20"/>
        <v>0.25712148217436392</v>
      </c>
      <c r="Q73">
        <f t="shared" si="20"/>
        <v>0.19462361198340991</v>
      </c>
      <c r="R73">
        <f t="shared" si="20"/>
        <v>0.20322679146205283</v>
      </c>
      <c r="S73">
        <f t="shared" si="20"/>
        <v>0.12222977897169129</v>
      </c>
      <c r="T73">
        <f t="shared" si="20"/>
        <v>0.53783231051279046</v>
      </c>
      <c r="U73">
        <f t="shared" si="20"/>
        <v>0.22498938597192186</v>
      </c>
    </row>
    <row r="74" spans="1:21" x14ac:dyDescent="0.25">
      <c r="A74">
        <v>13</v>
      </c>
      <c r="B74">
        <f t="shared" si="18"/>
        <v>0.15455746367239101</v>
      </c>
      <c r="C74">
        <f t="shared" si="18"/>
        <v>9.1677675033025111E-2</v>
      </c>
      <c r="D74">
        <f t="shared" si="18"/>
        <v>0.2523117569352708</v>
      </c>
      <c r="E74">
        <f t="shared" si="18"/>
        <v>0.2760898282694848</v>
      </c>
      <c r="F74">
        <f t="shared" si="18"/>
        <v>0.19682959048877147</v>
      </c>
      <c r="G74">
        <f t="shared" si="18"/>
        <v>7.2126816380449127E-2</v>
      </c>
      <c r="I74">
        <f t="shared" si="19"/>
        <v>0.14652014652014653</v>
      </c>
      <c r="J74">
        <f t="shared" si="19"/>
        <v>0.19047619047619047</v>
      </c>
      <c r="K74">
        <f t="shared" si="19"/>
        <v>0.12454212454212454</v>
      </c>
      <c r="L74">
        <f t="shared" si="19"/>
        <v>0.5714285714285714</v>
      </c>
      <c r="M74">
        <f t="shared" si="19"/>
        <v>0.33089133089133088</v>
      </c>
      <c r="N74">
        <f t="shared" si="19"/>
        <v>0.51770451770451764</v>
      </c>
      <c r="P74">
        <f t="shared" si="20"/>
        <v>0.37833366422752068</v>
      </c>
      <c r="Q74">
        <f t="shared" si="20"/>
        <v>0.21968150829169233</v>
      </c>
      <c r="R74">
        <f t="shared" si="20"/>
        <v>0.60120354245887919</v>
      </c>
      <c r="S74">
        <f t="shared" si="20"/>
        <v>0.1748342424898133</v>
      </c>
      <c r="T74">
        <f t="shared" si="20"/>
        <v>0.2344998052289477</v>
      </c>
      <c r="U74">
        <f t="shared" si="20"/>
        <v>4.1525635538817086E-2</v>
      </c>
    </row>
    <row r="75" spans="1:21" x14ac:dyDescent="0.25">
      <c r="A75">
        <v>14</v>
      </c>
      <c r="B75">
        <f t="shared" si="18"/>
        <v>0.2866578599735799</v>
      </c>
      <c r="C75">
        <f t="shared" si="18"/>
        <v>0.15455746367239101</v>
      </c>
      <c r="D75">
        <f t="shared" si="18"/>
        <v>0.35270805812417438</v>
      </c>
      <c r="E75">
        <f t="shared" si="18"/>
        <v>0.33685601056803172</v>
      </c>
      <c r="F75">
        <f t="shared" si="18"/>
        <v>0.31307793923381771</v>
      </c>
      <c r="G75">
        <f t="shared" si="18"/>
        <v>4.4649933949801865E-2</v>
      </c>
      <c r="I75">
        <f t="shared" si="19"/>
        <v>0.37973137973137971</v>
      </c>
      <c r="J75">
        <f t="shared" si="19"/>
        <v>0.21245421245421242</v>
      </c>
      <c r="K75">
        <f t="shared" si="19"/>
        <v>0.45421245421245415</v>
      </c>
      <c r="L75">
        <f t="shared" si="19"/>
        <v>0.82173382173382181</v>
      </c>
      <c r="M75">
        <f t="shared" si="19"/>
        <v>0.13797313797313795</v>
      </c>
      <c r="N75">
        <f t="shared" si="19"/>
        <v>0.44810744810744801</v>
      </c>
      <c r="P75">
        <f t="shared" si="20"/>
        <v>0.2893460266737678</v>
      </c>
      <c r="Q75">
        <f t="shared" si="20"/>
        <v>0.28855724020269935</v>
      </c>
      <c r="R75">
        <f t="shared" si="20"/>
        <v>0.29568939040255271</v>
      </c>
      <c r="S75">
        <f t="shared" si="20"/>
        <v>0.13274733832512134</v>
      </c>
      <c r="T75">
        <f t="shared" si="20"/>
        <v>0.67624812442068294</v>
      </c>
      <c r="U75">
        <f t="shared" si="20"/>
        <v>3.5929296175050508E-2</v>
      </c>
    </row>
    <row r="76" spans="1:21" x14ac:dyDescent="0.25">
      <c r="A76">
        <v>15</v>
      </c>
      <c r="B76">
        <f t="shared" si="18"/>
        <v>0.57199471598414797</v>
      </c>
      <c r="C76">
        <f t="shared" si="18"/>
        <v>0.14927344782034346</v>
      </c>
      <c r="D76">
        <f t="shared" si="18"/>
        <v>0.29986789960369881</v>
      </c>
      <c r="E76">
        <f t="shared" si="18"/>
        <v>0.31307793923381771</v>
      </c>
      <c r="F76">
        <f t="shared" si="18"/>
        <v>0.49537648612945839</v>
      </c>
      <c r="G76">
        <f t="shared" si="18"/>
        <v>8.3223249669749005E-2</v>
      </c>
      <c r="I76">
        <f t="shared" si="19"/>
        <v>0.38095238095238088</v>
      </c>
      <c r="J76">
        <f t="shared" si="19"/>
        <v>0.29548229548229543</v>
      </c>
      <c r="K76">
        <f t="shared" si="19"/>
        <v>0.2722832722832722</v>
      </c>
      <c r="L76">
        <f t="shared" si="19"/>
        <v>0.25518925518925517</v>
      </c>
      <c r="M76">
        <f t="shared" si="19"/>
        <v>0.39804639804639802</v>
      </c>
      <c r="N76">
        <f t="shared" si="19"/>
        <v>7.4481074481074466E-2</v>
      </c>
      <c r="P76">
        <f t="shared" si="20"/>
        <v>0.56394303007132818</v>
      </c>
      <c r="Q76">
        <f t="shared" si="20"/>
        <v>0.20741460184784988</v>
      </c>
      <c r="R76">
        <f t="shared" si="20"/>
        <v>0.40810042020904963</v>
      </c>
      <c r="S76">
        <f t="shared" si="20"/>
        <v>0.44690710926780436</v>
      </c>
      <c r="T76">
        <f t="shared" si="20"/>
        <v>0.47110287208646157</v>
      </c>
      <c r="U76">
        <f t="shared" si="20"/>
        <v>0.37344784805197379</v>
      </c>
    </row>
    <row r="77" spans="1:21" x14ac:dyDescent="0.25">
      <c r="A77">
        <v>16</v>
      </c>
      <c r="B77">
        <f t="shared" si="18"/>
        <v>0.21532364597093792</v>
      </c>
      <c r="C77">
        <f t="shared" si="18"/>
        <v>0.21268163804491413</v>
      </c>
      <c r="D77">
        <f t="shared" si="18"/>
        <v>0.10541611624834876</v>
      </c>
      <c r="E77">
        <f t="shared" si="18"/>
        <v>0.11413474240422722</v>
      </c>
      <c r="F77">
        <f t="shared" si="18"/>
        <v>0.3342140026420079</v>
      </c>
      <c r="G77">
        <f t="shared" si="18"/>
        <v>0.19947159841479525</v>
      </c>
      <c r="I77">
        <f t="shared" si="19"/>
        <v>0.16239316239316237</v>
      </c>
      <c r="J77">
        <f t="shared" si="19"/>
        <v>0.2539682539682539</v>
      </c>
      <c r="K77">
        <f t="shared" si="19"/>
        <v>0.34554334554334548</v>
      </c>
      <c r="L77">
        <f t="shared" si="19"/>
        <v>0.90354090354090344</v>
      </c>
      <c r="M77">
        <f t="shared" si="19"/>
        <v>0.64102564102564086</v>
      </c>
      <c r="N77">
        <f t="shared" si="19"/>
        <v>0.60683760683760679</v>
      </c>
      <c r="P77">
        <f t="shared" si="20"/>
        <v>0.45325929525436054</v>
      </c>
      <c r="Q77">
        <f t="shared" si="20"/>
        <v>0.32101775707669705</v>
      </c>
      <c r="R77">
        <f t="shared" si="20"/>
        <v>0.12959844336740448</v>
      </c>
      <c r="S77">
        <f t="shared" si="20"/>
        <v>5.5378637155369401E-3</v>
      </c>
      <c r="T77">
        <f t="shared" si="20"/>
        <v>0.18713507414255165</v>
      </c>
      <c r="U77">
        <f t="shared" si="20"/>
        <v>0.10953292297856512</v>
      </c>
    </row>
    <row r="78" spans="1:21" x14ac:dyDescent="0.25">
      <c r="A78">
        <v>17</v>
      </c>
      <c r="B78">
        <f t="shared" si="18"/>
        <v>0.17833553500660501</v>
      </c>
      <c r="C78">
        <f t="shared" si="18"/>
        <v>0.56406869220607658</v>
      </c>
      <c r="D78">
        <f t="shared" si="18"/>
        <v>0.33157199471598414</v>
      </c>
      <c r="E78">
        <f t="shared" si="18"/>
        <v>0.57992073976221925</v>
      </c>
      <c r="F78">
        <f t="shared" si="18"/>
        <v>0.2866578599735799</v>
      </c>
      <c r="G78">
        <f t="shared" si="18"/>
        <v>0.15455746367239101</v>
      </c>
      <c r="I78">
        <f t="shared" si="19"/>
        <v>0.17826617826617824</v>
      </c>
      <c r="J78">
        <f t="shared" si="19"/>
        <v>0.2722832722832722</v>
      </c>
      <c r="K78">
        <f t="shared" si="19"/>
        <v>0.32234432234432231</v>
      </c>
      <c r="L78">
        <f t="shared" si="19"/>
        <v>0.64590964590964584</v>
      </c>
      <c r="M78">
        <f t="shared" si="19"/>
        <v>0.3467643467643467</v>
      </c>
      <c r="N78">
        <f t="shared" si="19"/>
        <v>0.17948717948717949</v>
      </c>
      <c r="P78">
        <f t="shared" si="20"/>
        <v>0.36781026626927765</v>
      </c>
      <c r="Q78">
        <f t="shared" si="20"/>
        <v>0.72921896056484392</v>
      </c>
      <c r="R78">
        <f t="shared" si="20"/>
        <v>0.38713179656088165</v>
      </c>
      <c r="S78">
        <f t="shared" si="20"/>
        <v>0.34334316133237641</v>
      </c>
      <c r="T78">
        <f t="shared" si="20"/>
        <v>0.31610986946317482</v>
      </c>
      <c r="U78">
        <f t="shared" si="20"/>
        <v>0.32892313234818804</v>
      </c>
    </row>
    <row r="79" spans="1:21" x14ac:dyDescent="0.25">
      <c r="A79">
        <v>18</v>
      </c>
      <c r="B79">
        <f t="shared" si="18"/>
        <v>0.26023778071334214</v>
      </c>
      <c r="C79">
        <f t="shared" si="18"/>
        <v>3.1968295904887721E-2</v>
      </c>
      <c r="D79">
        <f t="shared" si="18"/>
        <v>0.27080581241743723</v>
      </c>
      <c r="E79">
        <f t="shared" si="18"/>
        <v>0.61162483487450459</v>
      </c>
      <c r="F79">
        <f t="shared" si="18"/>
        <v>0.14398943196829592</v>
      </c>
      <c r="G79">
        <f t="shared" si="18"/>
        <v>2.0079260237780717E-2</v>
      </c>
      <c r="I79">
        <f t="shared" si="19"/>
        <v>0.28937728937728929</v>
      </c>
      <c r="J79">
        <f t="shared" si="19"/>
        <v>0.1037851037851038</v>
      </c>
      <c r="K79">
        <f t="shared" si="19"/>
        <v>0.27106227106227099</v>
      </c>
      <c r="L79">
        <f t="shared" si="19"/>
        <v>0.68131868131868134</v>
      </c>
      <c r="M79">
        <f t="shared" si="19"/>
        <v>0.25274725274725268</v>
      </c>
      <c r="N79">
        <f t="shared" si="19"/>
        <v>5.4945054945054965E-2</v>
      </c>
      <c r="P79">
        <f t="shared" si="20"/>
        <v>0.3414728079810373</v>
      </c>
      <c r="Q79">
        <f t="shared" si="20"/>
        <v>0.21284787704980021</v>
      </c>
      <c r="R79">
        <f t="shared" si="20"/>
        <v>0.37419105131200336</v>
      </c>
      <c r="S79">
        <f t="shared" si="20"/>
        <v>0.34341324207964519</v>
      </c>
      <c r="T79">
        <f t="shared" si="20"/>
        <v>0.23477473001212945</v>
      </c>
      <c r="U79">
        <f t="shared" si="20"/>
        <v>0.26120609803761824</v>
      </c>
    </row>
    <row r="80" spans="1:21" x14ac:dyDescent="0.25">
      <c r="A80">
        <v>19</v>
      </c>
      <c r="B80">
        <f t="shared" si="18"/>
        <v>0.47159841479524439</v>
      </c>
      <c r="C80">
        <f t="shared" si="18"/>
        <v>0.37120211360634081</v>
      </c>
      <c r="D80">
        <f t="shared" si="18"/>
        <v>0.21268163804491413</v>
      </c>
      <c r="E80">
        <f t="shared" si="18"/>
        <v>0.13051519154557464</v>
      </c>
      <c r="F80">
        <f t="shared" si="18"/>
        <v>9.0620871862615582E-2</v>
      </c>
      <c r="G80">
        <f t="shared" si="18"/>
        <v>4.5970937912813752E-2</v>
      </c>
      <c r="I80">
        <f t="shared" si="19"/>
        <v>0.37973137973137971</v>
      </c>
      <c r="J80">
        <f t="shared" si="19"/>
        <v>0.22832722832722835</v>
      </c>
      <c r="K80">
        <f t="shared" si="19"/>
        <v>0.36996336996336993</v>
      </c>
      <c r="L80">
        <f t="shared" si="19"/>
        <v>0.23076923076923073</v>
      </c>
      <c r="M80">
        <f t="shared" si="19"/>
        <v>3.4188034188034191E-2</v>
      </c>
      <c r="N80">
        <f t="shared" si="19"/>
        <v>6.2271062271062265E-2</v>
      </c>
      <c r="P80">
        <f t="shared" si="20"/>
        <v>0.46833987972394203</v>
      </c>
      <c r="Q80">
        <f t="shared" si="20"/>
        <v>0.5657404309291667</v>
      </c>
      <c r="R80">
        <f t="shared" si="20"/>
        <v>0.22397226093711398</v>
      </c>
      <c r="S80">
        <f t="shared" si="20"/>
        <v>0.23674328014512408</v>
      </c>
      <c r="T80">
        <f t="shared" si="20"/>
        <v>0.50174634514555938</v>
      </c>
      <c r="U80">
        <f t="shared" si="20"/>
        <v>0.31112262102159971</v>
      </c>
    </row>
    <row r="81" spans="1:21" x14ac:dyDescent="0.25">
      <c r="A81">
        <v>20</v>
      </c>
      <c r="B81">
        <f t="shared" si="18"/>
        <v>0.27873183619550856</v>
      </c>
      <c r="C81">
        <f t="shared" si="18"/>
        <v>0.25759577278731838</v>
      </c>
      <c r="D81">
        <f t="shared" si="18"/>
        <v>0.23381770145310435</v>
      </c>
      <c r="E81">
        <f t="shared" si="18"/>
        <v>0.2047556142668428</v>
      </c>
      <c r="F81">
        <f t="shared" si="18"/>
        <v>0.32100396301188905</v>
      </c>
      <c r="G81">
        <f t="shared" si="18"/>
        <v>0.19418758256274768</v>
      </c>
      <c r="I81">
        <f t="shared" si="19"/>
        <v>0.20634920634920631</v>
      </c>
      <c r="J81">
        <f t="shared" si="19"/>
        <v>0.30891330891330887</v>
      </c>
      <c r="K81">
        <f t="shared" si="19"/>
        <v>0.2649572649572649</v>
      </c>
      <c r="L81">
        <f t="shared" si="19"/>
        <v>0.32844932844932839</v>
      </c>
      <c r="M81">
        <f t="shared" si="19"/>
        <v>0.29059829059829057</v>
      </c>
      <c r="N81">
        <f t="shared" si="19"/>
        <v>0.46886446886446881</v>
      </c>
      <c r="P81">
        <f t="shared" si="20"/>
        <v>0.47449444669088903</v>
      </c>
      <c r="Q81">
        <f t="shared" si="20"/>
        <v>0.31911452309013372</v>
      </c>
      <c r="R81">
        <f t="shared" si="20"/>
        <v>0.33563023601277747</v>
      </c>
      <c r="S81">
        <f t="shared" si="20"/>
        <v>0.24477459029885637</v>
      </c>
      <c r="T81">
        <f t="shared" si="20"/>
        <v>0.41098064778549992</v>
      </c>
      <c r="U81">
        <f t="shared" si="20"/>
        <v>0.15475378882577123</v>
      </c>
    </row>
    <row r="82" spans="1:21" x14ac:dyDescent="0.25">
      <c r="A82">
        <v>21</v>
      </c>
      <c r="B82">
        <f t="shared" ref="B82:G91" si="21">(B24-$B$57)/($B$55-$B$57)</f>
        <v>0.17040951122853368</v>
      </c>
      <c r="C82">
        <f t="shared" si="21"/>
        <v>0.11889035667107001</v>
      </c>
      <c r="D82">
        <f t="shared" si="21"/>
        <v>0.3817701453104359</v>
      </c>
      <c r="E82">
        <f t="shared" si="21"/>
        <v>0.38969616908850724</v>
      </c>
      <c r="F82">
        <f t="shared" si="21"/>
        <v>0.24174372523117568</v>
      </c>
      <c r="G82">
        <f t="shared" si="21"/>
        <v>0.2523117569352708</v>
      </c>
      <c r="I82">
        <f t="shared" ref="I82:N91" si="22">(I24-$I$57)/($I$55-$I$57)</f>
        <v>0.1037851037851038</v>
      </c>
      <c r="J82">
        <f t="shared" si="22"/>
        <v>0.18925518925518928</v>
      </c>
      <c r="K82">
        <f t="shared" si="22"/>
        <v>0.36385836385836379</v>
      </c>
      <c r="L82">
        <f t="shared" si="22"/>
        <v>0.4322344322344322</v>
      </c>
      <c r="M82">
        <f t="shared" si="22"/>
        <v>0.13553113553113552</v>
      </c>
      <c r="N82">
        <f t="shared" si="22"/>
        <v>2.9304029304029307E-2</v>
      </c>
      <c r="P82">
        <f t="shared" ref="P82:U91" si="23">(P24-$P$57)/($P$55-$P$57)</f>
        <v>0.49383595282831499</v>
      </c>
      <c r="Q82">
        <f t="shared" si="23"/>
        <v>0.26210783164439344</v>
      </c>
      <c r="R82">
        <f t="shared" si="23"/>
        <v>0.39671182472053623</v>
      </c>
      <c r="S82">
        <f t="shared" si="23"/>
        <v>0.34370094198948548</v>
      </c>
      <c r="T82">
        <f t="shared" si="23"/>
        <v>0.55448618239882885</v>
      </c>
      <c r="U82">
        <f t="shared" si="23"/>
        <v>0.98491790311298189</v>
      </c>
    </row>
    <row r="83" spans="1:21" x14ac:dyDescent="0.25">
      <c r="A83">
        <v>22</v>
      </c>
      <c r="B83">
        <f t="shared" si="21"/>
        <v>0.37912813738441214</v>
      </c>
      <c r="C83">
        <f t="shared" si="21"/>
        <v>0.12179656538969616</v>
      </c>
      <c r="D83">
        <f t="shared" si="21"/>
        <v>0.27873183619550856</v>
      </c>
      <c r="E83">
        <f t="shared" si="21"/>
        <v>0.3104359313077939</v>
      </c>
      <c r="F83">
        <f t="shared" si="21"/>
        <v>0.31836195508586523</v>
      </c>
      <c r="G83">
        <f t="shared" si="21"/>
        <v>0.39498018494055481</v>
      </c>
      <c r="I83">
        <f t="shared" si="22"/>
        <v>0.31501831501831495</v>
      </c>
      <c r="J83">
        <f t="shared" si="22"/>
        <v>8.1807081807081808E-2</v>
      </c>
      <c r="K83">
        <f t="shared" si="22"/>
        <v>0.31501831501831495</v>
      </c>
      <c r="L83">
        <f t="shared" si="22"/>
        <v>0.63003663003663002</v>
      </c>
      <c r="M83">
        <f t="shared" si="22"/>
        <v>0.26617826617826612</v>
      </c>
      <c r="N83">
        <f t="shared" si="22"/>
        <v>0.44444444444444442</v>
      </c>
      <c r="P83">
        <f t="shared" si="23"/>
        <v>0.44749886909175263</v>
      </c>
      <c r="Q83">
        <f t="shared" si="23"/>
        <v>0.44373774587917342</v>
      </c>
      <c r="R83">
        <f t="shared" si="23"/>
        <v>0.33674262741547439</v>
      </c>
      <c r="S83">
        <f t="shared" si="23"/>
        <v>0.17575578088411142</v>
      </c>
      <c r="T83">
        <f t="shared" si="23"/>
        <v>0.4385830002345642</v>
      </c>
      <c r="U83">
        <f t="shared" si="23"/>
        <v>0.33885799350717538</v>
      </c>
    </row>
    <row r="84" spans="1:21" x14ac:dyDescent="0.25">
      <c r="A84">
        <v>23</v>
      </c>
      <c r="B84">
        <f t="shared" si="21"/>
        <v>0.11281373844121532</v>
      </c>
      <c r="C84">
        <f t="shared" si="21"/>
        <v>0.10885072655217966</v>
      </c>
      <c r="D84">
        <f t="shared" si="21"/>
        <v>0.63276089828269488</v>
      </c>
      <c r="E84">
        <f t="shared" si="21"/>
        <v>0.60898282694848083</v>
      </c>
      <c r="F84">
        <f t="shared" si="21"/>
        <v>0.36327608982826948</v>
      </c>
      <c r="G84">
        <f t="shared" si="21"/>
        <v>4.7556142668427927E-3</v>
      </c>
      <c r="I84">
        <f t="shared" si="22"/>
        <v>0.20390720390720393</v>
      </c>
      <c r="J84">
        <f t="shared" si="22"/>
        <v>0.30280830280830273</v>
      </c>
      <c r="K84">
        <f t="shared" si="22"/>
        <v>0.40415140415140416</v>
      </c>
      <c r="L84">
        <f t="shared" si="22"/>
        <v>0.80952380952380965</v>
      </c>
      <c r="M84">
        <f t="shared" si="22"/>
        <v>0.52258852258852251</v>
      </c>
      <c r="N84">
        <f t="shared" si="22"/>
        <v>0.10744810744810743</v>
      </c>
      <c r="P84">
        <f t="shared" si="23"/>
        <v>0.2376935147935747</v>
      </c>
      <c r="Q84">
        <f t="shared" si="23"/>
        <v>0.15641658472563502</v>
      </c>
      <c r="R84">
        <f t="shared" si="23"/>
        <v>0.59173475718065505</v>
      </c>
      <c r="S84">
        <f t="shared" si="23"/>
        <v>0.28099645918454685</v>
      </c>
      <c r="T84">
        <f t="shared" si="23"/>
        <v>0.26214063776754704</v>
      </c>
      <c r="U84">
        <f t="shared" si="23"/>
        <v>0.15374380720033651</v>
      </c>
    </row>
    <row r="85" spans="1:21" x14ac:dyDescent="0.25">
      <c r="A85">
        <v>24</v>
      </c>
      <c r="B85">
        <f t="shared" si="21"/>
        <v>0.11994715984147954</v>
      </c>
      <c r="C85">
        <f t="shared" si="21"/>
        <v>0.4848084544253633</v>
      </c>
      <c r="D85">
        <f t="shared" si="21"/>
        <v>0.47952443857331573</v>
      </c>
      <c r="E85">
        <f t="shared" si="21"/>
        <v>0.24966974900924702</v>
      </c>
      <c r="F85">
        <f t="shared" si="21"/>
        <v>0.2523117569352708</v>
      </c>
      <c r="G85">
        <f t="shared" si="21"/>
        <v>0.17040951122853368</v>
      </c>
      <c r="I85">
        <f t="shared" si="22"/>
        <v>6.4713064713064691E-2</v>
      </c>
      <c r="J85">
        <f t="shared" si="22"/>
        <v>0.51892551892551886</v>
      </c>
      <c r="K85">
        <f t="shared" si="22"/>
        <v>0.57020757020757007</v>
      </c>
      <c r="L85">
        <f t="shared" si="22"/>
        <v>0.44078144078144077</v>
      </c>
      <c r="M85">
        <f t="shared" si="22"/>
        <v>0.18070818070818068</v>
      </c>
      <c r="N85">
        <f t="shared" si="22"/>
        <v>0.17826617826617824</v>
      </c>
      <c r="P85">
        <f t="shared" si="23"/>
        <v>0.4840172723704057</v>
      </c>
      <c r="Q85">
        <f t="shared" si="23"/>
        <v>0.35726253261133006</v>
      </c>
      <c r="R85">
        <f t="shared" si="23"/>
        <v>0.31997850239984721</v>
      </c>
      <c r="S85">
        <f t="shared" si="23"/>
        <v>0.21561583788623606</v>
      </c>
      <c r="T85">
        <f t="shared" si="23"/>
        <v>0.47922399877558575</v>
      </c>
      <c r="U85">
        <f t="shared" si="23"/>
        <v>0.35539849347350311</v>
      </c>
    </row>
    <row r="86" spans="1:21" x14ac:dyDescent="0.25">
      <c r="A86">
        <v>25</v>
      </c>
      <c r="B86">
        <f t="shared" si="21"/>
        <v>0.42668428005284015</v>
      </c>
      <c r="C86">
        <f t="shared" si="21"/>
        <v>0.48216644649933948</v>
      </c>
      <c r="D86">
        <f t="shared" si="21"/>
        <v>0.35006605019815057</v>
      </c>
      <c r="E86">
        <f t="shared" si="21"/>
        <v>0.52972258916776749</v>
      </c>
      <c r="F86">
        <f t="shared" si="21"/>
        <v>0.2628797886393659</v>
      </c>
      <c r="G86">
        <f t="shared" si="21"/>
        <v>0.19418758256274768</v>
      </c>
      <c r="I86">
        <f t="shared" si="22"/>
        <v>0.34798534798534797</v>
      </c>
      <c r="J86">
        <f t="shared" si="22"/>
        <v>0.30647130647130649</v>
      </c>
      <c r="K86">
        <f t="shared" si="22"/>
        <v>0.28083028083028083</v>
      </c>
      <c r="L86">
        <f t="shared" si="22"/>
        <v>0.82051282051282048</v>
      </c>
      <c r="M86">
        <f t="shared" si="22"/>
        <v>0.30280830280830273</v>
      </c>
      <c r="N86">
        <f t="shared" si="22"/>
        <v>8.7912087912087919E-2</v>
      </c>
      <c r="P86">
        <f t="shared" si="23"/>
        <v>0.45925792560366235</v>
      </c>
      <c r="Q86">
        <f t="shared" si="23"/>
        <v>0.57383902168300782</v>
      </c>
      <c r="R86">
        <f t="shared" si="23"/>
        <v>0.45752156992420628</v>
      </c>
      <c r="S86">
        <f t="shared" si="23"/>
        <v>0.23474500138645751</v>
      </c>
      <c r="T86">
        <f t="shared" si="23"/>
        <v>0.33094494652898265</v>
      </c>
      <c r="U86">
        <f t="shared" si="23"/>
        <v>0.58616314657628843</v>
      </c>
    </row>
    <row r="87" spans="1:21" x14ac:dyDescent="0.25">
      <c r="A87">
        <v>26</v>
      </c>
      <c r="B87">
        <f t="shared" si="21"/>
        <v>0.14663143989431968</v>
      </c>
      <c r="C87">
        <f t="shared" si="21"/>
        <v>0.23645970937912814</v>
      </c>
      <c r="D87">
        <f t="shared" si="21"/>
        <v>0.45574636723910172</v>
      </c>
      <c r="E87">
        <f t="shared" si="21"/>
        <v>0.43461030383091148</v>
      </c>
      <c r="F87">
        <f t="shared" si="21"/>
        <v>0.27344782034346105</v>
      </c>
      <c r="G87">
        <f t="shared" si="21"/>
        <v>3.3553500660501986E-2</v>
      </c>
      <c r="I87">
        <f t="shared" si="22"/>
        <v>0.13675213675213677</v>
      </c>
      <c r="J87">
        <f t="shared" si="22"/>
        <v>0.27960927960927956</v>
      </c>
      <c r="K87">
        <f t="shared" si="22"/>
        <v>0.44810744810744801</v>
      </c>
      <c r="L87">
        <f t="shared" si="22"/>
        <v>0.49206349206349198</v>
      </c>
      <c r="M87">
        <f t="shared" si="22"/>
        <v>0.3247863247863248</v>
      </c>
      <c r="N87">
        <f t="shared" si="22"/>
        <v>0.44200244200244193</v>
      </c>
      <c r="P87">
        <f t="shared" si="23"/>
        <v>0.38095005435064117</v>
      </c>
      <c r="Q87">
        <f t="shared" si="23"/>
        <v>0.32343522334038477</v>
      </c>
      <c r="R87">
        <f t="shared" si="23"/>
        <v>0.38814895680005845</v>
      </c>
      <c r="S87">
        <f t="shared" si="23"/>
        <v>0.33691505828590251</v>
      </c>
      <c r="T87">
        <f t="shared" si="23"/>
        <v>0.3217552126911582</v>
      </c>
      <c r="U87">
        <f t="shared" si="23"/>
        <v>2.7856177925881603E-2</v>
      </c>
    </row>
    <row r="88" spans="1:21" x14ac:dyDescent="0.25">
      <c r="A88">
        <v>27</v>
      </c>
      <c r="B88">
        <f t="shared" si="21"/>
        <v>0.32364597093791281</v>
      </c>
      <c r="C88">
        <f t="shared" si="21"/>
        <v>0.1809775429326288</v>
      </c>
      <c r="D88">
        <f t="shared" si="21"/>
        <v>0.66446499339498022</v>
      </c>
      <c r="E88">
        <f t="shared" si="21"/>
        <v>0.68560105680317041</v>
      </c>
      <c r="F88">
        <f t="shared" si="21"/>
        <v>0.30779392338177014</v>
      </c>
      <c r="G88">
        <f t="shared" si="21"/>
        <v>0.26816380449141347</v>
      </c>
      <c r="I88">
        <f t="shared" si="22"/>
        <v>0.21489621489621491</v>
      </c>
      <c r="J88">
        <f t="shared" si="22"/>
        <v>0.28327228327228321</v>
      </c>
      <c r="K88">
        <f t="shared" si="22"/>
        <v>0.55311355311355304</v>
      </c>
      <c r="L88">
        <f t="shared" si="22"/>
        <v>0.77777777777777768</v>
      </c>
      <c r="M88">
        <f t="shared" si="22"/>
        <v>0.33577533577533575</v>
      </c>
      <c r="N88">
        <f t="shared" si="22"/>
        <v>0.57020757020757007</v>
      </c>
      <c r="P88">
        <f t="shared" si="23"/>
        <v>0.52389771203432089</v>
      </c>
      <c r="Q88">
        <f t="shared" si="23"/>
        <v>0.25401810189328633</v>
      </c>
      <c r="R88">
        <f t="shared" si="23"/>
        <v>0.46523042951416055</v>
      </c>
      <c r="S88">
        <f t="shared" si="23"/>
        <v>0.33674262741547439</v>
      </c>
      <c r="T88">
        <f t="shared" si="23"/>
        <v>0.34815829267596793</v>
      </c>
      <c r="U88">
        <f t="shared" si="23"/>
        <v>0.16968628759387006</v>
      </c>
    </row>
    <row r="89" spans="1:21" x14ac:dyDescent="0.25">
      <c r="A89">
        <v>28</v>
      </c>
      <c r="B89">
        <f t="shared" si="21"/>
        <v>0.33949801849405548</v>
      </c>
      <c r="C89">
        <f t="shared" si="21"/>
        <v>0.37120211360634081</v>
      </c>
      <c r="D89">
        <f t="shared" si="21"/>
        <v>0.51651254953764858</v>
      </c>
      <c r="E89">
        <f t="shared" si="21"/>
        <v>0.17569352708058125</v>
      </c>
      <c r="F89">
        <f t="shared" si="21"/>
        <v>0.14927344782034346</v>
      </c>
      <c r="G89">
        <f t="shared" si="21"/>
        <v>0.34742404227212681</v>
      </c>
      <c r="I89">
        <f t="shared" si="22"/>
        <v>0.23809523809523808</v>
      </c>
      <c r="J89">
        <f t="shared" si="22"/>
        <v>0.37362637362637363</v>
      </c>
      <c r="K89">
        <f t="shared" si="22"/>
        <v>0.38339438339438336</v>
      </c>
      <c r="L89">
        <f t="shared" si="22"/>
        <v>0.5506715506715506</v>
      </c>
      <c r="M89">
        <f t="shared" si="22"/>
        <v>0.23443223443223446</v>
      </c>
      <c r="N89">
        <f t="shared" si="22"/>
        <v>0.77655677655677657</v>
      </c>
      <c r="P89">
        <f t="shared" si="23"/>
        <v>0.50663096980682742</v>
      </c>
      <c r="Q89">
        <f t="shared" si="23"/>
        <v>0.37683084431210828</v>
      </c>
      <c r="R89">
        <f t="shared" si="23"/>
        <v>0.50750690904654672</v>
      </c>
      <c r="S89">
        <f t="shared" si="23"/>
        <v>0.10997666204376809</v>
      </c>
      <c r="T89">
        <f t="shared" si="23"/>
        <v>0.25845712852759223</v>
      </c>
      <c r="U89">
        <f t="shared" si="23"/>
        <v>0.15055232167322799</v>
      </c>
    </row>
    <row r="90" spans="1:21" x14ac:dyDescent="0.25">
      <c r="A90">
        <v>29</v>
      </c>
      <c r="B90">
        <f t="shared" si="21"/>
        <v>0.28137384412153238</v>
      </c>
      <c r="C90">
        <f t="shared" si="21"/>
        <v>0.14398943196829592</v>
      </c>
      <c r="D90">
        <f t="shared" si="21"/>
        <v>0.2523117569352708</v>
      </c>
      <c r="E90">
        <f t="shared" si="21"/>
        <v>0.40290620871862615</v>
      </c>
      <c r="F90">
        <f t="shared" si="21"/>
        <v>0.18361955085865259</v>
      </c>
      <c r="G90">
        <f t="shared" si="21"/>
        <v>0.13870541611624834</v>
      </c>
      <c r="I90">
        <f t="shared" si="22"/>
        <v>0.12454212454212454</v>
      </c>
      <c r="J90">
        <f t="shared" si="22"/>
        <v>0.19780219780219782</v>
      </c>
      <c r="K90">
        <f t="shared" si="22"/>
        <v>0.23809523809523808</v>
      </c>
      <c r="L90">
        <f t="shared" si="22"/>
        <v>0.67643467643467636</v>
      </c>
      <c r="M90">
        <f t="shared" si="22"/>
        <v>0.2087912087912088</v>
      </c>
      <c r="N90">
        <f t="shared" si="22"/>
        <v>0</v>
      </c>
      <c r="P90">
        <f t="shared" si="23"/>
        <v>0.65569289477754855</v>
      </c>
      <c r="Q90">
        <f t="shared" si="23"/>
        <v>0.28993333613607286</v>
      </c>
      <c r="R90">
        <f t="shared" si="23"/>
        <v>0.39127218277774589</v>
      </c>
      <c r="S90">
        <f t="shared" si="23"/>
        <v>0.21682794563801158</v>
      </c>
      <c r="T90">
        <f t="shared" si="23"/>
        <v>0.33428714476836152</v>
      </c>
      <c r="U90">
        <f t="shared" si="23"/>
        <v>0.80994975393363111</v>
      </c>
    </row>
    <row r="91" spans="1:21" x14ac:dyDescent="0.25">
      <c r="A91">
        <v>30</v>
      </c>
      <c r="B91">
        <f t="shared" si="21"/>
        <v>0.3579920739762219</v>
      </c>
      <c r="C91">
        <f t="shared" si="21"/>
        <v>0.40026420079260239</v>
      </c>
      <c r="D91">
        <f t="shared" si="21"/>
        <v>0.11122853368560104</v>
      </c>
      <c r="E91">
        <f t="shared" si="21"/>
        <v>0.52708058124174373</v>
      </c>
      <c r="F91">
        <f t="shared" si="21"/>
        <v>0.36327608982826948</v>
      </c>
      <c r="G91">
        <f t="shared" si="21"/>
        <v>3.8837516512549547E-2</v>
      </c>
      <c r="I91">
        <f t="shared" si="22"/>
        <v>0.28083028083028083</v>
      </c>
      <c r="J91">
        <f t="shared" si="22"/>
        <v>0.33455433455433453</v>
      </c>
      <c r="K91">
        <f t="shared" si="22"/>
        <v>0.20757020757020755</v>
      </c>
      <c r="L91">
        <f t="shared" si="22"/>
        <v>0.54945054945054939</v>
      </c>
      <c r="M91">
        <f t="shared" si="22"/>
        <v>0.21733821733821729</v>
      </c>
      <c r="N91">
        <f t="shared" si="22"/>
        <v>0.11599511599511601</v>
      </c>
      <c r="P91">
        <f t="shared" si="23"/>
        <v>0.4669630039312484</v>
      </c>
      <c r="Q91">
        <f t="shared" si="23"/>
        <v>0.4472037158827552</v>
      </c>
      <c r="R91">
        <f t="shared" si="23"/>
        <v>0.23180965205413451</v>
      </c>
      <c r="S91">
        <f t="shared" si="23"/>
        <v>0.36766535356880159</v>
      </c>
      <c r="T91">
        <f t="shared" si="23"/>
        <v>0.57506058169303553</v>
      </c>
      <c r="U91">
        <f t="shared" si="23"/>
        <v>0.211100142340406</v>
      </c>
    </row>
    <row r="92" spans="1:21" x14ac:dyDescent="0.25">
      <c r="A92">
        <v>31</v>
      </c>
      <c r="B92">
        <f t="shared" ref="B92:G93" si="24">(B34-$B$57)/($B$55-$B$57)</f>
        <v>0.30515191545574638</v>
      </c>
      <c r="C92">
        <f t="shared" si="24"/>
        <v>0.29458388375165123</v>
      </c>
      <c r="D92">
        <f t="shared" si="24"/>
        <v>0.59313077939233816</v>
      </c>
      <c r="E92">
        <f t="shared" si="24"/>
        <v>0.24702774108322326</v>
      </c>
      <c r="F92">
        <f t="shared" si="24"/>
        <v>0.28401585204755614</v>
      </c>
      <c r="G92">
        <f t="shared" si="24"/>
        <v>0.22324966974900926</v>
      </c>
      <c r="I92">
        <f t="shared" ref="I92:N93" si="25">(I34-$I$57)/($I$55-$I$57)</f>
        <v>0.27716727716727707</v>
      </c>
      <c r="J92">
        <f t="shared" si="25"/>
        <v>0.23687423687423684</v>
      </c>
      <c r="K92">
        <f t="shared" si="25"/>
        <v>0.37484737484737479</v>
      </c>
      <c r="L92">
        <f t="shared" si="25"/>
        <v>0.17460317460317457</v>
      </c>
      <c r="M92">
        <f t="shared" si="25"/>
        <v>0.12698412698412698</v>
      </c>
      <c r="N92">
        <f t="shared" si="25"/>
        <v>0.31746031746031744</v>
      </c>
      <c r="P92">
        <f t="shared" ref="P92:U93" si="26">(P34-$P$57)/($P$55-$P$57)</f>
        <v>0.40846952197957354</v>
      </c>
      <c r="Q92">
        <f t="shared" si="26"/>
        <v>0.44897932010831099</v>
      </c>
      <c r="R92">
        <f t="shared" si="26"/>
        <v>0.59248848674605903</v>
      </c>
      <c r="S92">
        <f t="shared" si="26"/>
        <v>0.48205499313947492</v>
      </c>
      <c r="T92">
        <f t="shared" si="26"/>
        <v>0.6537775114839226</v>
      </c>
      <c r="U92">
        <f t="shared" si="26"/>
        <v>0.27350033912028221</v>
      </c>
    </row>
    <row r="93" spans="1:21" x14ac:dyDescent="0.25">
      <c r="A93">
        <v>32</v>
      </c>
      <c r="B93">
        <f t="shared" si="24"/>
        <v>0.3342140026420079</v>
      </c>
      <c r="C93">
        <f t="shared" si="24"/>
        <v>0.46895640686922063</v>
      </c>
      <c r="D93">
        <f t="shared" si="24"/>
        <v>0.63276089828269488</v>
      </c>
      <c r="E93">
        <f t="shared" si="24"/>
        <v>9.5112285336856006E-2</v>
      </c>
      <c r="F93">
        <f t="shared" si="24"/>
        <v>0.33157199471598414</v>
      </c>
      <c r="G93">
        <f t="shared" si="24"/>
        <v>5.5482166446499375E-3</v>
      </c>
      <c r="I93">
        <f t="shared" si="25"/>
        <v>0.26007326007326004</v>
      </c>
      <c r="J93">
        <f t="shared" si="25"/>
        <v>0.45909645909645908</v>
      </c>
      <c r="K93">
        <f t="shared" si="25"/>
        <v>0.30647130647130649</v>
      </c>
      <c r="L93">
        <f t="shared" si="25"/>
        <v>0.52991452991452981</v>
      </c>
      <c r="M93">
        <f t="shared" si="25"/>
        <v>0.27716727716727707</v>
      </c>
      <c r="N93">
        <f t="shared" si="25"/>
        <v>0.12698412698412698</v>
      </c>
      <c r="P93">
        <f t="shared" si="26"/>
        <v>0.46667090367753755</v>
      </c>
      <c r="Q93">
        <f t="shared" si="26"/>
        <v>0.39020306896587958</v>
      </c>
      <c r="R93">
        <f t="shared" si="26"/>
        <v>0.74309956843828784</v>
      </c>
      <c r="S93">
        <f t="shared" si="26"/>
        <v>5.6073497104054328E-2</v>
      </c>
      <c r="T93">
        <f t="shared" si="26"/>
        <v>0.440212274244629</v>
      </c>
      <c r="U93">
        <f t="shared" si="26"/>
        <v>0.13631139642595608</v>
      </c>
    </row>
    <row r="94" spans="1:21" x14ac:dyDescent="0.25">
      <c r="A94">
        <v>33</v>
      </c>
      <c r="B94">
        <f t="shared" ref="B94:C97" si="27">(B36-$B$57)/($B$55-$B$57)</f>
        <v>0.16776750330250992</v>
      </c>
      <c r="C94">
        <f t="shared" si="27"/>
        <v>0.40290620871862615</v>
      </c>
      <c r="E94">
        <f t="shared" ref="E94:G97" si="28">(E36-$B$57)/($B$55-$B$57)</f>
        <v>1</v>
      </c>
      <c r="F94">
        <f t="shared" si="28"/>
        <v>0.24174372523117568</v>
      </c>
      <c r="G94">
        <f t="shared" si="28"/>
        <v>0</v>
      </c>
      <c r="I94">
        <f t="shared" ref="I94:J97" si="29">(I36-$I$57)/($I$55-$I$57)</f>
        <v>0.16849816849816848</v>
      </c>
      <c r="J94">
        <f t="shared" si="29"/>
        <v>0.46153846153846145</v>
      </c>
      <c r="L94">
        <f t="shared" ref="L94:N97" si="30">(L36-$I$57)/($I$55-$I$57)</f>
        <v>0.79242979242979239</v>
      </c>
      <c r="M94">
        <f t="shared" si="30"/>
        <v>0.53968253968253954</v>
      </c>
      <c r="N94">
        <f t="shared" si="30"/>
        <v>0.23931623931623933</v>
      </c>
      <c r="P94">
        <f t="shared" ref="P94:Q97" si="31">(P36-$P$57)/($P$55-$P$57)</f>
        <v>0.36557391081057955</v>
      </c>
      <c r="Q94">
        <f t="shared" si="31"/>
        <v>0.33284670856735299</v>
      </c>
      <c r="S94">
        <f t="shared" ref="S94:U97" si="32">(S36-$P$57)/($P$55-$P$57)</f>
        <v>0.50046578945320719</v>
      </c>
      <c r="T94">
        <f t="shared" si="32"/>
        <v>0.162578773883019</v>
      </c>
      <c r="U94">
        <f t="shared" si="32"/>
        <v>5.6896010299415885E-2</v>
      </c>
    </row>
    <row r="95" spans="1:21" x14ac:dyDescent="0.25">
      <c r="A95">
        <v>34</v>
      </c>
      <c r="B95">
        <f t="shared" si="27"/>
        <v>8.6129458388375144E-2</v>
      </c>
      <c r="C95">
        <f t="shared" si="27"/>
        <v>0.30515191545574638</v>
      </c>
      <c r="E95">
        <f t="shared" si="28"/>
        <v>0.26552179656538971</v>
      </c>
      <c r="F95">
        <f t="shared" si="28"/>
        <v>0.11149273447820345</v>
      </c>
      <c r="G95">
        <f t="shared" si="28"/>
        <v>9.0620871862615582E-2</v>
      </c>
      <c r="I95">
        <f t="shared" si="29"/>
        <v>9.2796092796092786E-2</v>
      </c>
      <c r="J95">
        <f t="shared" si="29"/>
        <v>0.40170940170940167</v>
      </c>
      <c r="L95">
        <f t="shared" si="30"/>
        <v>0.59706959706959706</v>
      </c>
      <c r="M95">
        <f t="shared" si="30"/>
        <v>0.29181929181929178</v>
      </c>
      <c r="N95">
        <f t="shared" si="30"/>
        <v>0.42612942612942606</v>
      </c>
      <c r="P95">
        <f t="shared" si="31"/>
        <v>0.34264439936373348</v>
      </c>
      <c r="Q95">
        <f t="shared" si="31"/>
        <v>0.29047113089294035</v>
      </c>
      <c r="S95">
        <f t="shared" si="32"/>
        <v>0.15771218654539382</v>
      </c>
      <c r="T95">
        <f t="shared" si="32"/>
        <v>0.16619825577524799</v>
      </c>
      <c r="U95">
        <f t="shared" si="32"/>
        <v>8.2494419059517279E-2</v>
      </c>
    </row>
    <row r="96" spans="1:21" x14ac:dyDescent="0.25">
      <c r="A96">
        <v>35</v>
      </c>
      <c r="B96">
        <f t="shared" si="27"/>
        <v>0.42668428005284015</v>
      </c>
      <c r="C96">
        <f t="shared" si="27"/>
        <v>0.15455746367239101</v>
      </c>
      <c r="E96">
        <f t="shared" si="28"/>
        <v>0.29194187582562747</v>
      </c>
      <c r="F96">
        <f t="shared" si="28"/>
        <v>9.0885072655217974E-2</v>
      </c>
      <c r="G96">
        <f t="shared" si="28"/>
        <v>0.14927344782034346</v>
      </c>
      <c r="I96">
        <f t="shared" si="29"/>
        <v>0.50061050061050061</v>
      </c>
      <c r="J96">
        <f t="shared" si="29"/>
        <v>0.23321123321123322</v>
      </c>
      <c r="L96">
        <f t="shared" si="30"/>
        <v>0.70573870573870578</v>
      </c>
      <c r="M96">
        <f t="shared" si="30"/>
        <v>4.0293040293040296E-2</v>
      </c>
      <c r="N96">
        <f t="shared" si="30"/>
        <v>0.21245421245421242</v>
      </c>
      <c r="P96">
        <f t="shared" si="31"/>
        <v>0.32475473803986765</v>
      </c>
      <c r="Q96">
        <f t="shared" si="31"/>
        <v>0.26672592436522941</v>
      </c>
      <c r="S96">
        <f t="shared" si="32"/>
        <v>0.13916019718317102</v>
      </c>
      <c r="T96">
        <f t="shared" si="32"/>
        <v>0.48253319564113029</v>
      </c>
      <c r="U96">
        <f t="shared" si="32"/>
        <v>0.28106810271914717</v>
      </c>
    </row>
    <row r="97" spans="1:21" x14ac:dyDescent="0.25">
      <c r="A97">
        <v>36</v>
      </c>
      <c r="B97">
        <f t="shared" si="27"/>
        <v>0.10224570673712022</v>
      </c>
      <c r="C97">
        <f t="shared" si="27"/>
        <v>0.22060766182298547</v>
      </c>
      <c r="E97">
        <f t="shared" si="28"/>
        <v>0.31307793923381771</v>
      </c>
      <c r="F97">
        <f t="shared" si="28"/>
        <v>0.20211360634081901</v>
      </c>
      <c r="G97">
        <f t="shared" si="28"/>
        <v>0.10568031704095113</v>
      </c>
      <c r="I97">
        <f t="shared" si="29"/>
        <v>3.4188034188034191E-2</v>
      </c>
      <c r="J97">
        <f t="shared" si="29"/>
        <v>0.24664224664224657</v>
      </c>
      <c r="L97">
        <f t="shared" si="30"/>
        <v>0.83028083028083022</v>
      </c>
      <c r="M97">
        <f t="shared" si="30"/>
        <v>0.31990231990231982</v>
      </c>
      <c r="N97">
        <f t="shared" si="30"/>
        <v>0.91697191697191704</v>
      </c>
      <c r="P97">
        <f t="shared" si="31"/>
        <v>0.53436681646653472</v>
      </c>
      <c r="Q97">
        <f t="shared" si="31"/>
        <v>0.33932339042015225</v>
      </c>
      <c r="S97">
        <f t="shared" si="32"/>
        <v>0.11819572448759007</v>
      </c>
      <c r="T97">
        <f t="shared" si="32"/>
        <v>0.24841311682480782</v>
      </c>
      <c r="U97">
        <f t="shared" si="32"/>
        <v>0</v>
      </c>
    </row>
    <row r="98" spans="1:21" x14ac:dyDescent="0.25">
      <c r="A98">
        <v>37</v>
      </c>
      <c r="C98">
        <f t="shared" ref="C98:C107" si="33">(C40-$B$57)/($B$55-$B$57)</f>
        <v>0.28929986789960371</v>
      </c>
      <c r="F98">
        <f>(F40-$B$57)/($B$55-$B$57)</f>
        <v>0.31571994715984147</v>
      </c>
      <c r="G98">
        <f>(G40-$B$57)/($B$55-$B$57)</f>
        <v>0.39498018494055481</v>
      </c>
      <c r="J98">
        <f t="shared" ref="J98:J107" si="34">(J40-$I$57)/($I$55-$I$57)</f>
        <v>0.33455433455433453</v>
      </c>
      <c r="M98">
        <f>(M40-$I$57)/($I$55-$I$57)</f>
        <v>0.21733821733821729</v>
      </c>
      <c r="N98">
        <f>(N40-$I$57)/($I$55-$I$57)</f>
        <v>0.46153846153846145</v>
      </c>
      <c r="Q98">
        <f t="shared" ref="Q98:Q107" si="35">(Q40-$P$57)/($P$55-$P$57)</f>
        <v>0.32974749636223577</v>
      </c>
      <c r="T98">
        <f>(T40-$P$57)/($P$55-$P$57)</f>
        <v>0.50856004651299946</v>
      </c>
      <c r="U98">
        <f>(U40-$P$57)/($P$55-$P$57)</f>
        <v>0.32620553955638748</v>
      </c>
    </row>
    <row r="99" spans="1:21" x14ac:dyDescent="0.25">
      <c r="A99">
        <v>38</v>
      </c>
      <c r="C99">
        <f t="shared" si="33"/>
        <v>0.40819022457067372</v>
      </c>
      <c r="F99">
        <f>(F41-$B$57)/($B$55-$B$57)</f>
        <v>8.2430647291941883E-2</v>
      </c>
      <c r="G99">
        <f>(G41-$B$57)/($B$55-$B$57)</f>
        <v>3.1175693527080574E-2</v>
      </c>
      <c r="J99">
        <f t="shared" si="34"/>
        <v>0.2503052503052503</v>
      </c>
      <c r="M99">
        <f>(M41-$I$57)/($I$55-$I$57)</f>
        <v>1.7094017094017096E-2</v>
      </c>
      <c r="N99">
        <f>(N41-$I$57)/($I$55-$I$57)</f>
        <v>0.34432234432234426</v>
      </c>
      <c r="Q99">
        <f t="shared" si="35"/>
        <v>0.57575187900830171</v>
      </c>
      <c r="T99">
        <f>(T41-$P$57)/($P$55-$P$57)</f>
        <v>0.54003970314575478</v>
      </c>
      <c r="U99">
        <f>(U41-$P$57)/($P$55-$P$57)</f>
        <v>5.3174392433365365E-2</v>
      </c>
    </row>
    <row r="100" spans="1:21" x14ac:dyDescent="0.25">
      <c r="A100">
        <v>39</v>
      </c>
      <c r="C100">
        <f t="shared" si="33"/>
        <v>0.3342140026420079</v>
      </c>
      <c r="F100">
        <f>(F42-$B$57)/($B$55-$B$57)</f>
        <v>0.19418758256274768</v>
      </c>
      <c r="J100">
        <f t="shared" si="34"/>
        <v>0.37606837606837601</v>
      </c>
      <c r="M100">
        <f>(M42-$I$57)/($I$55-$I$57)</f>
        <v>0.18803418803418803</v>
      </c>
      <c r="Q100">
        <f t="shared" si="35"/>
        <v>0.33850228062331128</v>
      </c>
      <c r="T100">
        <f>(T42-$P$57)/($P$55-$P$57)</f>
        <v>0.37795030852909828</v>
      </c>
    </row>
    <row r="101" spans="1:21" x14ac:dyDescent="0.25">
      <c r="A101">
        <v>40</v>
      </c>
      <c r="C101">
        <f t="shared" si="33"/>
        <v>0.2760898282694848</v>
      </c>
      <c r="F101">
        <f>(F43-$B$57)/($B$55-$B$57)</f>
        <v>0.15191545574636725</v>
      </c>
      <c r="J101">
        <f t="shared" si="34"/>
        <v>0.42368742368742363</v>
      </c>
      <c r="M101">
        <f>(M43-$I$57)/($I$55-$I$57)</f>
        <v>0.18070818070818068</v>
      </c>
      <c r="Q101">
        <f t="shared" si="35"/>
        <v>0.24902323560202533</v>
      </c>
      <c r="T101">
        <f>(T43-$P$57)/($P$55-$P$57)</f>
        <v>0.32317710065175881</v>
      </c>
    </row>
    <row r="102" spans="1:21" x14ac:dyDescent="0.25">
      <c r="A102">
        <v>41</v>
      </c>
      <c r="C102">
        <f t="shared" si="33"/>
        <v>5.9180977542932646E-2</v>
      </c>
      <c r="F102">
        <f>(F44-$B$57)/($B$55-$B$57)</f>
        <v>0.52179656538969621</v>
      </c>
      <c r="J102">
        <f t="shared" si="34"/>
        <v>0.22832722832722835</v>
      </c>
      <c r="M102">
        <f>(M44-$I$57)/($I$55-$I$57)</f>
        <v>0.27472527472527469</v>
      </c>
      <c r="Q102">
        <f t="shared" si="35"/>
        <v>0.14217256508791218</v>
      </c>
      <c r="T102">
        <f>(T44-$P$57)/($P$55-$P$57)</f>
        <v>0.6732737998346493</v>
      </c>
    </row>
    <row r="103" spans="1:21" x14ac:dyDescent="0.25">
      <c r="A103">
        <v>42</v>
      </c>
      <c r="C103">
        <f t="shared" si="33"/>
        <v>0.35006605019815057</v>
      </c>
      <c r="F103">
        <f>(F45-$B$57)/($B$55-$B$57)</f>
        <v>0.22060766182298547</v>
      </c>
      <c r="J103">
        <f t="shared" si="34"/>
        <v>0.48107448107448103</v>
      </c>
      <c r="M103">
        <f>(M45-$I$57)/($I$55-$I$57)</f>
        <v>0.16849816849816848</v>
      </c>
      <c r="Q103">
        <f t="shared" si="35"/>
        <v>0.27612381777854977</v>
      </c>
      <c r="T103">
        <f>(T45-$P$57)/($P$55-$P$57)</f>
        <v>0.45087489759235039</v>
      </c>
    </row>
    <row r="104" spans="1:21" x14ac:dyDescent="0.25">
      <c r="A104">
        <v>43</v>
      </c>
      <c r="C104">
        <f t="shared" si="33"/>
        <v>0.4372523117569353</v>
      </c>
      <c r="F104">
        <f>(F46-$B$57)/($B$55-$B$57)</f>
        <v>0.15984147952443858</v>
      </c>
      <c r="J104">
        <f t="shared" si="34"/>
        <v>0.3785103785103785</v>
      </c>
      <c r="M104">
        <f>(M46-$I$57)/($I$55-$I$57)</f>
        <v>3.5409035409035408E-2</v>
      </c>
      <c r="Q104">
        <f t="shared" si="35"/>
        <v>0.43636779241577534</v>
      </c>
      <c r="T104">
        <f>(T46-$P$57)/($P$55-$P$57)</f>
        <v>0.69059910411138703</v>
      </c>
    </row>
    <row r="105" spans="1:21" x14ac:dyDescent="0.25">
      <c r="A105">
        <v>44</v>
      </c>
      <c r="C105">
        <f t="shared" si="33"/>
        <v>0.65389696169088507</v>
      </c>
      <c r="J105">
        <f t="shared" si="34"/>
        <v>0.46520146520146521</v>
      </c>
      <c r="Q105">
        <f t="shared" si="35"/>
        <v>0.53923448549378628</v>
      </c>
    </row>
    <row r="106" spans="1:21" x14ac:dyDescent="0.25">
      <c r="A106">
        <v>45</v>
      </c>
      <c r="C106">
        <f t="shared" si="33"/>
        <v>0.30250990752972257</v>
      </c>
      <c r="J106">
        <f t="shared" si="34"/>
        <v>0.34798534798534797</v>
      </c>
      <c r="Q106">
        <f t="shared" si="35"/>
        <v>0.33137998076443859</v>
      </c>
    </row>
    <row r="107" spans="1:21" x14ac:dyDescent="0.25">
      <c r="A107">
        <v>46</v>
      </c>
      <c r="C107">
        <f t="shared" si="33"/>
        <v>0.18361955085865259</v>
      </c>
      <c r="J107">
        <f t="shared" si="34"/>
        <v>0.2503052503052503</v>
      </c>
      <c r="Q107">
        <f t="shared" si="35"/>
        <v>0.28773021888549721</v>
      </c>
    </row>
    <row r="110" spans="1:21" x14ac:dyDescent="0.25">
      <c r="B110" t="s">
        <v>34</v>
      </c>
    </row>
    <row r="111" spans="1:21" x14ac:dyDescent="0.25">
      <c r="A111">
        <v>1</v>
      </c>
      <c r="B111">
        <f t="shared" ref="B111:F120" si="36">(B4-$B$58)/($B$56-$B$58)</f>
        <v>0.44868995633187775</v>
      </c>
      <c r="C111">
        <f t="shared" si="36"/>
        <v>0.3040393013100437</v>
      </c>
      <c r="D111">
        <f t="shared" si="36"/>
        <v>0.37500000000000006</v>
      </c>
      <c r="E111">
        <f t="shared" si="36"/>
        <v>0.44868995633187775</v>
      </c>
      <c r="F111">
        <f t="shared" si="36"/>
        <v>0.388646288209607</v>
      </c>
      <c r="I111">
        <f t="shared" ref="I111:M120" si="37">(I4-$I$58)/($I$56-$I$58)</f>
        <v>0.51055900621118011</v>
      </c>
      <c r="J111">
        <f t="shared" si="37"/>
        <v>0.47453416149068328</v>
      </c>
      <c r="K111">
        <f t="shared" si="37"/>
        <v>0.2695652173913044</v>
      </c>
      <c r="L111">
        <f t="shared" si="37"/>
        <v>1</v>
      </c>
      <c r="M111">
        <f t="shared" si="37"/>
        <v>0.24472049689440997</v>
      </c>
      <c r="P111">
        <f t="shared" ref="P111:T120" si="38">(P4-$P$58)/($P$56-$P$58)</f>
        <v>0.37968934035256674</v>
      </c>
      <c r="Q111">
        <f t="shared" si="38"/>
        <v>0.28103531372209889</v>
      </c>
      <c r="R111">
        <f t="shared" si="38"/>
        <v>0.5665770537975785</v>
      </c>
      <c r="S111">
        <f t="shared" si="38"/>
        <v>0.16507622727377161</v>
      </c>
      <c r="T111">
        <f t="shared" si="38"/>
        <v>0.62739241524486056</v>
      </c>
    </row>
    <row r="112" spans="1:21" x14ac:dyDescent="0.25">
      <c r="A112">
        <v>2</v>
      </c>
      <c r="B112">
        <f t="shared" si="36"/>
        <v>0.24399563318777295</v>
      </c>
      <c r="C112">
        <f t="shared" si="36"/>
        <v>6.7412663755458513E-2</v>
      </c>
      <c r="D112">
        <f t="shared" si="36"/>
        <v>0.23307860262008737</v>
      </c>
      <c r="E112">
        <f t="shared" si="36"/>
        <v>0.32041484716157209</v>
      </c>
      <c r="F112">
        <f t="shared" si="36"/>
        <v>0.24672489082969434</v>
      </c>
      <c r="I112">
        <f t="shared" si="37"/>
        <v>0.21366459627329193</v>
      </c>
      <c r="J112">
        <f t="shared" si="37"/>
        <v>0.20248447204968945</v>
      </c>
      <c r="K112">
        <f t="shared" si="37"/>
        <v>0.21242236024844721</v>
      </c>
      <c r="L112">
        <f t="shared" si="37"/>
        <v>0.38260869565217387</v>
      </c>
      <c r="M112">
        <f t="shared" si="37"/>
        <v>0.35403726708074534</v>
      </c>
      <c r="P112">
        <f t="shared" si="38"/>
        <v>0.4747551532691317</v>
      </c>
      <c r="Q112">
        <f t="shared" si="38"/>
        <v>0.22332473009268097</v>
      </c>
      <c r="R112">
        <f t="shared" si="38"/>
        <v>0.46049720713835279</v>
      </c>
      <c r="S112">
        <f t="shared" si="38"/>
        <v>0.36691385445249453</v>
      </c>
      <c r="T112">
        <f t="shared" si="38"/>
        <v>0.31437820031150948</v>
      </c>
    </row>
    <row r="113" spans="1:20" x14ac:dyDescent="0.25">
      <c r="A113">
        <v>3</v>
      </c>
      <c r="B113">
        <f t="shared" si="36"/>
        <v>0.34770742358078605</v>
      </c>
      <c r="C113">
        <f t="shared" si="36"/>
        <v>0.12117903930131005</v>
      </c>
      <c r="D113">
        <f t="shared" si="36"/>
        <v>0.20578602620087338</v>
      </c>
      <c r="E113">
        <f t="shared" si="36"/>
        <v>0.28493449781659391</v>
      </c>
      <c r="F113">
        <f t="shared" si="36"/>
        <v>0.30949781659388648</v>
      </c>
      <c r="I113">
        <f t="shared" si="37"/>
        <v>0.25962732919254655</v>
      </c>
      <c r="J113">
        <f t="shared" si="37"/>
        <v>0.34161490683229812</v>
      </c>
      <c r="K113">
        <f t="shared" si="37"/>
        <v>0.35031055900621122</v>
      </c>
      <c r="L113">
        <f t="shared" si="37"/>
        <v>0.67204968944099375</v>
      </c>
      <c r="M113">
        <f t="shared" si="37"/>
        <v>0.12173913043478261</v>
      </c>
      <c r="P113">
        <f t="shared" si="38"/>
        <v>0.54671142767902103</v>
      </c>
      <c r="Q113">
        <f t="shared" si="38"/>
        <v>0.18587060913528766</v>
      </c>
      <c r="R113">
        <f t="shared" si="38"/>
        <v>0.27289753063963035</v>
      </c>
      <c r="S113">
        <f t="shared" si="38"/>
        <v>0.17094226316425021</v>
      </c>
      <c r="T113">
        <f t="shared" si="38"/>
        <v>0.79554719081213565</v>
      </c>
    </row>
    <row r="114" spans="1:20" x14ac:dyDescent="0.25">
      <c r="A114">
        <v>4</v>
      </c>
      <c r="B114">
        <f t="shared" si="36"/>
        <v>0.21397379912663758</v>
      </c>
      <c r="C114">
        <f t="shared" si="36"/>
        <v>1.4192139737991256E-2</v>
      </c>
      <c r="D114">
        <f t="shared" si="36"/>
        <v>0.29858078602620092</v>
      </c>
      <c r="E114">
        <f t="shared" si="36"/>
        <v>0.43231441048034941</v>
      </c>
      <c r="F114">
        <f t="shared" si="36"/>
        <v>0.33951965065502188</v>
      </c>
      <c r="I114">
        <f t="shared" si="37"/>
        <v>0.46211180124223605</v>
      </c>
      <c r="J114">
        <f t="shared" si="37"/>
        <v>0.14409937888198759</v>
      </c>
      <c r="K114">
        <f t="shared" si="37"/>
        <v>0.2944099378881988</v>
      </c>
      <c r="L114">
        <f t="shared" si="37"/>
        <v>0.47826086956521741</v>
      </c>
      <c r="M114">
        <f t="shared" si="37"/>
        <v>8.4472049689440998E-2</v>
      </c>
      <c r="P114">
        <f t="shared" si="38"/>
        <v>0.20831542960425486</v>
      </c>
      <c r="Q114">
        <f t="shared" si="38"/>
        <v>0.19339252513376876</v>
      </c>
      <c r="R114">
        <f t="shared" si="38"/>
        <v>0.43547945660658899</v>
      </c>
      <c r="S114">
        <f t="shared" si="38"/>
        <v>0.39095380527254014</v>
      </c>
      <c r="T114">
        <f t="shared" si="38"/>
        <v>1</v>
      </c>
    </row>
    <row r="115" spans="1:20" x14ac:dyDescent="0.25">
      <c r="A115">
        <v>5</v>
      </c>
      <c r="B115">
        <f t="shared" si="36"/>
        <v>0.14574235807860261</v>
      </c>
      <c r="C115">
        <f t="shared" si="36"/>
        <v>0.13482532751091703</v>
      </c>
      <c r="D115">
        <f t="shared" si="36"/>
        <v>0.44323144104803497</v>
      </c>
      <c r="E115">
        <f t="shared" si="36"/>
        <v>0.4186681222707424</v>
      </c>
      <c r="F115">
        <f t="shared" si="36"/>
        <v>0.20305676855895199</v>
      </c>
      <c r="I115">
        <f t="shared" si="37"/>
        <v>0.1888198757763975</v>
      </c>
      <c r="J115">
        <f t="shared" si="37"/>
        <v>0.31428571428571422</v>
      </c>
      <c r="K115">
        <f t="shared" si="37"/>
        <v>0.25838509316770181</v>
      </c>
      <c r="L115">
        <f t="shared" si="37"/>
        <v>0.35031055900621122</v>
      </c>
      <c r="M115">
        <f t="shared" si="37"/>
        <v>0.26459627329192542</v>
      </c>
      <c r="P115">
        <f t="shared" si="38"/>
        <v>0.36120662629318712</v>
      </c>
      <c r="Q115">
        <f t="shared" si="38"/>
        <v>0.21992467075969324</v>
      </c>
      <c r="R115">
        <f t="shared" si="38"/>
        <v>0.67547733076819272</v>
      </c>
      <c r="S115">
        <f t="shared" si="38"/>
        <v>0.50530846589715694</v>
      </c>
      <c r="T115">
        <f t="shared" si="38"/>
        <v>0.34967430843414271</v>
      </c>
    </row>
    <row r="116" spans="1:20" x14ac:dyDescent="0.25">
      <c r="A116">
        <v>6</v>
      </c>
      <c r="B116">
        <f t="shared" si="36"/>
        <v>0.18122270742358082</v>
      </c>
      <c r="C116">
        <f t="shared" si="36"/>
        <v>0.53875545851528395</v>
      </c>
      <c r="D116">
        <f t="shared" si="36"/>
        <v>0.30131004366812231</v>
      </c>
      <c r="E116">
        <f t="shared" si="36"/>
        <v>0.13482532751091703</v>
      </c>
      <c r="F116">
        <f t="shared" si="36"/>
        <v>0.19759825327510919</v>
      </c>
      <c r="I116">
        <f t="shared" si="37"/>
        <v>0.33167701863354043</v>
      </c>
      <c r="J116">
        <f t="shared" si="37"/>
        <v>0.32546583850931682</v>
      </c>
      <c r="K116">
        <f t="shared" si="37"/>
        <v>0.35900621118012421</v>
      </c>
      <c r="L116">
        <f t="shared" si="37"/>
        <v>0.86211180124223608</v>
      </c>
      <c r="M116">
        <f t="shared" si="37"/>
        <v>0.18260869565217391</v>
      </c>
      <c r="P116">
        <f t="shared" si="38"/>
        <v>0.26020076025768935</v>
      </c>
      <c r="Q116">
        <f t="shared" si="38"/>
        <v>0.67513972091902952</v>
      </c>
      <c r="R116">
        <f t="shared" si="38"/>
        <v>0.36877266337180359</v>
      </c>
      <c r="S116">
        <f t="shared" si="38"/>
        <v>3.2536130057962138E-2</v>
      </c>
      <c r="T116">
        <f t="shared" si="38"/>
        <v>0.45367215745000605</v>
      </c>
    </row>
    <row r="117" spans="1:20" x14ac:dyDescent="0.25">
      <c r="A117">
        <v>7</v>
      </c>
      <c r="B117">
        <f t="shared" si="36"/>
        <v>0.69432314410480356</v>
      </c>
      <c r="C117">
        <f t="shared" si="36"/>
        <v>0.14301310043668122</v>
      </c>
      <c r="D117">
        <f t="shared" si="36"/>
        <v>0.15665938864628823</v>
      </c>
      <c r="E117">
        <f t="shared" si="36"/>
        <v>0.36135371179039305</v>
      </c>
      <c r="F117">
        <f t="shared" si="36"/>
        <v>0.23307860262008737</v>
      </c>
      <c r="I117">
        <f t="shared" si="37"/>
        <v>0.29565217391304344</v>
      </c>
      <c r="J117">
        <f t="shared" si="37"/>
        <v>0.10559006211180125</v>
      </c>
      <c r="K117">
        <f t="shared" si="37"/>
        <v>0.29937888198757767</v>
      </c>
      <c r="L117">
        <f t="shared" si="37"/>
        <v>0.42236024844720499</v>
      </c>
      <c r="M117">
        <f t="shared" si="37"/>
        <v>0.16645962732919253</v>
      </c>
      <c r="P117">
        <f t="shared" si="38"/>
        <v>0.91696835201202997</v>
      </c>
      <c r="Q117">
        <f t="shared" si="38"/>
        <v>0.50586376008978862</v>
      </c>
      <c r="R117">
        <f t="shared" si="38"/>
        <v>0.25760316671958716</v>
      </c>
      <c r="S117">
        <f t="shared" si="38"/>
        <v>0.372517451363646</v>
      </c>
      <c r="T117">
        <f t="shared" si="38"/>
        <v>0.54203874238719407</v>
      </c>
    </row>
    <row r="118" spans="1:20" x14ac:dyDescent="0.25">
      <c r="A118">
        <v>8</v>
      </c>
      <c r="B118">
        <f t="shared" si="36"/>
        <v>0.12663755458515286</v>
      </c>
      <c r="C118">
        <f t="shared" si="36"/>
        <v>0.27674672489082974</v>
      </c>
      <c r="D118">
        <f t="shared" si="36"/>
        <v>0.32860262008733626</v>
      </c>
      <c r="E118">
        <f t="shared" si="36"/>
        <v>0.32860262008733626</v>
      </c>
      <c r="F118">
        <f t="shared" si="36"/>
        <v>0.33679039301310049</v>
      </c>
      <c r="I118">
        <f t="shared" si="37"/>
        <v>0.21987577639751552</v>
      </c>
      <c r="J118">
        <f t="shared" si="37"/>
        <v>0.46459627329192543</v>
      </c>
      <c r="K118">
        <f t="shared" si="37"/>
        <v>0.19503105590062111</v>
      </c>
      <c r="L118">
        <f t="shared" si="37"/>
        <v>0.68074534161490685</v>
      </c>
      <c r="M118">
        <f t="shared" si="37"/>
        <v>0.22857142857142856</v>
      </c>
      <c r="P118">
        <f t="shared" si="38"/>
        <v>0.29378357252852794</v>
      </c>
      <c r="Q118">
        <f t="shared" si="38"/>
        <v>0.26312154298459867</v>
      </c>
      <c r="R118">
        <f t="shared" si="38"/>
        <v>0.63785086307225414</v>
      </c>
      <c r="S118">
        <f t="shared" si="38"/>
        <v>0.19694102664577229</v>
      </c>
      <c r="T118">
        <f t="shared" si="38"/>
        <v>0.58434798579705205</v>
      </c>
    </row>
    <row r="119" spans="1:20" x14ac:dyDescent="0.25">
      <c r="A119">
        <v>9</v>
      </c>
      <c r="B119">
        <f t="shared" si="36"/>
        <v>3.9301310043668124E-2</v>
      </c>
      <c r="C119">
        <f t="shared" si="36"/>
        <v>0.21943231441048039</v>
      </c>
      <c r="D119">
        <f t="shared" si="36"/>
        <v>0.22216157205240178</v>
      </c>
      <c r="E119">
        <f t="shared" si="36"/>
        <v>6.9596069868995622E-2</v>
      </c>
      <c r="F119">
        <f t="shared" si="36"/>
        <v>0.32587336244541487</v>
      </c>
      <c r="I119">
        <f t="shared" si="37"/>
        <v>0.1043478260869565</v>
      </c>
      <c r="J119">
        <f t="shared" si="37"/>
        <v>0.35900621118012421</v>
      </c>
      <c r="K119">
        <f t="shared" si="37"/>
        <v>0.29813664596273293</v>
      </c>
      <c r="L119">
        <f t="shared" si="37"/>
        <v>0.36645962732919257</v>
      </c>
      <c r="M119">
        <f t="shared" si="37"/>
        <v>0.17763975155279504</v>
      </c>
      <c r="P119">
        <f t="shared" si="38"/>
        <v>0.29318348687830104</v>
      </c>
      <c r="Q119">
        <f t="shared" si="38"/>
        <v>0.28085960096034812</v>
      </c>
      <c r="R119">
        <f t="shared" si="38"/>
        <v>0.33816328866374401</v>
      </c>
      <c r="S119">
        <f t="shared" si="38"/>
        <v>0.11645808527127922</v>
      </c>
      <c r="T119">
        <f t="shared" si="38"/>
        <v>0.67216759890256061</v>
      </c>
    </row>
    <row r="120" spans="1:20" x14ac:dyDescent="0.25">
      <c r="A120">
        <v>10</v>
      </c>
      <c r="B120">
        <f t="shared" si="36"/>
        <v>0.43231441048034941</v>
      </c>
      <c r="C120">
        <f t="shared" si="36"/>
        <v>0.36954148471615722</v>
      </c>
      <c r="D120">
        <f t="shared" si="36"/>
        <v>0.20305676855895199</v>
      </c>
      <c r="E120">
        <f t="shared" si="36"/>
        <v>0.30676855895196509</v>
      </c>
      <c r="F120">
        <f t="shared" si="36"/>
        <v>0.27401746724890835</v>
      </c>
      <c r="I120">
        <f t="shared" si="37"/>
        <v>0.25714285714285717</v>
      </c>
      <c r="J120">
        <f t="shared" si="37"/>
        <v>0.18633540372670807</v>
      </c>
      <c r="K120">
        <f t="shared" si="37"/>
        <v>0.26832298136645966</v>
      </c>
      <c r="L120">
        <f t="shared" si="37"/>
        <v>0.53416149068322982</v>
      </c>
      <c r="M120">
        <f t="shared" si="37"/>
        <v>0.15652173913043479</v>
      </c>
      <c r="P120">
        <f t="shared" si="38"/>
        <v>0.66330712802398406</v>
      </c>
      <c r="Q120">
        <f t="shared" si="38"/>
        <v>0.72216260980681124</v>
      </c>
      <c r="R120">
        <f t="shared" si="38"/>
        <v>0.34555459817082945</v>
      </c>
      <c r="S120">
        <f t="shared" si="38"/>
        <v>0.24811652349701369</v>
      </c>
      <c r="T120">
        <f t="shared" si="38"/>
        <v>0.63411741483667317</v>
      </c>
    </row>
    <row r="121" spans="1:20" x14ac:dyDescent="0.25">
      <c r="A121">
        <v>11</v>
      </c>
      <c r="B121">
        <f t="shared" ref="B121:F130" si="39">(B14-$B$58)/($B$56-$B$58)</f>
        <v>0.25491266375545857</v>
      </c>
      <c r="C121">
        <f t="shared" si="39"/>
        <v>0.33133187772925765</v>
      </c>
      <c r="D121">
        <f t="shared" si="39"/>
        <v>0.2085152838427948</v>
      </c>
      <c r="E121">
        <f t="shared" si="39"/>
        <v>0.3040393013100437</v>
      </c>
      <c r="F121">
        <f t="shared" si="39"/>
        <v>7.3689956331877721E-2</v>
      </c>
      <c r="I121">
        <f t="shared" ref="I121:M130" si="40">(I14-$I$58)/($I$56-$I$58)</f>
        <v>0.33913043478260868</v>
      </c>
      <c r="J121">
        <f t="shared" si="40"/>
        <v>0.19751552795031055</v>
      </c>
      <c r="K121">
        <f t="shared" si="40"/>
        <v>0.44223602484472052</v>
      </c>
      <c r="L121">
        <f t="shared" si="40"/>
        <v>0.62608695652173907</v>
      </c>
      <c r="M121">
        <f t="shared" si="40"/>
        <v>0.16024844720496892</v>
      </c>
      <c r="P121">
        <f t="shared" ref="P121:T130" si="41">(P14-$P$58)/($P$56-$P$58)</f>
        <v>0.33665279285676869</v>
      </c>
      <c r="Q121">
        <f t="shared" si="41"/>
        <v>0.6368377314549879</v>
      </c>
      <c r="R121">
        <f t="shared" si="41"/>
        <v>0.21435483147963877</v>
      </c>
      <c r="S121">
        <f t="shared" si="41"/>
        <v>0.20211389440494373</v>
      </c>
      <c r="T121">
        <f t="shared" si="41"/>
        <v>0.27995383001429069</v>
      </c>
    </row>
    <row r="122" spans="1:20" x14ac:dyDescent="0.25">
      <c r="A122">
        <v>12</v>
      </c>
      <c r="B122">
        <f t="shared" si="39"/>
        <v>0.1648471615720524</v>
      </c>
      <c r="C122">
        <f t="shared" si="39"/>
        <v>0.25218340611353712</v>
      </c>
      <c r="D122">
        <f t="shared" si="39"/>
        <v>0.10262008733624454</v>
      </c>
      <c r="E122">
        <f t="shared" si="39"/>
        <v>9.688864628820959E-2</v>
      </c>
      <c r="F122">
        <f t="shared" si="39"/>
        <v>0.52510917030567694</v>
      </c>
      <c r="I122">
        <f t="shared" si="40"/>
        <v>0.28198757763975157</v>
      </c>
      <c r="J122">
        <f t="shared" si="40"/>
        <v>0.51677018633540373</v>
      </c>
      <c r="K122">
        <f t="shared" si="40"/>
        <v>0.25962732919254655</v>
      </c>
      <c r="L122">
        <f t="shared" si="40"/>
        <v>0.3950310559006211</v>
      </c>
      <c r="M122">
        <f t="shared" si="40"/>
        <v>0.36645962732919257</v>
      </c>
      <c r="P122">
        <f t="shared" si="41"/>
        <v>0.28298052382883815</v>
      </c>
      <c r="Q122">
        <f t="shared" si="41"/>
        <v>0.21268310083618308</v>
      </c>
      <c r="R122">
        <f t="shared" si="41"/>
        <v>0.22235993214329899</v>
      </c>
      <c r="S122">
        <f t="shared" si="41"/>
        <v>0.13125472758545723</v>
      </c>
      <c r="T122">
        <f t="shared" si="41"/>
        <v>0.59872324878942629</v>
      </c>
    </row>
    <row r="123" spans="1:20" x14ac:dyDescent="0.25">
      <c r="A123">
        <v>13</v>
      </c>
      <c r="B123">
        <f t="shared" si="39"/>
        <v>0.12663755458515286</v>
      </c>
      <c r="C123">
        <f t="shared" si="39"/>
        <v>6.1681222707423586E-2</v>
      </c>
      <c r="D123">
        <f t="shared" si="39"/>
        <v>0.22762008733624456</v>
      </c>
      <c r="E123">
        <f t="shared" si="39"/>
        <v>0.25218340611353712</v>
      </c>
      <c r="F123">
        <f t="shared" si="39"/>
        <v>0.1703056768558952</v>
      </c>
      <c r="I123">
        <f t="shared" si="40"/>
        <v>0.13167701863354039</v>
      </c>
      <c r="J123">
        <f t="shared" si="40"/>
        <v>0.1763975155279503</v>
      </c>
      <c r="K123">
        <f t="shared" si="40"/>
        <v>0.10931677018633541</v>
      </c>
      <c r="L123">
        <f t="shared" si="40"/>
        <v>0.56397515527950304</v>
      </c>
      <c r="M123">
        <f t="shared" si="40"/>
        <v>0.3192546583850932</v>
      </c>
      <c r="P123">
        <f t="shared" si="41"/>
        <v>0.41931963438762937</v>
      </c>
      <c r="Q123">
        <f t="shared" si="41"/>
        <v>0.24086814987397218</v>
      </c>
      <c r="R123">
        <f t="shared" si="41"/>
        <v>0.67000302654935151</v>
      </c>
      <c r="S123">
        <f t="shared" si="41"/>
        <v>0.19042407546781687</v>
      </c>
      <c r="T123">
        <f t="shared" si="41"/>
        <v>0.25753572725934964</v>
      </c>
    </row>
    <row r="124" spans="1:20" x14ac:dyDescent="0.25">
      <c r="A124">
        <v>14</v>
      </c>
      <c r="B124">
        <f t="shared" si="39"/>
        <v>0.26310043668122274</v>
      </c>
      <c r="C124">
        <f t="shared" si="39"/>
        <v>0.12663755458515286</v>
      </c>
      <c r="D124">
        <f t="shared" si="39"/>
        <v>0.33133187772925765</v>
      </c>
      <c r="E124">
        <f t="shared" si="39"/>
        <v>0.31495633187772931</v>
      </c>
      <c r="F124">
        <f t="shared" si="39"/>
        <v>0.29039301310043669</v>
      </c>
      <c r="I124">
        <f t="shared" si="40"/>
        <v>0.36894409937888201</v>
      </c>
      <c r="J124">
        <f t="shared" si="40"/>
        <v>0.19875776397515527</v>
      </c>
      <c r="K124">
        <f t="shared" si="40"/>
        <v>0.4447204968944099</v>
      </c>
      <c r="L124">
        <f t="shared" si="40"/>
        <v>0.81863354037267089</v>
      </c>
      <c r="M124">
        <f t="shared" si="40"/>
        <v>0.12298136645962732</v>
      </c>
      <c r="P124">
        <f t="shared" si="41"/>
        <v>0.31922659795102659</v>
      </c>
      <c r="Q124">
        <f t="shared" si="41"/>
        <v>0.31833937321779693</v>
      </c>
      <c r="R124">
        <f t="shared" si="41"/>
        <v>0.32636159506174717</v>
      </c>
      <c r="S124">
        <f t="shared" si="41"/>
        <v>0.14308484781930547</v>
      </c>
      <c r="T124">
        <f t="shared" si="41"/>
        <v>0.75441295452541646</v>
      </c>
    </row>
    <row r="125" spans="1:20" x14ac:dyDescent="0.25">
      <c r="A125">
        <v>15</v>
      </c>
      <c r="B125">
        <f t="shared" si="39"/>
        <v>0.55786026200873362</v>
      </c>
      <c r="C125">
        <f t="shared" si="39"/>
        <v>0.12117903930131005</v>
      </c>
      <c r="D125">
        <f t="shared" si="39"/>
        <v>0.27674672489082974</v>
      </c>
      <c r="E125">
        <f t="shared" si="39"/>
        <v>0.29039301310043669</v>
      </c>
      <c r="F125">
        <f t="shared" si="39"/>
        <v>0.47871179039301315</v>
      </c>
      <c r="I125">
        <f t="shared" si="40"/>
        <v>0.3701863354037267</v>
      </c>
      <c r="J125">
        <f t="shared" si="40"/>
        <v>0.28322981366459626</v>
      </c>
      <c r="K125">
        <f t="shared" si="40"/>
        <v>0.25962732919254655</v>
      </c>
      <c r="L125">
        <f t="shared" si="40"/>
        <v>0.24223602484472051</v>
      </c>
      <c r="M125">
        <f t="shared" si="40"/>
        <v>0.38757763975155285</v>
      </c>
      <c r="P125">
        <f t="shared" si="41"/>
        <v>0.62809251036331581</v>
      </c>
      <c r="Q125">
        <f t="shared" si="41"/>
        <v>0.22707036911025374</v>
      </c>
      <c r="R125">
        <f t="shared" si="41"/>
        <v>0.45280119511856698</v>
      </c>
      <c r="S125">
        <f t="shared" si="41"/>
        <v>0.49645084633664277</v>
      </c>
      <c r="T125">
        <f t="shared" si="41"/>
        <v>0.52366617012761718</v>
      </c>
    </row>
    <row r="126" spans="1:20" x14ac:dyDescent="0.25">
      <c r="A126">
        <v>16</v>
      </c>
      <c r="B126">
        <f t="shared" si="39"/>
        <v>0.18941048034934502</v>
      </c>
      <c r="C126">
        <f t="shared" si="39"/>
        <v>0.1866812227074236</v>
      </c>
      <c r="D126">
        <f t="shared" si="39"/>
        <v>7.5873362445414858E-2</v>
      </c>
      <c r="E126">
        <f t="shared" si="39"/>
        <v>8.4879912663755469E-2</v>
      </c>
      <c r="F126">
        <f t="shared" si="39"/>
        <v>0.31222707423580792</v>
      </c>
      <c r="I126">
        <f t="shared" si="40"/>
        <v>0.14782608695652172</v>
      </c>
      <c r="J126">
        <f t="shared" si="40"/>
        <v>0.24099378881987576</v>
      </c>
      <c r="K126">
        <f t="shared" si="40"/>
        <v>0.33416149068322981</v>
      </c>
      <c r="L126">
        <f t="shared" si="40"/>
        <v>0.90186335403726703</v>
      </c>
      <c r="M126">
        <f t="shared" si="40"/>
        <v>0.63478260869565206</v>
      </c>
      <c r="P126">
        <f t="shared" si="41"/>
        <v>0.50359576669729844</v>
      </c>
      <c r="Q126">
        <f t="shared" si="41"/>
        <v>0.35485086838202612</v>
      </c>
      <c r="R126">
        <f t="shared" si="41"/>
        <v>0.13954297991043552</v>
      </c>
      <c r="S126">
        <f t="shared" si="41"/>
        <v>0</v>
      </c>
      <c r="T126">
        <f t="shared" si="41"/>
        <v>0.20426001520803452</v>
      </c>
    </row>
    <row r="127" spans="1:20" x14ac:dyDescent="0.25">
      <c r="A127">
        <v>17</v>
      </c>
      <c r="B127">
        <f t="shared" si="39"/>
        <v>0.15120087336244542</v>
      </c>
      <c r="C127">
        <f t="shared" si="39"/>
        <v>0.54967248908296951</v>
      </c>
      <c r="D127">
        <f t="shared" si="39"/>
        <v>0.30949781659388648</v>
      </c>
      <c r="E127">
        <f t="shared" si="39"/>
        <v>0.56604803493449785</v>
      </c>
      <c r="F127">
        <f t="shared" si="39"/>
        <v>0.26310043668122274</v>
      </c>
      <c r="I127">
        <f t="shared" si="40"/>
        <v>0.1639751552795031</v>
      </c>
      <c r="J127">
        <f t="shared" si="40"/>
        <v>0.25962732919254655</v>
      </c>
      <c r="K127">
        <f t="shared" si="40"/>
        <v>0.3105590062111801</v>
      </c>
      <c r="L127">
        <f t="shared" si="40"/>
        <v>0.63975155279503104</v>
      </c>
      <c r="M127">
        <f t="shared" si="40"/>
        <v>0.33540372670807456</v>
      </c>
      <c r="P127">
        <f t="shared" si="41"/>
        <v>0.40748294690803383</v>
      </c>
      <c r="Q127">
        <f t="shared" si="41"/>
        <v>0.81399439727415945</v>
      </c>
      <c r="R127">
        <f t="shared" si="41"/>
        <v>0.4292157480998875</v>
      </c>
      <c r="S127">
        <f t="shared" si="41"/>
        <v>0.37996241829002064</v>
      </c>
      <c r="T127">
        <f t="shared" si="41"/>
        <v>0.34933049063932786</v>
      </c>
    </row>
    <row r="128" spans="1:20" x14ac:dyDescent="0.25">
      <c r="A128">
        <v>18</v>
      </c>
      <c r="B128">
        <f t="shared" si="39"/>
        <v>0.23580786026200876</v>
      </c>
      <c r="C128">
        <f t="shared" si="39"/>
        <v>0</v>
      </c>
      <c r="D128">
        <f t="shared" si="39"/>
        <v>0.24672489082969434</v>
      </c>
      <c r="E128">
        <f t="shared" si="39"/>
        <v>0.59879912663755464</v>
      </c>
      <c r="F128">
        <f t="shared" si="39"/>
        <v>0.11572052401746726</v>
      </c>
      <c r="I128">
        <f t="shared" si="40"/>
        <v>0.27701863354037265</v>
      </c>
      <c r="J128">
        <f t="shared" si="40"/>
        <v>8.8198757763975177E-2</v>
      </c>
      <c r="K128">
        <f t="shared" si="40"/>
        <v>0.25838509316770181</v>
      </c>
      <c r="L128">
        <f t="shared" si="40"/>
        <v>0.67577639751552798</v>
      </c>
      <c r="M128">
        <f t="shared" si="40"/>
        <v>0.23975155279503102</v>
      </c>
      <c r="P128">
        <f t="shared" si="41"/>
        <v>0.377858650269077</v>
      </c>
      <c r="Q128">
        <f t="shared" si="41"/>
        <v>0.23318170128749469</v>
      </c>
      <c r="R128">
        <f t="shared" si="41"/>
        <v>0.41466003540406099</v>
      </c>
      <c r="S128">
        <f t="shared" si="41"/>
        <v>0.38004124491114133</v>
      </c>
      <c r="T128">
        <f t="shared" si="41"/>
        <v>0.25784496185751182</v>
      </c>
    </row>
    <row r="129" spans="1:20" x14ac:dyDescent="0.25">
      <c r="A129">
        <v>19</v>
      </c>
      <c r="B129">
        <f t="shared" si="39"/>
        <v>0.45414847161572058</v>
      </c>
      <c r="C129">
        <f t="shared" si="39"/>
        <v>0.35043668122270744</v>
      </c>
      <c r="D129">
        <f t="shared" si="39"/>
        <v>0.1866812227074236</v>
      </c>
      <c r="E129">
        <f t="shared" si="39"/>
        <v>0.10180131004366814</v>
      </c>
      <c r="F129">
        <f t="shared" si="39"/>
        <v>6.0589519650655017E-2</v>
      </c>
      <c r="I129">
        <f t="shared" si="40"/>
        <v>0.36894409937888201</v>
      </c>
      <c r="J129">
        <f t="shared" si="40"/>
        <v>0.21490683229813665</v>
      </c>
      <c r="K129">
        <f t="shared" si="40"/>
        <v>0.35900621118012421</v>
      </c>
      <c r="L129">
        <f t="shared" si="40"/>
        <v>0.21739130434782608</v>
      </c>
      <c r="M129">
        <f t="shared" si="40"/>
        <v>1.7391304347826091E-2</v>
      </c>
      <c r="P129">
        <f t="shared" si="41"/>
        <v>0.52055836433775482</v>
      </c>
      <c r="Q129">
        <f t="shared" si="41"/>
        <v>0.63011422163131225</v>
      </c>
      <c r="R129">
        <f t="shared" si="41"/>
        <v>0.24569437599576596</v>
      </c>
      <c r="S129">
        <f t="shared" si="41"/>
        <v>0.26005918133344846</v>
      </c>
      <c r="T129">
        <f t="shared" si="41"/>
        <v>0.55813385968276019</v>
      </c>
    </row>
    <row r="130" spans="1:20" x14ac:dyDescent="0.25">
      <c r="A130">
        <v>20</v>
      </c>
      <c r="B130">
        <f t="shared" si="39"/>
        <v>0.25491266375545857</v>
      </c>
      <c r="C130">
        <f t="shared" si="39"/>
        <v>0.23307860262008737</v>
      </c>
      <c r="D130">
        <f t="shared" si="39"/>
        <v>0.2085152838427948</v>
      </c>
      <c r="E130">
        <f t="shared" si="39"/>
        <v>0.1784934497816594</v>
      </c>
      <c r="F130">
        <f t="shared" si="39"/>
        <v>0.29858078602620092</v>
      </c>
      <c r="I130">
        <f t="shared" si="40"/>
        <v>0.19254658385093168</v>
      </c>
      <c r="J130">
        <f t="shared" si="40"/>
        <v>0.29689440993788818</v>
      </c>
      <c r="K130">
        <f t="shared" si="40"/>
        <v>0.25217391304347825</v>
      </c>
      <c r="L130">
        <f t="shared" si="40"/>
        <v>0.31677018633540371</v>
      </c>
      <c r="M130">
        <f t="shared" si="40"/>
        <v>0.27826086956521739</v>
      </c>
      <c r="P130">
        <f t="shared" si="41"/>
        <v>0.52748100339873705</v>
      </c>
      <c r="Q130">
        <f t="shared" si="41"/>
        <v>0.35271011631801724</v>
      </c>
      <c r="R130">
        <f t="shared" si="41"/>
        <v>0.37128694227706227</v>
      </c>
      <c r="S130">
        <f t="shared" si="41"/>
        <v>0.26909277568373791</v>
      </c>
      <c r="T130">
        <f t="shared" si="41"/>
        <v>0.45604086673678706</v>
      </c>
    </row>
    <row r="131" spans="1:20" x14ac:dyDescent="0.25">
      <c r="A131">
        <v>21</v>
      </c>
      <c r="B131">
        <f t="shared" ref="B131:F140" si="42">(B24-$B$58)/($B$56-$B$58)</f>
        <v>0.14301310043668122</v>
      </c>
      <c r="C131">
        <f t="shared" si="42"/>
        <v>8.9792576419213982E-2</v>
      </c>
      <c r="D131">
        <f t="shared" si="42"/>
        <v>0.36135371179039305</v>
      </c>
      <c r="E131">
        <f t="shared" si="42"/>
        <v>0.36954148471615722</v>
      </c>
      <c r="F131">
        <f t="shared" si="42"/>
        <v>0.21670305676855897</v>
      </c>
      <c r="I131">
        <f t="shared" ref="I131:M140" si="43">(I24-$I$58)/($I$56-$I$58)</f>
        <v>8.8198757763975177E-2</v>
      </c>
      <c r="J131">
        <f t="shared" si="43"/>
        <v>0.17515527950310561</v>
      </c>
      <c r="K131">
        <f t="shared" si="43"/>
        <v>0.3527950310559006</v>
      </c>
      <c r="L131">
        <f t="shared" si="43"/>
        <v>0.42236024844720499</v>
      </c>
      <c r="M131">
        <f t="shared" si="43"/>
        <v>0.12049689440993788</v>
      </c>
      <c r="P131">
        <f t="shared" ref="P131:T140" si="44">(P24-$P$58)/($P$56-$P$58)</f>
        <v>0.54923627336399206</v>
      </c>
      <c r="Q131">
        <f t="shared" si="44"/>
        <v>0.28858915524000267</v>
      </c>
      <c r="R131">
        <f t="shared" si="44"/>
        <v>0.43999133596813239</v>
      </c>
      <c r="S131">
        <f t="shared" si="44"/>
        <v>0.38036484893468964</v>
      </c>
      <c r="T131">
        <f t="shared" si="44"/>
        <v>0.61745547554949565</v>
      </c>
    </row>
    <row r="132" spans="1:20" x14ac:dyDescent="0.25">
      <c r="A132">
        <v>22</v>
      </c>
      <c r="B132">
        <f t="shared" si="42"/>
        <v>0.35862445414847166</v>
      </c>
      <c r="C132">
        <f t="shared" si="42"/>
        <v>9.2794759825327491E-2</v>
      </c>
      <c r="D132">
        <f t="shared" si="42"/>
        <v>0.25491266375545857</v>
      </c>
      <c r="E132">
        <f t="shared" si="42"/>
        <v>0.2876637554585153</v>
      </c>
      <c r="F132">
        <f t="shared" si="42"/>
        <v>0.29585152838427953</v>
      </c>
      <c r="I132">
        <f t="shared" si="43"/>
        <v>0.3031055900621118</v>
      </c>
      <c r="J132">
        <f t="shared" si="43"/>
        <v>6.5838509316770197E-2</v>
      </c>
      <c r="K132">
        <f t="shared" si="43"/>
        <v>0.3031055900621118</v>
      </c>
      <c r="L132">
        <f t="shared" si="43"/>
        <v>0.62360248447204969</v>
      </c>
      <c r="M132">
        <f t="shared" si="43"/>
        <v>0.25341614906832294</v>
      </c>
      <c r="P132">
        <f t="shared" si="44"/>
        <v>0.49711645606905525</v>
      </c>
      <c r="Q132">
        <f t="shared" si="44"/>
        <v>0.49288595559608966</v>
      </c>
      <c r="R132">
        <f t="shared" si="44"/>
        <v>0.37253815689813424</v>
      </c>
      <c r="S132">
        <f t="shared" si="44"/>
        <v>0.19146061917898677</v>
      </c>
      <c r="T132">
        <f t="shared" si="44"/>
        <v>0.48708791265652257</v>
      </c>
    </row>
    <row r="133" spans="1:20" x14ac:dyDescent="0.25">
      <c r="A133">
        <v>23</v>
      </c>
      <c r="B133">
        <f t="shared" si="42"/>
        <v>8.3515283842794774E-2</v>
      </c>
      <c r="C133">
        <f t="shared" si="42"/>
        <v>7.9421397379912675E-2</v>
      </c>
      <c r="D133">
        <f t="shared" si="42"/>
        <v>0.62063318777292587</v>
      </c>
      <c r="E133">
        <f t="shared" si="42"/>
        <v>0.59606986899563319</v>
      </c>
      <c r="F133">
        <f t="shared" si="42"/>
        <v>0.34224890829694327</v>
      </c>
      <c r="I133">
        <f t="shared" si="43"/>
        <v>0.19006211180124225</v>
      </c>
      <c r="J133">
        <f t="shared" si="43"/>
        <v>0.29068322981366457</v>
      </c>
      <c r="K133">
        <f t="shared" si="43"/>
        <v>0.39378881987577641</v>
      </c>
      <c r="L133">
        <f t="shared" si="43"/>
        <v>0.80621118012422366</v>
      </c>
      <c r="M133">
        <f t="shared" si="43"/>
        <v>0.51428571428571423</v>
      </c>
      <c r="P133">
        <f t="shared" si="44"/>
        <v>0.26112800250799922</v>
      </c>
      <c r="Q133">
        <f t="shared" si="44"/>
        <v>0.16970794747134962</v>
      </c>
      <c r="R133">
        <f t="shared" si="44"/>
        <v>0.65935256435126055</v>
      </c>
      <c r="S133">
        <f t="shared" si="44"/>
        <v>0.30983502867351154</v>
      </c>
      <c r="T133">
        <f t="shared" si="44"/>
        <v>0.28862605547210696</v>
      </c>
    </row>
    <row r="134" spans="1:20" x14ac:dyDescent="0.25">
      <c r="A134">
        <v>24</v>
      </c>
      <c r="B134">
        <f t="shared" si="42"/>
        <v>9.0884279475982543E-2</v>
      </c>
      <c r="C134">
        <f t="shared" si="42"/>
        <v>0.46779475982532753</v>
      </c>
      <c r="D134">
        <f t="shared" si="42"/>
        <v>0.46233624454148475</v>
      </c>
      <c r="E134">
        <f t="shared" si="42"/>
        <v>0.22489082969432317</v>
      </c>
      <c r="F134">
        <f t="shared" si="42"/>
        <v>0.22762008733624456</v>
      </c>
      <c r="I134">
        <f t="shared" si="43"/>
        <v>4.8447204968944078E-2</v>
      </c>
      <c r="J134">
        <f t="shared" si="43"/>
        <v>0.51055900621118011</v>
      </c>
      <c r="K134">
        <f t="shared" si="43"/>
        <v>0.5627329192546584</v>
      </c>
      <c r="L134">
        <f t="shared" si="43"/>
        <v>0.43105590062111804</v>
      </c>
      <c r="M134">
        <f t="shared" si="43"/>
        <v>0.16645962732919253</v>
      </c>
      <c r="P134">
        <f t="shared" si="44"/>
        <v>0.53819225008335125</v>
      </c>
      <c r="Q134">
        <f t="shared" si="44"/>
        <v>0.39561888670404421</v>
      </c>
      <c r="R134">
        <f t="shared" si="44"/>
        <v>0.35368191773790986</v>
      </c>
      <c r="S134">
        <f t="shared" si="44"/>
        <v>0.23629509560239725</v>
      </c>
      <c r="T134">
        <f t="shared" si="44"/>
        <v>0.5328007898562257</v>
      </c>
    </row>
    <row r="135" spans="1:20" x14ac:dyDescent="0.25">
      <c r="A135">
        <v>25</v>
      </c>
      <c r="B135">
        <f t="shared" si="42"/>
        <v>0.40775109170305679</v>
      </c>
      <c r="C135">
        <f t="shared" si="42"/>
        <v>0.46506550218340614</v>
      </c>
      <c r="D135">
        <f t="shared" si="42"/>
        <v>0.32860262008733626</v>
      </c>
      <c r="E135">
        <f t="shared" si="42"/>
        <v>0.51419213973799127</v>
      </c>
      <c r="F135">
        <f t="shared" si="42"/>
        <v>0.23853711790393017</v>
      </c>
      <c r="I135">
        <f t="shared" si="43"/>
        <v>0.33664596273291925</v>
      </c>
      <c r="J135">
        <f t="shared" si="43"/>
        <v>0.2944099378881988</v>
      </c>
      <c r="K135">
        <f t="shared" si="43"/>
        <v>0.26832298136645966</v>
      </c>
      <c r="L135">
        <f t="shared" si="43"/>
        <v>0.81739130434782603</v>
      </c>
      <c r="M135">
        <f t="shared" si="43"/>
        <v>0.29068322981366457</v>
      </c>
      <c r="P135">
        <f t="shared" si="44"/>
        <v>0.51034300870335447</v>
      </c>
      <c r="Q135">
        <f t="shared" si="44"/>
        <v>0.63922349300532433</v>
      </c>
      <c r="R135">
        <f t="shared" si="44"/>
        <v>0.5083899608748208</v>
      </c>
      <c r="S135">
        <f t="shared" si="44"/>
        <v>0.25781152318564243</v>
      </c>
      <c r="T135">
        <f t="shared" si="44"/>
        <v>0.3660169422645973</v>
      </c>
    </row>
    <row r="136" spans="1:20" x14ac:dyDescent="0.25">
      <c r="A136">
        <v>26</v>
      </c>
      <c r="B136">
        <f t="shared" si="42"/>
        <v>0.11844978165938864</v>
      </c>
      <c r="C136">
        <f t="shared" si="42"/>
        <v>0.21124454148471619</v>
      </c>
      <c r="D136">
        <f t="shared" si="42"/>
        <v>0.43777292576419219</v>
      </c>
      <c r="E136">
        <f t="shared" si="42"/>
        <v>0.41593886462882101</v>
      </c>
      <c r="F136">
        <f t="shared" si="42"/>
        <v>0.24945414847161576</v>
      </c>
      <c r="I136">
        <f t="shared" si="43"/>
        <v>0.12173913043478261</v>
      </c>
      <c r="J136">
        <f t="shared" si="43"/>
        <v>0.26708074534161491</v>
      </c>
      <c r="K136">
        <f t="shared" si="43"/>
        <v>0.43850931677018629</v>
      </c>
      <c r="L136">
        <f t="shared" si="43"/>
        <v>0.48322981366459627</v>
      </c>
      <c r="M136">
        <f t="shared" si="43"/>
        <v>0.31304347826086959</v>
      </c>
      <c r="P136">
        <f t="shared" si="44"/>
        <v>0.42226254240412409</v>
      </c>
      <c r="Q136">
        <f t="shared" si="44"/>
        <v>0.35757002741880106</v>
      </c>
      <c r="R136">
        <f t="shared" si="44"/>
        <v>0.43035984698463753</v>
      </c>
      <c r="S136">
        <f t="shared" si="44"/>
        <v>0.37273210664071649</v>
      </c>
      <c r="T136">
        <f t="shared" si="44"/>
        <v>0.35568035631672978</v>
      </c>
    </row>
    <row r="137" spans="1:20" x14ac:dyDescent="0.25">
      <c r="A137">
        <v>27</v>
      </c>
      <c r="B137">
        <f t="shared" si="42"/>
        <v>0.30131004366812231</v>
      </c>
      <c r="C137">
        <f t="shared" si="42"/>
        <v>0.15393013100436681</v>
      </c>
      <c r="D137">
        <f t="shared" si="42"/>
        <v>0.65338427947598254</v>
      </c>
      <c r="E137">
        <f t="shared" si="42"/>
        <v>0.67521834061135377</v>
      </c>
      <c r="F137">
        <f t="shared" si="42"/>
        <v>0.28493449781659391</v>
      </c>
      <c r="I137">
        <f t="shared" si="43"/>
        <v>0.2012422360248447</v>
      </c>
      <c r="J137">
        <f t="shared" si="43"/>
        <v>0.27080745341614904</v>
      </c>
      <c r="K137">
        <f t="shared" si="43"/>
        <v>0.54534161490683231</v>
      </c>
      <c r="L137">
        <f t="shared" si="43"/>
        <v>0.77391304347826084</v>
      </c>
      <c r="M137">
        <f t="shared" si="43"/>
        <v>0.32422360248447207</v>
      </c>
      <c r="P137">
        <f t="shared" si="44"/>
        <v>0.58304965286558363</v>
      </c>
      <c r="Q137">
        <f t="shared" si="44"/>
        <v>0.27948985069614696</v>
      </c>
      <c r="R137">
        <f t="shared" si="44"/>
        <v>0.51706086376687543</v>
      </c>
      <c r="S137">
        <f t="shared" si="44"/>
        <v>0.37253815689813424</v>
      </c>
      <c r="T137">
        <f t="shared" si="44"/>
        <v>0.38537846404952292</v>
      </c>
    </row>
    <row r="138" spans="1:20" x14ac:dyDescent="0.25">
      <c r="A138">
        <v>28</v>
      </c>
      <c r="B138">
        <f t="shared" si="42"/>
        <v>0.3176855895196507</v>
      </c>
      <c r="C138">
        <f t="shared" si="42"/>
        <v>0.35043668122270744</v>
      </c>
      <c r="D138">
        <f t="shared" si="42"/>
        <v>0.50054585152838438</v>
      </c>
      <c r="E138">
        <f t="shared" si="42"/>
        <v>0.14847161572052403</v>
      </c>
      <c r="F138">
        <f t="shared" si="42"/>
        <v>0.12117903930131005</v>
      </c>
      <c r="I138">
        <f t="shared" si="43"/>
        <v>0.22484472049689444</v>
      </c>
      <c r="J138">
        <f t="shared" si="43"/>
        <v>0.36273291925465845</v>
      </c>
      <c r="K138">
        <f t="shared" si="43"/>
        <v>0.37267080745341613</v>
      </c>
      <c r="L138">
        <f t="shared" si="43"/>
        <v>0.54285714285714293</v>
      </c>
      <c r="M138">
        <f t="shared" si="43"/>
        <v>0.22111801242236026</v>
      </c>
      <c r="P138">
        <f t="shared" si="44"/>
        <v>0.56362807132428283</v>
      </c>
      <c r="Q138">
        <f t="shared" si="44"/>
        <v>0.4176292669086617</v>
      </c>
      <c r="R138">
        <f t="shared" si="44"/>
        <v>0.56461332523873264</v>
      </c>
      <c r="S138">
        <f t="shared" si="44"/>
        <v>0.1174724572292211</v>
      </c>
      <c r="T138">
        <f t="shared" si="44"/>
        <v>0.28448285497027709</v>
      </c>
    </row>
    <row r="139" spans="1:20" x14ac:dyDescent="0.25">
      <c r="A139">
        <v>29</v>
      </c>
      <c r="B139">
        <f t="shared" si="42"/>
        <v>0.25764192139737996</v>
      </c>
      <c r="C139">
        <f t="shared" si="42"/>
        <v>0.11572052401746726</v>
      </c>
      <c r="D139">
        <f t="shared" si="42"/>
        <v>0.22762008733624456</v>
      </c>
      <c r="E139">
        <f t="shared" si="42"/>
        <v>0.38318777292576423</v>
      </c>
      <c r="F139">
        <f t="shared" si="42"/>
        <v>0.15665938864628823</v>
      </c>
      <c r="I139">
        <f t="shared" si="43"/>
        <v>0.10931677018633541</v>
      </c>
      <c r="J139">
        <f t="shared" si="43"/>
        <v>0.18385093167701863</v>
      </c>
      <c r="K139">
        <f t="shared" si="43"/>
        <v>0.22484472049689444</v>
      </c>
      <c r="L139">
        <f t="shared" si="43"/>
        <v>0.67080745341614911</v>
      </c>
      <c r="M139">
        <f t="shared" si="43"/>
        <v>0.19503105590062111</v>
      </c>
      <c r="P139">
        <f t="shared" si="44"/>
        <v>0.73129249188373546</v>
      </c>
      <c r="Q139">
        <f t="shared" si="44"/>
        <v>0.3198872019295797</v>
      </c>
      <c r="R139">
        <f t="shared" si="44"/>
        <v>0.43387284249927383</v>
      </c>
      <c r="S139">
        <f t="shared" si="44"/>
        <v>0.23765847088348918</v>
      </c>
      <c r="T139">
        <f t="shared" si="44"/>
        <v>0.3697762371436239</v>
      </c>
    </row>
    <row r="140" spans="1:20" x14ac:dyDescent="0.25">
      <c r="A140">
        <v>30</v>
      </c>
      <c r="B140">
        <f t="shared" si="42"/>
        <v>0.33679039301310049</v>
      </c>
      <c r="C140">
        <f t="shared" si="42"/>
        <v>0.38045851528384284</v>
      </c>
      <c r="D140">
        <f t="shared" si="42"/>
        <v>8.1877729257641904E-2</v>
      </c>
      <c r="E140">
        <f t="shared" si="42"/>
        <v>0.51146288209606994</v>
      </c>
      <c r="F140">
        <f t="shared" si="42"/>
        <v>0.34224890829694327</v>
      </c>
      <c r="I140">
        <f t="shared" si="43"/>
        <v>0.26832298136645966</v>
      </c>
      <c r="J140">
        <f t="shared" si="43"/>
        <v>0.32298136645962733</v>
      </c>
      <c r="K140">
        <f t="shared" si="43"/>
        <v>0.19378881987577642</v>
      </c>
      <c r="L140">
        <f t="shared" si="43"/>
        <v>0.54161490683229818</v>
      </c>
      <c r="M140">
        <f t="shared" si="43"/>
        <v>0.20372670807453414</v>
      </c>
      <c r="P140">
        <f t="shared" si="44"/>
        <v>0.51900965844247238</v>
      </c>
      <c r="Q140">
        <f t="shared" si="44"/>
        <v>0.49678446859624797</v>
      </c>
      <c r="R140">
        <f t="shared" si="44"/>
        <v>0.25450985077640598</v>
      </c>
      <c r="S140">
        <f t="shared" si="44"/>
        <v>0.40731994952314293</v>
      </c>
      <c r="T140">
        <f t="shared" si="44"/>
        <v>0.64059750015906336</v>
      </c>
    </row>
    <row r="141" spans="1:20" x14ac:dyDescent="0.25">
      <c r="A141">
        <v>31</v>
      </c>
      <c r="B141">
        <f t="shared" ref="B141:F142" si="45">(B34-$B$58)/($B$56-$B$58)</f>
        <v>0.28220524017467252</v>
      </c>
      <c r="C141">
        <f t="shared" si="45"/>
        <v>0.27128820960698691</v>
      </c>
      <c r="D141">
        <f t="shared" si="45"/>
        <v>0.57969432314410485</v>
      </c>
      <c r="E141">
        <f t="shared" si="45"/>
        <v>0.22216157205240178</v>
      </c>
      <c r="F141">
        <f t="shared" si="45"/>
        <v>0.26037117903930135</v>
      </c>
      <c r="I141">
        <f t="shared" ref="I141:M142" si="46">(I34-$I$58)/($I$56-$I$58)</f>
        <v>0.26459627329192542</v>
      </c>
      <c r="J141">
        <f t="shared" si="46"/>
        <v>0.2236024844720497</v>
      </c>
      <c r="K141">
        <f t="shared" si="46"/>
        <v>0.36397515527950308</v>
      </c>
      <c r="L141">
        <f t="shared" si="46"/>
        <v>0.16024844720496892</v>
      </c>
      <c r="M141">
        <f t="shared" si="46"/>
        <v>0.11180124223602485</v>
      </c>
      <c r="P141">
        <f t="shared" ref="P141:T142" si="47">(P34-$P$58)/($P$56-$P$58)</f>
        <v>0.45321635971874585</v>
      </c>
      <c r="Q141">
        <f t="shared" si="47"/>
        <v>0.49878166307551697</v>
      </c>
      <c r="R141">
        <f t="shared" si="47"/>
        <v>0.66020035717875025</v>
      </c>
      <c r="S141">
        <f t="shared" si="47"/>
        <v>0.5359850840998549</v>
      </c>
      <c r="T141">
        <f t="shared" si="47"/>
        <v>0.72913807431440558</v>
      </c>
    </row>
    <row r="142" spans="1:20" x14ac:dyDescent="0.25">
      <c r="A142">
        <v>32</v>
      </c>
      <c r="B142">
        <f t="shared" si="45"/>
        <v>0.31222707423580792</v>
      </c>
      <c r="C142">
        <f t="shared" si="45"/>
        <v>0.45141921397379919</v>
      </c>
      <c r="D142">
        <f t="shared" si="45"/>
        <v>0.62063318777292587</v>
      </c>
      <c r="E142">
        <f t="shared" si="45"/>
        <v>6.5229257641921404E-2</v>
      </c>
      <c r="F142">
        <f t="shared" si="45"/>
        <v>0.30949781659388648</v>
      </c>
      <c r="I142">
        <f t="shared" si="46"/>
        <v>0.24720496894409935</v>
      </c>
      <c r="J142">
        <f t="shared" si="46"/>
        <v>0.44968944099378888</v>
      </c>
      <c r="K142">
        <f t="shared" si="46"/>
        <v>0.2944099378881988</v>
      </c>
      <c r="L142">
        <f t="shared" si="46"/>
        <v>0.52173913043478259</v>
      </c>
      <c r="M142">
        <f t="shared" si="46"/>
        <v>0.26459627329192542</v>
      </c>
      <c r="P142">
        <f t="shared" si="47"/>
        <v>0.51868110492491037</v>
      </c>
      <c r="Q142">
        <f t="shared" si="47"/>
        <v>0.43267030638675624</v>
      </c>
      <c r="R142">
        <f t="shared" si="47"/>
        <v>0.82960726472217527</v>
      </c>
      <c r="S142">
        <f t="shared" si="47"/>
        <v>5.6842333757295652E-2</v>
      </c>
      <c r="T142">
        <f t="shared" si="47"/>
        <v>0.48892051533412617</v>
      </c>
    </row>
    <row r="143" spans="1:20" x14ac:dyDescent="0.25">
      <c r="A143">
        <v>33</v>
      </c>
      <c r="B143">
        <f t="shared" ref="B143:C146" si="48">(B36-$B$58)/($B$56-$B$58)</f>
        <v>0.14028384279475983</v>
      </c>
      <c r="C143">
        <f t="shared" si="48"/>
        <v>0.38318777292576423</v>
      </c>
      <c r="E143">
        <f t="shared" ref="E143:F146" si="49">(E36-$B$58)/($B$56-$B$58)</f>
        <v>1</v>
      </c>
      <c r="F143">
        <f t="shared" si="49"/>
        <v>0.21670305676855897</v>
      </c>
      <c r="I143">
        <f t="shared" ref="I143:J146" si="50">(I36-$I$58)/($I$56-$I$58)</f>
        <v>0.15403726708074533</v>
      </c>
      <c r="J143">
        <f t="shared" si="50"/>
        <v>0.45217391304347826</v>
      </c>
      <c r="L143">
        <f t="shared" ref="L143:M146" si="51">(L36-$I$58)/($I$56-$I$58)</f>
        <v>0.78881987577639756</v>
      </c>
      <c r="M143">
        <f t="shared" si="51"/>
        <v>0.53167701863354033</v>
      </c>
      <c r="P143">
        <f t="shared" ref="P143:Q146" si="52">(P36-$P$58)/($P$56-$P$58)</f>
        <v>0.40496750077904259</v>
      </c>
      <c r="Q143">
        <f t="shared" si="52"/>
        <v>0.36815603868555091</v>
      </c>
      <c r="S143">
        <f t="shared" ref="S143:T146" si="53">(S36-$P$58)/($P$56-$P$58)</f>
        <v>0.55669349435677562</v>
      </c>
      <c r="T143">
        <f t="shared" si="53"/>
        <v>0.1766391599500122</v>
      </c>
    </row>
    <row r="144" spans="1:20" x14ac:dyDescent="0.25">
      <c r="A144">
        <v>34</v>
      </c>
      <c r="B144">
        <f t="shared" si="48"/>
        <v>5.5949781659388631E-2</v>
      </c>
      <c r="C144">
        <f t="shared" si="48"/>
        <v>0.28220524017467252</v>
      </c>
      <c r="E144">
        <f t="shared" si="49"/>
        <v>0.24126637554585156</v>
      </c>
      <c r="F144">
        <f t="shared" si="49"/>
        <v>8.2150655021834065E-2</v>
      </c>
      <c r="I144">
        <f t="shared" si="50"/>
        <v>7.7018633540372666E-2</v>
      </c>
      <c r="J144">
        <f t="shared" si="50"/>
        <v>0.39130434782608697</v>
      </c>
      <c r="L144">
        <f t="shared" si="51"/>
        <v>0.59006211180124224</v>
      </c>
      <c r="M144">
        <f t="shared" si="51"/>
        <v>0.27950310559006208</v>
      </c>
      <c r="P144">
        <f t="shared" si="52"/>
        <v>0.37917645285582602</v>
      </c>
      <c r="Q144">
        <f t="shared" si="52"/>
        <v>0.32049211191117172</v>
      </c>
      <c r="S144">
        <f t="shared" si="53"/>
        <v>0.17116523663777022</v>
      </c>
      <c r="T144">
        <f t="shared" si="53"/>
        <v>0.1807103426769574</v>
      </c>
    </row>
    <row r="145" spans="1:20" x14ac:dyDescent="0.25">
      <c r="A145">
        <v>35</v>
      </c>
      <c r="B145">
        <f t="shared" si="48"/>
        <v>0.40775109170305679</v>
      </c>
      <c r="C145">
        <f t="shared" si="48"/>
        <v>0.12663755458515286</v>
      </c>
      <c r="E145">
        <f t="shared" si="49"/>
        <v>0.26855895196506552</v>
      </c>
      <c r="F145">
        <f t="shared" si="49"/>
        <v>6.0862445414847179E-2</v>
      </c>
      <c r="I145">
        <f t="shared" si="50"/>
        <v>0.49192546583850932</v>
      </c>
      <c r="J145">
        <f t="shared" si="50"/>
        <v>0.21987577639751552</v>
      </c>
      <c r="L145">
        <f t="shared" si="51"/>
        <v>0.70062111801242244</v>
      </c>
      <c r="M145">
        <f t="shared" si="51"/>
        <v>2.3602484472049694E-2</v>
      </c>
      <c r="P145">
        <f t="shared" si="52"/>
        <v>0.35905421372292906</v>
      </c>
      <c r="Q145">
        <f t="shared" si="52"/>
        <v>0.29378357252852794</v>
      </c>
      <c r="S145">
        <f t="shared" si="53"/>
        <v>0.15029801284971581</v>
      </c>
      <c r="T145">
        <f t="shared" si="53"/>
        <v>0.53652296488574891</v>
      </c>
    </row>
    <row r="146" spans="1:20" x14ac:dyDescent="0.25">
      <c r="A146">
        <v>36</v>
      </c>
      <c r="B146">
        <f t="shared" si="48"/>
        <v>7.2598253275109173E-2</v>
      </c>
      <c r="C146">
        <f t="shared" si="48"/>
        <v>0.1948689956331878</v>
      </c>
      <c r="E146">
        <f t="shared" si="49"/>
        <v>0.29039301310043669</v>
      </c>
      <c r="F146">
        <f t="shared" si="49"/>
        <v>0.17576419213973801</v>
      </c>
      <c r="I146">
        <f t="shared" si="50"/>
        <v>1.7391304347826091E-2</v>
      </c>
      <c r="J146">
        <f t="shared" si="50"/>
        <v>0.23354037267080741</v>
      </c>
      <c r="L146">
        <f t="shared" si="51"/>
        <v>0.82732919254658377</v>
      </c>
      <c r="M146">
        <f t="shared" si="51"/>
        <v>0.30807453416149067</v>
      </c>
      <c r="P146">
        <f t="shared" si="52"/>
        <v>0.59482527114468686</v>
      </c>
      <c r="Q146">
        <f t="shared" si="52"/>
        <v>0.37544099163521127</v>
      </c>
      <c r="S146">
        <f t="shared" si="53"/>
        <v>0.12671723481045818</v>
      </c>
      <c r="T146">
        <f t="shared" si="53"/>
        <v>0.27318537975941781</v>
      </c>
    </row>
    <row r="147" spans="1:20" x14ac:dyDescent="0.25">
      <c r="A147">
        <v>37</v>
      </c>
      <c r="C147">
        <f t="shared" ref="C147:C156" si="54">(C40-$B$58)/($B$56-$B$58)</f>
        <v>0.26582969432314413</v>
      </c>
      <c r="F147">
        <f t="shared" ref="F147:F153" si="55">(F40-$B$58)/($B$56-$B$58)</f>
        <v>0.29312227074235814</v>
      </c>
      <c r="J147">
        <f t="shared" ref="J147:J156" si="56">(J40-$I$58)/($I$56-$I$58)</f>
        <v>0.32298136645962733</v>
      </c>
      <c r="M147">
        <f t="shared" ref="M147:M153" si="57">(M40-$I$58)/($I$56-$I$58)</f>
        <v>0.20372670807453414</v>
      </c>
      <c r="Q147">
        <f t="shared" ref="Q147:Q156" si="58">(Q40-$P$58)/($P$56-$P$58)</f>
        <v>0.36467005379260237</v>
      </c>
      <c r="T147">
        <f t="shared" ref="T147:T153" si="59">(T40-$P$58)/($P$56-$P$58)</f>
        <v>0.56579789120429991</v>
      </c>
    </row>
    <row r="148" spans="1:20" x14ac:dyDescent="0.25">
      <c r="A148">
        <v>38</v>
      </c>
      <c r="C148">
        <f t="shared" si="54"/>
        <v>0.388646288209607</v>
      </c>
      <c r="F148">
        <f t="shared" si="55"/>
        <v>5.21288209606987E-2</v>
      </c>
      <c r="J148">
        <f t="shared" si="56"/>
        <v>0.23726708074534164</v>
      </c>
      <c r="M148">
        <f t="shared" si="57"/>
        <v>0</v>
      </c>
      <c r="Q148">
        <f t="shared" si="58"/>
        <v>0.64137506937280575</v>
      </c>
      <c r="T148">
        <f t="shared" si="59"/>
        <v>0.60120611761609599</v>
      </c>
    </row>
    <row r="149" spans="1:20" x14ac:dyDescent="0.25">
      <c r="A149">
        <v>39</v>
      </c>
      <c r="C149">
        <f t="shared" si="54"/>
        <v>0.31222707423580792</v>
      </c>
      <c r="F149">
        <f t="shared" si="55"/>
        <v>0.16757641921397382</v>
      </c>
      <c r="J149">
        <f t="shared" si="56"/>
        <v>0.36521739130434783</v>
      </c>
      <c r="M149">
        <f t="shared" si="57"/>
        <v>0.17391304347826086</v>
      </c>
      <c r="Q149">
        <f t="shared" si="58"/>
        <v>0.37451740971897024</v>
      </c>
      <c r="T149">
        <f t="shared" si="59"/>
        <v>0.41888843701072187</v>
      </c>
    </row>
    <row r="150" spans="1:20" x14ac:dyDescent="0.25">
      <c r="A150">
        <v>40</v>
      </c>
      <c r="C150">
        <f t="shared" si="54"/>
        <v>0.25218340611353712</v>
      </c>
      <c r="F150">
        <f t="shared" si="55"/>
        <v>0.12390829694323144</v>
      </c>
      <c r="J150">
        <f t="shared" si="56"/>
        <v>0.41366459627329188</v>
      </c>
      <c r="M150">
        <f t="shared" si="57"/>
        <v>0.16645962732919253</v>
      </c>
      <c r="Q150">
        <f t="shared" si="58"/>
        <v>0.2738716395891812</v>
      </c>
      <c r="T150">
        <f t="shared" si="59"/>
        <v>0.35727969176782781</v>
      </c>
    </row>
    <row r="151" spans="1:20" x14ac:dyDescent="0.25">
      <c r="A151">
        <v>41</v>
      </c>
      <c r="C151">
        <f t="shared" si="54"/>
        <v>2.8111353711790407E-2</v>
      </c>
      <c r="F151">
        <f t="shared" si="55"/>
        <v>0.50600436681222716</v>
      </c>
      <c r="J151">
        <f t="shared" si="56"/>
        <v>0.21490683229813665</v>
      </c>
      <c r="M151">
        <f t="shared" si="57"/>
        <v>0.26211180124223604</v>
      </c>
      <c r="Q151">
        <f t="shared" si="58"/>
        <v>0.15368631552566425</v>
      </c>
      <c r="T151">
        <f t="shared" si="59"/>
        <v>0.75106744286393068</v>
      </c>
    </row>
    <row r="152" spans="1:20" x14ac:dyDescent="0.25">
      <c r="A152">
        <v>42</v>
      </c>
      <c r="C152">
        <f t="shared" si="54"/>
        <v>0.32860262008733626</v>
      </c>
      <c r="F152">
        <f t="shared" si="55"/>
        <v>0.1948689956331878</v>
      </c>
      <c r="J152">
        <f t="shared" si="56"/>
        <v>0.47204968944099379</v>
      </c>
      <c r="M152">
        <f t="shared" si="57"/>
        <v>0.15403726708074533</v>
      </c>
      <c r="Q152">
        <f t="shared" si="58"/>
        <v>0.30435429576273648</v>
      </c>
      <c r="T152">
        <f t="shared" si="59"/>
        <v>0.50091380312770961</v>
      </c>
    </row>
    <row r="153" spans="1:20" x14ac:dyDescent="0.25">
      <c r="A153">
        <v>43</v>
      </c>
      <c r="C153">
        <f t="shared" si="54"/>
        <v>0.4186681222707424</v>
      </c>
      <c r="F153">
        <f t="shared" si="55"/>
        <v>0.13209606986899564</v>
      </c>
      <c r="J153">
        <f t="shared" si="56"/>
        <v>0.36770186335403726</v>
      </c>
      <c r="M153">
        <f t="shared" si="57"/>
        <v>1.8633540372670808E-2</v>
      </c>
      <c r="Q153">
        <f t="shared" si="58"/>
        <v>0.4845962533315209</v>
      </c>
      <c r="T153">
        <f t="shared" si="59"/>
        <v>0.77055489482824679</v>
      </c>
    </row>
    <row r="154" spans="1:20" x14ac:dyDescent="0.25">
      <c r="A154">
        <v>44</v>
      </c>
      <c r="C154">
        <f t="shared" si="54"/>
        <v>0.64246724890829698</v>
      </c>
      <c r="J154">
        <f t="shared" si="56"/>
        <v>0.45590062111801244</v>
      </c>
      <c r="Q154">
        <f t="shared" si="58"/>
        <v>0.60030041113828103</v>
      </c>
    </row>
    <row r="155" spans="1:20" x14ac:dyDescent="0.25">
      <c r="A155">
        <v>45</v>
      </c>
      <c r="C155">
        <f t="shared" si="54"/>
        <v>0.27947598253275113</v>
      </c>
      <c r="J155">
        <f t="shared" si="56"/>
        <v>0.33664596273291925</v>
      </c>
      <c r="Q155">
        <f t="shared" si="58"/>
        <v>0.36650626750996473</v>
      </c>
    </row>
    <row r="156" spans="1:20" x14ac:dyDescent="0.25">
      <c r="A156">
        <v>46</v>
      </c>
      <c r="C156">
        <f t="shared" si="54"/>
        <v>0.15665938864628823</v>
      </c>
      <c r="J156">
        <f t="shared" si="56"/>
        <v>0.23726708074534164</v>
      </c>
      <c r="Q156">
        <f t="shared" si="58"/>
        <v>0.31740914204061177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70" zoomScaleNormal="70" workbookViewId="0">
      <selection activeCell="O1" sqref="O1"/>
    </sheetView>
  </sheetViews>
  <sheetFormatPr defaultRowHeight="15" x14ac:dyDescent="0.25"/>
  <cols>
    <col min="1" max="1" width="14.28515625" bestFit="1" customWidth="1"/>
    <col min="2" max="5" width="12" style="50" bestFit="1" customWidth="1"/>
    <col min="7" max="7" width="14.7109375" bestFit="1" customWidth="1"/>
  </cols>
  <sheetData>
    <row r="1" spans="1:21" x14ac:dyDescent="0.25">
      <c r="A1" s="56" t="s">
        <v>128</v>
      </c>
      <c r="B1" s="57" t="s">
        <v>170</v>
      </c>
      <c r="C1" s="57" t="s">
        <v>169</v>
      </c>
      <c r="D1" s="57" t="s">
        <v>133</v>
      </c>
      <c r="E1" s="57" t="s">
        <v>134</v>
      </c>
      <c r="G1" s="57" t="s">
        <v>168</v>
      </c>
      <c r="H1" t="s">
        <v>135</v>
      </c>
      <c r="I1" t="s">
        <v>136</v>
      </c>
      <c r="J1" t="s">
        <v>137</v>
      </c>
      <c r="K1" t="s">
        <v>138</v>
      </c>
      <c r="L1" t="s">
        <v>139</v>
      </c>
      <c r="N1" s="59" t="s">
        <v>172</v>
      </c>
      <c r="O1" s="60"/>
      <c r="P1" s="60" t="s">
        <v>173</v>
      </c>
      <c r="Q1" s="60"/>
      <c r="R1" s="83" t="s">
        <v>140</v>
      </c>
      <c r="S1" s="83" t="s">
        <v>141</v>
      </c>
      <c r="T1" s="83" t="s">
        <v>177</v>
      </c>
      <c r="U1" s="84" t="s">
        <v>142</v>
      </c>
    </row>
    <row r="2" spans="1:21" x14ac:dyDescent="0.25">
      <c r="A2" t="s">
        <v>135</v>
      </c>
      <c r="B2" s="50">
        <v>154.37222222222223</v>
      </c>
      <c r="C2" s="50">
        <v>32.797222222222224</v>
      </c>
      <c r="D2" s="50">
        <v>4.7776468860205101</v>
      </c>
      <c r="E2" s="50">
        <v>0.97352414847111646</v>
      </c>
      <c r="G2" s="52" t="s">
        <v>127</v>
      </c>
      <c r="H2" s="50">
        <v>150.01627906976742</v>
      </c>
      <c r="I2" s="50"/>
      <c r="J2" s="50">
        <v>41.681210396421427</v>
      </c>
      <c r="K2" s="50">
        <v>253</v>
      </c>
      <c r="L2" s="50">
        <v>79.7</v>
      </c>
      <c r="N2" s="61">
        <v>-1.159</v>
      </c>
      <c r="O2" s="62">
        <v>0.03</v>
      </c>
      <c r="P2" s="62">
        <v>0.36299999999999999</v>
      </c>
      <c r="Q2" s="62">
        <v>3.3000000000000002E-2</v>
      </c>
      <c r="R2" s="62">
        <v>0.1</v>
      </c>
      <c r="S2" s="62">
        <v>2</v>
      </c>
      <c r="T2" s="62">
        <v>2.9969999999999999</v>
      </c>
      <c r="U2" s="63">
        <f>(3.036-T2)/0.003</f>
        <v>13.000000000000048</v>
      </c>
    </row>
    <row r="3" spans="1:21" x14ac:dyDescent="0.25">
      <c r="A3" t="s">
        <v>136</v>
      </c>
      <c r="B3" s="50">
        <v>152</v>
      </c>
      <c r="C3" s="50">
        <v>32.5</v>
      </c>
      <c r="G3" s="52" t="s">
        <v>128</v>
      </c>
      <c r="H3" s="50">
        <v>154.37222222222223</v>
      </c>
      <c r="I3" s="50">
        <v>152</v>
      </c>
      <c r="J3" s="50">
        <v>54.415730977151902</v>
      </c>
      <c r="K3" s="50">
        <v>315</v>
      </c>
      <c r="L3" s="50">
        <v>75</v>
      </c>
      <c r="N3" s="61">
        <v>-1.242</v>
      </c>
      <c r="O3" s="62">
        <v>0.03</v>
      </c>
      <c r="P3" s="62">
        <v>-1.069</v>
      </c>
      <c r="Q3" s="62">
        <v>3.6999999999999998E-2</v>
      </c>
      <c r="R3" s="62">
        <v>0.17</v>
      </c>
      <c r="S3" s="62">
        <v>2.8</v>
      </c>
      <c r="T3" s="62">
        <v>2.988</v>
      </c>
      <c r="U3" s="63">
        <f t="shared" ref="U3:U6" si="0">(3.036-T3)/0.003</f>
        <v>16.000000000000014</v>
      </c>
    </row>
    <row r="4" spans="1:21" x14ac:dyDescent="0.25">
      <c r="A4" t="s">
        <v>137</v>
      </c>
      <c r="B4" s="50">
        <v>54.415730977151902</v>
      </c>
      <c r="C4" s="50">
        <v>9.6699382805272371</v>
      </c>
      <c r="D4" s="50">
        <v>1.1797211983472224</v>
      </c>
      <c r="E4" s="50">
        <v>1.3574482613268549E-2</v>
      </c>
      <c r="G4" s="52" t="s">
        <v>126</v>
      </c>
      <c r="H4" s="50">
        <v>152.92608695652171</v>
      </c>
      <c r="I4" s="50">
        <v>153</v>
      </c>
      <c r="J4" s="50">
        <v>55.990036553271892</v>
      </c>
      <c r="K4" s="50">
        <v>296</v>
      </c>
      <c r="L4" s="50">
        <v>60.6</v>
      </c>
      <c r="N4" s="61">
        <v>-1.38</v>
      </c>
      <c r="O4" s="62">
        <v>2.9000000000000001E-2</v>
      </c>
      <c r="P4" s="62">
        <v>0.20699999999999999</v>
      </c>
      <c r="Q4" s="62">
        <v>2.9000000000000001E-2</v>
      </c>
      <c r="R4" s="62">
        <v>0.12</v>
      </c>
      <c r="S4" s="62">
        <v>1.4</v>
      </c>
      <c r="T4" s="62">
        <v>2.9969999999999999</v>
      </c>
      <c r="U4" s="63">
        <f t="shared" si="0"/>
        <v>13.000000000000048</v>
      </c>
    </row>
    <row r="5" spans="1:21" x14ac:dyDescent="0.25">
      <c r="A5" t="s">
        <v>138</v>
      </c>
      <c r="B5" s="50">
        <v>315</v>
      </c>
      <c r="C5" s="50">
        <v>54.6</v>
      </c>
      <c r="D5" s="50">
        <v>8.4450402144772116</v>
      </c>
      <c r="E5" s="50">
        <v>0.99296446706547525</v>
      </c>
      <c r="G5" s="52" t="s">
        <v>125</v>
      </c>
      <c r="H5" s="50">
        <v>175.91250000000002</v>
      </c>
      <c r="I5" s="50">
        <v>166</v>
      </c>
      <c r="J5" s="50">
        <v>57.049925786613088</v>
      </c>
      <c r="K5" s="50">
        <v>300</v>
      </c>
      <c r="L5" s="50">
        <v>88.4</v>
      </c>
      <c r="N5" s="61">
        <v>-0.38100000000000001</v>
      </c>
      <c r="O5" s="62">
        <v>5.8000000000000003E-2</v>
      </c>
      <c r="P5" s="62">
        <v>0.33100000000000002</v>
      </c>
      <c r="Q5" s="62">
        <v>4.5999999999999999E-2</v>
      </c>
      <c r="R5" s="62">
        <v>0.22</v>
      </c>
      <c r="S5" s="62">
        <v>0.6</v>
      </c>
      <c r="T5" s="62">
        <v>2.9950000000000001</v>
      </c>
      <c r="U5" s="63">
        <f t="shared" si="0"/>
        <v>13.666666666666641</v>
      </c>
    </row>
    <row r="6" spans="1:21" x14ac:dyDescent="0.25">
      <c r="A6" t="s">
        <v>139</v>
      </c>
      <c r="B6" s="50">
        <v>75</v>
      </c>
      <c r="C6" s="50">
        <v>14.9</v>
      </c>
      <c r="D6" s="50">
        <v>2.7416173570019722</v>
      </c>
      <c r="E6" s="50">
        <v>0.93110619670751038</v>
      </c>
      <c r="G6" s="52" t="s">
        <v>124</v>
      </c>
      <c r="H6" s="50">
        <v>183.84166666666664</v>
      </c>
      <c r="I6" s="50">
        <v>172.5</v>
      </c>
      <c r="J6" s="50">
        <v>71.282269384268631</v>
      </c>
      <c r="K6" s="50">
        <v>427</v>
      </c>
      <c r="L6" s="50">
        <v>84.5</v>
      </c>
      <c r="N6" s="61">
        <v>-0.253</v>
      </c>
      <c r="O6" s="62">
        <v>1.9E-2</v>
      </c>
      <c r="P6" s="62">
        <v>0.33400000000000002</v>
      </c>
      <c r="Q6" s="62">
        <v>3.2000000000000001E-2</v>
      </c>
      <c r="R6" s="62">
        <v>0.27</v>
      </c>
      <c r="S6" s="62">
        <v>0.56000000000000005</v>
      </c>
      <c r="T6" s="62">
        <v>2.9910000000000001</v>
      </c>
      <c r="U6" s="63">
        <f t="shared" si="0"/>
        <v>14.999999999999975</v>
      </c>
    </row>
    <row r="7" spans="1:21" ht="15.75" thickBot="1" x14ac:dyDescent="0.3">
      <c r="G7" s="52" t="s">
        <v>143</v>
      </c>
      <c r="H7" s="50">
        <v>107.61315789473683</v>
      </c>
      <c r="I7">
        <v>103</v>
      </c>
      <c r="J7" s="50">
        <v>46.287504420025243</v>
      </c>
      <c r="K7" s="50">
        <v>198</v>
      </c>
      <c r="L7" s="50">
        <v>48.5</v>
      </c>
      <c r="N7" s="64">
        <v>0.251</v>
      </c>
      <c r="O7" s="65">
        <v>3.1E-2</v>
      </c>
      <c r="P7" s="65">
        <v>0.01</v>
      </c>
      <c r="Q7" s="65">
        <v>4.3999999999999997E-2</v>
      </c>
      <c r="R7" s="66"/>
      <c r="S7" s="66"/>
      <c r="T7" s="66"/>
      <c r="U7" s="67"/>
    </row>
    <row r="8" spans="1:21" x14ac:dyDescent="0.25">
      <c r="A8" s="56" t="s">
        <v>126</v>
      </c>
      <c r="B8" s="57" t="s">
        <v>170</v>
      </c>
      <c r="C8" s="57" t="s">
        <v>171</v>
      </c>
      <c r="D8" s="57" t="s">
        <v>133</v>
      </c>
      <c r="E8" s="57" t="s">
        <v>134</v>
      </c>
      <c r="M8" s="58"/>
    </row>
    <row r="9" spans="1:21" x14ac:dyDescent="0.25">
      <c r="A9" t="s">
        <v>135</v>
      </c>
      <c r="B9" s="50">
        <v>152.92608695652171</v>
      </c>
      <c r="C9" s="50">
        <v>37.176086956521729</v>
      </c>
      <c r="D9" s="50">
        <v>4.1442598847578127</v>
      </c>
      <c r="E9" s="50">
        <v>0.96158348135738814</v>
      </c>
      <c r="G9" s="57" t="s">
        <v>171</v>
      </c>
      <c r="H9" t="s">
        <v>135</v>
      </c>
      <c r="J9" t="s">
        <v>137</v>
      </c>
      <c r="K9" t="s">
        <v>138</v>
      </c>
      <c r="L9" t="s">
        <v>139</v>
      </c>
      <c r="M9" s="58"/>
    </row>
    <row r="10" spans="1:21" x14ac:dyDescent="0.25">
      <c r="A10" t="s">
        <v>136</v>
      </c>
      <c r="B10" s="50">
        <v>153</v>
      </c>
      <c r="C10" s="50">
        <v>36.599999999999994</v>
      </c>
      <c r="G10" s="52" t="s">
        <v>127</v>
      </c>
      <c r="H10" s="50">
        <v>32.116279069767444</v>
      </c>
      <c r="I10" s="50"/>
      <c r="J10" s="50">
        <v>10.705471014138128</v>
      </c>
      <c r="K10" s="50">
        <v>64.599999999999994</v>
      </c>
      <c r="L10" s="50">
        <v>13.5</v>
      </c>
      <c r="M10" s="58"/>
    </row>
    <row r="11" spans="1:21" x14ac:dyDescent="0.25">
      <c r="A11" t="s">
        <v>137</v>
      </c>
      <c r="B11" s="50">
        <v>55.990036553271892</v>
      </c>
      <c r="C11" s="50">
        <v>9.178869085086701</v>
      </c>
      <c r="D11" s="50">
        <v>1.3035197161288066</v>
      </c>
      <c r="E11" s="50">
        <v>2.1733787070493171E-2</v>
      </c>
      <c r="G11" s="52" t="s">
        <v>128</v>
      </c>
      <c r="H11" s="50">
        <v>32.797222222222224</v>
      </c>
      <c r="I11" s="50">
        <v>32.5</v>
      </c>
      <c r="J11" s="50">
        <v>9.6699382805272371</v>
      </c>
      <c r="K11" s="50">
        <v>54.6</v>
      </c>
      <c r="L11" s="50">
        <v>14.9</v>
      </c>
      <c r="M11" s="58"/>
    </row>
    <row r="12" spans="1:21" x14ac:dyDescent="0.25">
      <c r="A12" t="s">
        <v>138</v>
      </c>
      <c r="B12" s="50">
        <v>296</v>
      </c>
      <c r="C12" s="50">
        <v>55.1</v>
      </c>
      <c r="D12" s="50">
        <v>7.6162790697674421</v>
      </c>
      <c r="E12" s="50">
        <v>0.99134298371895557</v>
      </c>
      <c r="G12" s="52" t="s">
        <v>126</v>
      </c>
      <c r="H12" s="50">
        <v>37.176086956521729</v>
      </c>
      <c r="I12" s="50">
        <v>36.599999999999994</v>
      </c>
      <c r="J12" s="50">
        <v>9.178869085086701</v>
      </c>
      <c r="K12" s="50">
        <v>55.1</v>
      </c>
      <c r="L12" s="50">
        <v>18.8</v>
      </c>
      <c r="M12" s="58"/>
      <c r="N12" s="58"/>
      <c r="O12" s="58"/>
      <c r="P12" s="58"/>
    </row>
    <row r="13" spans="1:21" x14ac:dyDescent="0.25">
      <c r="A13" t="s">
        <v>139</v>
      </c>
      <c r="B13" s="50">
        <v>60.6</v>
      </c>
      <c r="C13" s="50">
        <v>18.8</v>
      </c>
      <c r="D13" s="50">
        <v>2.301948051948052</v>
      </c>
      <c r="E13" s="50">
        <v>0.90071299299553975</v>
      </c>
      <c r="G13" s="52" t="s">
        <v>125</v>
      </c>
      <c r="H13" s="50">
        <v>39.031249999999986</v>
      </c>
      <c r="I13" s="50">
        <v>37.549999999999997</v>
      </c>
      <c r="J13" s="50">
        <v>7.8646386008882541</v>
      </c>
      <c r="K13" s="50">
        <v>58.8</v>
      </c>
      <c r="L13" s="50">
        <v>22.3</v>
      </c>
    </row>
    <row r="14" spans="1:21" x14ac:dyDescent="0.25">
      <c r="G14" s="52" t="s">
        <v>124</v>
      </c>
      <c r="H14" s="50">
        <v>60.119444444444447</v>
      </c>
      <c r="I14" s="50">
        <v>59.95</v>
      </c>
      <c r="J14" s="50">
        <v>16.595417946692272</v>
      </c>
      <c r="K14" s="50">
        <v>94</v>
      </c>
      <c r="L14" s="50">
        <v>26.4</v>
      </c>
      <c r="M14" s="58"/>
      <c r="N14" s="58"/>
      <c r="O14" s="58"/>
      <c r="P14" s="58"/>
    </row>
    <row r="15" spans="1:21" x14ac:dyDescent="0.25">
      <c r="A15" s="56" t="s">
        <v>125</v>
      </c>
      <c r="B15" s="57" t="s">
        <v>168</v>
      </c>
      <c r="C15" s="57" t="s">
        <v>171</v>
      </c>
      <c r="D15" s="57" t="s">
        <v>133</v>
      </c>
      <c r="E15" s="57" t="s">
        <v>134</v>
      </c>
      <c r="G15" s="52" t="s">
        <v>143</v>
      </c>
      <c r="H15" s="50">
        <v>36.721052631578942</v>
      </c>
      <c r="I15">
        <v>32.049999999999997</v>
      </c>
      <c r="J15" s="50">
        <v>19.069306849670355</v>
      </c>
      <c r="K15" s="50">
        <v>87.2</v>
      </c>
      <c r="L15" s="50">
        <v>12.1</v>
      </c>
      <c r="M15" s="58"/>
      <c r="N15" s="58"/>
      <c r="O15" s="58"/>
      <c r="P15" s="58"/>
    </row>
    <row r="16" spans="1:21" x14ac:dyDescent="0.25">
      <c r="A16" t="s">
        <v>135</v>
      </c>
      <c r="B16" s="50">
        <v>175.91250000000002</v>
      </c>
      <c r="C16" s="50">
        <v>39.031249999999986</v>
      </c>
      <c r="D16" s="50">
        <v>4.5532902954969661</v>
      </c>
      <c r="E16" s="50">
        <v>0.9682727572303087</v>
      </c>
      <c r="G16" s="57" t="s">
        <v>133</v>
      </c>
      <c r="H16" t="s">
        <v>135</v>
      </c>
      <c r="J16" t="s">
        <v>137</v>
      </c>
      <c r="K16" t="s">
        <v>138</v>
      </c>
      <c r="L16" t="s">
        <v>139</v>
      </c>
      <c r="M16" s="58"/>
      <c r="N16" s="58"/>
      <c r="O16" s="58"/>
      <c r="P16" s="58"/>
    </row>
    <row r="17" spans="1:16" x14ac:dyDescent="0.25">
      <c r="A17" t="s">
        <v>136</v>
      </c>
      <c r="B17" s="50">
        <v>166</v>
      </c>
      <c r="C17" s="50">
        <v>37.549999999999997</v>
      </c>
      <c r="G17" s="52" t="s">
        <v>144</v>
      </c>
      <c r="H17" s="50">
        <v>4.63</v>
      </c>
      <c r="J17" s="50">
        <v>1.5</v>
      </c>
      <c r="M17" s="58"/>
      <c r="N17" s="58"/>
      <c r="O17" s="58"/>
      <c r="P17" s="58"/>
    </row>
    <row r="18" spans="1:16" x14ac:dyDescent="0.25">
      <c r="A18" t="s">
        <v>137</v>
      </c>
      <c r="B18" s="50">
        <v>57.049925786613088</v>
      </c>
      <c r="C18" s="50">
        <v>7.8646386008882541</v>
      </c>
      <c r="D18" s="50">
        <v>1.3042293003244729</v>
      </c>
      <c r="E18" s="50">
        <v>2.1180371516497761E-2</v>
      </c>
      <c r="G18" s="52" t="s">
        <v>127</v>
      </c>
      <c r="H18" s="50">
        <v>4.9753654526846951</v>
      </c>
      <c r="I18" s="50"/>
      <c r="J18" s="50">
        <v>1.5217506468562982</v>
      </c>
      <c r="K18" s="50">
        <v>9.1133004926108363</v>
      </c>
      <c r="L18" s="50">
        <v>2.4866785079928952</v>
      </c>
      <c r="M18" s="58"/>
      <c r="N18" s="58"/>
      <c r="O18" s="58"/>
      <c r="P18" s="58"/>
    </row>
    <row r="19" spans="1:16" x14ac:dyDescent="0.25">
      <c r="A19" t="s">
        <v>138</v>
      </c>
      <c r="B19" s="50">
        <v>300</v>
      </c>
      <c r="C19" s="50">
        <v>58.8</v>
      </c>
      <c r="D19" s="50">
        <v>7.7419354838709671</v>
      </c>
      <c r="E19" s="50">
        <v>0.99162289819377514</v>
      </c>
      <c r="G19" s="52" t="s">
        <v>128</v>
      </c>
      <c r="H19" s="50">
        <v>4.7776468860205101</v>
      </c>
      <c r="I19" s="50"/>
      <c r="J19" s="50">
        <v>1.1797211983472224</v>
      </c>
      <c r="K19" s="50">
        <v>8.4450402144772116</v>
      </c>
      <c r="L19" s="50">
        <v>2.7416173570019722</v>
      </c>
    </row>
    <row r="20" spans="1:16" x14ac:dyDescent="0.25">
      <c r="A20" t="s">
        <v>139</v>
      </c>
      <c r="B20" s="50">
        <v>88.4</v>
      </c>
      <c r="C20" s="50">
        <v>22.3</v>
      </c>
      <c r="D20" s="50">
        <v>2.1881188118811883</v>
      </c>
      <c r="E20" s="50">
        <v>0.88945971947913949</v>
      </c>
      <c r="G20" s="52" t="s">
        <v>126</v>
      </c>
      <c r="H20" s="50">
        <v>4.1442598847578127</v>
      </c>
      <c r="I20" s="50"/>
      <c r="J20" s="50">
        <v>1.3035197161288066</v>
      </c>
      <c r="K20" s="50">
        <v>7.6162790697674421</v>
      </c>
      <c r="L20" s="50">
        <v>2.301948051948052</v>
      </c>
      <c r="M20" s="58"/>
      <c r="N20" s="58"/>
      <c r="O20" s="58"/>
      <c r="P20" s="58"/>
    </row>
    <row r="21" spans="1:16" x14ac:dyDescent="0.25">
      <c r="G21" s="52" t="s">
        <v>125</v>
      </c>
      <c r="H21" s="50">
        <v>4.5532902954969661</v>
      </c>
      <c r="I21" s="50"/>
      <c r="J21" s="50">
        <v>1.3042293003244729</v>
      </c>
      <c r="K21" s="50">
        <v>7.7419354838709671</v>
      </c>
      <c r="L21" s="50">
        <v>2.1881188118811883</v>
      </c>
      <c r="M21" s="58"/>
      <c r="N21" s="58"/>
      <c r="O21" s="58"/>
      <c r="P21" s="58"/>
    </row>
    <row r="22" spans="1:16" x14ac:dyDescent="0.25">
      <c r="A22" s="56" t="s">
        <v>124</v>
      </c>
      <c r="B22" s="57" t="s">
        <v>168</v>
      </c>
      <c r="C22" s="57" t="s">
        <v>171</v>
      </c>
      <c r="D22" s="57" t="s">
        <v>133</v>
      </c>
      <c r="E22" s="57" t="s">
        <v>134</v>
      </c>
      <c r="G22" s="52" t="s">
        <v>124</v>
      </c>
      <c r="H22" s="50">
        <v>3.1887612431455197</v>
      </c>
      <c r="I22" s="50"/>
      <c r="J22" s="50">
        <v>1.1530512497713237</v>
      </c>
      <c r="K22" s="50">
        <v>5.5454545454545459</v>
      </c>
      <c r="L22" s="50">
        <v>1.0650406504065042</v>
      </c>
      <c r="M22" s="58"/>
      <c r="N22" s="58"/>
      <c r="O22" s="58"/>
      <c r="P22" s="58"/>
    </row>
    <row r="23" spans="1:16" x14ac:dyDescent="0.25">
      <c r="A23" t="s">
        <v>135</v>
      </c>
      <c r="B23" s="50">
        <v>183.84166666666664</v>
      </c>
      <c r="C23" s="50">
        <v>60.119444444444447</v>
      </c>
      <c r="D23" s="50">
        <v>3.1887612431455197</v>
      </c>
      <c r="E23" s="50">
        <v>0.91021145715202278</v>
      </c>
      <c r="G23" s="52" t="s">
        <v>143</v>
      </c>
      <c r="H23" s="50">
        <v>3.5834251033974431</v>
      </c>
      <c r="I23" s="50"/>
      <c r="J23" s="50">
        <v>2.2311338041819488</v>
      </c>
      <c r="K23" s="50">
        <v>10.067567567567567</v>
      </c>
      <c r="L23" s="50">
        <v>1.0149082568807339</v>
      </c>
      <c r="M23" s="58"/>
      <c r="N23" s="58"/>
      <c r="O23" s="58"/>
      <c r="P23" s="58"/>
    </row>
    <row r="24" spans="1:16" x14ac:dyDescent="0.25">
      <c r="A24" t="s">
        <v>136</v>
      </c>
      <c r="B24" s="50">
        <v>172.5</v>
      </c>
      <c r="C24" s="50">
        <v>59.95</v>
      </c>
      <c r="G24" s="57" t="s">
        <v>134</v>
      </c>
      <c r="H24" t="s">
        <v>135</v>
      </c>
      <c r="J24" t="s">
        <v>137</v>
      </c>
      <c r="K24" t="s">
        <v>138</v>
      </c>
      <c r="L24" t="s">
        <v>139</v>
      </c>
      <c r="M24" s="58"/>
      <c r="N24" s="58"/>
      <c r="O24" s="58"/>
      <c r="P24" s="58"/>
    </row>
    <row r="25" spans="1:16" x14ac:dyDescent="0.25">
      <c r="A25" t="s">
        <v>137</v>
      </c>
      <c r="B25" s="50">
        <v>71.282269384268631</v>
      </c>
      <c r="C25" s="50">
        <v>16.595417946692272</v>
      </c>
      <c r="D25" s="50">
        <v>1.1530512497713237</v>
      </c>
      <c r="E25" s="50">
        <v>0.11697402169427558</v>
      </c>
      <c r="G25" s="52" t="s">
        <v>127</v>
      </c>
      <c r="H25" s="50">
        <v>0.97235574293839933</v>
      </c>
      <c r="J25" s="50">
        <v>1.9176780169389413E-2</v>
      </c>
      <c r="K25" s="50">
        <v>0.99396146123149087</v>
      </c>
      <c r="L25" s="50">
        <v>0.91557693420541109</v>
      </c>
    </row>
    <row r="26" spans="1:16" x14ac:dyDescent="0.25">
      <c r="A26" t="s">
        <v>138</v>
      </c>
      <c r="B26" s="50">
        <v>427</v>
      </c>
      <c r="C26" s="50">
        <v>94</v>
      </c>
      <c r="D26" s="50">
        <v>5.5454545454545459</v>
      </c>
      <c r="E26" s="50">
        <v>0.98360655737704916</v>
      </c>
      <c r="G26" s="52" t="s">
        <v>128</v>
      </c>
      <c r="H26" s="50">
        <v>0.97352414847111646</v>
      </c>
      <c r="I26" s="50"/>
      <c r="J26" s="50">
        <v>1.3574482613268549E-2</v>
      </c>
      <c r="K26" s="50">
        <v>0.99296446706547525</v>
      </c>
      <c r="L26" s="50">
        <v>0.93110619670751038</v>
      </c>
    </row>
    <row r="27" spans="1:16" x14ac:dyDescent="0.25">
      <c r="A27" t="s">
        <v>139</v>
      </c>
      <c r="B27" s="50">
        <v>84.5</v>
      </c>
      <c r="C27" s="50">
        <v>26.4</v>
      </c>
      <c r="D27" s="50">
        <v>1.0650406504065042</v>
      </c>
      <c r="E27" s="50">
        <v>0.34410466166670711</v>
      </c>
      <c r="G27" s="52" t="s">
        <v>126</v>
      </c>
      <c r="H27" s="50">
        <v>0.96158348135738814</v>
      </c>
      <c r="I27" s="50"/>
      <c r="J27" s="50">
        <v>2.1733787070493171E-2</v>
      </c>
      <c r="K27" s="50">
        <v>0.99134298371895557</v>
      </c>
      <c r="L27" s="50">
        <v>0.90071299299553975</v>
      </c>
    </row>
    <row r="28" spans="1:16" x14ac:dyDescent="0.25">
      <c r="G28" s="52" t="s">
        <v>125</v>
      </c>
      <c r="H28" s="50">
        <v>0.9682727572303087</v>
      </c>
      <c r="I28" s="50"/>
      <c r="J28" s="50">
        <v>2.1180371516497761E-2</v>
      </c>
      <c r="K28" s="50">
        <v>0.99162289819377514</v>
      </c>
      <c r="L28" s="50">
        <v>0.88945971947913949</v>
      </c>
    </row>
    <row r="29" spans="1:16" x14ac:dyDescent="0.25">
      <c r="A29" s="56" t="s">
        <v>143</v>
      </c>
      <c r="B29" s="57" t="s">
        <v>168</v>
      </c>
      <c r="C29" s="57" t="s">
        <v>171</v>
      </c>
      <c r="D29" s="57" t="s">
        <v>133</v>
      </c>
      <c r="E29" s="57" t="s">
        <v>134</v>
      </c>
      <c r="G29" s="52" t="s">
        <v>124</v>
      </c>
      <c r="H29" s="50">
        <v>0.91021145715202278</v>
      </c>
      <c r="I29" s="50"/>
      <c r="J29" s="50">
        <v>0.11697402169427558</v>
      </c>
      <c r="K29" s="50">
        <v>0.98360655737704916</v>
      </c>
      <c r="L29" s="50">
        <v>0.34410466166670711</v>
      </c>
    </row>
    <row r="30" spans="1:16" x14ac:dyDescent="0.25">
      <c r="A30" t="s">
        <v>135</v>
      </c>
      <c r="B30" s="50">
        <v>107.61315789473683</v>
      </c>
      <c r="C30" s="50">
        <v>36.721052631578942</v>
      </c>
      <c r="D30" s="50">
        <v>3.5834251033974431</v>
      </c>
      <c r="E30" s="50">
        <v>0.8861728633946262</v>
      </c>
      <c r="G30" s="52" t="s">
        <v>143</v>
      </c>
      <c r="H30" s="50">
        <v>0.8861728633946262</v>
      </c>
      <c r="I30" s="50"/>
      <c r="J30" s="50">
        <v>0.154704559660505</v>
      </c>
      <c r="K30" s="50">
        <v>0.99505466068842607</v>
      </c>
      <c r="L30" s="50">
        <v>0.17077106473708584</v>
      </c>
    </row>
    <row r="31" spans="1:16" x14ac:dyDescent="0.25">
      <c r="A31" t="s">
        <v>136</v>
      </c>
      <c r="B31">
        <v>103</v>
      </c>
      <c r="C31">
        <v>32.049999999999997</v>
      </c>
    </row>
    <row r="32" spans="1:16" x14ac:dyDescent="0.25">
      <c r="A32" t="s">
        <v>137</v>
      </c>
      <c r="B32" s="50">
        <v>46.287504420025243</v>
      </c>
      <c r="C32" s="50">
        <v>19.069306849670355</v>
      </c>
      <c r="D32" s="50">
        <v>2.2311338041819488</v>
      </c>
      <c r="E32" s="50">
        <v>0.154704559660505</v>
      </c>
    </row>
    <row r="33" spans="1:5" x14ac:dyDescent="0.25">
      <c r="A33" t="s">
        <v>138</v>
      </c>
      <c r="B33" s="50">
        <v>198</v>
      </c>
      <c r="C33" s="50">
        <v>87.2</v>
      </c>
      <c r="D33" s="50">
        <v>10.067567567567567</v>
      </c>
      <c r="E33" s="50">
        <v>0.99505466068842607</v>
      </c>
    </row>
    <row r="34" spans="1:5" x14ac:dyDescent="0.25">
      <c r="A34" t="s">
        <v>139</v>
      </c>
      <c r="B34" s="50">
        <v>48.5</v>
      </c>
      <c r="C34" s="50">
        <v>12.1</v>
      </c>
      <c r="D34" s="50">
        <v>1.0149082568807339</v>
      </c>
      <c r="E34" s="50">
        <v>0.17077106473708584</v>
      </c>
    </row>
    <row r="36" spans="1:5" x14ac:dyDescent="0.25">
      <c r="A36" s="56" t="s">
        <v>128</v>
      </c>
      <c r="B36" s="57" t="s">
        <v>168</v>
      </c>
      <c r="C36" s="57" t="s">
        <v>171</v>
      </c>
      <c r="D36" s="57" t="s">
        <v>133</v>
      </c>
      <c r="E36" s="57" t="s">
        <v>134</v>
      </c>
    </row>
    <row r="37" spans="1:5" x14ac:dyDescent="0.25">
      <c r="A37" t="s">
        <v>135</v>
      </c>
      <c r="B37" s="50">
        <v>150.01627906976742</v>
      </c>
      <c r="C37" s="50">
        <v>32.116279069767444</v>
      </c>
      <c r="D37" s="50">
        <v>4.9753654526846951</v>
      </c>
      <c r="E37" s="50">
        <v>0.97235574293839933</v>
      </c>
    </row>
    <row r="39" spans="1:5" x14ac:dyDescent="0.25">
      <c r="A39" t="s">
        <v>137</v>
      </c>
      <c r="B39" s="50">
        <v>41.681210396421427</v>
      </c>
      <c r="C39" s="50">
        <v>10.705471014138128</v>
      </c>
      <c r="D39" s="50">
        <v>1.5217506468562982</v>
      </c>
      <c r="E39" s="50">
        <v>1.9176780169389413E-2</v>
      </c>
    </row>
    <row r="40" spans="1:5" x14ac:dyDescent="0.25">
      <c r="A40" t="s">
        <v>138</v>
      </c>
      <c r="B40" s="50">
        <v>253</v>
      </c>
      <c r="C40" s="50">
        <v>64.599999999999994</v>
      </c>
      <c r="D40" s="50">
        <v>9.1133004926108363</v>
      </c>
      <c r="E40" s="50">
        <v>0.99396146123149087</v>
      </c>
    </row>
    <row r="41" spans="1:5" x14ac:dyDescent="0.25">
      <c r="A41" t="s">
        <v>139</v>
      </c>
      <c r="B41" s="50">
        <v>79.7</v>
      </c>
      <c r="C41" s="50">
        <v>13.5</v>
      </c>
      <c r="D41" s="50">
        <v>2.4866785079928952</v>
      </c>
      <c r="E41" s="50">
        <v>0.91557693420541109</v>
      </c>
    </row>
    <row r="42" spans="1:5" x14ac:dyDescent="0.25">
      <c r="B42"/>
      <c r="C42"/>
      <c r="D42"/>
      <c r="E42"/>
    </row>
    <row r="43" spans="1:5" x14ac:dyDescent="0.25">
      <c r="B43"/>
      <c r="C43"/>
      <c r="D43"/>
      <c r="E43"/>
    </row>
    <row r="44" spans="1:5" x14ac:dyDescent="0.25">
      <c r="B44"/>
      <c r="C44"/>
      <c r="D44"/>
      <c r="E44"/>
    </row>
    <row r="45" spans="1:5" x14ac:dyDescent="0.25">
      <c r="B45"/>
      <c r="C45"/>
      <c r="D45"/>
      <c r="E45"/>
    </row>
    <row r="46" spans="1:5" x14ac:dyDescent="0.25">
      <c r="B46"/>
      <c r="C46"/>
      <c r="D46"/>
      <c r="E46"/>
    </row>
    <row r="47" spans="1:5" x14ac:dyDescent="0.25">
      <c r="B47"/>
      <c r="C47"/>
      <c r="D47"/>
      <c r="E47"/>
    </row>
    <row r="48" spans="1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topLeftCell="U21" workbookViewId="0">
      <selection activeCell="Y36" sqref="Y36"/>
    </sheetView>
  </sheetViews>
  <sheetFormatPr defaultRowHeight="15" x14ac:dyDescent="0.25"/>
  <sheetData>
    <row r="1" spans="1:37" s="53" customFormat="1" x14ac:dyDescent="0.25">
      <c r="C1" s="55" t="s">
        <v>128</v>
      </c>
      <c r="H1" s="55" t="s">
        <v>127</v>
      </c>
      <c r="M1" s="55" t="s">
        <v>126</v>
      </c>
      <c r="R1" s="55" t="s">
        <v>125</v>
      </c>
      <c r="W1" s="55" t="s">
        <v>124</v>
      </c>
      <c r="AB1" s="55"/>
      <c r="AI1" s="54"/>
    </row>
    <row r="2" spans="1:37" x14ac:dyDescent="0.25">
      <c r="C2" s="52" t="s">
        <v>166</v>
      </c>
      <c r="D2" s="51" t="s">
        <v>122</v>
      </c>
      <c r="E2" s="51" t="s">
        <v>164</v>
      </c>
      <c r="H2" s="52" t="s">
        <v>167</v>
      </c>
      <c r="I2" s="51" t="s">
        <v>122</v>
      </c>
      <c r="J2" s="51" t="s">
        <v>165</v>
      </c>
      <c r="K2" s="52"/>
      <c r="L2" s="52"/>
      <c r="M2" s="52" t="s">
        <v>167</v>
      </c>
      <c r="N2" s="51" t="s">
        <v>122</v>
      </c>
      <c r="O2" s="51" t="s">
        <v>165</v>
      </c>
      <c r="R2" s="52" t="s">
        <v>167</v>
      </c>
      <c r="S2" s="51" t="s">
        <v>122</v>
      </c>
      <c r="T2" s="51" t="s">
        <v>165</v>
      </c>
      <c r="W2" s="52" t="s">
        <v>167</v>
      </c>
      <c r="X2" s="51" t="s">
        <v>122</v>
      </c>
      <c r="Y2" s="51" t="s">
        <v>165</v>
      </c>
      <c r="AB2" s="52"/>
      <c r="AC2" s="51"/>
      <c r="AD2" s="51"/>
      <c r="AI2" s="52"/>
      <c r="AJ2" s="51"/>
      <c r="AK2" s="51"/>
    </row>
    <row r="3" spans="1:37" x14ac:dyDescent="0.25">
      <c r="A3">
        <v>1</v>
      </c>
      <c r="B3" t="s">
        <v>77</v>
      </c>
      <c r="C3">
        <v>141</v>
      </c>
      <c r="D3">
        <v>6</v>
      </c>
      <c r="E3">
        <f t="shared" ref="E3:E32" si="0">D3/C3</f>
        <v>4.2553191489361701E-2</v>
      </c>
      <c r="G3" s="50" t="s">
        <v>121</v>
      </c>
      <c r="H3">
        <v>122</v>
      </c>
      <c r="I3">
        <v>5</v>
      </c>
      <c r="J3">
        <f t="shared" ref="J3:J32" si="1">I3/H3</f>
        <v>4.0983606557377046E-2</v>
      </c>
      <c r="L3" t="s">
        <v>45</v>
      </c>
      <c r="M3">
        <v>172</v>
      </c>
      <c r="N3">
        <v>8</v>
      </c>
      <c r="O3">
        <f t="shared" ref="O3:O31" si="2">N3/M3</f>
        <v>4.6511627906976744E-2</v>
      </c>
      <c r="Q3" t="s">
        <v>120</v>
      </c>
      <c r="R3">
        <v>288</v>
      </c>
      <c r="S3">
        <v>13</v>
      </c>
      <c r="T3">
        <f t="shared" ref="T3:T24" si="3">S3/R3</f>
        <v>4.5138888888888888E-2</v>
      </c>
      <c r="V3" t="s">
        <v>120</v>
      </c>
      <c r="W3">
        <v>279</v>
      </c>
      <c r="X3">
        <v>15</v>
      </c>
      <c r="Y3">
        <f t="shared" ref="Y3:Y25" si="4">X3/W3</f>
        <v>5.3763440860215055E-2</v>
      </c>
    </row>
    <row r="4" spans="1:37" x14ac:dyDescent="0.25">
      <c r="A4">
        <v>2</v>
      </c>
      <c r="B4" t="s">
        <v>73</v>
      </c>
      <c r="C4">
        <v>177</v>
      </c>
      <c r="D4">
        <v>8</v>
      </c>
      <c r="E4">
        <f t="shared" si="0"/>
        <v>4.519774011299435E-2</v>
      </c>
      <c r="G4" s="50" t="s">
        <v>119</v>
      </c>
      <c r="H4">
        <v>106</v>
      </c>
      <c r="I4">
        <v>6</v>
      </c>
      <c r="J4">
        <f t="shared" si="1"/>
        <v>5.6603773584905662E-2</v>
      </c>
      <c r="L4" t="s">
        <v>48</v>
      </c>
      <c r="M4">
        <v>85.3</v>
      </c>
      <c r="N4">
        <v>5</v>
      </c>
      <c r="O4">
        <f t="shared" si="2"/>
        <v>5.8616647127784291E-2</v>
      </c>
      <c r="Q4" t="s">
        <v>118</v>
      </c>
      <c r="R4">
        <v>230</v>
      </c>
      <c r="S4">
        <v>10</v>
      </c>
      <c r="T4">
        <f t="shared" si="3"/>
        <v>4.3478260869565216E-2</v>
      </c>
      <c r="V4" t="s">
        <v>118</v>
      </c>
      <c r="W4">
        <v>143</v>
      </c>
      <c r="X4">
        <v>9</v>
      </c>
      <c r="Y4">
        <f t="shared" si="4"/>
        <v>6.2937062937062943E-2</v>
      </c>
    </row>
    <row r="5" spans="1:37" x14ac:dyDescent="0.25">
      <c r="A5">
        <v>3</v>
      </c>
      <c r="B5" t="s">
        <v>68</v>
      </c>
      <c r="C5">
        <v>155</v>
      </c>
      <c r="D5">
        <v>7</v>
      </c>
      <c r="E5">
        <f t="shared" si="0"/>
        <v>4.5161290322580643E-2</v>
      </c>
      <c r="G5" t="s">
        <v>117</v>
      </c>
      <c r="H5">
        <v>168</v>
      </c>
      <c r="I5">
        <v>10</v>
      </c>
      <c r="J5">
        <f t="shared" si="1"/>
        <v>5.9523809523809521E-2</v>
      </c>
      <c r="L5" t="s">
        <v>39</v>
      </c>
      <c r="M5">
        <v>105</v>
      </c>
      <c r="N5">
        <v>5</v>
      </c>
      <c r="O5">
        <f t="shared" si="2"/>
        <v>4.7619047619047616E-2</v>
      </c>
      <c r="Q5" t="s">
        <v>116</v>
      </c>
      <c r="R5">
        <v>181</v>
      </c>
      <c r="S5">
        <v>8</v>
      </c>
      <c r="T5">
        <f t="shared" si="3"/>
        <v>4.4198895027624308E-2</v>
      </c>
      <c r="V5" t="s">
        <v>116</v>
      </c>
      <c r="W5">
        <v>249</v>
      </c>
      <c r="X5">
        <v>12</v>
      </c>
      <c r="Y5">
        <f t="shared" si="4"/>
        <v>4.8192771084337352E-2</v>
      </c>
    </row>
    <row r="6" spans="1:37" x14ac:dyDescent="0.25">
      <c r="A6">
        <v>4</v>
      </c>
      <c r="B6" t="s">
        <v>63</v>
      </c>
      <c r="C6">
        <v>184</v>
      </c>
      <c r="D6">
        <v>9</v>
      </c>
      <c r="E6">
        <f t="shared" si="0"/>
        <v>4.8913043478260872E-2</v>
      </c>
      <c r="G6" t="s">
        <v>115</v>
      </c>
      <c r="H6">
        <v>79.7</v>
      </c>
      <c r="I6">
        <v>4</v>
      </c>
      <c r="J6">
        <f t="shared" si="1"/>
        <v>5.0188205771643665E-2</v>
      </c>
      <c r="L6" t="s">
        <v>42</v>
      </c>
      <c r="M6">
        <v>65.8</v>
      </c>
      <c r="N6">
        <v>3</v>
      </c>
      <c r="O6">
        <f t="shared" si="2"/>
        <v>4.5592705167173252E-2</v>
      </c>
      <c r="Q6" t="s">
        <v>105</v>
      </c>
      <c r="R6">
        <v>170</v>
      </c>
      <c r="S6">
        <v>11</v>
      </c>
      <c r="T6">
        <f t="shared" si="3"/>
        <v>6.4705882352941183E-2</v>
      </c>
      <c r="V6" t="s">
        <v>114</v>
      </c>
      <c r="W6">
        <v>213</v>
      </c>
      <c r="X6">
        <v>14</v>
      </c>
      <c r="Y6">
        <f t="shared" si="4"/>
        <v>6.5727699530516437E-2</v>
      </c>
    </row>
    <row r="7" spans="1:37" x14ac:dyDescent="0.25">
      <c r="A7">
        <v>5</v>
      </c>
      <c r="B7" t="s">
        <v>59</v>
      </c>
      <c r="C7">
        <v>164</v>
      </c>
      <c r="D7">
        <v>7</v>
      </c>
      <c r="E7">
        <f t="shared" si="0"/>
        <v>4.2682926829268296E-2</v>
      </c>
      <c r="G7" t="s">
        <v>113</v>
      </c>
      <c r="H7">
        <v>125</v>
      </c>
      <c r="I7">
        <v>6</v>
      </c>
      <c r="J7">
        <f t="shared" si="1"/>
        <v>4.8000000000000001E-2</v>
      </c>
      <c r="L7" t="s">
        <v>112</v>
      </c>
      <c r="M7">
        <v>110</v>
      </c>
      <c r="N7">
        <v>6</v>
      </c>
      <c r="O7">
        <f t="shared" si="2"/>
        <v>5.4545454545454543E-2</v>
      </c>
      <c r="Q7" t="s">
        <v>108</v>
      </c>
      <c r="R7">
        <v>223</v>
      </c>
      <c r="S7">
        <v>11</v>
      </c>
      <c r="T7">
        <f t="shared" si="3"/>
        <v>4.9327354260089683E-2</v>
      </c>
      <c r="V7" t="s">
        <v>111</v>
      </c>
      <c r="W7">
        <v>308</v>
      </c>
      <c r="X7">
        <v>18</v>
      </c>
      <c r="Y7">
        <f t="shared" si="4"/>
        <v>5.844155844155844E-2</v>
      </c>
    </row>
    <row r="8" spans="1:37" x14ac:dyDescent="0.25">
      <c r="A8">
        <v>6</v>
      </c>
      <c r="B8" t="s">
        <v>105</v>
      </c>
      <c r="C8">
        <v>227</v>
      </c>
      <c r="D8">
        <v>10</v>
      </c>
      <c r="E8">
        <f t="shared" si="0"/>
        <v>4.405286343612335E-2</v>
      </c>
      <c r="G8" t="s">
        <v>100</v>
      </c>
      <c r="H8">
        <v>156</v>
      </c>
      <c r="I8">
        <v>9</v>
      </c>
      <c r="J8">
        <f t="shared" si="1"/>
        <v>5.7692307692307696E-2</v>
      </c>
      <c r="L8" t="s">
        <v>110</v>
      </c>
      <c r="M8">
        <v>258</v>
      </c>
      <c r="N8">
        <v>11</v>
      </c>
      <c r="O8">
        <f t="shared" si="2"/>
        <v>4.2635658914728682E-2</v>
      </c>
      <c r="Q8" t="s">
        <v>102</v>
      </c>
      <c r="R8">
        <v>171</v>
      </c>
      <c r="S8">
        <v>10</v>
      </c>
      <c r="T8">
        <f t="shared" si="3"/>
        <v>5.8479532163742687E-2</v>
      </c>
      <c r="V8" t="s">
        <v>109</v>
      </c>
      <c r="W8">
        <v>115</v>
      </c>
      <c r="X8">
        <v>8</v>
      </c>
      <c r="Y8">
        <f t="shared" si="4"/>
        <v>6.9565217391304349E-2</v>
      </c>
    </row>
    <row r="9" spans="1:37" x14ac:dyDescent="0.25">
      <c r="A9">
        <v>7</v>
      </c>
      <c r="B9" t="s">
        <v>108</v>
      </c>
      <c r="C9">
        <v>154</v>
      </c>
      <c r="D9">
        <v>8</v>
      </c>
      <c r="E9">
        <f t="shared" si="0"/>
        <v>5.1948051948051951E-2</v>
      </c>
      <c r="G9" t="s">
        <v>108</v>
      </c>
      <c r="H9">
        <v>165</v>
      </c>
      <c r="I9">
        <v>7</v>
      </c>
      <c r="J9">
        <f t="shared" si="1"/>
        <v>4.2424242424242427E-2</v>
      </c>
      <c r="L9" t="s">
        <v>107</v>
      </c>
      <c r="M9">
        <v>113</v>
      </c>
      <c r="N9">
        <v>5</v>
      </c>
      <c r="O9">
        <f t="shared" si="2"/>
        <v>4.4247787610619468E-2</v>
      </c>
      <c r="Q9" t="s">
        <v>93</v>
      </c>
      <c r="R9">
        <v>118</v>
      </c>
      <c r="S9">
        <v>6</v>
      </c>
      <c r="T9">
        <f t="shared" si="3"/>
        <v>5.0847457627118647E-2</v>
      </c>
      <c r="V9" t="s">
        <v>106</v>
      </c>
      <c r="W9">
        <v>201</v>
      </c>
      <c r="X9">
        <v>12</v>
      </c>
      <c r="Y9">
        <f t="shared" si="4"/>
        <v>5.9701492537313432E-2</v>
      </c>
    </row>
    <row r="10" spans="1:37" x14ac:dyDescent="0.25">
      <c r="A10">
        <v>8</v>
      </c>
      <c r="B10" t="s">
        <v>102</v>
      </c>
      <c r="C10">
        <v>113</v>
      </c>
      <c r="D10">
        <v>5</v>
      </c>
      <c r="E10">
        <f t="shared" si="0"/>
        <v>4.4247787610619468E-2</v>
      </c>
      <c r="G10" t="s">
        <v>105</v>
      </c>
      <c r="H10">
        <v>154</v>
      </c>
      <c r="I10">
        <v>7</v>
      </c>
      <c r="J10">
        <f t="shared" si="1"/>
        <v>4.5454545454545456E-2</v>
      </c>
      <c r="L10" t="s">
        <v>104</v>
      </c>
      <c r="M10">
        <v>162</v>
      </c>
      <c r="N10">
        <v>8</v>
      </c>
      <c r="O10">
        <f t="shared" si="2"/>
        <v>4.9382716049382713E-2</v>
      </c>
      <c r="Q10" t="s">
        <v>95</v>
      </c>
      <c r="R10">
        <v>181</v>
      </c>
      <c r="S10">
        <v>7</v>
      </c>
      <c r="T10">
        <f t="shared" si="3"/>
        <v>3.8674033149171269E-2</v>
      </c>
      <c r="V10" t="s">
        <v>103</v>
      </c>
      <c r="W10">
        <v>248</v>
      </c>
      <c r="X10">
        <v>13</v>
      </c>
      <c r="Y10">
        <f t="shared" si="4"/>
        <v>5.2419354838709679E-2</v>
      </c>
    </row>
    <row r="11" spans="1:37" x14ac:dyDescent="0.25">
      <c r="A11">
        <v>9</v>
      </c>
      <c r="B11" t="s">
        <v>93</v>
      </c>
      <c r="C11">
        <v>192</v>
      </c>
      <c r="D11">
        <v>11</v>
      </c>
      <c r="E11">
        <f t="shared" si="0"/>
        <v>5.7291666666666664E-2</v>
      </c>
      <c r="G11" t="s">
        <v>102</v>
      </c>
      <c r="H11">
        <v>105</v>
      </c>
      <c r="I11">
        <v>5</v>
      </c>
      <c r="J11">
        <f t="shared" si="1"/>
        <v>4.7619047619047616E-2</v>
      </c>
      <c r="L11" t="s">
        <v>101</v>
      </c>
      <c r="M11">
        <v>141</v>
      </c>
      <c r="N11">
        <v>6</v>
      </c>
      <c r="O11">
        <f t="shared" si="2"/>
        <v>4.2553191489361701E-2</v>
      </c>
      <c r="Q11" t="s">
        <v>100</v>
      </c>
      <c r="R11">
        <v>142</v>
      </c>
      <c r="S11">
        <v>6</v>
      </c>
      <c r="T11">
        <f t="shared" si="3"/>
        <v>4.2253521126760563E-2</v>
      </c>
      <c r="V11" t="s">
        <v>99</v>
      </c>
      <c r="W11">
        <v>142</v>
      </c>
      <c r="X11">
        <v>8</v>
      </c>
      <c r="Y11">
        <f t="shared" si="4"/>
        <v>5.6338028169014086E-2</v>
      </c>
    </row>
    <row r="12" spans="1:37" x14ac:dyDescent="0.25">
      <c r="A12">
        <v>10</v>
      </c>
      <c r="B12" t="s">
        <v>95</v>
      </c>
      <c r="C12">
        <v>91.2</v>
      </c>
      <c r="D12">
        <v>4</v>
      </c>
      <c r="E12">
        <f t="shared" si="0"/>
        <v>4.3859649122807015E-2</v>
      </c>
      <c r="G12" t="s">
        <v>96</v>
      </c>
      <c r="H12">
        <v>174</v>
      </c>
      <c r="I12">
        <v>8</v>
      </c>
      <c r="J12">
        <f t="shared" si="1"/>
        <v>4.5977011494252873E-2</v>
      </c>
      <c r="L12" t="s">
        <v>98</v>
      </c>
      <c r="M12">
        <v>196</v>
      </c>
      <c r="N12">
        <v>11</v>
      </c>
      <c r="O12">
        <f t="shared" si="2"/>
        <v>5.6122448979591837E-2</v>
      </c>
      <c r="Q12" t="s">
        <v>96</v>
      </c>
      <c r="R12">
        <v>135</v>
      </c>
      <c r="S12">
        <v>7</v>
      </c>
      <c r="T12">
        <f t="shared" si="3"/>
        <v>5.185185185185185E-2</v>
      </c>
      <c r="V12" t="s">
        <v>97</v>
      </c>
      <c r="W12">
        <v>84.5</v>
      </c>
      <c r="X12">
        <v>5</v>
      </c>
      <c r="Y12">
        <f t="shared" si="4"/>
        <v>5.9171597633136092E-2</v>
      </c>
    </row>
    <row r="13" spans="1:37" x14ac:dyDescent="0.25">
      <c r="A13">
        <v>11</v>
      </c>
      <c r="B13" t="s">
        <v>96</v>
      </c>
      <c r="C13">
        <v>210</v>
      </c>
      <c r="D13">
        <v>10</v>
      </c>
      <c r="E13">
        <f t="shared" si="0"/>
        <v>4.7619047619047616E-2</v>
      </c>
      <c r="G13" t="s">
        <v>95</v>
      </c>
      <c r="H13">
        <v>186</v>
      </c>
      <c r="I13">
        <v>8</v>
      </c>
      <c r="J13">
        <f t="shared" si="1"/>
        <v>4.3010752688172046E-2</v>
      </c>
      <c r="L13" t="s">
        <v>61</v>
      </c>
      <c r="M13">
        <v>182</v>
      </c>
      <c r="N13">
        <v>10</v>
      </c>
      <c r="O13">
        <f t="shared" si="2"/>
        <v>5.4945054945054944E-2</v>
      </c>
      <c r="Q13" t="s">
        <v>94</v>
      </c>
      <c r="R13">
        <v>210</v>
      </c>
      <c r="S13">
        <v>11</v>
      </c>
      <c r="T13">
        <f t="shared" si="3"/>
        <v>5.2380952380952382E-2</v>
      </c>
      <c r="V13" t="s">
        <v>77</v>
      </c>
      <c r="W13">
        <v>268</v>
      </c>
      <c r="X13">
        <v>12</v>
      </c>
      <c r="Y13">
        <f t="shared" si="4"/>
        <v>4.4776119402985072E-2</v>
      </c>
    </row>
    <row r="14" spans="1:37" x14ac:dyDescent="0.25">
      <c r="A14">
        <v>12</v>
      </c>
      <c r="B14" t="s">
        <v>74</v>
      </c>
      <c r="C14">
        <v>147</v>
      </c>
      <c r="D14">
        <v>7</v>
      </c>
      <c r="E14">
        <f t="shared" si="0"/>
        <v>4.7619047619047616E-2</v>
      </c>
      <c r="G14" t="s">
        <v>93</v>
      </c>
      <c r="H14">
        <v>118</v>
      </c>
      <c r="I14">
        <v>6</v>
      </c>
      <c r="J14">
        <f t="shared" si="1"/>
        <v>5.0847457627118647E-2</v>
      </c>
      <c r="L14" t="s">
        <v>57</v>
      </c>
      <c r="M14">
        <v>153</v>
      </c>
      <c r="N14">
        <v>7</v>
      </c>
      <c r="O14">
        <f t="shared" si="2"/>
        <v>4.5751633986928102E-2</v>
      </c>
      <c r="Q14" t="s">
        <v>92</v>
      </c>
      <c r="R14">
        <v>190</v>
      </c>
      <c r="S14">
        <v>11</v>
      </c>
      <c r="T14">
        <f t="shared" si="3"/>
        <v>5.7894736842105263E-2</v>
      </c>
      <c r="V14" t="s">
        <v>73</v>
      </c>
      <c r="W14">
        <v>280</v>
      </c>
      <c r="X14">
        <v>14</v>
      </c>
      <c r="Y14">
        <f t="shared" si="4"/>
        <v>0.05</v>
      </c>
    </row>
    <row r="15" spans="1:37" x14ac:dyDescent="0.25">
      <c r="A15">
        <v>13</v>
      </c>
      <c r="B15" t="s">
        <v>61</v>
      </c>
      <c r="C15">
        <v>265</v>
      </c>
      <c r="D15">
        <v>13</v>
      </c>
      <c r="E15">
        <f t="shared" si="0"/>
        <v>4.9056603773584909E-2</v>
      </c>
      <c r="G15" t="s">
        <v>91</v>
      </c>
      <c r="H15">
        <v>90.7</v>
      </c>
      <c r="I15">
        <v>4</v>
      </c>
      <c r="J15">
        <f t="shared" si="1"/>
        <v>4.4101433296582136E-2</v>
      </c>
      <c r="L15" t="s">
        <v>89</v>
      </c>
      <c r="M15">
        <v>83.2</v>
      </c>
      <c r="N15">
        <v>5</v>
      </c>
      <c r="O15">
        <f t="shared" si="2"/>
        <v>6.0096153846153841E-2</v>
      </c>
      <c r="Q15" t="s">
        <v>80</v>
      </c>
      <c r="R15">
        <v>221</v>
      </c>
      <c r="S15">
        <v>10</v>
      </c>
      <c r="T15">
        <f t="shared" si="3"/>
        <v>4.5248868778280542E-2</v>
      </c>
      <c r="V15" t="s">
        <v>68</v>
      </c>
      <c r="W15">
        <v>97.9</v>
      </c>
      <c r="X15">
        <v>4</v>
      </c>
      <c r="Y15">
        <f t="shared" si="4"/>
        <v>4.0858018386108273E-2</v>
      </c>
    </row>
    <row r="16" spans="1:37" x14ac:dyDescent="0.25">
      <c r="A16">
        <v>14</v>
      </c>
      <c r="B16" t="s">
        <v>57</v>
      </c>
      <c r="C16">
        <v>130</v>
      </c>
      <c r="D16">
        <v>6</v>
      </c>
      <c r="E16">
        <f t="shared" si="0"/>
        <v>4.6153846153846156E-2</v>
      </c>
      <c r="G16" t="s">
        <v>90</v>
      </c>
      <c r="H16">
        <v>82.9</v>
      </c>
      <c r="I16">
        <v>5</v>
      </c>
      <c r="J16">
        <f t="shared" si="1"/>
        <v>6.0313630880579006E-2</v>
      </c>
      <c r="L16" t="s">
        <v>66</v>
      </c>
      <c r="M16">
        <v>107</v>
      </c>
      <c r="N16">
        <v>7</v>
      </c>
      <c r="O16">
        <f t="shared" si="2"/>
        <v>6.5420560747663545E-2</v>
      </c>
      <c r="Q16" t="s">
        <v>75</v>
      </c>
      <c r="R16">
        <v>300</v>
      </c>
      <c r="S16">
        <v>13</v>
      </c>
      <c r="T16">
        <f t="shared" si="3"/>
        <v>4.3333333333333335E-2</v>
      </c>
      <c r="V16" t="s">
        <v>63</v>
      </c>
      <c r="W16">
        <v>126</v>
      </c>
      <c r="X16">
        <v>6</v>
      </c>
      <c r="Y16">
        <f t="shared" si="4"/>
        <v>4.7619047619047616E-2</v>
      </c>
    </row>
    <row r="17" spans="1:25" x14ac:dyDescent="0.25">
      <c r="A17">
        <v>15</v>
      </c>
      <c r="B17" t="s">
        <v>89</v>
      </c>
      <c r="C17">
        <v>116</v>
      </c>
      <c r="D17">
        <v>8</v>
      </c>
      <c r="E17">
        <f t="shared" si="0"/>
        <v>6.8965517241379309E-2</v>
      </c>
      <c r="G17" t="s">
        <v>88</v>
      </c>
      <c r="H17">
        <v>168</v>
      </c>
      <c r="I17">
        <v>11</v>
      </c>
      <c r="J17">
        <f t="shared" si="1"/>
        <v>6.5476190476190479E-2</v>
      </c>
      <c r="L17" t="s">
        <v>71</v>
      </c>
      <c r="M17">
        <v>105</v>
      </c>
      <c r="N17">
        <v>6</v>
      </c>
      <c r="O17">
        <f t="shared" si="2"/>
        <v>5.7142857142857141E-2</v>
      </c>
      <c r="Q17" t="s">
        <v>77</v>
      </c>
      <c r="R17">
        <v>137</v>
      </c>
      <c r="S17">
        <v>6</v>
      </c>
      <c r="T17">
        <f t="shared" si="3"/>
        <v>4.3795620437956206E-2</v>
      </c>
      <c r="V17" t="s">
        <v>59</v>
      </c>
      <c r="W17">
        <v>196</v>
      </c>
      <c r="X17">
        <v>11</v>
      </c>
      <c r="Y17">
        <f t="shared" si="4"/>
        <v>5.6122448979591837E-2</v>
      </c>
    </row>
    <row r="18" spans="1:25" x14ac:dyDescent="0.25">
      <c r="A18">
        <v>16</v>
      </c>
      <c r="B18" t="s">
        <v>87</v>
      </c>
      <c r="C18">
        <v>121</v>
      </c>
      <c r="D18">
        <v>6</v>
      </c>
      <c r="E18">
        <f t="shared" si="0"/>
        <v>4.9586776859504134E-2</v>
      </c>
      <c r="G18" t="s">
        <v>86</v>
      </c>
      <c r="H18">
        <v>157</v>
      </c>
      <c r="I18">
        <v>9</v>
      </c>
      <c r="J18">
        <f t="shared" si="1"/>
        <v>5.7324840764331211E-2</v>
      </c>
      <c r="L18" t="s">
        <v>54</v>
      </c>
      <c r="M18">
        <v>129</v>
      </c>
      <c r="N18">
        <v>6</v>
      </c>
      <c r="O18">
        <f t="shared" si="2"/>
        <v>4.6511627906976744E-2</v>
      </c>
      <c r="Q18" t="s">
        <v>73</v>
      </c>
      <c r="R18">
        <v>98.2</v>
      </c>
      <c r="S18">
        <v>4</v>
      </c>
      <c r="T18">
        <f t="shared" si="3"/>
        <v>4.0733197556008148E-2</v>
      </c>
      <c r="V18" t="s">
        <v>79</v>
      </c>
      <c r="W18">
        <v>166</v>
      </c>
      <c r="X18">
        <v>10</v>
      </c>
      <c r="Y18">
        <f t="shared" si="4"/>
        <v>6.0240963855421686E-2</v>
      </c>
    </row>
    <row r="19" spans="1:25" x14ac:dyDescent="0.25">
      <c r="A19">
        <v>17</v>
      </c>
      <c r="B19" t="s">
        <v>85</v>
      </c>
      <c r="C19">
        <v>107</v>
      </c>
      <c r="D19">
        <v>5</v>
      </c>
      <c r="E19">
        <f t="shared" si="0"/>
        <v>4.6728971962616821E-2</v>
      </c>
      <c r="G19" t="s">
        <v>84</v>
      </c>
      <c r="H19">
        <v>170</v>
      </c>
      <c r="I19">
        <v>7</v>
      </c>
      <c r="J19">
        <f t="shared" si="1"/>
        <v>4.1176470588235294E-2</v>
      </c>
      <c r="L19" t="s">
        <v>51</v>
      </c>
      <c r="M19">
        <v>262</v>
      </c>
      <c r="N19">
        <v>12</v>
      </c>
      <c r="O19">
        <f t="shared" si="2"/>
        <v>4.5801526717557252E-2</v>
      </c>
      <c r="Q19" t="s">
        <v>63</v>
      </c>
      <c r="R19">
        <v>182</v>
      </c>
      <c r="S19">
        <v>8</v>
      </c>
      <c r="T19">
        <f t="shared" si="3"/>
        <v>4.3956043956043959E-2</v>
      </c>
      <c r="V19" t="s">
        <v>56</v>
      </c>
      <c r="W19">
        <v>167</v>
      </c>
      <c r="X19">
        <v>17</v>
      </c>
      <c r="Y19">
        <f t="shared" si="4"/>
        <v>0.10179640718562874</v>
      </c>
    </row>
    <row r="20" spans="1:25" x14ac:dyDescent="0.25">
      <c r="A20">
        <v>18</v>
      </c>
      <c r="B20" t="s">
        <v>83</v>
      </c>
      <c r="C20">
        <v>157</v>
      </c>
      <c r="D20">
        <v>8</v>
      </c>
      <c r="E20">
        <f t="shared" si="0"/>
        <v>5.0955414012738856E-2</v>
      </c>
      <c r="G20" t="s">
        <v>82</v>
      </c>
      <c r="H20">
        <v>123</v>
      </c>
      <c r="I20">
        <v>7</v>
      </c>
      <c r="J20">
        <f t="shared" si="1"/>
        <v>5.6910569105691054E-2</v>
      </c>
      <c r="L20" t="s">
        <v>81</v>
      </c>
      <c r="M20">
        <v>60.6</v>
      </c>
      <c r="N20">
        <v>3</v>
      </c>
      <c r="O20">
        <f t="shared" si="2"/>
        <v>4.95049504950495E-2</v>
      </c>
      <c r="Q20" t="s">
        <v>59</v>
      </c>
      <c r="R20">
        <v>162</v>
      </c>
      <c r="S20">
        <v>8</v>
      </c>
      <c r="T20">
        <f t="shared" si="3"/>
        <v>4.9382716049382713E-2</v>
      </c>
      <c r="V20" t="s">
        <v>53</v>
      </c>
      <c r="W20">
        <v>91.7</v>
      </c>
      <c r="X20">
        <v>7</v>
      </c>
      <c r="Y20">
        <f t="shared" si="4"/>
        <v>7.6335877862595422E-2</v>
      </c>
    </row>
    <row r="21" spans="1:25" x14ac:dyDescent="0.25">
      <c r="A21">
        <v>19</v>
      </c>
      <c r="B21" t="s">
        <v>45</v>
      </c>
      <c r="C21">
        <v>219</v>
      </c>
      <c r="D21">
        <v>11</v>
      </c>
      <c r="E21">
        <f t="shared" si="0"/>
        <v>5.0228310502283102E-2</v>
      </c>
      <c r="G21" t="s">
        <v>74</v>
      </c>
      <c r="H21">
        <v>253</v>
      </c>
      <c r="I21">
        <v>13</v>
      </c>
      <c r="J21">
        <f t="shared" si="1"/>
        <v>5.1383399209486168E-2</v>
      </c>
      <c r="L21" t="s">
        <v>80</v>
      </c>
      <c r="M21">
        <v>189</v>
      </c>
      <c r="N21">
        <v>10</v>
      </c>
      <c r="O21">
        <f t="shared" si="2"/>
        <v>5.2910052910052907E-2</v>
      </c>
      <c r="Q21" t="s">
        <v>79</v>
      </c>
      <c r="R21">
        <v>88.4</v>
      </c>
      <c r="S21">
        <v>4</v>
      </c>
      <c r="T21">
        <f t="shared" si="3"/>
        <v>4.5248868778280542E-2</v>
      </c>
      <c r="V21" t="s">
        <v>78</v>
      </c>
      <c r="W21">
        <v>176</v>
      </c>
      <c r="X21">
        <v>10</v>
      </c>
      <c r="Y21">
        <f t="shared" si="4"/>
        <v>5.6818181818181816E-2</v>
      </c>
    </row>
    <row r="22" spans="1:25" x14ac:dyDescent="0.25">
      <c r="A22">
        <v>20</v>
      </c>
      <c r="B22" t="s">
        <v>48</v>
      </c>
      <c r="C22">
        <v>154</v>
      </c>
      <c r="D22">
        <v>7</v>
      </c>
      <c r="E22">
        <f t="shared" si="0"/>
        <v>4.5454545454545456E-2</v>
      </c>
      <c r="G22" t="s">
        <v>76</v>
      </c>
      <c r="H22">
        <v>246</v>
      </c>
      <c r="I22">
        <v>11</v>
      </c>
      <c r="J22">
        <f t="shared" si="1"/>
        <v>4.4715447154471545E-2</v>
      </c>
      <c r="L22" t="s">
        <v>75</v>
      </c>
      <c r="M22">
        <v>146</v>
      </c>
      <c r="N22">
        <v>7</v>
      </c>
      <c r="O22">
        <f t="shared" si="2"/>
        <v>4.7945205479452052E-2</v>
      </c>
      <c r="Q22" t="s">
        <v>74</v>
      </c>
      <c r="R22">
        <v>244</v>
      </c>
      <c r="S22">
        <v>11</v>
      </c>
      <c r="T22">
        <f t="shared" si="3"/>
        <v>4.5081967213114756E-2</v>
      </c>
      <c r="V22" t="s">
        <v>45</v>
      </c>
      <c r="W22">
        <v>427</v>
      </c>
      <c r="X22">
        <v>15</v>
      </c>
      <c r="Y22">
        <f t="shared" si="4"/>
        <v>3.5128805620608897E-2</v>
      </c>
    </row>
    <row r="23" spans="1:25" x14ac:dyDescent="0.25">
      <c r="A23">
        <v>21</v>
      </c>
      <c r="B23" t="s">
        <v>72</v>
      </c>
      <c r="C23">
        <v>315</v>
      </c>
      <c r="D23">
        <v>16</v>
      </c>
      <c r="E23">
        <f t="shared" si="0"/>
        <v>5.0793650793650794E-2</v>
      </c>
      <c r="G23" t="s">
        <v>71</v>
      </c>
      <c r="H23">
        <v>135</v>
      </c>
      <c r="I23">
        <v>7</v>
      </c>
      <c r="J23">
        <f t="shared" si="1"/>
        <v>5.185185185185185E-2</v>
      </c>
      <c r="L23" t="s">
        <v>70</v>
      </c>
      <c r="M23">
        <v>93.5</v>
      </c>
      <c r="N23">
        <v>5</v>
      </c>
      <c r="O23">
        <f t="shared" si="2"/>
        <v>5.3475935828877004E-2</v>
      </c>
      <c r="Q23" t="s">
        <v>69</v>
      </c>
      <c r="R23">
        <v>273</v>
      </c>
      <c r="S23">
        <v>11</v>
      </c>
      <c r="T23">
        <f t="shared" si="3"/>
        <v>4.0293040293040296E-2</v>
      </c>
      <c r="V23" t="s">
        <v>48</v>
      </c>
      <c r="W23">
        <v>149</v>
      </c>
      <c r="X23">
        <v>7</v>
      </c>
      <c r="Y23">
        <f t="shared" si="4"/>
        <v>4.6979865771812082E-2</v>
      </c>
    </row>
    <row r="24" spans="1:25" x14ac:dyDescent="0.25">
      <c r="A24">
        <v>22</v>
      </c>
      <c r="B24" t="s">
        <v>67</v>
      </c>
      <c r="C24">
        <v>107</v>
      </c>
      <c r="D24">
        <v>7</v>
      </c>
      <c r="E24">
        <f t="shared" si="0"/>
        <v>6.5420560747663545E-2</v>
      </c>
      <c r="G24" t="s">
        <v>66</v>
      </c>
      <c r="H24">
        <v>185</v>
      </c>
      <c r="I24">
        <v>11</v>
      </c>
      <c r="J24">
        <f t="shared" si="1"/>
        <v>5.9459459459459463E-2</v>
      </c>
      <c r="L24" t="s">
        <v>65</v>
      </c>
      <c r="M24">
        <v>94.6</v>
      </c>
      <c r="N24">
        <v>5</v>
      </c>
      <c r="O24">
        <f t="shared" si="2"/>
        <v>5.2854122621564484E-2</v>
      </c>
      <c r="Q24" t="s">
        <v>64</v>
      </c>
      <c r="R24">
        <v>288</v>
      </c>
      <c r="S24">
        <v>14</v>
      </c>
      <c r="T24">
        <f t="shared" si="3"/>
        <v>4.8611111111111112E-2</v>
      </c>
      <c r="V24" t="s">
        <v>39</v>
      </c>
      <c r="W24">
        <v>159</v>
      </c>
      <c r="X24">
        <v>9</v>
      </c>
      <c r="Y24">
        <f t="shared" si="4"/>
        <v>5.6603773584905662E-2</v>
      </c>
    </row>
    <row r="25" spans="1:25" x14ac:dyDescent="0.25">
      <c r="A25">
        <v>23</v>
      </c>
      <c r="B25" t="s">
        <v>62</v>
      </c>
      <c r="C25">
        <v>75</v>
      </c>
      <c r="D25">
        <v>4</v>
      </c>
      <c r="E25">
        <f t="shared" si="0"/>
        <v>5.3333333333333337E-2</v>
      </c>
      <c r="G25" t="s">
        <v>61</v>
      </c>
      <c r="H25">
        <v>203</v>
      </c>
      <c r="I25">
        <v>12</v>
      </c>
      <c r="J25">
        <f t="shared" si="1"/>
        <v>5.9113300492610835E-2</v>
      </c>
      <c r="L25" t="s">
        <v>60</v>
      </c>
      <c r="M25">
        <v>89.7</v>
      </c>
      <c r="N25">
        <v>4</v>
      </c>
      <c r="O25">
        <f t="shared" si="2"/>
        <v>4.4593088071348937E-2</v>
      </c>
      <c r="V25" t="s">
        <v>42</v>
      </c>
      <c r="W25">
        <v>167</v>
      </c>
      <c r="X25">
        <v>9</v>
      </c>
      <c r="Y25">
        <f t="shared" si="4"/>
        <v>5.3892215568862277E-2</v>
      </c>
    </row>
    <row r="26" spans="1:25" x14ac:dyDescent="0.25">
      <c r="A26">
        <v>24</v>
      </c>
      <c r="B26" t="s">
        <v>58</v>
      </c>
      <c r="C26">
        <v>157</v>
      </c>
      <c r="D26">
        <v>8</v>
      </c>
      <c r="E26">
        <f t="shared" si="0"/>
        <v>5.0955414012738856E-2</v>
      </c>
      <c r="G26" t="s">
        <v>57</v>
      </c>
      <c r="H26">
        <v>151</v>
      </c>
      <c r="I26">
        <v>9</v>
      </c>
      <c r="J26">
        <f t="shared" si="1"/>
        <v>5.9602649006622516E-2</v>
      </c>
      <c r="L26" t="s">
        <v>56</v>
      </c>
      <c r="M26">
        <v>232</v>
      </c>
      <c r="N26">
        <v>9</v>
      </c>
      <c r="O26">
        <f t="shared" si="2"/>
        <v>3.8793103448275863E-2</v>
      </c>
    </row>
    <row r="27" spans="1:25" x14ac:dyDescent="0.25">
      <c r="A27">
        <v>25</v>
      </c>
      <c r="B27" t="s">
        <v>55</v>
      </c>
      <c r="C27">
        <v>150</v>
      </c>
      <c r="D27">
        <v>8</v>
      </c>
      <c r="E27">
        <f t="shared" si="0"/>
        <v>5.3333333333333337E-2</v>
      </c>
      <c r="G27" t="s">
        <v>54</v>
      </c>
      <c r="H27">
        <v>133</v>
      </c>
      <c r="I27">
        <v>6</v>
      </c>
      <c r="J27">
        <f t="shared" si="1"/>
        <v>4.5112781954887216E-2</v>
      </c>
      <c r="L27" t="s">
        <v>53</v>
      </c>
      <c r="M27">
        <v>231</v>
      </c>
      <c r="N27">
        <v>11</v>
      </c>
      <c r="O27">
        <f t="shared" si="2"/>
        <v>4.7619047619047616E-2</v>
      </c>
    </row>
    <row r="28" spans="1:25" x14ac:dyDescent="0.25">
      <c r="A28">
        <v>26</v>
      </c>
      <c r="B28" t="s">
        <v>52</v>
      </c>
      <c r="C28">
        <v>188</v>
      </c>
      <c r="D28">
        <v>9</v>
      </c>
      <c r="E28">
        <f t="shared" si="0"/>
        <v>4.7872340425531915E-2</v>
      </c>
      <c r="G28" t="s">
        <v>51</v>
      </c>
      <c r="H28">
        <v>146</v>
      </c>
      <c r="I28">
        <v>7</v>
      </c>
      <c r="J28">
        <f t="shared" si="1"/>
        <v>4.7945205479452052E-2</v>
      </c>
      <c r="L28" t="s">
        <v>50</v>
      </c>
      <c r="M28">
        <v>138</v>
      </c>
      <c r="N28">
        <v>6</v>
      </c>
      <c r="O28">
        <f t="shared" si="2"/>
        <v>4.3478260869565216E-2</v>
      </c>
    </row>
    <row r="29" spans="1:25" x14ac:dyDescent="0.25">
      <c r="A29">
        <v>27</v>
      </c>
      <c r="B29" t="s">
        <v>49</v>
      </c>
      <c r="C29">
        <v>139</v>
      </c>
      <c r="D29">
        <v>7</v>
      </c>
      <c r="E29">
        <f t="shared" si="0"/>
        <v>5.0359712230215826E-2</v>
      </c>
      <c r="G29" t="s">
        <v>48</v>
      </c>
      <c r="H29">
        <v>180</v>
      </c>
      <c r="I29">
        <v>10</v>
      </c>
      <c r="J29">
        <f t="shared" si="1"/>
        <v>5.5555555555555552E-2</v>
      </c>
      <c r="L29" t="s">
        <v>47</v>
      </c>
      <c r="M29">
        <v>117</v>
      </c>
      <c r="N29">
        <v>5</v>
      </c>
      <c r="O29">
        <f t="shared" si="2"/>
        <v>4.2735042735042736E-2</v>
      </c>
    </row>
    <row r="30" spans="1:25" x14ac:dyDescent="0.25">
      <c r="A30">
        <v>28</v>
      </c>
      <c r="B30" t="s">
        <v>46</v>
      </c>
      <c r="C30">
        <v>225</v>
      </c>
      <c r="D30">
        <v>11</v>
      </c>
      <c r="E30">
        <f t="shared" si="0"/>
        <v>4.8888888888888891E-2</v>
      </c>
      <c r="G30" t="s">
        <v>45</v>
      </c>
      <c r="H30">
        <v>184</v>
      </c>
      <c r="I30">
        <v>8</v>
      </c>
      <c r="J30">
        <f t="shared" si="1"/>
        <v>4.3478260869565216E-2</v>
      </c>
      <c r="L30" t="s">
        <v>44</v>
      </c>
      <c r="M30">
        <v>189</v>
      </c>
      <c r="N30">
        <v>9</v>
      </c>
      <c r="O30">
        <f t="shared" si="2"/>
        <v>4.7619047619047616E-2</v>
      </c>
    </row>
    <row r="31" spans="1:25" x14ac:dyDescent="0.25">
      <c r="A31">
        <v>29</v>
      </c>
      <c r="B31" t="s">
        <v>43</v>
      </c>
      <c r="C31">
        <v>114</v>
      </c>
      <c r="D31">
        <v>6</v>
      </c>
      <c r="E31">
        <f t="shared" si="0"/>
        <v>5.2631578947368418E-2</v>
      </c>
      <c r="G31" t="s">
        <v>42</v>
      </c>
      <c r="H31">
        <v>87.6</v>
      </c>
      <c r="I31">
        <v>5</v>
      </c>
      <c r="J31">
        <f t="shared" si="1"/>
        <v>5.7077625570776259E-2</v>
      </c>
      <c r="L31" t="s">
        <v>41</v>
      </c>
      <c r="M31">
        <v>103</v>
      </c>
      <c r="N31">
        <v>6</v>
      </c>
      <c r="O31">
        <f t="shared" si="2"/>
        <v>5.8252427184466021E-2</v>
      </c>
    </row>
    <row r="32" spans="1:25" x14ac:dyDescent="0.25">
      <c r="A32">
        <v>30</v>
      </c>
      <c r="B32" t="s">
        <v>40</v>
      </c>
      <c r="C32">
        <v>210</v>
      </c>
      <c r="D32">
        <v>8</v>
      </c>
      <c r="E32">
        <f t="shared" si="0"/>
        <v>3.8095238095238099E-2</v>
      </c>
      <c r="G32" t="s">
        <v>39</v>
      </c>
      <c r="H32">
        <v>161</v>
      </c>
      <c r="I32">
        <v>8</v>
      </c>
      <c r="J32">
        <f t="shared" si="1"/>
        <v>4.9689440993788817E-2</v>
      </c>
    </row>
    <row r="34" spans="1:25" x14ac:dyDescent="0.25">
      <c r="D34" t="s">
        <v>38</v>
      </c>
      <c r="E34">
        <f>AVERAGE(E3:E32)</f>
        <v>4.9332011434109702E-2</v>
      </c>
      <c r="I34" t="s">
        <v>38</v>
      </c>
      <c r="J34">
        <f>AVERAGE(J3:J32)</f>
        <v>5.1287095771585314E-2</v>
      </c>
      <c r="N34" t="s">
        <v>38</v>
      </c>
      <c r="O34">
        <f>AVERAGE(O3:O32)</f>
        <v>4.9768171916727673E-2</v>
      </c>
      <c r="S34" t="s">
        <v>38</v>
      </c>
      <c r="T34">
        <f>AVERAGE(T3:T26)</f>
        <v>4.7496187911243791E-2</v>
      </c>
      <c r="X34" t="s">
        <v>38</v>
      </c>
      <c r="Y34">
        <f>AVERAGE(Y3:Y26)</f>
        <v>5.7105649959952931E-2</v>
      </c>
    </row>
    <row r="35" spans="1:25" x14ac:dyDescent="0.25">
      <c r="D35" t="s">
        <v>37</v>
      </c>
      <c r="E35">
        <f>STDEV(E3:E32)</f>
        <v>6.2744536730790969E-3</v>
      </c>
      <c r="I35" t="s">
        <v>37</v>
      </c>
      <c r="J35">
        <f>STDEV(J3:J32)</f>
        <v>6.9188380197306946E-3</v>
      </c>
      <c r="N35" t="s">
        <v>37</v>
      </c>
      <c r="O35">
        <f>STDEV(O3:O32)</f>
        <v>6.3724956309976844E-3</v>
      </c>
      <c r="S35" t="s">
        <v>37</v>
      </c>
      <c r="T35">
        <f>STDEV(T3:T26)</f>
        <v>6.4813057648470439E-3</v>
      </c>
      <c r="X35" t="s">
        <v>37</v>
      </c>
      <c r="Y35">
        <f>STDEV(Y3:Y26)</f>
        <v>1.3348582558568628E-2</v>
      </c>
    </row>
    <row r="36" spans="1:25" x14ac:dyDescent="0.25">
      <c r="D36" t="s">
        <v>183</v>
      </c>
      <c r="E36">
        <v>30</v>
      </c>
      <c r="I36" t="s">
        <v>183</v>
      </c>
      <c r="J36">
        <v>30</v>
      </c>
      <c r="N36" t="s">
        <v>183</v>
      </c>
      <c r="O36">
        <v>29</v>
      </c>
      <c r="S36" t="s">
        <v>183</v>
      </c>
      <c r="T36">
        <v>22</v>
      </c>
      <c r="X36" t="s">
        <v>183</v>
      </c>
      <c r="Y36">
        <v>23</v>
      </c>
    </row>
    <row r="39" spans="1:25" ht="21" x14ac:dyDescent="0.35">
      <c r="A39" s="49" t="s">
        <v>36</v>
      </c>
    </row>
    <row r="41" spans="1:25" x14ac:dyDescent="0.25">
      <c r="A41" t="s">
        <v>34</v>
      </c>
    </row>
    <row r="43" spans="1:25" x14ac:dyDescent="0.25">
      <c r="A43" s="46" t="s">
        <v>33</v>
      </c>
    </row>
    <row r="44" spans="1:25" x14ac:dyDescent="0.25">
      <c r="A44" s="46" t="s">
        <v>32</v>
      </c>
    </row>
    <row r="45" spans="1:25" x14ac:dyDescent="0.25">
      <c r="A45" s="46" t="s">
        <v>31</v>
      </c>
    </row>
    <row r="46" spans="1:25" x14ac:dyDescent="0.25">
      <c r="A46" s="46" t="s">
        <v>30</v>
      </c>
    </row>
    <row r="47" spans="1:25" x14ac:dyDescent="0.25">
      <c r="A47" s="46" t="s">
        <v>29</v>
      </c>
    </row>
    <row r="48" spans="1:25" x14ac:dyDescent="0.25">
      <c r="A48" s="46" t="s">
        <v>28</v>
      </c>
    </row>
    <row r="50" spans="1:1" x14ac:dyDescent="0.25">
      <c r="A50" s="46" t="s">
        <v>27</v>
      </c>
    </row>
    <row r="51" spans="1:1" x14ac:dyDescent="0.25">
      <c r="A51" s="47" t="s">
        <v>26</v>
      </c>
    </row>
    <row r="52" spans="1:1" x14ac:dyDescent="0.25">
      <c r="A52" s="47" t="s">
        <v>25</v>
      </c>
    </row>
    <row r="53" spans="1:1" x14ac:dyDescent="0.25">
      <c r="A53" s="47" t="s">
        <v>24</v>
      </c>
    </row>
    <row r="54" spans="1:1" x14ac:dyDescent="0.25">
      <c r="A54" s="48" t="s">
        <v>23</v>
      </c>
    </row>
    <row r="55" spans="1:1" x14ac:dyDescent="0.25">
      <c r="A55" s="46" t="s">
        <v>22</v>
      </c>
    </row>
    <row r="56" spans="1:1" x14ac:dyDescent="0.25">
      <c r="A56" s="46" t="s">
        <v>21</v>
      </c>
    </row>
    <row r="57" spans="1:1" x14ac:dyDescent="0.25">
      <c r="A57" s="46" t="s">
        <v>20</v>
      </c>
    </row>
    <row r="58" spans="1:1" x14ac:dyDescent="0.25">
      <c r="A58" s="46" t="s">
        <v>19</v>
      </c>
    </row>
    <row r="59" spans="1:1" x14ac:dyDescent="0.25">
      <c r="A59" s="46" t="s">
        <v>18</v>
      </c>
    </row>
    <row r="60" spans="1:1" x14ac:dyDescent="0.25">
      <c r="A60" s="46" t="s">
        <v>17</v>
      </c>
    </row>
    <row r="61" spans="1:1" x14ac:dyDescent="0.25">
      <c r="A61" s="46"/>
    </row>
    <row r="62" spans="1:1" x14ac:dyDescent="0.25">
      <c r="A62" s="46"/>
    </row>
    <row r="63" spans="1:1" x14ac:dyDescent="0.25">
      <c r="A63" s="46"/>
    </row>
    <row r="64" spans="1:1" x14ac:dyDescent="0.25">
      <c r="A64" s="46"/>
    </row>
    <row r="65" spans="1:11" x14ac:dyDescent="0.25">
      <c r="A65" s="47"/>
      <c r="K65" s="4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SST</vt:lpstr>
      <vt:lpstr>Isotopes</vt:lpstr>
      <vt:lpstr>Morphometry</vt:lpstr>
      <vt:lpstr>Morphometry &amp; crystallography</vt:lpstr>
      <vt:lpstr>Warts count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2020-04-17T10:16:59Z</dcterms:modified>
</cp:coreProperties>
</file>