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HNO\Documents\noise\Protection\NIR\Pub\PeerJ\"/>
    </mc:Choice>
  </mc:AlternateContent>
  <xr:revisionPtr revIDLastSave="0" documentId="13_ncr:1_{B95844B3-3B08-42D8-8AA0-8DF2FA2331E3}" xr6:coauthVersionLast="45" xr6:coauthVersionMax="45" xr10:uidLastSave="{00000000-0000-0000-0000-000000000000}"/>
  <bookViews>
    <workbookView xWindow="-108" yWindow="-108" windowWidth="19416" windowHeight="14040" tabRatio="945" xr2:uid="{00000000-000D-0000-FFFF-FFFF00000000}"/>
  </bookViews>
  <sheets>
    <sheet name="noise only - functions" sheetId="3" r:id="rId1"/>
    <sheet name="noise only - increase" sheetId="5" r:id="rId2"/>
    <sheet name="5 minutes - functions" sheetId="9" r:id="rId3"/>
    <sheet name="5 minutes - increase" sheetId="10" r:id="rId4"/>
    <sheet name="10 minutes - functions" sheetId="12" r:id="rId5"/>
    <sheet name="10 minutes - increase" sheetId="13" r:id="rId6"/>
    <sheet name="20 minutes - functions" sheetId="1" r:id="rId7"/>
    <sheet name="20 minutes - increase" sheetId="4" r:id="rId8"/>
    <sheet name="30 minutes - functions" sheetId="15" r:id="rId9"/>
    <sheet name="30 minutes - increase" sheetId="16" r:id="rId10"/>
    <sheet name="40 minutes - functions" sheetId="18" r:id="rId11"/>
    <sheet name="40 minutes - increase" sheetId="19" r:id="rId12"/>
    <sheet name="complete" sheetId="2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0" i="19" l="1"/>
  <c r="N91" i="19"/>
  <c r="N92" i="19"/>
  <c r="N93" i="19"/>
  <c r="N97" i="19" s="1"/>
  <c r="N94" i="19"/>
  <c r="N95" i="19"/>
  <c r="N89" i="19"/>
  <c r="N78" i="19"/>
  <c r="N85" i="19" s="1"/>
  <c r="N79" i="19"/>
  <c r="N80" i="19"/>
  <c r="N81" i="19"/>
  <c r="N82" i="19"/>
  <c r="N83" i="19"/>
  <c r="N77" i="19"/>
  <c r="N66" i="19"/>
  <c r="N67" i="19"/>
  <c r="N72" i="19" s="1"/>
  <c r="M110" i="19" s="1"/>
  <c r="N68" i="19"/>
  <c r="N69" i="19"/>
  <c r="N70" i="19"/>
  <c r="N71" i="19"/>
  <c r="N65" i="19"/>
  <c r="N54" i="19"/>
  <c r="N55" i="19"/>
  <c r="N56" i="19"/>
  <c r="N57" i="19"/>
  <c r="N58" i="19"/>
  <c r="N59" i="19"/>
  <c r="N53" i="19"/>
  <c r="N60" i="19" s="1"/>
  <c r="M109" i="19" s="1"/>
  <c r="N42" i="19"/>
  <c r="N43" i="19"/>
  <c r="N44" i="19"/>
  <c r="N45" i="19"/>
  <c r="N49" i="19" s="1"/>
  <c r="N46" i="19"/>
  <c r="N47" i="19"/>
  <c r="N41" i="19"/>
  <c r="N30" i="19"/>
  <c r="N38" i="19" s="1"/>
  <c r="N107" i="19" s="1"/>
  <c r="N31" i="19"/>
  <c r="N32" i="19"/>
  <c r="N33" i="19"/>
  <c r="N37" i="19"/>
  <c r="N34" i="19"/>
  <c r="N35" i="19"/>
  <c r="N29" i="19"/>
  <c r="N18" i="19"/>
  <c r="N24" i="19" s="1"/>
  <c r="M106" i="19" s="1"/>
  <c r="N19" i="19"/>
  <c r="N20" i="19"/>
  <c r="N21" i="19"/>
  <c r="N22" i="19"/>
  <c r="N23" i="19"/>
  <c r="N17" i="19"/>
  <c r="N6" i="19"/>
  <c r="N7" i="19"/>
  <c r="N12" i="19" s="1"/>
  <c r="M105" i="19" s="1"/>
  <c r="N8" i="19"/>
  <c r="N9" i="19"/>
  <c r="N10" i="19"/>
  <c r="N11" i="19"/>
  <c r="N5" i="19"/>
  <c r="N76" i="16"/>
  <c r="N77" i="16"/>
  <c r="N78" i="16"/>
  <c r="N80" i="16" s="1"/>
  <c r="M96" i="16" s="1"/>
  <c r="N79" i="16"/>
  <c r="N75" i="16"/>
  <c r="N66" i="16"/>
  <c r="N67" i="16"/>
  <c r="N68" i="16"/>
  <c r="N69" i="16"/>
  <c r="N65" i="16"/>
  <c r="N56" i="16"/>
  <c r="N57" i="16"/>
  <c r="N58" i="16"/>
  <c r="N59" i="16"/>
  <c r="N55" i="16"/>
  <c r="N46" i="16"/>
  <c r="N47" i="16"/>
  <c r="N48" i="16"/>
  <c r="N49" i="16"/>
  <c r="N45" i="16"/>
  <c r="N36" i="16"/>
  <c r="N37" i="16"/>
  <c r="N38" i="16"/>
  <c r="N39" i="16"/>
  <c r="N35" i="16"/>
  <c r="N26" i="16"/>
  <c r="N27" i="16"/>
  <c r="N28" i="16"/>
  <c r="N29" i="16"/>
  <c r="N25" i="16"/>
  <c r="N16" i="16"/>
  <c r="N17" i="16"/>
  <c r="N18" i="16"/>
  <c r="N21" i="16" s="1"/>
  <c r="N19" i="16"/>
  <c r="N15" i="16"/>
  <c r="N6" i="16"/>
  <c r="N7" i="16"/>
  <c r="N8" i="16"/>
  <c r="N9" i="16"/>
  <c r="N5" i="16"/>
  <c r="N90" i="4"/>
  <c r="N91" i="4"/>
  <c r="N92" i="4"/>
  <c r="N93" i="4"/>
  <c r="N96" i="4" s="1"/>
  <c r="M112" i="4" s="1"/>
  <c r="N94" i="4"/>
  <c r="N95" i="4"/>
  <c r="N89" i="4"/>
  <c r="N78" i="4"/>
  <c r="N79" i="4"/>
  <c r="N80" i="4"/>
  <c r="N81" i="4"/>
  <c r="N82" i="4"/>
  <c r="N83" i="4"/>
  <c r="N77" i="4"/>
  <c r="N66" i="4"/>
  <c r="N67" i="4"/>
  <c r="N68" i="4"/>
  <c r="N69" i="4"/>
  <c r="N70" i="4"/>
  <c r="N71" i="4"/>
  <c r="N65" i="4"/>
  <c r="N54" i="4"/>
  <c r="N55" i="4"/>
  <c r="N56" i="4"/>
  <c r="N57" i="4"/>
  <c r="N58" i="4"/>
  <c r="N59" i="4"/>
  <c r="N53" i="4"/>
  <c r="N42" i="4"/>
  <c r="N43" i="4"/>
  <c r="N44" i="4"/>
  <c r="N45" i="4"/>
  <c r="N46" i="4"/>
  <c r="N47" i="4"/>
  <c r="N41" i="4"/>
  <c r="N30" i="4"/>
  <c r="N31" i="4"/>
  <c r="N32" i="4"/>
  <c r="N33" i="4"/>
  <c r="N34" i="4"/>
  <c r="N35" i="4"/>
  <c r="N29" i="4"/>
  <c r="N37" i="4" s="1"/>
  <c r="N18" i="4"/>
  <c r="N19" i="4"/>
  <c r="N20" i="4"/>
  <c r="N21" i="4"/>
  <c r="N25" i="4" s="1"/>
  <c r="N22" i="4"/>
  <c r="N23" i="4"/>
  <c r="N17" i="4"/>
  <c r="N6" i="4"/>
  <c r="N7" i="4"/>
  <c r="N8" i="4"/>
  <c r="N9" i="4"/>
  <c r="N10" i="4"/>
  <c r="N11" i="4"/>
  <c r="N5" i="4"/>
  <c r="N90" i="13"/>
  <c r="N91" i="13"/>
  <c r="N97" i="13" s="1"/>
  <c r="N92" i="13"/>
  <c r="N93" i="13"/>
  <c r="N94" i="13"/>
  <c r="N95" i="13"/>
  <c r="N89" i="13"/>
  <c r="N78" i="13"/>
  <c r="N79" i="13"/>
  <c r="N80" i="13"/>
  <c r="N81" i="13"/>
  <c r="N82" i="13"/>
  <c r="N83" i="13"/>
  <c r="N77" i="13"/>
  <c r="N84" i="13" s="1"/>
  <c r="M111" i="13" s="1"/>
  <c r="N66" i="13"/>
  <c r="N67" i="13"/>
  <c r="N68" i="13"/>
  <c r="N69" i="13"/>
  <c r="N73" i="13" s="1"/>
  <c r="N70" i="13"/>
  <c r="N71" i="13"/>
  <c r="N65" i="13"/>
  <c r="N54" i="13"/>
  <c r="N55" i="13"/>
  <c r="N56" i="13"/>
  <c r="N57" i="13"/>
  <c r="N58" i="13"/>
  <c r="N59" i="13"/>
  <c r="N53" i="13"/>
  <c r="N42" i="13"/>
  <c r="N43" i="13"/>
  <c r="N44" i="13"/>
  <c r="N45" i="13"/>
  <c r="N46" i="13"/>
  <c r="N47" i="13"/>
  <c r="N41" i="13"/>
  <c r="N30" i="13"/>
  <c r="N31" i="13"/>
  <c r="N38" i="13"/>
  <c r="N107" i="13" s="1"/>
  <c r="N32" i="13"/>
  <c r="N33" i="13"/>
  <c r="N34" i="13"/>
  <c r="N37" i="13" s="1"/>
  <c r="N35" i="13"/>
  <c r="N29" i="13"/>
  <c r="N18" i="13"/>
  <c r="N19" i="13"/>
  <c r="N20" i="13"/>
  <c r="N21" i="13"/>
  <c r="N22" i="13"/>
  <c r="N23" i="13"/>
  <c r="N17" i="13"/>
  <c r="N6" i="13"/>
  <c r="N7" i="13"/>
  <c r="N8" i="13"/>
  <c r="N9" i="13"/>
  <c r="N10" i="13"/>
  <c r="N11" i="13"/>
  <c r="N5" i="13"/>
  <c r="N14" i="13" s="1"/>
  <c r="N105" i="13" s="1"/>
  <c r="N90" i="10"/>
  <c r="N91" i="10"/>
  <c r="N92" i="10"/>
  <c r="N93" i="10"/>
  <c r="N94" i="10"/>
  <c r="N95" i="10"/>
  <c r="N89" i="10"/>
  <c r="N78" i="10"/>
  <c r="N79" i="10"/>
  <c r="N80" i="10"/>
  <c r="N81" i="10"/>
  <c r="N82" i="10"/>
  <c r="N83" i="10"/>
  <c r="N77" i="10"/>
  <c r="N66" i="10"/>
  <c r="N67" i="10"/>
  <c r="N68" i="10"/>
  <c r="N69" i="10"/>
  <c r="N70" i="10"/>
  <c r="N71" i="10"/>
  <c r="N72" i="10" s="1"/>
  <c r="M110" i="10" s="1"/>
  <c r="N65" i="10"/>
  <c r="N54" i="10"/>
  <c r="N55" i="10"/>
  <c r="N56" i="10"/>
  <c r="N57" i="10"/>
  <c r="N58" i="10"/>
  <c r="N59" i="10"/>
  <c r="N53" i="10"/>
  <c r="N42" i="10"/>
  <c r="N43" i="10"/>
  <c r="N44" i="10"/>
  <c r="N45" i="10"/>
  <c r="N46" i="10"/>
  <c r="N47" i="10"/>
  <c r="N41" i="10"/>
  <c r="N30" i="10"/>
  <c r="N36" i="10" s="1"/>
  <c r="M107" i="10" s="1"/>
  <c r="N31" i="10"/>
  <c r="N32" i="10"/>
  <c r="N33" i="10"/>
  <c r="N35" i="10"/>
  <c r="N29" i="10"/>
  <c r="N18" i="10"/>
  <c r="N19" i="10"/>
  <c r="N20" i="10"/>
  <c r="N21" i="10"/>
  <c r="N22" i="10"/>
  <c r="N23" i="10"/>
  <c r="N17" i="10"/>
  <c r="N6" i="10"/>
  <c r="N7" i="10"/>
  <c r="N8" i="10"/>
  <c r="N9" i="10"/>
  <c r="N10" i="10"/>
  <c r="N11" i="10"/>
  <c r="N5" i="10"/>
  <c r="N90" i="5"/>
  <c r="N91" i="5"/>
  <c r="N92" i="5"/>
  <c r="N93" i="5"/>
  <c r="N94" i="5"/>
  <c r="N95" i="5"/>
  <c r="N89" i="5"/>
  <c r="N78" i="5"/>
  <c r="N79" i="5"/>
  <c r="N80" i="5"/>
  <c r="N81" i="5"/>
  <c r="N84" i="5" s="1"/>
  <c r="M111" i="5" s="1"/>
  <c r="N82" i="5"/>
  <c r="N83" i="5"/>
  <c r="N77" i="5"/>
  <c r="N66" i="5"/>
  <c r="N67" i="5"/>
  <c r="N68" i="5"/>
  <c r="N69" i="5"/>
  <c r="N70" i="5"/>
  <c r="N65" i="5"/>
  <c r="N54" i="5"/>
  <c r="N55" i="5"/>
  <c r="N56" i="5"/>
  <c r="N57" i="5"/>
  <c r="N58" i="5"/>
  <c r="N59" i="5"/>
  <c r="N53" i="5"/>
  <c r="N42" i="5"/>
  <c r="N43" i="5"/>
  <c r="N44" i="5"/>
  <c r="N45" i="5"/>
  <c r="N49" i="5" s="1"/>
  <c r="N46" i="5"/>
  <c r="N41" i="5"/>
  <c r="N5" i="5"/>
  <c r="N6" i="5"/>
  <c r="N7" i="5"/>
  <c r="N14" i="5"/>
  <c r="N105" i="5" s="1"/>
  <c r="N8" i="5"/>
  <c r="N10" i="5"/>
  <c r="N11" i="5"/>
  <c r="N17" i="5"/>
  <c r="N26" i="5" s="1"/>
  <c r="N106" i="5" s="1"/>
  <c r="N18" i="5"/>
  <c r="N24" i="5"/>
  <c r="M106" i="5" s="1"/>
  <c r="N19" i="5"/>
  <c r="N20" i="5"/>
  <c r="N21" i="5"/>
  <c r="N22" i="5"/>
  <c r="N23" i="5"/>
  <c r="N29" i="5"/>
  <c r="N30" i="5"/>
  <c r="N31" i="5"/>
  <c r="N32" i="5"/>
  <c r="N33" i="5"/>
  <c r="N34" i="5"/>
  <c r="N35" i="5"/>
  <c r="N74" i="5"/>
  <c r="N110" i="5" s="1"/>
  <c r="N86" i="5"/>
  <c r="N111" i="5" s="1"/>
  <c r="S63" i="10"/>
  <c r="S63" i="5"/>
  <c r="AC66" i="24"/>
  <c r="E76" i="24" s="1"/>
  <c r="AC65" i="24"/>
  <c r="AC64" i="24"/>
  <c r="D76" i="24" s="1"/>
  <c r="X50" i="24"/>
  <c r="E75" i="24"/>
  <c r="X49" i="24"/>
  <c r="X48" i="24"/>
  <c r="D75" i="24" s="1"/>
  <c r="S66" i="24"/>
  <c r="E74" i="24" s="1"/>
  <c r="S65" i="24"/>
  <c r="S64" i="24"/>
  <c r="D74" i="24"/>
  <c r="N66" i="24"/>
  <c r="E73" i="24" s="1"/>
  <c r="N65" i="24"/>
  <c r="N64" i="24"/>
  <c r="D73" i="24" s="1"/>
  <c r="I66" i="24"/>
  <c r="E72" i="24" s="1"/>
  <c r="I65" i="24"/>
  <c r="I64" i="24"/>
  <c r="D72" i="24"/>
  <c r="D66" i="24"/>
  <c r="E71" i="24"/>
  <c r="D65" i="24"/>
  <c r="D64" i="24"/>
  <c r="D71" i="24" s="1"/>
  <c r="S63" i="19"/>
  <c r="S62" i="19"/>
  <c r="S61" i="19"/>
  <c r="S47" i="16"/>
  <c r="S45" i="16"/>
  <c r="S46" i="16"/>
  <c r="S63" i="4"/>
  <c r="S62" i="4"/>
  <c r="S61" i="4"/>
  <c r="S63" i="13"/>
  <c r="S62" i="13"/>
  <c r="S61" i="13"/>
  <c r="S62" i="10"/>
  <c r="S61" i="10"/>
  <c r="S62" i="5"/>
  <c r="S61" i="5"/>
  <c r="D24" i="19"/>
  <c r="C106" i="19" s="1"/>
  <c r="D25" i="19"/>
  <c r="D26" i="19"/>
  <c r="I98" i="19"/>
  <c r="I112" i="19" s="1"/>
  <c r="D98" i="19"/>
  <c r="D112" i="19" s="1"/>
  <c r="I86" i="19"/>
  <c r="I111" i="19" s="1"/>
  <c r="D86" i="19"/>
  <c r="D111" i="19" s="1"/>
  <c r="I74" i="19"/>
  <c r="I110" i="19" s="1"/>
  <c r="D74" i="19"/>
  <c r="D110" i="19" s="1"/>
  <c r="I62" i="19"/>
  <c r="I109" i="19" s="1"/>
  <c r="D62" i="19"/>
  <c r="D109" i="19" s="1"/>
  <c r="I50" i="19"/>
  <c r="I108" i="19" s="1"/>
  <c r="D50" i="19"/>
  <c r="D108" i="19" s="1"/>
  <c r="I38" i="19"/>
  <c r="I107" i="19" s="1"/>
  <c r="D38" i="19"/>
  <c r="D107" i="19" s="1"/>
  <c r="I26" i="19"/>
  <c r="I106" i="19" s="1"/>
  <c r="D106" i="19"/>
  <c r="I14" i="19"/>
  <c r="I105" i="19"/>
  <c r="D14" i="19"/>
  <c r="D105" i="19"/>
  <c r="I97" i="19"/>
  <c r="D97" i="19"/>
  <c r="I96" i="19"/>
  <c r="H112" i="19"/>
  <c r="D96" i="19"/>
  <c r="C112" i="19"/>
  <c r="I85" i="19"/>
  <c r="D85" i="19"/>
  <c r="I84" i="19"/>
  <c r="H111" i="19"/>
  <c r="D84" i="19"/>
  <c r="C111" i="19"/>
  <c r="I73" i="19"/>
  <c r="D73" i="19"/>
  <c r="I72" i="19"/>
  <c r="H110" i="19"/>
  <c r="D72" i="19"/>
  <c r="C110" i="19"/>
  <c r="I61" i="19"/>
  <c r="D61" i="19"/>
  <c r="I60" i="19"/>
  <c r="H109" i="19"/>
  <c r="D60" i="19"/>
  <c r="C109" i="19"/>
  <c r="I49" i="19"/>
  <c r="D49" i="19"/>
  <c r="I48" i="19"/>
  <c r="H108" i="19"/>
  <c r="D48" i="19"/>
  <c r="C108" i="19"/>
  <c r="I37" i="19"/>
  <c r="D37" i="19"/>
  <c r="I36" i="19"/>
  <c r="H107" i="19"/>
  <c r="D36" i="19"/>
  <c r="C107" i="19"/>
  <c r="I25" i="19"/>
  <c r="I24" i="19"/>
  <c r="H106" i="19" s="1"/>
  <c r="I13" i="19"/>
  <c r="D13" i="19"/>
  <c r="I12" i="19"/>
  <c r="H105" i="19" s="1"/>
  <c r="D12" i="19"/>
  <c r="C105" i="19" s="1"/>
  <c r="D82" i="16"/>
  <c r="D96" i="16" s="1"/>
  <c r="I82" i="16"/>
  <c r="I96" i="16" s="1"/>
  <c r="I72" i="16"/>
  <c r="I95" i="16"/>
  <c r="D72" i="16"/>
  <c r="D95" i="16"/>
  <c r="D62" i="16"/>
  <c r="D94" i="16"/>
  <c r="I62" i="16"/>
  <c r="I94" i="16"/>
  <c r="I52" i="16"/>
  <c r="I93" i="16" s="1"/>
  <c r="D52" i="16"/>
  <c r="D93" i="16"/>
  <c r="D42" i="16"/>
  <c r="D92" i="16" s="1"/>
  <c r="I42" i="16"/>
  <c r="I92" i="16"/>
  <c r="I32" i="16"/>
  <c r="I91" i="16" s="1"/>
  <c r="D32" i="16"/>
  <c r="D91" i="16"/>
  <c r="I22" i="16"/>
  <c r="I90" i="16" s="1"/>
  <c r="D22" i="16"/>
  <c r="D90" i="16"/>
  <c r="I12" i="16"/>
  <c r="I89" i="16" s="1"/>
  <c r="D12" i="16"/>
  <c r="D89" i="16"/>
  <c r="I50" i="16"/>
  <c r="H93" i="16"/>
  <c r="N30" i="16"/>
  <c r="M91" i="16" s="1"/>
  <c r="I81" i="16"/>
  <c r="D81" i="16"/>
  <c r="I80" i="16"/>
  <c r="H96" i="16" s="1"/>
  <c r="D80" i="16"/>
  <c r="C96" i="16"/>
  <c r="I71" i="16"/>
  <c r="D71" i="16"/>
  <c r="I70" i="16"/>
  <c r="H95" i="16"/>
  <c r="D70" i="16"/>
  <c r="C95" i="16" s="1"/>
  <c r="I61" i="16"/>
  <c r="D61" i="16"/>
  <c r="I60" i="16"/>
  <c r="H94" i="16" s="1"/>
  <c r="D60" i="16"/>
  <c r="C94" i="16"/>
  <c r="I51" i="16"/>
  <c r="D51" i="16"/>
  <c r="D50" i="16"/>
  <c r="C93" i="16"/>
  <c r="I41" i="16"/>
  <c r="D41" i="16"/>
  <c r="I40" i="16"/>
  <c r="H92" i="16"/>
  <c r="D40" i="16"/>
  <c r="C92" i="16" s="1"/>
  <c r="I31" i="16"/>
  <c r="D31" i="16"/>
  <c r="I30" i="16"/>
  <c r="H91" i="16" s="1"/>
  <c r="D30" i="16"/>
  <c r="C91" i="16"/>
  <c r="I21" i="16"/>
  <c r="D21" i="16"/>
  <c r="I20" i="16"/>
  <c r="H90" i="16"/>
  <c r="D20" i="16"/>
  <c r="C90" i="16" s="1"/>
  <c r="I11" i="16"/>
  <c r="D11" i="16"/>
  <c r="I10" i="16"/>
  <c r="H89" i="16" s="1"/>
  <c r="D10" i="16"/>
  <c r="C89" i="16"/>
  <c r="I74" i="13"/>
  <c r="D74" i="13"/>
  <c r="D110" i="13"/>
  <c r="I50" i="13"/>
  <c r="I108" i="13" s="1"/>
  <c r="D50" i="13"/>
  <c r="D108" i="13" s="1"/>
  <c r="I14" i="13"/>
  <c r="I105" i="13"/>
  <c r="D14" i="13"/>
  <c r="D105" i="13" s="1"/>
  <c r="I38" i="10"/>
  <c r="I107" i="10"/>
  <c r="D38" i="10"/>
  <c r="D107" i="10" s="1"/>
  <c r="I74" i="10"/>
  <c r="D74" i="10"/>
  <c r="I50" i="10"/>
  <c r="D50" i="10"/>
  <c r="D108" i="10"/>
  <c r="D26" i="10"/>
  <c r="D106" i="10" s="1"/>
  <c r="I14" i="10"/>
  <c r="I105" i="10" s="1"/>
  <c r="D14" i="10"/>
  <c r="I13" i="13"/>
  <c r="I12" i="13"/>
  <c r="H105" i="13" s="1"/>
  <c r="I98" i="13"/>
  <c r="I112" i="13"/>
  <c r="D98" i="13"/>
  <c r="D112" i="13" s="1"/>
  <c r="I97" i="13"/>
  <c r="D97" i="13"/>
  <c r="I96" i="13"/>
  <c r="H112" i="13" s="1"/>
  <c r="D96" i="13"/>
  <c r="C112" i="13"/>
  <c r="I86" i="13"/>
  <c r="I111" i="13"/>
  <c r="D86" i="13"/>
  <c r="D111" i="13" s="1"/>
  <c r="I85" i="13"/>
  <c r="D85" i="13"/>
  <c r="I84" i="13"/>
  <c r="H111" i="13" s="1"/>
  <c r="D84" i="13"/>
  <c r="C111" i="13"/>
  <c r="I110" i="13"/>
  <c r="I73" i="13"/>
  <c r="D73" i="13"/>
  <c r="I72" i="13"/>
  <c r="H110" i="13"/>
  <c r="D72" i="13"/>
  <c r="C110" i="13" s="1"/>
  <c r="I62" i="13"/>
  <c r="I109" i="13" s="1"/>
  <c r="D62" i="13"/>
  <c r="D109" i="13"/>
  <c r="I61" i="13"/>
  <c r="D61" i="13"/>
  <c r="I60" i="13"/>
  <c r="H109" i="13"/>
  <c r="D60" i="13"/>
  <c r="C109" i="13" s="1"/>
  <c r="I49" i="13"/>
  <c r="D49" i="13"/>
  <c r="I48" i="13"/>
  <c r="H108" i="13"/>
  <c r="D48" i="13"/>
  <c r="C108" i="13" s="1"/>
  <c r="I38" i="13"/>
  <c r="I107" i="13" s="1"/>
  <c r="D38" i="13"/>
  <c r="D107" i="13"/>
  <c r="I37" i="13"/>
  <c r="D37" i="13"/>
  <c r="I36" i="13"/>
  <c r="H107" i="13"/>
  <c r="D36" i="13"/>
  <c r="C107" i="13" s="1"/>
  <c r="I26" i="13"/>
  <c r="I106" i="13"/>
  <c r="D26" i="13"/>
  <c r="D106" i="13" s="1"/>
  <c r="I25" i="13"/>
  <c r="D25" i="13"/>
  <c r="I24" i="13"/>
  <c r="H106" i="13" s="1"/>
  <c r="D24" i="13"/>
  <c r="C106" i="13"/>
  <c r="D13" i="13"/>
  <c r="D12" i="13"/>
  <c r="C105" i="13"/>
  <c r="I98" i="10"/>
  <c r="I112" i="10" s="1"/>
  <c r="D98" i="10"/>
  <c r="D112" i="10"/>
  <c r="I97" i="10"/>
  <c r="D97" i="10"/>
  <c r="I96" i="10"/>
  <c r="H112" i="10"/>
  <c r="D96" i="10"/>
  <c r="C112" i="10" s="1"/>
  <c r="I86" i="10"/>
  <c r="I111" i="10" s="1"/>
  <c r="D86" i="10"/>
  <c r="D111" i="10"/>
  <c r="I85" i="10"/>
  <c r="D85" i="10"/>
  <c r="I84" i="10"/>
  <c r="H111" i="10"/>
  <c r="D84" i="10"/>
  <c r="C111" i="10" s="1"/>
  <c r="I110" i="10"/>
  <c r="D110" i="10"/>
  <c r="I73" i="10"/>
  <c r="D73" i="10"/>
  <c r="I72" i="10"/>
  <c r="H110" i="10"/>
  <c r="D72" i="10"/>
  <c r="C110" i="10" s="1"/>
  <c r="I62" i="10"/>
  <c r="I109" i="10"/>
  <c r="D62" i="10"/>
  <c r="D109" i="10" s="1"/>
  <c r="I61" i="10"/>
  <c r="D61" i="10"/>
  <c r="I60" i="10"/>
  <c r="H109" i="10" s="1"/>
  <c r="D60" i="10"/>
  <c r="C109" i="10"/>
  <c r="I108" i="10"/>
  <c r="I49" i="10"/>
  <c r="D49" i="10"/>
  <c r="I48" i="10"/>
  <c r="H108" i="10"/>
  <c r="D48" i="10"/>
  <c r="C108" i="10" s="1"/>
  <c r="I37" i="10"/>
  <c r="D37" i="10"/>
  <c r="I36" i="10"/>
  <c r="H107" i="10" s="1"/>
  <c r="D36" i="10"/>
  <c r="C107" i="10"/>
  <c r="I26" i="10"/>
  <c r="I106" i="10"/>
  <c r="I25" i="10"/>
  <c r="D25" i="10"/>
  <c r="I24" i="10"/>
  <c r="H106" i="10" s="1"/>
  <c r="D24" i="10"/>
  <c r="C106" i="10"/>
  <c r="D105" i="10"/>
  <c r="I13" i="10"/>
  <c r="D13" i="10"/>
  <c r="I12" i="10"/>
  <c r="H105" i="10"/>
  <c r="D12" i="10"/>
  <c r="C105" i="10" s="1"/>
  <c r="N97" i="4"/>
  <c r="I98" i="5"/>
  <c r="I112" i="5"/>
  <c r="D98" i="5"/>
  <c r="D112" i="5" s="1"/>
  <c r="I86" i="5"/>
  <c r="I111" i="5" s="1"/>
  <c r="D86" i="5"/>
  <c r="D111" i="5"/>
  <c r="I74" i="5"/>
  <c r="I110" i="5" s="1"/>
  <c r="D74" i="5"/>
  <c r="D110" i="5"/>
  <c r="I62" i="5"/>
  <c r="D62" i="5"/>
  <c r="D109" i="5"/>
  <c r="I50" i="5"/>
  <c r="I108" i="5" s="1"/>
  <c r="D50" i="5"/>
  <c r="D108" i="5"/>
  <c r="I38" i="5"/>
  <c r="I107" i="5" s="1"/>
  <c r="D38" i="5"/>
  <c r="D107" i="5"/>
  <c r="D12" i="5"/>
  <c r="C105" i="5" s="1"/>
  <c r="D13" i="5"/>
  <c r="D14" i="5"/>
  <c r="D105" i="5"/>
  <c r="I12" i="5"/>
  <c r="H105" i="5" s="1"/>
  <c r="I26" i="5"/>
  <c r="I106" i="5"/>
  <c r="D26" i="5"/>
  <c r="D106" i="5" s="1"/>
  <c r="I14" i="5"/>
  <c r="I105" i="5"/>
  <c r="I74" i="4"/>
  <c r="I110" i="4" s="1"/>
  <c r="I38" i="4"/>
  <c r="I107" i="4" s="1"/>
  <c r="I26" i="4"/>
  <c r="I106" i="4" s="1"/>
  <c r="D26" i="4"/>
  <c r="I14" i="4"/>
  <c r="D14" i="4"/>
  <c r="D105" i="4" s="1"/>
  <c r="I72" i="5"/>
  <c r="H110" i="5"/>
  <c r="I109" i="5"/>
  <c r="I105" i="4"/>
  <c r="D111" i="4"/>
  <c r="D109" i="4"/>
  <c r="D106" i="4"/>
  <c r="I98" i="4"/>
  <c r="I112" i="4"/>
  <c r="D98" i="4"/>
  <c r="D112" i="4" s="1"/>
  <c r="I86" i="4"/>
  <c r="I111" i="4"/>
  <c r="D86" i="4"/>
  <c r="D74" i="4"/>
  <c r="D110" i="4"/>
  <c r="I62" i="4"/>
  <c r="I109" i="4" s="1"/>
  <c r="D62" i="4"/>
  <c r="I50" i="4"/>
  <c r="I108" i="4"/>
  <c r="D50" i="4"/>
  <c r="D108" i="4" s="1"/>
  <c r="D38" i="4"/>
  <c r="D107" i="4"/>
  <c r="I97" i="4"/>
  <c r="D97" i="4"/>
  <c r="D85" i="4"/>
  <c r="I85" i="4"/>
  <c r="I73" i="4"/>
  <c r="D73" i="4"/>
  <c r="D61" i="4"/>
  <c r="I61" i="4"/>
  <c r="I49" i="4"/>
  <c r="D49" i="4"/>
  <c r="I37" i="4"/>
  <c r="D37" i="4"/>
  <c r="D25" i="4"/>
  <c r="I25" i="4"/>
  <c r="I13" i="4"/>
  <c r="D13" i="4"/>
  <c r="D97" i="5"/>
  <c r="I97" i="5"/>
  <c r="I85" i="5"/>
  <c r="D85" i="5"/>
  <c r="D73" i="5"/>
  <c r="I73" i="5"/>
  <c r="I61" i="5"/>
  <c r="D61" i="5"/>
  <c r="D49" i="5"/>
  <c r="I49" i="5"/>
  <c r="I37" i="5"/>
  <c r="D37" i="5"/>
  <c r="I25" i="5"/>
  <c r="D25" i="5"/>
  <c r="I13" i="5"/>
  <c r="D96" i="5"/>
  <c r="C112" i="5" s="1"/>
  <c r="I96" i="5"/>
  <c r="H112" i="5"/>
  <c r="I84" i="5"/>
  <c r="H111" i="5" s="1"/>
  <c r="D84" i="5"/>
  <c r="C111" i="5"/>
  <c r="D72" i="5"/>
  <c r="C110" i="5" s="1"/>
  <c r="I60" i="5"/>
  <c r="H109" i="5"/>
  <c r="D60" i="5"/>
  <c r="C109" i="5" s="1"/>
  <c r="D48" i="5"/>
  <c r="C108" i="5"/>
  <c r="I48" i="5"/>
  <c r="H108" i="5" s="1"/>
  <c r="I36" i="5"/>
  <c r="H107" i="5"/>
  <c r="D36" i="5"/>
  <c r="C107" i="5" s="1"/>
  <c r="I24" i="5"/>
  <c r="H106" i="5"/>
  <c r="D24" i="5"/>
  <c r="C106" i="5" s="1"/>
  <c r="I96" i="4"/>
  <c r="H112" i="4"/>
  <c r="D96" i="4"/>
  <c r="C112" i="4" s="1"/>
  <c r="I84" i="4"/>
  <c r="H111" i="4"/>
  <c r="D84" i="4"/>
  <c r="C111" i="4" s="1"/>
  <c r="I72" i="4"/>
  <c r="H110" i="4"/>
  <c r="D72" i="4"/>
  <c r="C110" i="4" s="1"/>
  <c r="I60" i="4"/>
  <c r="H109" i="4"/>
  <c r="D60" i="4"/>
  <c r="C109" i="4" s="1"/>
  <c r="I48" i="4"/>
  <c r="H108" i="4"/>
  <c r="D48" i="4"/>
  <c r="C108" i="4" s="1"/>
  <c r="I36" i="4"/>
  <c r="H107" i="4"/>
  <c r="D36" i="4"/>
  <c r="C107" i="4" s="1"/>
  <c r="I24" i="4"/>
  <c r="H106" i="4"/>
  <c r="D24" i="4"/>
  <c r="C106" i="4" s="1"/>
  <c r="I12" i="4"/>
  <c r="H105" i="4"/>
  <c r="D12" i="4"/>
  <c r="C105" i="4" s="1"/>
  <c r="N85" i="13"/>
  <c r="N73" i="10"/>
  <c r="N24" i="13"/>
  <c r="M106" i="13" s="1"/>
  <c r="N36" i="13"/>
  <c r="M107" i="13" s="1"/>
  <c r="N13" i="13"/>
  <c r="N25" i="19"/>
  <c r="N48" i="19"/>
  <c r="M108" i="19" s="1"/>
  <c r="N13" i="19"/>
  <c r="N41" i="16"/>
  <c r="N37" i="10"/>
  <c r="N48" i="4"/>
  <c r="M108" i="4"/>
  <c r="N24" i="4"/>
  <c r="M106" i="4" s="1"/>
  <c r="N85" i="4"/>
  <c r="N84" i="4"/>
  <c r="M111" i="4"/>
  <c r="N72" i="13"/>
  <c r="M110" i="13" s="1"/>
  <c r="N14" i="4"/>
  <c r="N105" i="4" s="1"/>
  <c r="N62" i="4"/>
  <c r="N109" i="4" s="1"/>
  <c r="N72" i="4"/>
  <c r="M110" i="4"/>
  <c r="N26" i="13"/>
  <c r="N106" i="13"/>
  <c r="N97" i="10"/>
  <c r="N98" i="4"/>
  <c r="N112" i="4"/>
  <c r="N86" i="4"/>
  <c r="N111" i="4" s="1"/>
  <c r="N86" i="19"/>
  <c r="N111" i="19" s="1"/>
  <c r="N50" i="19"/>
  <c r="N108" i="19" s="1"/>
  <c r="N62" i="19"/>
  <c r="N109" i="19" s="1"/>
  <c r="N10" i="16"/>
  <c r="M89" i="16" s="1"/>
  <c r="N51" i="16"/>
  <c r="N61" i="16"/>
  <c r="N71" i="16"/>
  <c r="N42" i="16"/>
  <c r="N92" i="16" s="1"/>
  <c r="N31" i="16"/>
  <c r="N70" i="16"/>
  <c r="M95" i="16" s="1"/>
  <c r="N60" i="16"/>
  <c r="M94" i="16"/>
  <c r="N50" i="16"/>
  <c r="M93" i="16" s="1"/>
  <c r="N12" i="16"/>
  <c r="N89" i="16"/>
  <c r="N11" i="16"/>
  <c r="N32" i="16"/>
  <c r="N91" i="16" s="1"/>
  <c r="N62" i="16"/>
  <c r="N94" i="16"/>
  <c r="N52" i="16"/>
  <c r="N93" i="16" s="1"/>
  <c r="N72" i="16"/>
  <c r="N95" i="16"/>
  <c r="N40" i="16"/>
  <c r="M92" i="16" s="1"/>
  <c r="N22" i="16"/>
  <c r="N90" i="16"/>
  <c r="N20" i="16"/>
  <c r="M90" i="16" s="1"/>
  <c r="N12" i="13"/>
  <c r="M105" i="13" s="1"/>
  <c r="N62" i="5"/>
  <c r="N109" i="5" s="1"/>
  <c r="N48" i="5"/>
  <c r="N85" i="5"/>
  <c r="N50" i="5"/>
  <c r="N108" i="5" s="1"/>
  <c r="N25" i="5"/>
  <c r="M108" i="5"/>
  <c r="N38" i="5" l="1"/>
  <c r="N107" i="5" s="1"/>
  <c r="N37" i="5"/>
  <c r="N36" i="5"/>
  <c r="M107" i="5" s="1"/>
  <c r="N26" i="10"/>
  <c r="N106" i="10" s="1"/>
  <c r="N24" i="10"/>
  <c r="M106" i="10" s="1"/>
  <c r="N25" i="10"/>
  <c r="N50" i="10"/>
  <c r="N108" i="10" s="1"/>
  <c r="N49" i="10"/>
  <c r="N49" i="13"/>
  <c r="N50" i="13"/>
  <c r="N108" i="13" s="1"/>
  <c r="N13" i="4"/>
  <c r="N74" i="10"/>
  <c r="N110" i="10" s="1"/>
  <c r="N73" i="19"/>
  <c r="N84" i="19"/>
  <c r="M111" i="19" s="1"/>
  <c r="N26" i="4"/>
  <c r="N106" i="4" s="1"/>
  <c r="N98" i="13"/>
  <c r="N112" i="13" s="1"/>
  <c r="N96" i="19"/>
  <c r="M112" i="19" s="1"/>
  <c r="N48" i="13"/>
  <c r="M108" i="13" s="1"/>
  <c r="N48" i="10"/>
  <c r="M108" i="10" s="1"/>
  <c r="N38" i="10"/>
  <c r="N107" i="10" s="1"/>
  <c r="N73" i="5"/>
  <c r="N72" i="5"/>
  <c r="M110" i="5" s="1"/>
  <c r="N25" i="13"/>
  <c r="N13" i="10"/>
  <c r="N12" i="10"/>
  <c r="M105" i="10" s="1"/>
  <c r="N62" i="10"/>
  <c r="N109" i="10" s="1"/>
  <c r="N61" i="10"/>
  <c r="N61" i="13"/>
  <c r="N62" i="13"/>
  <c r="N109" i="13" s="1"/>
  <c r="N38" i="4"/>
  <c r="N107" i="4" s="1"/>
  <c r="N36" i="19"/>
  <c r="M107" i="19" s="1"/>
  <c r="N26" i="19"/>
  <c r="N106" i="19" s="1"/>
  <c r="N98" i="19"/>
  <c r="N112" i="19" s="1"/>
  <c r="N96" i="13"/>
  <c r="M112" i="13" s="1"/>
  <c r="N74" i="13"/>
  <c r="N110" i="13" s="1"/>
  <c r="N14" i="19"/>
  <c r="N105" i="19" s="1"/>
  <c r="N61" i="5"/>
  <c r="N60" i="5"/>
  <c r="M109" i="5" s="1"/>
  <c r="N98" i="5"/>
  <c r="N112" i="5" s="1"/>
  <c r="N97" i="5"/>
  <c r="N96" i="5"/>
  <c r="M112" i="5" s="1"/>
  <c r="N81" i="16"/>
  <c r="N82" i="16"/>
  <c r="N96" i="16" s="1"/>
  <c r="N74" i="19"/>
  <c r="N110" i="19" s="1"/>
  <c r="N14" i="10"/>
  <c r="N105" i="10" s="1"/>
  <c r="N12" i="4"/>
  <c r="M105" i="4" s="1"/>
  <c r="N60" i="13"/>
  <c r="M109" i="13" s="1"/>
  <c r="N60" i="10"/>
  <c r="M109" i="10" s="1"/>
  <c r="N61" i="19"/>
  <c r="N86" i="13"/>
  <c r="N111" i="13" s="1"/>
  <c r="N13" i="5"/>
  <c r="N12" i="5"/>
  <c r="M105" i="5" s="1"/>
  <c r="N85" i="10"/>
  <c r="N86" i="10"/>
  <c r="N111" i="10" s="1"/>
  <c r="N84" i="10"/>
  <c r="M111" i="10" s="1"/>
  <c r="N98" i="10"/>
  <c r="N112" i="10" s="1"/>
  <c r="N96" i="10"/>
  <c r="M112" i="10" s="1"/>
  <c r="N36" i="4"/>
  <c r="M107" i="4" s="1"/>
  <c r="N49" i="4"/>
  <c r="N50" i="4"/>
  <c r="N108" i="4" s="1"/>
  <c r="N60" i="4"/>
  <c r="M109" i="4" s="1"/>
  <c r="N61" i="4"/>
  <c r="N73" i="4"/>
  <c r="N74" i="4"/>
  <c r="N110" i="4" s="1"/>
</calcChain>
</file>

<file path=xl/sharedStrings.xml><?xml version="1.0" encoding="utf-8"?>
<sst xmlns="http://schemas.openxmlformats.org/spreadsheetml/2006/main" count="2109" uniqueCount="684">
  <si>
    <t>5 kHz</t>
  </si>
  <si>
    <t>10 kHz</t>
  </si>
  <si>
    <t>15 kHz</t>
  </si>
  <si>
    <t>20 kHz</t>
  </si>
  <si>
    <t>25 kHz</t>
  </si>
  <si>
    <t>30 kHz</t>
  </si>
  <si>
    <t>35 kHz</t>
  </si>
  <si>
    <t>40 kHz</t>
  </si>
  <si>
    <t>post</t>
  </si>
  <si>
    <t>SD</t>
  </si>
  <si>
    <t>SE</t>
  </si>
  <si>
    <t>y = 0,0796x - 1,888</t>
  </si>
  <si>
    <t>y = 0,0722x - 2,6632</t>
  </si>
  <si>
    <t>y = 0,0738x - 2,3468</t>
  </si>
  <si>
    <t>y = 0,07x - 0,9329</t>
  </si>
  <si>
    <t>y = 0,0509x - 1,6851</t>
  </si>
  <si>
    <t>y = 0,0917x - 2,5185</t>
  </si>
  <si>
    <t>y = 0,064x - 2,5375</t>
  </si>
  <si>
    <t>y = 0,1009x - 2,9051</t>
  </si>
  <si>
    <t>y = 0,0682x - 2,5092</t>
  </si>
  <si>
    <t>y = 0,0941x - 2,4314</t>
  </si>
  <si>
    <t>y = 0,0585x - 1,8501</t>
  </si>
  <si>
    <t>y = 0,1003x - 3,2288</t>
  </si>
  <si>
    <t>y = 0,0683x - 2,6442</t>
  </si>
  <si>
    <t>y = 0,0928x - 3,2417</t>
  </si>
  <si>
    <t>y = 0,0805x - 3,1874</t>
  </si>
  <si>
    <t>y = 0,0524x + 0,315</t>
  </si>
  <si>
    <t>y = 0,0467x - 0,8694</t>
  </si>
  <si>
    <t>y = 0,1122x - 2,6478</t>
  </si>
  <si>
    <t>y = 0,0896x - 2,56</t>
  </si>
  <si>
    <t>y = 0,0474x + 1,1756</t>
  </si>
  <si>
    <t>y = 0,0391x - 0,2022</t>
  </si>
  <si>
    <t>y = 0,0795x - 0,9956</t>
  </si>
  <si>
    <t>y = 0,0346x - 0,1706</t>
  </si>
  <si>
    <t>y = 0,0902x - 1,2433</t>
  </si>
  <si>
    <t>y = 0,0404x - 0,1822</t>
  </si>
  <si>
    <t>y = 0,0514x + 0,3261</t>
  </si>
  <si>
    <t>y = 0,0597x - 1,3417</t>
  </si>
  <si>
    <t>y = 0,091x - 1,2017</t>
  </si>
  <si>
    <t>y = 0,0443x - 0,7833</t>
  </si>
  <si>
    <t>y = 0,0594x - 0,115</t>
  </si>
  <si>
    <t>y = 0,0657x - 2,1325</t>
  </si>
  <si>
    <t>y = 0,0474x + 0,1756</t>
  </si>
  <si>
    <t>y = 0,078x - 2,1194</t>
  </si>
  <si>
    <t>y = 0,0455x + 0,0675</t>
  </si>
  <si>
    <t>y = 0,0482x - 1,155</t>
  </si>
  <si>
    <t>y = 0,0636x - 0,1396</t>
  </si>
  <si>
    <t>y = 0,0316x - 0,622</t>
  </si>
  <si>
    <t>y = 0,0972x - 1,942</t>
  </si>
  <si>
    <t>y = 0,0976x - 3,242</t>
  </si>
  <si>
    <t>y = 0,1226x - 2,8045</t>
  </si>
  <si>
    <t>y = 0,0898x - 2,4186</t>
  </si>
  <si>
    <t>y = 0,0899x - 1,4229</t>
  </si>
  <si>
    <t>y = 0,083x - 2,3948</t>
  </si>
  <si>
    <t>y = 0,0963x - 2,2258</t>
  </si>
  <si>
    <t>y = 0,066x - 1,8799</t>
  </si>
  <si>
    <t>y = 0,0269x + 0,0053</t>
  </si>
  <si>
    <t>y = 0,1085x - 4,3173</t>
  </si>
  <si>
    <t>y = 0,0932x - 1,0939</t>
  </si>
  <si>
    <t>y = 0,0808x - 2,256</t>
  </si>
  <si>
    <t>y = 0,1081x - 1,095</t>
  </si>
  <si>
    <t>y = 0,1216x - 4,4314</t>
  </si>
  <si>
    <t>y = 0,0294x + 2,0543</t>
  </si>
  <si>
    <t>y = 0,0931x - 2,4311</t>
  </si>
  <si>
    <t>y = 0,1084x - 1,5707</t>
  </si>
  <si>
    <t>y = 0,0671x - 1,9954</t>
  </si>
  <si>
    <t>y = 0,0911x - 0,8657</t>
  </si>
  <si>
    <t>y = 0,0324x - 0,7236</t>
  </si>
  <si>
    <t>y = 0,0804x - 0,5375</t>
  </si>
  <si>
    <t>y = 0,0501x - 1,3436</t>
  </si>
  <si>
    <t>y = 0,0803x - 1,2462</t>
  </si>
  <si>
    <t>y = 0,0237x - 0,461</t>
  </si>
  <si>
    <t>y = 0,0893x - 1,9235</t>
  </si>
  <si>
    <t>y = 0,0177x - 0,1317</t>
  </si>
  <si>
    <t>y = 0,05x + 1,67</t>
  </si>
  <si>
    <t>y = -0,013x + 1,2983</t>
  </si>
  <si>
    <t>y = 0,0326x + 3,538</t>
  </si>
  <si>
    <t>y = -0,003x + 0,58</t>
  </si>
  <si>
    <t>y = 0,128x - 1,7199</t>
  </si>
  <si>
    <t>y = 0,033x - 0,6142</t>
  </si>
  <si>
    <t>y = 0,058x + 1,5514</t>
  </si>
  <si>
    <t>y = 0,0796x - 2,5129</t>
  </si>
  <si>
    <t>y = 0,1216x - 1,6635</t>
  </si>
  <si>
    <t>y = 0,1438x - 3,9517</t>
  </si>
  <si>
    <t>y = 0,0544x + 1,8176</t>
  </si>
  <si>
    <t>y = 0,0351x - 1,1673</t>
  </si>
  <si>
    <t>y = 0,0988x - 1,657</t>
  </si>
  <si>
    <t>y = 0,0476x - 0,5535</t>
  </si>
  <si>
    <t>y = 0,077x - 0,58</t>
  </si>
  <si>
    <t>y = 0,0345x - 0,9308</t>
  </si>
  <si>
    <t>y = 0,0932x - 1,7195</t>
  </si>
  <si>
    <t>y = 0,053x - 0,9118</t>
  </si>
  <si>
    <t>y = 0,1038x - 2,0832</t>
  </si>
  <si>
    <t>y = 0,1017x - 2,4461</t>
  </si>
  <si>
    <t>y = 0,1104x - 1,512</t>
  </si>
  <si>
    <t>y = 0,0586x - 0,8763</t>
  </si>
  <si>
    <t>y = 0,1134x - 2,2797</t>
  </si>
  <si>
    <t>y = 0,0643x - 1,4739</t>
  </si>
  <si>
    <t>y = 0,125x - 2,1571</t>
  </si>
  <si>
    <t>y = 0,1242x - 4,1707</t>
  </si>
  <si>
    <t>y = 0,11x - 2,1629</t>
  </si>
  <si>
    <t>y = 0,0987x - 2,4397</t>
  </si>
  <si>
    <t>y = 0,1177x - 2,0466</t>
  </si>
  <si>
    <t>y = 0,0593x - 1,2541</t>
  </si>
  <si>
    <t>y = 0,0907x - 1,9284</t>
  </si>
  <si>
    <t>y = 0,046x - 0,9885</t>
  </si>
  <si>
    <t>y = 0,0407x + 0,3862</t>
  </si>
  <si>
    <t>y = 0,0131x + 0,0155</t>
  </si>
  <si>
    <t>y = 0,0938x - 1,7105</t>
  </si>
  <si>
    <t>y = 0,0058x + 0,4554</t>
  </si>
  <si>
    <t>y = 0,098x - 1,1541</t>
  </si>
  <si>
    <t>y = 0,0668x - 1,2782</t>
  </si>
  <si>
    <t>y = 0,0755x - 0,43</t>
  </si>
  <si>
    <t>y = 0,0308x - 0,8694</t>
  </si>
  <si>
    <t>y = 0,0679x - 0,435</t>
  </si>
  <si>
    <t>y = 0,0201x - 0,1783</t>
  </si>
  <si>
    <t>y = 0,0688x - 0,3827</t>
  </si>
  <si>
    <t>y = 0,0178x - 0,3251</t>
  </si>
  <si>
    <t>y = 0,0459x + 0,5089</t>
  </si>
  <si>
    <t>y = 0,0208x - 0,2249</t>
  </si>
  <si>
    <t>y = 0,0648x - 0,8435</t>
  </si>
  <si>
    <t>y = 0,0133x - 0,0801</t>
  </si>
  <si>
    <t>y = 0,0613x - 0,9407</t>
  </si>
  <si>
    <t>y = 0,0642x - 1,7505</t>
  </si>
  <si>
    <t>y = 0,0823x - 1,8617</t>
  </si>
  <si>
    <t>y = 0,0834x - 1,5</t>
  </si>
  <si>
    <t>y = 0,0186x + 0,3222</t>
  </si>
  <si>
    <t>y = 0,0734x - 1,0459</t>
  </si>
  <si>
    <t>y = 0,038x - 0,9423</t>
  </si>
  <si>
    <t>y = 0,0805x - 1,3667</t>
  </si>
  <si>
    <t>y = 0,0243x - 0,42</t>
  </si>
  <si>
    <t>y = 0,0626x - 0,5668</t>
  </si>
  <si>
    <t>y = 0,0135x + 0,7246</t>
  </si>
  <si>
    <t>y = 0,0626x - 1,1694</t>
  </si>
  <si>
    <t>y = 0,0195x - 0,1517</t>
  </si>
  <si>
    <t>y = 0,0509x - 0,6525</t>
  </si>
  <si>
    <t>y = 0,0429x - 1,3725</t>
  </si>
  <si>
    <t>20min - post</t>
  </si>
  <si>
    <t>noise only - post</t>
  </si>
  <si>
    <t>y = 0,0905x - 1,852</t>
  </si>
  <si>
    <t>y = 0,016x - 0,2967</t>
  </si>
  <si>
    <t>y = 0,1242x - 3,3461</t>
  </si>
  <si>
    <t>y = 0,039x - 0,5144</t>
  </si>
  <si>
    <t>y = 0,066x - 2,16</t>
  </si>
  <si>
    <t>y = 0,0758x - 1,0383</t>
  </si>
  <si>
    <t>y = 0,0683x - 2,0067</t>
  </si>
  <si>
    <t>y = 0,095x - 2,4406</t>
  </si>
  <si>
    <t>y = 0,0737x - 2,4167</t>
  </si>
  <si>
    <t>y = 0,0739x - 0,3661</t>
  </si>
  <si>
    <t>y = 0,0958x - 3,7639</t>
  </si>
  <si>
    <t>y = 0,067x - 0,5775</t>
  </si>
  <si>
    <t>y = 0,0574x - 1,9825</t>
  </si>
  <si>
    <t>y = 0,0897x - 1,9922</t>
  </si>
  <si>
    <t>y = 0,0409x - 1,1939</t>
  </si>
  <si>
    <t>y = 0,0811x - 2,2875</t>
  </si>
  <si>
    <t>y = 0,0432x - 1,5625</t>
  </si>
  <si>
    <t>y = 0,0851x - 3,4287</t>
  </si>
  <si>
    <t>y = 0,0861x - 1,3224</t>
  </si>
  <si>
    <t>y = 0,0328x - 0,529</t>
  </si>
  <si>
    <t>y = 0,0579x - 0,1924</t>
  </si>
  <si>
    <t>y = 0,0679x - 1,5624</t>
  </si>
  <si>
    <t>y = 0,048x + 0,9571</t>
  </si>
  <si>
    <t>y = 0,0559x - 1,2876</t>
  </si>
  <si>
    <t>y = 0,0827x - 0,2746</t>
  </si>
  <si>
    <t>y = 0,0246x - 0,2158</t>
  </si>
  <si>
    <t>y = 0,1248x - 1,9099</t>
  </si>
  <si>
    <t>y = 0,0388x - 0,7735</t>
  </si>
  <si>
    <t>y = 0,1375x - 3,3684</t>
  </si>
  <si>
    <t>y = 0,0602x - 2,0695</t>
  </si>
  <si>
    <t>y = -0,012x + 4,1</t>
  </si>
  <si>
    <t>y = 0,037x - 1,47</t>
  </si>
  <si>
    <t>y = 0,1044x - 2,2811</t>
  </si>
  <si>
    <t>y = 0,0015x + 0,4757</t>
  </si>
  <si>
    <t>y = 0,0806x - 1,3333</t>
  </si>
  <si>
    <t>y = 0,0202x + 0,3392</t>
  </si>
  <si>
    <t>y = 0,1113x - 1,933</t>
  </si>
  <si>
    <t>y = 0,043x - 0,5011</t>
  </si>
  <si>
    <t>y = 0,1185x - 2,1002</t>
  </si>
  <si>
    <t>y = 0,0212x + 0,3548</t>
  </si>
  <si>
    <t>y = 0,1249x - 2,3693</t>
  </si>
  <si>
    <t>y = 0,067x - 1,1967</t>
  </si>
  <si>
    <t>y = 0,0978x - 1,5129</t>
  </si>
  <si>
    <t>y = 0,0625x - 1,0772</t>
  </si>
  <si>
    <t>y = 0,1598x - 4,4931</t>
  </si>
  <si>
    <t>y = 0,0538x - 0,8036</t>
  </si>
  <si>
    <t>y = 0,0885x - 1,337</t>
  </si>
  <si>
    <t>y = 0,0318x - 0,5316</t>
  </si>
  <si>
    <t>y = 0,092x - 1,8032</t>
  </si>
  <si>
    <t>y = 0,02x - 0,2584</t>
  </si>
  <si>
    <t>-</t>
  </si>
  <si>
    <t>y = 0,0375x + 0,8833</t>
  </si>
  <si>
    <t>y = -0,0065x + 0,85</t>
  </si>
  <si>
    <t>y = 0,112x - 2,46</t>
  </si>
  <si>
    <t>y = 0,037x - 1,34</t>
  </si>
  <si>
    <t>y = 0,0875x - 0,91</t>
  </si>
  <si>
    <t>y = 0,038x - 1,57</t>
  </si>
  <si>
    <t>y = 0,0971x - 1,1896</t>
  </si>
  <si>
    <t>y = -0,009x + 0,8252</t>
  </si>
  <si>
    <t>y = 0,0784x - 0,566</t>
  </si>
  <si>
    <t>y = -0,0172x + 1,5574</t>
  </si>
  <si>
    <t>y = 0,0098x - 0,1458</t>
  </si>
  <si>
    <t>y = 0,0756x - 0,9602</t>
  </si>
  <si>
    <t>y = 0,001x + 0,1994</t>
  </si>
  <si>
    <t>y = 0,0718x - 0,751</t>
  </si>
  <si>
    <t>y = 0,1242x - 1,6735</t>
  </si>
  <si>
    <t>y = 0,053x - 1,2202</t>
  </si>
  <si>
    <t>y = 0,1357x - 2,1793</t>
  </si>
  <si>
    <t>y = 0,0385x - 0,1008</t>
  </si>
  <si>
    <t>y = 0,1362x - 1,2558</t>
  </si>
  <si>
    <t>y = 0,0535x - 1,1846</t>
  </si>
  <si>
    <t>y = 0,1259x - 0,7535</t>
  </si>
  <si>
    <t>y = 0,0708x - 1,4247</t>
  </si>
  <si>
    <t>y = 0,1604x - 2,5793</t>
  </si>
  <si>
    <t>y = 0,048x - 0,8852</t>
  </si>
  <si>
    <t>y = 0,1248x - 0,9653</t>
  </si>
  <si>
    <t>y = 0,0672x - 1,6276</t>
  </si>
  <si>
    <t>y = 0,163x - 3,3519</t>
  </si>
  <si>
    <t>y = 0,0646x - 1,6298</t>
  </si>
  <si>
    <t>y = 0,1057x - 0,9716</t>
  </si>
  <si>
    <t>y = 0,1117x - 4,3916</t>
  </si>
  <si>
    <t>y = 0,0658x + 1,6027</t>
  </si>
  <si>
    <t>y = -0,0065x + 0,7784</t>
  </si>
  <si>
    <t>y = 0,0794x + 1,1029</t>
  </si>
  <si>
    <t>y = 0,0497x - 1,6086</t>
  </si>
  <si>
    <t>y = 0,1174x + 0,1631</t>
  </si>
  <si>
    <t>y = 0,0158x - 0,3492</t>
  </si>
  <si>
    <t>y = 0,1143x - 1,6914</t>
  </si>
  <si>
    <t>y = -0,0043x + 0,9314</t>
  </si>
  <si>
    <t>y = 0,0139x + 3,8307</t>
  </si>
  <si>
    <t>y = 0,0414x - 1,4671</t>
  </si>
  <si>
    <t>y = 0,0667x + 1,0157</t>
  </si>
  <si>
    <t>y = 0,0024x + 0,3414</t>
  </si>
  <si>
    <t>y = 0,1057x - 1,5914</t>
  </si>
  <si>
    <t>y = 0,1529x - 3,1168</t>
  </si>
  <si>
    <t>y = 0,0981x - 0,8547</t>
  </si>
  <si>
    <t>y = 0,1095x - 0,4029</t>
  </si>
  <si>
    <t>y = 0,1515x - 1,5513</t>
  </si>
  <si>
    <t>y = 0,1222x - 1,1454</t>
  </si>
  <si>
    <t>y = 0,1012x - 0,993</t>
  </si>
  <si>
    <t>y = 0,0257x - 0,3393</t>
  </si>
  <si>
    <t>y = 0,189x - 4,798</t>
  </si>
  <si>
    <t>y = 0,1018x - 1,2412</t>
  </si>
  <si>
    <t>y = -0,0073x + 1,9304</t>
  </si>
  <si>
    <t>y = 0,0281x - 0,3881</t>
  </si>
  <si>
    <t>y = 0,078x - 0,8416</t>
  </si>
  <si>
    <t>y = 0,0871x - 1,7217</t>
  </si>
  <si>
    <t>y = 0,0016x + 1,3244</t>
  </si>
  <si>
    <t>y = 0,1233x - 2,0122</t>
  </si>
  <si>
    <t>y = 0,1243x - 2,1515</t>
  </si>
  <si>
    <t>y = 0,0305x - 0,1176</t>
  </si>
  <si>
    <t>y = 0,0198x + 0,5285</t>
  </si>
  <si>
    <t>y = 0,1398x - 1,8138</t>
  </si>
  <si>
    <t>y = 0,0744x - 0,8413</t>
  </si>
  <si>
    <t>y = 0,0733x - 0,9145</t>
  </si>
  <si>
    <t>y = 0,1046x - 1,5914</t>
  </si>
  <si>
    <t>y = 0,0372x - 0,3218</t>
  </si>
  <si>
    <t>y = 0,1043x - 2,2286</t>
  </si>
  <si>
    <t>y = 0,0437x - 0,9033</t>
  </si>
  <si>
    <t>y = 0,0758x - 0,7632</t>
  </si>
  <si>
    <t>y = -0,0028x + 1,8128</t>
  </si>
  <si>
    <t>y = 0,0685x - 0,9037</t>
  </si>
  <si>
    <t>y = 0,0139x + 0,3308</t>
  </si>
  <si>
    <t>y = 0,1906x - 6,2114</t>
  </si>
  <si>
    <t>y = 0,0343x - 0,4789</t>
  </si>
  <si>
    <t>y = 0,1355x - 2,3707</t>
  </si>
  <si>
    <t>y = 0,131x - 3,3632</t>
  </si>
  <si>
    <t>y = 0,079x - 0,8361</t>
  </si>
  <si>
    <t>y = 0,158x - 2,6467</t>
  </si>
  <si>
    <t>y = 0,0375x + 0,8239</t>
  </si>
  <si>
    <t>y = 0,1533x - 2,2493</t>
  </si>
  <si>
    <t>y = 0,1255x - 1,6739</t>
  </si>
  <si>
    <t>y = 0,133x - 2,4104</t>
  </si>
  <si>
    <t>y = 0,0419x - 0,1157</t>
  </si>
  <si>
    <t>y = 0,1078x - 2,111</t>
  </si>
  <si>
    <t>y = 0,1532x - 2,9308</t>
  </si>
  <si>
    <t>y = 0,1359x - 2,8159</t>
  </si>
  <si>
    <t>y = 0,1319x - 3,4741</t>
  </si>
  <si>
    <t>y = 0,096x - 2,1365</t>
  </si>
  <si>
    <t>y = 0,1226x - 2,2651</t>
  </si>
  <si>
    <t>y = 0,0693x - 1,1082</t>
  </si>
  <si>
    <t>y = 0,0428x - 0,5265</t>
  </si>
  <si>
    <t>y = 0,0063x + 0,5721</t>
  </si>
  <si>
    <t>y = 0,0541x - 0,6727</t>
  </si>
  <si>
    <t>y = 0,0153x + 0,4737</t>
  </si>
  <si>
    <t>y = 0,062x - 0,4249</t>
  </si>
  <si>
    <t>y = 0,0114x + 0,5592</t>
  </si>
  <si>
    <t>y = 0,0786x - 1,5114</t>
  </si>
  <si>
    <t>y = 0,0195x + 0,337</t>
  </si>
  <si>
    <t>y = 0,0677x - 0,7866</t>
  </si>
  <si>
    <t>y = -0,0046x + 1,0058</t>
  </si>
  <si>
    <t>y = 0,0539x - 0,7467</t>
  </si>
  <si>
    <t>y = -0,0207x + 1,9001</t>
  </si>
  <si>
    <t>y = 0,0634x - 0,6957</t>
  </si>
  <si>
    <t>y = -0,0049x + 0,9281</t>
  </si>
  <si>
    <t>y = 0,0695x - 1,3078</t>
  </si>
  <si>
    <t>y = -0,0142x + 1,2052</t>
  </si>
  <si>
    <t>y = 0,1479x - 3,7193</t>
  </si>
  <si>
    <t>y = 0,1226x - 4,7029</t>
  </si>
  <si>
    <t>y = 0,1315x - 2,2227</t>
  </si>
  <si>
    <t>y = 0,0337x - 0,7871</t>
  </si>
  <si>
    <t>y = 0,1236x - 2,3779</t>
  </si>
  <si>
    <t>y = 0,0533x - 1,8764</t>
  </si>
  <si>
    <t>y = 0,1139x - 1,0963</t>
  </si>
  <si>
    <t>y = 0,0559x - 1,4167</t>
  </si>
  <si>
    <t>y = 0,1231x - 1,9062</t>
  </si>
  <si>
    <t>y = 0,0516x - 1,1714</t>
  </si>
  <si>
    <t>y = 0,0563x + 1,9783</t>
  </si>
  <si>
    <t>y = 0,017x + 0,4251</t>
  </si>
  <si>
    <t>y = 0,107x - 0,525</t>
  </si>
  <si>
    <t>y = 0,0736x - 2,8779</t>
  </si>
  <si>
    <t>y = 0,0619x + 0,8507</t>
  </si>
  <si>
    <t>y = 0,05x - 1,37</t>
  </si>
  <si>
    <t>y = 0,162x - 3,7867</t>
  </si>
  <si>
    <t>y = 0,013x + 0,0883</t>
  </si>
  <si>
    <t>y = 0,134x - 2,615</t>
  </si>
  <si>
    <t>y = 0,0032x + 0,2176</t>
  </si>
  <si>
    <t>y = 0,0931x - 0,0502</t>
  </si>
  <si>
    <t>y = 0,0015x + 0,3069</t>
  </si>
  <si>
    <t>y = 0,1234x - 1,399</t>
  </si>
  <si>
    <t>y = -0,016x + 1,198</t>
  </si>
  <si>
    <t>y = 0,0489x + 2,6257</t>
  </si>
  <si>
    <t>y = -0,0052x + 0,536</t>
  </si>
  <si>
    <t>y = 0,1563x - 4,1753</t>
  </si>
  <si>
    <t>y = 0,0143x - 0,2661</t>
  </si>
  <si>
    <t>y = 0,1239x - 2,5215</t>
  </si>
  <si>
    <t>y = -0,0002x + 0,715</t>
  </si>
  <si>
    <t>y = 0,0707x - 0,8573</t>
  </si>
  <si>
    <t>y = 0,0257x - 0,1487</t>
  </si>
  <si>
    <t>y = 0,0795x - 1,3842</t>
  </si>
  <si>
    <t>y = 0,0172x - 0,0987</t>
  </si>
  <si>
    <t>y = 0,0765x - 1,7314</t>
  </si>
  <si>
    <t>y = 0,0225x - 0,1553</t>
  </si>
  <si>
    <t>y = 0,0848x - 1,6344</t>
  </si>
  <si>
    <t>y = 0,0333x - 0,4804</t>
  </si>
  <si>
    <t>y = 0,1189x - 3,1257</t>
  </si>
  <si>
    <t>y = 0,0037x + 1,1386</t>
  </si>
  <si>
    <t>y = 0,1054x - 2,2347</t>
  </si>
  <si>
    <t>y = 0,023x - 0,043</t>
  </si>
  <si>
    <t>y = 0,0852x - 2,087</t>
  </si>
  <si>
    <t>y = 0,0143x + 0,103</t>
  </si>
  <si>
    <t>y = 0,0693x - 1,295</t>
  </si>
  <si>
    <t>y = 0,0334x - 0,3874</t>
  </si>
  <si>
    <t>y = 0,0397x - 0,1379</t>
  </si>
  <si>
    <t>y = 0,0414x - 1,1903</t>
  </si>
  <si>
    <t>y = 0,0433x - 1,0314</t>
  </si>
  <si>
    <t>y = 0,1125x - 4,0627</t>
  </si>
  <si>
    <t>y = 0,0904x - 2,4113</t>
  </si>
  <si>
    <t>y = 0,0818x - 2,4</t>
  </si>
  <si>
    <t>y = 0,0331x - 0,2996</t>
  </si>
  <si>
    <t>y = 0,0977x - 3,3339</t>
  </si>
  <si>
    <t>y = 0,0894x - 2,3829</t>
  </si>
  <si>
    <t>y = 0,0684x - 2,3564</t>
  </si>
  <si>
    <t>y = 0,0305x - 0,4928</t>
  </si>
  <si>
    <t>y = 0,0499x - 1,4772</t>
  </si>
  <si>
    <t>y = 0,0067x + 1,1007</t>
  </si>
  <si>
    <t>y = 0,0187x + 0,0981</t>
  </si>
  <si>
    <t>y = 0,041x - 0,7214</t>
  </si>
  <si>
    <t>y = 0,0459x - 1,6929</t>
  </si>
  <si>
    <t>y = 0,0105x + 1,16</t>
  </si>
  <si>
    <t>y = -0,0016x + 1,37</t>
  </si>
  <si>
    <t>y = 0,0292x - 0,1778</t>
  </si>
  <si>
    <t>y = 0,073x - 1,73</t>
  </si>
  <si>
    <t>y = 0,0502x - 0,5728</t>
  </si>
  <si>
    <t>y = 0,0658x - 0,9506</t>
  </si>
  <si>
    <t>y = 0,053x - 0,8122</t>
  </si>
  <si>
    <t>y = 0,0767x - 1,7594</t>
  </si>
  <si>
    <t>y = 0,0356x + 0,1289</t>
  </si>
  <si>
    <t>y = 0,0657x - 1,2334</t>
  </si>
  <si>
    <t>y = 0,0165x + 0,9475</t>
  </si>
  <si>
    <t>y = 0,0192x + 0,4825</t>
  </si>
  <si>
    <t>y = 0,0335x - 0,1125</t>
  </si>
  <si>
    <t>y = 0,0637x - 1,6225</t>
  </si>
  <si>
    <t>y = 0,0411x - 0,7308</t>
  </si>
  <si>
    <t>y = -0,0078x + 1,4302</t>
  </si>
  <si>
    <t>y = 0,0587x - 0,3063</t>
  </si>
  <si>
    <t>y = 0,0253x + 0,3797</t>
  </si>
  <si>
    <t>y = 0,073x - 1,0189</t>
  </si>
  <si>
    <t>y = 0,0412x - 0,2617</t>
  </si>
  <si>
    <t>y = 0,0542x + 0,2203</t>
  </si>
  <si>
    <t>y = 0,0655x - 1,0116</t>
  </si>
  <si>
    <t>y = 0,0763x - 1,0558</t>
  </si>
  <si>
    <t>y = 0,0652x - 0,8924</t>
  </si>
  <si>
    <t>y = 0,0637x - 0,0815</t>
  </si>
  <si>
    <t>y = 0,0778x - 1,4237</t>
  </si>
  <si>
    <t>y = 0,0955x - 1,6371</t>
  </si>
  <si>
    <t>y = 0,0595x - 0,6334</t>
  </si>
  <si>
    <t>y = 0,1041x - 2,1571</t>
  </si>
  <si>
    <t>y = 0,0335x + 0,225</t>
  </si>
  <si>
    <t>y = 0,0651x - 1,0489</t>
  </si>
  <si>
    <t>y = 0,0501x - 0,924</t>
  </si>
  <si>
    <t>y = 0,0957x - 2,736</t>
  </si>
  <si>
    <t>y = 0,1436x - 3,0345</t>
  </si>
  <si>
    <t>y = 0,0968x - 2,6386</t>
  </si>
  <si>
    <t>y = 0,0454x + 1,2695</t>
  </si>
  <si>
    <t>y = 0,0617x - 1,474</t>
  </si>
  <si>
    <t>y = 0,0596x + 0,2317</t>
  </si>
  <si>
    <t>y = 0,0482x - 0,7083</t>
  </si>
  <si>
    <t>y = 0,1016x - 1,5079</t>
  </si>
  <si>
    <t>y = 0,1179x - 3,8736</t>
  </si>
  <si>
    <t>y = 0,1309x - 2,8579</t>
  </si>
  <si>
    <t>y = 0,0971x - 2,1984</t>
  </si>
  <si>
    <t>y = 0,1164x - 2,5636</t>
  </si>
  <si>
    <t>y = 0,0974x - 3,5086</t>
  </si>
  <si>
    <t>y = 0,1321x - 4,1179</t>
  </si>
  <si>
    <t>y = 0,1475x - 5,4607</t>
  </si>
  <si>
    <t>y = 0,0741x + 0,1255</t>
  </si>
  <si>
    <t>y = 0,0194x - 0,3706</t>
  </si>
  <si>
    <t>y = 0,0569x - 1,6386</t>
  </si>
  <si>
    <t>y = 0,1213x - 0,713</t>
  </si>
  <si>
    <t>y = 0,1458x - 5,1735</t>
  </si>
  <si>
    <t>y = 0,0946x - 0,0357</t>
  </si>
  <si>
    <t>y = 0,0814x - 2,57</t>
  </si>
  <si>
    <t>y = 0,0446x + 2,802</t>
  </si>
  <si>
    <t>y = 0,0746x - 2,802</t>
  </si>
  <si>
    <t>y = 0,1286x - 1,4571</t>
  </si>
  <si>
    <t>y = 0,0394x - 0,7139</t>
  </si>
  <si>
    <t>y = 0,1286x - 1,9975</t>
  </si>
  <si>
    <t>y = 0,0376x - 0,7921</t>
  </si>
  <si>
    <t>y = 0,1213x - 2,3279</t>
  </si>
  <si>
    <t>y = -0,0037x + 1,1505</t>
  </si>
  <si>
    <t>y = 0,0027x + 1,6379</t>
  </si>
  <si>
    <t>y = 0,0528x - 1,6318</t>
  </si>
  <si>
    <t>y = 0,0631x - 1,1222</t>
  </si>
  <si>
    <t>y = 0,0454x - 1,0867</t>
  </si>
  <si>
    <t>y = 0,0504x - 0,1921</t>
  </si>
  <si>
    <t>y = 0,0329x - 0,632</t>
  </si>
  <si>
    <t>y = 0,0337x + 0,5686</t>
  </si>
  <si>
    <t>y = 0,0541x - 1,5236</t>
  </si>
  <si>
    <t>y = 0,0704x - 0,9984</t>
  </si>
  <si>
    <t>y = 0,0251x - 0,351</t>
  </si>
  <si>
    <t>y = 0,0098x + 2,129</t>
  </si>
  <si>
    <t>y = 0,0192x + 0,526</t>
  </si>
  <si>
    <t>y = 0,0428x + 0,0093</t>
  </si>
  <si>
    <t>y = 0,0424x - 1,2393</t>
  </si>
  <si>
    <t>y = 0,0122x + 1,257</t>
  </si>
  <si>
    <t>y = 0,0048x + 0,438</t>
  </si>
  <si>
    <t>y = 0,0438x - 0,6905</t>
  </si>
  <si>
    <t>y = 0,0564x - 0,3749</t>
  </si>
  <si>
    <t>y = 0,0808x - 1,8561</t>
  </si>
  <si>
    <t>y = 0,0642x - 1,2467</t>
  </si>
  <si>
    <t>y = 0,0475x - 0,5008</t>
  </si>
  <si>
    <t>y = 0,0508x - 0,1555</t>
  </si>
  <si>
    <t>y = 0,0827x - 2,0367</t>
  </si>
  <si>
    <t>y = 0,0379x + 0,0608</t>
  </si>
  <si>
    <t>y = 0,0659x - 1,3571</t>
  </si>
  <si>
    <t>y = 0,0597x - 0,8603</t>
  </si>
  <si>
    <t>y = 0,0499x - 0,7429</t>
  </si>
  <si>
    <t>y = 0,0774x - 1,6057</t>
  </si>
  <si>
    <t>y = 0,0299x - 0,0333</t>
  </si>
  <si>
    <t>y = 0,0659x - 1,0181</t>
  </si>
  <si>
    <t>y = 0,0428x - 0,9</t>
  </si>
  <si>
    <t>y = 0,0674x - 1,44</t>
  </si>
  <si>
    <t>y = 0,064x - 0,9664</t>
  </si>
  <si>
    <t>y = 0,0643x - 1,7064</t>
  </si>
  <si>
    <t>y = 0,0669x - 1,3154</t>
  </si>
  <si>
    <t>y = 0,1152x - 3,2989</t>
  </si>
  <si>
    <t>y = 0,0374x + 0,4156</t>
  </si>
  <si>
    <t>y = 0,0656x - 2,2979</t>
  </si>
  <si>
    <t>y = 0,0247x + 1,0915</t>
  </si>
  <si>
    <t>y = 0,0309x - 0,4299</t>
  </si>
  <si>
    <t>y = 0,0785x - 1,7098</t>
  </si>
  <si>
    <t>y = 0,0648x - 2,2988</t>
  </si>
  <si>
    <t>y = 0,0825x - 1,7396</t>
  </si>
  <si>
    <t>y = 0,0639x - 2,2013</t>
  </si>
  <si>
    <t>y = 0,0447x - 0,2773</t>
  </si>
  <si>
    <t>y = 0,0374x - 1,1285</t>
  </si>
  <si>
    <t>y = 0,0941x - 2,5864</t>
  </si>
  <si>
    <t>y = 0,046x - 1,276</t>
  </si>
  <si>
    <t>y = 0,0833x - 0,6474</t>
  </si>
  <si>
    <t>y = 0,0086x + 0,6719</t>
  </si>
  <si>
    <t>y = 0,073x + 0,1479</t>
  </si>
  <si>
    <t>y = 0,0694x - 1,8408</t>
  </si>
  <si>
    <t>y = 0,0549x + 0,9948</t>
  </si>
  <si>
    <t>y = 0,0712x - 1,4839</t>
  </si>
  <si>
    <t>y = 0,0895x + 0,6277</t>
  </si>
  <si>
    <t>y = 0,0467x - 0,8563</t>
  </si>
  <si>
    <t>y = 0,132x - 1,1979</t>
  </si>
  <si>
    <t>y = 0,0578x - 1,3766</t>
  </si>
  <si>
    <t>y = 0,1443x - 2,1998</t>
  </si>
  <si>
    <t>y = 0,0351x - 0,6758</t>
  </si>
  <si>
    <t>y = 0,1394x - 2,1689</t>
  </si>
  <si>
    <t>y = 0,0229x - 0,206</t>
  </si>
  <si>
    <t>y = 0,0921x - 1,4478</t>
  </si>
  <si>
    <t>y = 0,0431x - 1,1728</t>
  </si>
  <si>
    <t>y = 0,0063x + 0,7027</t>
  </si>
  <si>
    <t>y = 0,0188x - 0,0767</t>
  </si>
  <si>
    <t>y = 0,0425x - 0,6483</t>
  </si>
  <si>
    <t>y = 0,037x - 0,7988</t>
  </si>
  <si>
    <t>y = 0,0398x - 0,0806</t>
  </si>
  <si>
    <t>y = 0,0539x - 1,4007</t>
  </si>
  <si>
    <t>y = 0,0471x - 0,2966</t>
  </si>
  <si>
    <t>y = 0,0302x - 0,5334</t>
  </si>
  <si>
    <t>y = 0,0538x - 1,0581</t>
  </si>
  <si>
    <t>y = 0,0558x - 1,5204</t>
  </si>
  <si>
    <t>y = 0,0363x - 0,3853</t>
  </si>
  <si>
    <t>y = 0,016x + 0,0947</t>
  </si>
  <si>
    <t>y = 0,0356x - 0,502</t>
  </si>
  <si>
    <t>y = 0,0176x - 0,014</t>
  </si>
  <si>
    <t>y = 0,0252x - 0,2347</t>
  </si>
  <si>
    <t>y = 0,0102x - 0,088</t>
  </si>
  <si>
    <t>y = 0,0265x - 0,1976</t>
  </si>
  <si>
    <t>y = 0,0601x - 1,9689</t>
  </si>
  <si>
    <t>y = 0,0273x + 0,066</t>
  </si>
  <si>
    <t>y = 0,1435x - 5,67</t>
  </si>
  <si>
    <t>y = 0,0483x - 0,9421</t>
  </si>
  <si>
    <t>y = 0,0687x - 2,0434</t>
  </si>
  <si>
    <t>y = 0,0195x + 0,6849</t>
  </si>
  <si>
    <t>y = 0,1234x - 4,4141</t>
  </si>
  <si>
    <t>y = 0,0527x - 1,608</t>
  </si>
  <si>
    <t>y = 0,0664x - 2,721</t>
  </si>
  <si>
    <t>y = 0,0479x - 1,02</t>
  </si>
  <si>
    <t>y = 0,0167x - 0,0813</t>
  </si>
  <si>
    <t>y = 0,0285x - 0,6596</t>
  </si>
  <si>
    <t>y = 0,0189x - 0,2668</t>
  </si>
  <si>
    <t>y = 0,0382x - 0,8659</t>
  </si>
  <si>
    <t>y = 0,0084x + 0,1176</t>
  </si>
  <si>
    <t>y = 0,0658x - 0,7453</t>
  </si>
  <si>
    <t>y = 0,0401x - 0,9213</t>
  </si>
  <si>
    <t>y = 0,0367x + 0,8353</t>
  </si>
  <si>
    <t>y = 0,0655x - 1,9625</t>
  </si>
  <si>
    <t>y = 0,0588x - 0,02</t>
  </si>
  <si>
    <t>y = 0,0703x - 1,9833</t>
  </si>
  <si>
    <t>y = 0,0635x - 0,0093</t>
  </si>
  <si>
    <t>y = 0,0665x - 1,8587</t>
  </si>
  <si>
    <t>y = 0,0801x - 1,725</t>
  </si>
  <si>
    <t>y = 0,0576x - 1,802</t>
  </si>
  <si>
    <t>y = 0,0846x - 1,2175</t>
  </si>
  <si>
    <t>y = 0,0503x - 1,0606</t>
  </si>
  <si>
    <t>y = 0,0013x + 1,9895</t>
  </si>
  <si>
    <t>y = 0,0625x - 1,9354</t>
  </si>
  <si>
    <t>y = 0,0864x - 1,8058</t>
  </si>
  <si>
    <t>y = 0,0387x - 0,8497</t>
  </si>
  <si>
    <t>5min - post</t>
  </si>
  <si>
    <t>10min - post</t>
  </si>
  <si>
    <t>30min - post</t>
  </si>
  <si>
    <t>40min - post</t>
  </si>
  <si>
    <t>y = 0,0274x + 0,9129</t>
  </si>
  <si>
    <t>y = 0,0673x - 2,0607</t>
  </si>
  <si>
    <t>y = 0,0686x - 0,6236</t>
  </si>
  <si>
    <t>y = 0,1081x - 3,8293</t>
  </si>
  <si>
    <t>y = 0,0528x + 0,8427</t>
  </si>
  <si>
    <t>y = 0,0449x - 1,2189</t>
  </si>
  <si>
    <t>y = 0,0515x + 0,8961</t>
  </si>
  <si>
    <t>y = 0,0158x + 0,2497</t>
  </si>
  <si>
    <t>y = 0,0654x - 0,413</t>
  </si>
  <si>
    <t>y = 0,015x + 0,051</t>
  </si>
  <si>
    <t>y = 0,0274x + 1,921</t>
  </si>
  <si>
    <t>y = 0,0322x - 0,807</t>
  </si>
  <si>
    <t>y = 0,0919x - 1,5479</t>
  </si>
  <si>
    <t>y = 0,0417x - 0,9348</t>
  </si>
  <si>
    <t>y = 0,099x - 2,9067</t>
  </si>
  <si>
    <t>y = -0,001x + 0,8867</t>
  </si>
  <si>
    <t>y = 0,081x - 2,3252</t>
  </si>
  <si>
    <t>y = 0,0801x - 1,7756</t>
  </si>
  <si>
    <t>y = 0,1062x - 3,4211</t>
  </si>
  <si>
    <t>y = 0,123x - 2,954</t>
  </si>
  <si>
    <t>y = 0,1125x - 4,0487</t>
  </si>
  <si>
    <t>y = 0,037x + 0,5426</t>
  </si>
  <si>
    <t>y = 0,0777x - 2,4214</t>
  </si>
  <si>
    <t>y = 0,0984x - 1,3407</t>
  </si>
  <si>
    <t>y = 0,0965x - 3,2821</t>
  </si>
  <si>
    <t>y = 0,0632x - 0,5667</t>
  </si>
  <si>
    <t>y = 0,0421x - 1,3041</t>
  </si>
  <si>
    <t>y = 0,0714x - 0,7243</t>
  </si>
  <si>
    <t>y = 0,0224x - 0,2764</t>
  </si>
  <si>
    <t>y = 0,1556x - 6,479</t>
  </si>
  <si>
    <t>y = 0,0626x - 2,564</t>
  </si>
  <si>
    <t>y = 0,033x + 0,32</t>
  </si>
  <si>
    <t>y = 0,0571x - 1,05</t>
  </si>
  <si>
    <t>y = 0,0782x - 1,4739</t>
  </si>
  <si>
    <t>y = 0,0939x - 2,3282</t>
  </si>
  <si>
    <t>y = 0,0751x - 0,6768</t>
  </si>
  <si>
    <t>y = 0,0419x + 0,0118</t>
  </si>
  <si>
    <t>y = 0,0955x - 1,8446</t>
  </si>
  <si>
    <t>y = 0,085x - 2,3193</t>
  </si>
  <si>
    <t>y = 0,0987x - 2,4759</t>
  </si>
  <si>
    <t>y = 0,0986x - 3,2638</t>
  </si>
  <si>
    <t>y = 0,0848x - 1,8639</t>
  </si>
  <si>
    <t>y = 0,0654x - 1,4011</t>
  </si>
  <si>
    <t>y = 0,0924x - 1,914</t>
  </si>
  <si>
    <t>y = 0,0748x - 2,29</t>
  </si>
  <si>
    <t>y = 0,0884x - 2,3477</t>
  </si>
  <si>
    <t>y = 0,0338x - 0,6187</t>
  </si>
  <si>
    <t>y = 0,0817x - 1,7588</t>
  </si>
  <si>
    <t>y = 0,0762x - 2,129</t>
  </si>
  <si>
    <t>y = 0,0252x + 1,098</t>
  </si>
  <si>
    <t>y = 0,0974x - 2,94</t>
  </si>
  <si>
    <t>y = 0,0423x + 0,2207</t>
  </si>
  <si>
    <t>y = 0,0357x - 0,4443</t>
  </si>
  <si>
    <t>y = 0,0104x + 1,826</t>
  </si>
  <si>
    <t>y = 0,0658x - 1,933</t>
  </si>
  <si>
    <t>y = 0,0702x - 0,729</t>
  </si>
  <si>
    <t>y = 0,0746x - 1,949</t>
  </si>
  <si>
    <t>y = 0,0786x - 1,2143</t>
  </si>
  <si>
    <t>y = 0,0822x - 2,0914</t>
  </si>
  <si>
    <t>y = 0,0734x - 1,29</t>
  </si>
  <si>
    <t>y = 0,0679x - 1,6743</t>
  </si>
  <si>
    <t>y = 0,0618x - 1,2649</t>
  </si>
  <si>
    <t>y = 0,0398x - 0,8249</t>
  </si>
  <si>
    <t>y = 0,0559x + 0,19</t>
  </si>
  <si>
    <t>y = 0,0349x - 0,708</t>
  </si>
  <si>
    <t>y = 0,0669x - 0,1814</t>
  </si>
  <si>
    <t>y = 0,0901x - 2,6018</t>
  </si>
  <si>
    <t>y = 0,035x + 2,09</t>
  </si>
  <si>
    <t>y = 0,0776x - 2,401</t>
  </si>
  <si>
    <t>y = 0,0857x - 0,4688</t>
  </si>
  <si>
    <t>y = 0,0231x - 0,3545</t>
  </si>
  <si>
    <t>y = 0,0921x - 0,9731</t>
  </si>
  <si>
    <t>y = 0,0218x - 0,1634</t>
  </si>
  <si>
    <t>y = 0,0749x - 0,261</t>
  </si>
  <si>
    <t>y = 0,0171x - 0,0945</t>
  </si>
  <si>
    <t>y = 0,091x - 1,2079</t>
  </si>
  <si>
    <t>y = 0,0061x + 0,2907</t>
  </si>
  <si>
    <t>y = 0,0221x + 0,62</t>
  </si>
  <si>
    <t>y = -0,0008x + 0,48</t>
  </si>
  <si>
    <t>y = 0,0499x + 0,9757</t>
  </si>
  <si>
    <t>y = 0,0097x + 0,1311</t>
  </si>
  <si>
    <t>y = 0,0683x - 0,5794</t>
  </si>
  <si>
    <t>y = 0,0906x - 2,5925</t>
  </si>
  <si>
    <t>y = 0,1274x - 2,386</t>
  </si>
  <si>
    <t>y = 0,135x - 5,47</t>
  </si>
  <si>
    <t>y = 0,0963x - 1,3471</t>
  </si>
  <si>
    <t>y = 0,0329x - 0,7257</t>
  </si>
  <si>
    <t>y = 0,1321x - 2,425</t>
  </si>
  <si>
    <t>y = 0,0224x - 0,2175</t>
  </si>
  <si>
    <t>y = 0,1104x - 1,5364</t>
  </si>
  <si>
    <t>y = 0,0404x - 1,045</t>
  </si>
  <si>
    <t>y = 0,0848x - 0,197</t>
  </si>
  <si>
    <t>y = 0,0374x - 0,931</t>
  </si>
  <si>
    <t>y = 0,101x - 1,8414</t>
  </si>
  <si>
    <t>y = 0,0209x - 0,1278</t>
  </si>
  <si>
    <t>y = 0,0947x - 1,2829</t>
  </si>
  <si>
    <t>y = 0,0194x - 0,0586</t>
  </si>
  <si>
    <t>y = 0,0554x - 0,067</t>
  </si>
  <si>
    <t>y = 0,0272x - 0,766</t>
  </si>
  <si>
    <t>y = 0,1027x - 1,7793</t>
  </si>
  <si>
    <t>y = 0,0278x - 0,4618</t>
  </si>
  <si>
    <t>y = 0,0942x - 1,6639</t>
  </si>
  <si>
    <t>y = 0,0299x - 0,4914</t>
  </si>
  <si>
    <t>y = 0,1301x - 2,9121</t>
  </si>
  <si>
    <t>y = 0,0054x + 0,5111</t>
  </si>
  <si>
    <t>y = 0,0928x - 0,986</t>
  </si>
  <si>
    <t>y = 0,0226x - 0,328</t>
  </si>
  <si>
    <t>y = 0,062x + 0,9267</t>
  </si>
  <si>
    <t>y = 0,049x - 2,1517</t>
  </si>
  <si>
    <t>y = 0,12x - 2,795</t>
  </si>
  <si>
    <t>y = 0,0776x - 3,289</t>
  </si>
  <si>
    <t>5min</t>
  </si>
  <si>
    <t>10min</t>
  </si>
  <si>
    <t>20min</t>
  </si>
  <si>
    <t>30min</t>
  </si>
  <si>
    <t>40min</t>
  </si>
  <si>
    <t>noise only</t>
  </si>
  <si>
    <t>pre</t>
  </si>
  <si>
    <t>animal number</t>
  </si>
  <si>
    <t>wave 4</t>
  </si>
  <si>
    <t>pre-post</t>
  </si>
  <si>
    <t>mean</t>
  </si>
  <si>
    <t>total</t>
  </si>
  <si>
    <t>noise only - pre</t>
  </si>
  <si>
    <t>noise only - pre-post</t>
  </si>
  <si>
    <t>5min - pre</t>
  </si>
  <si>
    <t>5min - pre-post</t>
  </si>
  <si>
    <t>10min - pre-post</t>
  </si>
  <si>
    <t>10min - pre</t>
  </si>
  <si>
    <t>20min - pre-post</t>
  </si>
  <si>
    <t>20min - pre</t>
  </si>
  <si>
    <t>30min - pre-post</t>
  </si>
  <si>
    <t>30min - pre</t>
  </si>
  <si>
    <t>40min - pre-post</t>
  </si>
  <si>
    <t>40min - pre</t>
  </si>
  <si>
    <t>noise only total - pre-post</t>
  </si>
  <si>
    <t>5min total - pre-post</t>
  </si>
  <si>
    <t>10min total - pre-post</t>
  </si>
  <si>
    <t>20min total - pre-post</t>
  </si>
  <si>
    <t>30min total - pre-post</t>
  </si>
  <si>
    <t>40min total - pre-post</t>
  </si>
  <si>
    <t>Mouse ABR analysis - all amplitude slopes - 5 minutes</t>
  </si>
  <si>
    <t>Mouse ABR analysis - all amplitude slopes - noise only</t>
  </si>
  <si>
    <t>Mouse ABR analysis - all amplitude slopes - 10 minutes</t>
  </si>
  <si>
    <t>Mouse ABR analysis - all amplitude slopes - 20 minutes</t>
  </si>
  <si>
    <t>Mouse ABR analysis - all amplitude slopes - 30 minutes</t>
  </si>
  <si>
    <t>Mouse ABR analysis - all amplitude slopes - 40 minutes</t>
  </si>
  <si>
    <t>Mouse ABR analysis - all amplitude slopes independent of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</si>
</sst>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/>
    <xf numFmtId="16" fontId="1" fillId="0" borderId="2" xfId="0" quotePrefix="1" applyNumberFormat="1" applyFont="1" applyBorder="1"/>
    <xf numFmtId="0" fontId="0" fillId="0" borderId="3" xfId="0" applyBorder="1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8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4"/>
  <sheetViews>
    <sheetView tabSelected="1" zoomScaleNormal="100" workbookViewId="0">
      <selection activeCell="A6" sqref="A6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</cols>
  <sheetData>
    <row r="2" spans="1:9" ht="19.8" x14ac:dyDescent="0.4">
      <c r="A2" s="1" t="s">
        <v>678</v>
      </c>
      <c r="B2" s="1"/>
    </row>
    <row r="4" spans="1: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</row>
    <row r="5" spans="1:9" x14ac:dyDescent="0.3">
      <c r="C5" s="4">
        <v>28</v>
      </c>
      <c r="D5" t="s">
        <v>122</v>
      </c>
      <c r="H5" s="4">
        <v>28</v>
      </c>
      <c r="I5" t="s">
        <v>123</v>
      </c>
    </row>
    <row r="6" spans="1:9" x14ac:dyDescent="0.3">
      <c r="C6" s="4">
        <v>45</v>
      </c>
      <c r="D6" t="s">
        <v>139</v>
      </c>
      <c r="H6" s="4">
        <v>45</v>
      </c>
      <c r="I6" t="s">
        <v>140</v>
      </c>
    </row>
    <row r="7" spans="1:9" x14ac:dyDescent="0.3">
      <c r="C7" s="4">
        <v>55</v>
      </c>
      <c r="D7" t="s">
        <v>157</v>
      </c>
      <c r="H7" s="4">
        <v>55</v>
      </c>
      <c r="I7" t="s">
        <v>158</v>
      </c>
    </row>
    <row r="8" spans="1:9" x14ac:dyDescent="0.3">
      <c r="C8" s="4">
        <v>59</v>
      </c>
      <c r="D8" t="s">
        <v>177</v>
      </c>
      <c r="H8" s="4">
        <v>59</v>
      </c>
      <c r="I8" t="s">
        <v>178</v>
      </c>
    </row>
    <row r="9" spans="1:9" x14ac:dyDescent="0.3">
      <c r="C9" s="4">
        <v>62</v>
      </c>
      <c r="D9" t="s">
        <v>189</v>
      </c>
      <c r="H9" s="4">
        <v>62</v>
      </c>
      <c r="I9" t="s">
        <v>189</v>
      </c>
    </row>
    <row r="10" spans="1:9" x14ac:dyDescent="0.3">
      <c r="C10" s="4">
        <v>66</v>
      </c>
      <c r="D10" t="s">
        <v>204</v>
      </c>
      <c r="H10" s="4">
        <v>66</v>
      </c>
      <c r="I10" t="s">
        <v>205</v>
      </c>
    </row>
    <row r="11" spans="1:9" x14ac:dyDescent="0.3">
      <c r="C11" s="4">
        <v>67</v>
      </c>
      <c r="D11" t="s">
        <v>220</v>
      </c>
      <c r="H11" s="4">
        <v>67</v>
      </c>
      <c r="I11" t="s">
        <v>221</v>
      </c>
    </row>
    <row r="13" spans="1:9" ht="15" thickBot="1" x14ac:dyDescent="0.35">
      <c r="B13" s="5" t="s">
        <v>1</v>
      </c>
      <c r="C13" s="3" t="s">
        <v>654</v>
      </c>
      <c r="D13" s="2" t="s">
        <v>655</v>
      </c>
      <c r="G13" s="5" t="s">
        <v>1</v>
      </c>
      <c r="H13" s="3" t="s">
        <v>654</v>
      </c>
      <c r="I13" s="2" t="s">
        <v>655</v>
      </c>
    </row>
    <row r="14" spans="1:9" x14ac:dyDescent="0.3">
      <c r="C14" s="4">
        <v>28</v>
      </c>
      <c r="D14" t="s">
        <v>124</v>
      </c>
      <c r="H14" s="4">
        <v>28</v>
      </c>
      <c r="I14" t="s">
        <v>142</v>
      </c>
    </row>
    <row r="15" spans="1:9" x14ac:dyDescent="0.3">
      <c r="C15" s="4">
        <v>45</v>
      </c>
      <c r="D15" t="s">
        <v>141</v>
      </c>
      <c r="H15" s="4">
        <v>45</v>
      </c>
      <c r="I15" t="s">
        <v>143</v>
      </c>
    </row>
    <row r="16" spans="1:9" x14ac:dyDescent="0.3">
      <c r="C16" s="4">
        <v>55</v>
      </c>
      <c r="D16" t="s">
        <v>159</v>
      </c>
      <c r="H16" s="4">
        <v>55</v>
      </c>
      <c r="I16" t="s">
        <v>160</v>
      </c>
    </row>
    <row r="17" spans="2:9" x14ac:dyDescent="0.3">
      <c r="C17" s="4">
        <v>59</v>
      </c>
      <c r="D17" t="s">
        <v>173</v>
      </c>
      <c r="H17" s="4">
        <v>59</v>
      </c>
      <c r="I17" t="s">
        <v>174</v>
      </c>
    </row>
    <row r="18" spans="2:9" x14ac:dyDescent="0.3">
      <c r="C18" s="4">
        <v>62</v>
      </c>
      <c r="D18" t="s">
        <v>190</v>
      </c>
      <c r="H18" s="4">
        <v>62</v>
      </c>
      <c r="I18" t="s">
        <v>191</v>
      </c>
    </row>
    <row r="19" spans="2:9" x14ac:dyDescent="0.3">
      <c r="C19" s="4">
        <v>66</v>
      </c>
      <c r="D19" t="s">
        <v>206</v>
      </c>
      <c r="H19" s="4">
        <v>66</v>
      </c>
      <c r="I19" t="s">
        <v>207</v>
      </c>
    </row>
    <row r="20" spans="2:9" x14ac:dyDescent="0.3">
      <c r="C20" s="4">
        <v>67</v>
      </c>
      <c r="D20" t="s">
        <v>222</v>
      </c>
      <c r="H20" s="4">
        <v>67</v>
      </c>
      <c r="I20" t="s">
        <v>223</v>
      </c>
    </row>
    <row r="22" spans="2:9" ht="15" thickBot="1" x14ac:dyDescent="0.35">
      <c r="B22" s="5" t="s">
        <v>2</v>
      </c>
      <c r="C22" s="3" t="s">
        <v>654</v>
      </c>
      <c r="D22" s="2" t="s">
        <v>655</v>
      </c>
      <c r="G22" s="5" t="s">
        <v>2</v>
      </c>
      <c r="H22" s="3" t="s">
        <v>654</v>
      </c>
      <c r="I22" s="2" t="s">
        <v>655</v>
      </c>
    </row>
    <row r="23" spans="2:9" x14ac:dyDescent="0.3">
      <c r="C23" s="4">
        <v>28</v>
      </c>
      <c r="D23" t="s">
        <v>125</v>
      </c>
      <c r="H23" s="4">
        <v>28</v>
      </c>
      <c r="I23" t="s">
        <v>126</v>
      </c>
    </row>
    <row r="24" spans="2:9" x14ac:dyDescent="0.3">
      <c r="C24" s="4">
        <v>45</v>
      </c>
      <c r="D24" t="s">
        <v>144</v>
      </c>
      <c r="H24" s="4">
        <v>45</v>
      </c>
      <c r="I24" t="s">
        <v>145</v>
      </c>
    </row>
    <row r="25" spans="2:9" x14ac:dyDescent="0.3">
      <c r="C25" s="4">
        <v>55</v>
      </c>
      <c r="D25" t="s">
        <v>161</v>
      </c>
      <c r="H25" s="4">
        <v>55</v>
      </c>
      <c r="I25" t="s">
        <v>162</v>
      </c>
    </row>
    <row r="26" spans="2:9" x14ac:dyDescent="0.3">
      <c r="C26" s="4">
        <v>59</v>
      </c>
      <c r="D26" t="s">
        <v>175</v>
      </c>
      <c r="H26" s="4">
        <v>59</v>
      </c>
      <c r="I26" t="s">
        <v>176</v>
      </c>
    </row>
    <row r="27" spans="2:9" x14ac:dyDescent="0.3">
      <c r="C27" s="4">
        <v>62</v>
      </c>
      <c r="D27" t="s">
        <v>192</v>
      </c>
      <c r="H27" s="4">
        <v>62</v>
      </c>
      <c r="I27" t="s">
        <v>193</v>
      </c>
    </row>
    <row r="28" spans="2:9" x14ac:dyDescent="0.3">
      <c r="C28" s="4">
        <v>66</v>
      </c>
      <c r="D28" t="s">
        <v>208</v>
      </c>
      <c r="H28" s="4">
        <v>66</v>
      </c>
      <c r="I28" t="s">
        <v>209</v>
      </c>
    </row>
    <row r="29" spans="2:9" x14ac:dyDescent="0.3">
      <c r="C29" s="4">
        <v>67</v>
      </c>
      <c r="D29" t="s">
        <v>224</v>
      </c>
      <c r="H29" s="4">
        <v>67</v>
      </c>
      <c r="I29" t="s">
        <v>225</v>
      </c>
    </row>
    <row r="31" spans="2:9" ht="15" thickBot="1" x14ac:dyDescent="0.35">
      <c r="B31" s="5" t="s">
        <v>3</v>
      </c>
      <c r="C31" s="3" t="s">
        <v>654</v>
      </c>
      <c r="D31" s="2" t="s">
        <v>655</v>
      </c>
      <c r="G31" s="5" t="s">
        <v>3</v>
      </c>
      <c r="H31" s="3" t="s">
        <v>654</v>
      </c>
      <c r="I31" s="2" t="s">
        <v>655</v>
      </c>
    </row>
    <row r="32" spans="2:9" x14ac:dyDescent="0.3">
      <c r="C32" s="4">
        <v>28</v>
      </c>
      <c r="D32" t="s">
        <v>127</v>
      </c>
      <c r="H32" s="4">
        <v>28</v>
      </c>
      <c r="I32" t="s">
        <v>128</v>
      </c>
    </row>
    <row r="33" spans="2:9" x14ac:dyDescent="0.3">
      <c r="C33" s="4">
        <v>45</v>
      </c>
      <c r="D33" t="s">
        <v>146</v>
      </c>
      <c r="H33" s="4">
        <v>45</v>
      </c>
      <c r="I33" t="s">
        <v>147</v>
      </c>
    </row>
    <row r="34" spans="2:9" x14ac:dyDescent="0.3">
      <c r="C34" s="4">
        <v>55</v>
      </c>
      <c r="D34" t="s">
        <v>163</v>
      </c>
      <c r="H34" s="4">
        <v>55</v>
      </c>
      <c r="I34" t="s">
        <v>164</v>
      </c>
    </row>
    <row r="35" spans="2:9" x14ac:dyDescent="0.3">
      <c r="C35" s="4">
        <v>59</v>
      </c>
      <c r="D35" t="s">
        <v>179</v>
      </c>
      <c r="H35" s="4">
        <v>59</v>
      </c>
      <c r="I35" t="s">
        <v>180</v>
      </c>
    </row>
    <row r="36" spans="2:9" x14ac:dyDescent="0.3">
      <c r="C36" s="4">
        <v>62</v>
      </c>
      <c r="D36" t="s">
        <v>194</v>
      </c>
      <c r="H36" s="4">
        <v>62</v>
      </c>
      <c r="I36" t="s">
        <v>195</v>
      </c>
    </row>
    <row r="37" spans="2:9" x14ac:dyDescent="0.3">
      <c r="C37" s="4">
        <v>66</v>
      </c>
      <c r="D37" t="s">
        <v>210</v>
      </c>
      <c r="H37" s="4">
        <v>66</v>
      </c>
      <c r="I37" t="s">
        <v>211</v>
      </c>
    </row>
    <row r="38" spans="2:9" x14ac:dyDescent="0.3">
      <c r="C38" s="4">
        <v>67</v>
      </c>
      <c r="D38" t="s">
        <v>189</v>
      </c>
      <c r="H38" s="4">
        <v>67</v>
      </c>
      <c r="I38" t="s">
        <v>189</v>
      </c>
    </row>
    <row r="40" spans="2:9" ht="15" thickBot="1" x14ac:dyDescent="0.35">
      <c r="B40" s="5" t="s">
        <v>4</v>
      </c>
      <c r="C40" s="3" t="s">
        <v>654</v>
      </c>
      <c r="D40" s="2" t="s">
        <v>655</v>
      </c>
      <c r="G40" s="5" t="s">
        <v>4</v>
      </c>
      <c r="H40" s="3" t="s">
        <v>654</v>
      </c>
      <c r="I40" s="2" t="s">
        <v>655</v>
      </c>
    </row>
    <row r="41" spans="2:9" x14ac:dyDescent="0.3">
      <c r="C41" s="4">
        <v>28</v>
      </c>
      <c r="D41" t="s">
        <v>129</v>
      </c>
      <c r="H41" s="4">
        <v>28</v>
      </c>
      <c r="I41" t="s">
        <v>130</v>
      </c>
    </row>
    <row r="42" spans="2:9" x14ac:dyDescent="0.3">
      <c r="C42" s="4">
        <v>45</v>
      </c>
      <c r="D42" t="s">
        <v>148</v>
      </c>
      <c r="H42" s="4">
        <v>45</v>
      </c>
      <c r="I42" t="s">
        <v>149</v>
      </c>
    </row>
    <row r="43" spans="2:9" x14ac:dyDescent="0.3">
      <c r="C43" s="4">
        <v>55</v>
      </c>
      <c r="D43" t="s">
        <v>165</v>
      </c>
      <c r="H43" s="4">
        <v>55</v>
      </c>
      <c r="I43" t="s">
        <v>166</v>
      </c>
    </row>
    <row r="44" spans="2:9" x14ac:dyDescent="0.3">
      <c r="C44" s="4">
        <v>59</v>
      </c>
      <c r="D44" t="s">
        <v>181</v>
      </c>
      <c r="H44" s="4">
        <v>59</v>
      </c>
      <c r="I44" t="s">
        <v>182</v>
      </c>
    </row>
    <row r="45" spans="2:9" x14ac:dyDescent="0.3">
      <c r="C45" s="4">
        <v>62</v>
      </c>
      <c r="D45" t="s">
        <v>196</v>
      </c>
      <c r="H45" s="4">
        <v>62</v>
      </c>
      <c r="I45" t="s">
        <v>197</v>
      </c>
    </row>
    <row r="46" spans="2:9" x14ac:dyDescent="0.3">
      <c r="C46" s="4">
        <v>66</v>
      </c>
      <c r="D46" t="s">
        <v>212</v>
      </c>
      <c r="H46" s="4">
        <v>66</v>
      </c>
      <c r="I46" t="s">
        <v>213</v>
      </c>
    </row>
    <row r="47" spans="2:9" x14ac:dyDescent="0.3">
      <c r="C47" s="4">
        <v>67</v>
      </c>
      <c r="D47" t="s">
        <v>226</v>
      </c>
      <c r="H47" s="4">
        <v>67</v>
      </c>
      <c r="I47" t="s">
        <v>227</v>
      </c>
    </row>
    <row r="49" spans="2:9" ht="15" thickBot="1" x14ac:dyDescent="0.35">
      <c r="B49" s="5" t="s">
        <v>5</v>
      </c>
      <c r="C49" s="3" t="s">
        <v>654</v>
      </c>
      <c r="D49" s="2" t="s">
        <v>655</v>
      </c>
      <c r="G49" s="5" t="s">
        <v>5</v>
      </c>
      <c r="H49" s="3" t="s">
        <v>654</v>
      </c>
      <c r="I49" s="2" t="s">
        <v>655</v>
      </c>
    </row>
    <row r="50" spans="2:9" x14ac:dyDescent="0.3">
      <c r="C50" s="4">
        <v>28</v>
      </c>
      <c r="D50" t="s">
        <v>131</v>
      </c>
      <c r="H50" s="4">
        <v>28</v>
      </c>
      <c r="I50" t="s">
        <v>132</v>
      </c>
    </row>
    <row r="51" spans="2:9" x14ac:dyDescent="0.3">
      <c r="C51" s="4">
        <v>45</v>
      </c>
      <c r="D51" t="s">
        <v>150</v>
      </c>
      <c r="H51" s="4">
        <v>45</v>
      </c>
      <c r="I51" t="s">
        <v>151</v>
      </c>
    </row>
    <row r="52" spans="2:9" x14ac:dyDescent="0.3">
      <c r="C52" s="4">
        <v>55</v>
      </c>
      <c r="D52" t="s">
        <v>167</v>
      </c>
      <c r="H52" s="4">
        <v>55</v>
      </c>
      <c r="I52" t="s">
        <v>168</v>
      </c>
    </row>
    <row r="53" spans="2:9" x14ac:dyDescent="0.3">
      <c r="C53" s="4">
        <v>59</v>
      </c>
      <c r="D53" t="s">
        <v>183</v>
      </c>
      <c r="H53" s="4">
        <v>59</v>
      </c>
      <c r="I53" t="s">
        <v>184</v>
      </c>
    </row>
    <row r="54" spans="2:9" x14ac:dyDescent="0.3">
      <c r="C54" s="4">
        <v>62</v>
      </c>
      <c r="D54" t="s">
        <v>198</v>
      </c>
      <c r="H54" s="4">
        <v>62</v>
      </c>
      <c r="I54" t="s">
        <v>199</v>
      </c>
    </row>
    <row r="55" spans="2:9" x14ac:dyDescent="0.3">
      <c r="C55" s="4">
        <v>66</v>
      </c>
      <c r="D55" t="s">
        <v>214</v>
      </c>
      <c r="H55" s="4">
        <v>66</v>
      </c>
      <c r="I55" t="s">
        <v>215</v>
      </c>
    </row>
    <row r="56" spans="2:9" x14ac:dyDescent="0.3">
      <c r="C56" s="4">
        <v>67</v>
      </c>
      <c r="D56" t="s">
        <v>189</v>
      </c>
      <c r="H56" s="4">
        <v>67</v>
      </c>
      <c r="I56" t="s">
        <v>189</v>
      </c>
    </row>
    <row r="58" spans="2:9" ht="15" thickBot="1" x14ac:dyDescent="0.35">
      <c r="B58" s="5" t="s">
        <v>6</v>
      </c>
      <c r="C58" s="3" t="s">
        <v>654</v>
      </c>
      <c r="D58" s="2" t="s">
        <v>655</v>
      </c>
      <c r="G58" s="5" t="s">
        <v>6</v>
      </c>
      <c r="H58" s="3" t="s">
        <v>654</v>
      </c>
      <c r="I58" s="2" t="s">
        <v>655</v>
      </c>
    </row>
    <row r="59" spans="2:9" x14ac:dyDescent="0.3">
      <c r="C59" s="4">
        <v>28</v>
      </c>
      <c r="D59" t="s">
        <v>133</v>
      </c>
      <c r="H59" s="4">
        <v>28</v>
      </c>
      <c r="I59" t="s">
        <v>134</v>
      </c>
    </row>
    <row r="60" spans="2:9" x14ac:dyDescent="0.3">
      <c r="C60" s="4">
        <v>45</v>
      </c>
      <c r="D60" t="s">
        <v>152</v>
      </c>
      <c r="H60" s="4">
        <v>45</v>
      </c>
      <c r="I60" t="s">
        <v>153</v>
      </c>
    </row>
    <row r="61" spans="2:9" x14ac:dyDescent="0.3">
      <c r="C61" s="4">
        <v>55</v>
      </c>
      <c r="D61" t="s">
        <v>169</v>
      </c>
      <c r="H61" s="4">
        <v>55</v>
      </c>
      <c r="I61" t="s">
        <v>170</v>
      </c>
    </row>
    <row r="62" spans="2:9" x14ac:dyDescent="0.3">
      <c r="C62" s="4">
        <v>59</v>
      </c>
      <c r="D62" t="s">
        <v>185</v>
      </c>
      <c r="H62" s="4">
        <v>59</v>
      </c>
      <c r="I62" t="s">
        <v>186</v>
      </c>
    </row>
    <row r="63" spans="2:9" x14ac:dyDescent="0.3">
      <c r="C63" s="4">
        <v>62</v>
      </c>
      <c r="D63" t="s">
        <v>203</v>
      </c>
      <c r="H63" s="4">
        <v>62</v>
      </c>
      <c r="I63" t="s">
        <v>200</v>
      </c>
    </row>
    <row r="64" spans="2:9" x14ac:dyDescent="0.3">
      <c r="C64" s="4">
        <v>66</v>
      </c>
      <c r="D64" t="s">
        <v>216</v>
      </c>
      <c r="H64" s="4">
        <v>66</v>
      </c>
      <c r="I64" t="s">
        <v>217</v>
      </c>
    </row>
    <row r="65" spans="2:9" x14ac:dyDescent="0.3">
      <c r="C65" s="4">
        <v>67</v>
      </c>
      <c r="D65" t="s">
        <v>228</v>
      </c>
      <c r="H65" s="4">
        <v>67</v>
      </c>
      <c r="I65" t="s">
        <v>229</v>
      </c>
    </row>
    <row r="67" spans="2:9" ht="15" thickBot="1" x14ac:dyDescent="0.35">
      <c r="B67" s="5" t="s">
        <v>7</v>
      </c>
      <c r="C67" s="3" t="s">
        <v>654</v>
      </c>
      <c r="D67" s="2" t="s">
        <v>655</v>
      </c>
      <c r="G67" s="5" t="s">
        <v>7</v>
      </c>
      <c r="H67" s="3" t="s">
        <v>654</v>
      </c>
      <c r="I67" s="2" t="s">
        <v>655</v>
      </c>
    </row>
    <row r="68" spans="2:9" x14ac:dyDescent="0.3">
      <c r="C68">
        <v>28</v>
      </c>
      <c r="D68" s="13" t="s">
        <v>135</v>
      </c>
      <c r="H68">
        <v>28</v>
      </c>
      <c r="I68" s="13" t="s">
        <v>136</v>
      </c>
    </row>
    <row r="69" spans="2:9" x14ac:dyDescent="0.3">
      <c r="C69" s="12">
        <v>45</v>
      </c>
      <c r="D69" s="14" t="s">
        <v>154</v>
      </c>
      <c r="H69" s="12">
        <v>45</v>
      </c>
      <c r="I69" s="14" t="s">
        <v>155</v>
      </c>
    </row>
    <row r="70" spans="2:9" x14ac:dyDescent="0.3">
      <c r="C70">
        <v>55</v>
      </c>
      <c r="D70" s="14" t="s">
        <v>171</v>
      </c>
      <c r="H70">
        <v>55</v>
      </c>
      <c r="I70" s="14" t="s">
        <v>172</v>
      </c>
    </row>
    <row r="71" spans="2:9" x14ac:dyDescent="0.3">
      <c r="C71" s="12">
        <v>59</v>
      </c>
      <c r="D71" s="14" t="s">
        <v>187</v>
      </c>
      <c r="H71" s="12">
        <v>59</v>
      </c>
      <c r="I71" s="14" t="s">
        <v>188</v>
      </c>
    </row>
    <row r="72" spans="2:9" x14ac:dyDescent="0.3">
      <c r="C72">
        <v>62</v>
      </c>
      <c r="D72" s="14" t="s">
        <v>201</v>
      </c>
      <c r="H72">
        <v>62</v>
      </c>
      <c r="I72" s="14" t="s">
        <v>202</v>
      </c>
    </row>
    <row r="73" spans="2:9" x14ac:dyDescent="0.3">
      <c r="C73" s="12">
        <v>66</v>
      </c>
      <c r="D73" s="14" t="s">
        <v>218</v>
      </c>
      <c r="H73" s="12">
        <v>66</v>
      </c>
      <c r="I73" s="14" t="s">
        <v>219</v>
      </c>
    </row>
    <row r="74" spans="2:9" x14ac:dyDescent="0.3">
      <c r="C74">
        <v>67</v>
      </c>
      <c r="D74" s="14" t="s">
        <v>230</v>
      </c>
      <c r="H74">
        <v>67</v>
      </c>
      <c r="I74" s="14" t="s">
        <v>231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6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</cols>
  <sheetData>
    <row r="2" spans="1:19" ht="19.8" x14ac:dyDescent="0.4">
      <c r="A2" s="1" t="s">
        <v>681</v>
      </c>
      <c r="B2" s="1"/>
    </row>
    <row r="3" spans="1:19" x14ac:dyDescent="0.3">
      <c r="P3" s="11" t="s">
        <v>656</v>
      </c>
    </row>
    <row r="4" spans="1:1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  <c r="K4" s="11" t="s">
        <v>656</v>
      </c>
      <c r="L4" s="5" t="s">
        <v>0</v>
      </c>
      <c r="M4" s="3" t="s">
        <v>654</v>
      </c>
      <c r="N4" s="2" t="s">
        <v>655</v>
      </c>
      <c r="P4" t="s">
        <v>658</v>
      </c>
      <c r="R4" s="3" t="s">
        <v>654</v>
      </c>
      <c r="S4" s="2" t="s">
        <v>655</v>
      </c>
    </row>
    <row r="5" spans="1:19" x14ac:dyDescent="0.3">
      <c r="C5" s="4">
        <v>14</v>
      </c>
      <c r="D5">
        <v>6.4000000000000001E-2</v>
      </c>
      <c r="H5" s="4">
        <v>14</v>
      </c>
      <c r="I5">
        <v>6.4299999999999996E-2</v>
      </c>
      <c r="M5" s="4">
        <v>14</v>
      </c>
      <c r="N5">
        <f>D5-I5</f>
        <v>-2.9999999999999472E-4</v>
      </c>
      <c r="Q5" s="5" t="s">
        <v>0</v>
      </c>
      <c r="R5" s="4">
        <v>14</v>
      </c>
      <c r="S5">
        <v>-2.9999999999999472E-4</v>
      </c>
    </row>
    <row r="6" spans="1:19" x14ac:dyDescent="0.3">
      <c r="C6" s="4">
        <v>20</v>
      </c>
      <c r="D6">
        <v>8.3299999999999999E-2</v>
      </c>
      <c r="H6" s="4">
        <v>20</v>
      </c>
      <c r="I6">
        <v>8.6E-3</v>
      </c>
      <c r="M6" s="4">
        <v>20</v>
      </c>
      <c r="N6">
        <f>D6-I6</f>
        <v>7.4700000000000003E-2</v>
      </c>
      <c r="R6" s="4">
        <v>20</v>
      </c>
      <c r="S6">
        <v>7.4700000000000003E-2</v>
      </c>
    </row>
    <row r="7" spans="1:19" x14ac:dyDescent="0.3">
      <c r="C7" s="4">
        <v>84</v>
      </c>
      <c r="D7">
        <v>6.3E-3</v>
      </c>
      <c r="H7" s="4">
        <v>84</v>
      </c>
      <c r="I7">
        <v>1.8800000000000001E-2</v>
      </c>
      <c r="M7" s="4">
        <v>84</v>
      </c>
      <c r="N7">
        <f>D7-I7</f>
        <v>-1.2500000000000001E-2</v>
      </c>
      <c r="R7" s="4">
        <v>84</v>
      </c>
      <c r="S7">
        <v>-1.2500000000000001E-2</v>
      </c>
    </row>
    <row r="8" spans="1:19" x14ac:dyDescent="0.3">
      <c r="C8" s="4">
        <v>85</v>
      </c>
      <c r="D8">
        <v>2.6499999999999999E-2</v>
      </c>
      <c r="H8" s="4">
        <v>85</v>
      </c>
      <c r="I8">
        <v>6.0100000000000001E-2</v>
      </c>
      <c r="M8" s="4">
        <v>85</v>
      </c>
      <c r="N8">
        <f>D8-I8</f>
        <v>-3.3600000000000005E-2</v>
      </c>
      <c r="R8" s="4">
        <v>85</v>
      </c>
      <c r="S8">
        <v>-3.3600000000000005E-2</v>
      </c>
    </row>
    <row r="9" spans="1:19" x14ac:dyDescent="0.3">
      <c r="C9" s="4">
        <v>86</v>
      </c>
      <c r="D9">
        <v>6.5799999999999997E-2</v>
      </c>
      <c r="H9" s="4">
        <v>86</v>
      </c>
      <c r="I9">
        <v>4.0099999999999997E-2</v>
      </c>
      <c r="M9" s="4">
        <v>86</v>
      </c>
      <c r="N9">
        <f>D9-I9</f>
        <v>2.5700000000000001E-2</v>
      </c>
      <c r="R9" s="4">
        <v>86</v>
      </c>
      <c r="S9">
        <v>2.5700000000000001E-2</v>
      </c>
    </row>
    <row r="10" spans="1:19" x14ac:dyDescent="0.3">
      <c r="C10" s="6" t="s">
        <v>657</v>
      </c>
      <c r="D10" s="7">
        <f>AVERAGE(D5:D9)</f>
        <v>4.9179999999999995E-2</v>
      </c>
      <c r="H10" s="6" t="s">
        <v>657</v>
      </c>
      <c r="I10" s="7">
        <f>AVERAGE(I5:I9)</f>
        <v>3.8379999999999997E-2</v>
      </c>
      <c r="M10" s="6" t="s">
        <v>657</v>
      </c>
      <c r="N10" s="7">
        <f>AVERAGE(N5:N9)</f>
        <v>1.0800000000000001E-2</v>
      </c>
      <c r="Q10" s="5" t="s">
        <v>1</v>
      </c>
      <c r="R10" s="4">
        <v>14</v>
      </c>
      <c r="S10">
        <v>-4.8299999999999996E-2</v>
      </c>
    </row>
    <row r="11" spans="1:19" x14ac:dyDescent="0.3">
      <c r="C11" s="6" t="s">
        <v>9</v>
      </c>
      <c r="D11" s="7">
        <f>STDEV(D5:D9)</f>
        <v>3.1674548142001963E-2</v>
      </c>
      <c r="H11" s="6" t="s">
        <v>9</v>
      </c>
      <c r="I11" s="7">
        <f>STDEV(I5:I9)</f>
        <v>2.4580419036297981E-2</v>
      </c>
      <c r="M11" s="6" t="s">
        <v>9</v>
      </c>
      <c r="N11" s="7">
        <f>STDEV(N5:N9)</f>
        <v>4.1661372997058077E-2</v>
      </c>
      <c r="R11" s="4">
        <v>20</v>
      </c>
      <c r="S11">
        <v>3.5999999999999921E-3</v>
      </c>
    </row>
    <row r="12" spans="1:19" x14ac:dyDescent="0.3">
      <c r="C12" s="6" t="s">
        <v>10</v>
      </c>
      <c r="D12" s="7">
        <f>STDEV(D5:D9)/SQRT(5)</f>
        <v>1.4165288560421209E-2</v>
      </c>
      <c r="E12" s="7"/>
      <c r="F12" s="7"/>
      <c r="G12" s="7"/>
      <c r="H12" s="6" t="s">
        <v>10</v>
      </c>
      <c r="I12" s="7">
        <f>STDEV(I5:I9)/SQRT(5)</f>
        <v>1.099269757611843E-2</v>
      </c>
      <c r="J12" s="7"/>
      <c r="K12" s="7"/>
      <c r="L12" s="7"/>
      <c r="M12" s="6" t="s">
        <v>10</v>
      </c>
      <c r="N12" s="7">
        <f>STDEV(N5:N9)/SQRT(5)</f>
        <v>1.8631532411479201E-2</v>
      </c>
      <c r="R12" s="4">
        <v>84</v>
      </c>
      <c r="S12">
        <v>5.5000000000000049E-3</v>
      </c>
    </row>
    <row r="13" spans="1:19" x14ac:dyDescent="0.3">
      <c r="R13" s="4">
        <v>85</v>
      </c>
      <c r="S13">
        <v>-0.11619999999999998</v>
      </c>
    </row>
    <row r="14" spans="1:19" ht="15" thickBot="1" x14ac:dyDescent="0.35">
      <c r="B14" s="5" t="s">
        <v>1</v>
      </c>
      <c r="C14" s="3" t="s">
        <v>654</v>
      </c>
      <c r="D14" s="2" t="s">
        <v>655</v>
      </c>
      <c r="G14" s="5" t="s">
        <v>1</v>
      </c>
      <c r="H14" s="3" t="s">
        <v>654</v>
      </c>
      <c r="I14" s="2" t="s">
        <v>655</v>
      </c>
      <c r="L14" s="5" t="s">
        <v>1</v>
      </c>
      <c r="M14" s="3" t="s">
        <v>654</v>
      </c>
      <c r="N14" s="2" t="s">
        <v>655</v>
      </c>
      <c r="R14" s="4">
        <v>86</v>
      </c>
      <c r="S14">
        <v>-2.8799999999999999E-2</v>
      </c>
    </row>
    <row r="15" spans="1:19" x14ac:dyDescent="0.3">
      <c r="C15" s="4">
        <v>14</v>
      </c>
      <c r="D15">
        <v>6.6900000000000001E-2</v>
      </c>
      <c r="H15" s="4">
        <v>14</v>
      </c>
      <c r="I15">
        <v>0.1152</v>
      </c>
      <c r="M15" s="4">
        <v>14</v>
      </c>
      <c r="N15">
        <f>D15-I15</f>
        <v>-4.8299999999999996E-2</v>
      </c>
      <c r="Q15" s="5" t="s">
        <v>2</v>
      </c>
      <c r="R15" s="4">
        <v>14</v>
      </c>
      <c r="S15">
        <v>-2.8200000000000003E-2</v>
      </c>
    </row>
    <row r="16" spans="1:19" x14ac:dyDescent="0.3">
      <c r="C16" s="4">
        <v>20</v>
      </c>
      <c r="D16">
        <v>7.2999999999999995E-2</v>
      </c>
      <c r="H16" s="4">
        <v>20</v>
      </c>
      <c r="I16">
        <v>6.9400000000000003E-2</v>
      </c>
      <c r="M16" s="4">
        <v>20</v>
      </c>
      <c r="N16">
        <f>D16-I16</f>
        <v>3.5999999999999921E-3</v>
      </c>
      <c r="R16" s="4">
        <v>20</v>
      </c>
      <c r="S16">
        <v>-1.6300000000000002E-2</v>
      </c>
    </row>
    <row r="17" spans="2:19" x14ac:dyDescent="0.3">
      <c r="C17" s="4">
        <v>84</v>
      </c>
      <c r="D17">
        <v>4.2500000000000003E-2</v>
      </c>
      <c r="H17" s="4">
        <v>84</v>
      </c>
      <c r="I17">
        <v>3.6999999999999998E-2</v>
      </c>
      <c r="M17" s="4">
        <v>84</v>
      </c>
      <c r="N17">
        <f>D17-I17</f>
        <v>5.5000000000000049E-3</v>
      </c>
      <c r="R17" s="4">
        <v>84</v>
      </c>
      <c r="S17">
        <v>-1.4100000000000001E-2</v>
      </c>
    </row>
    <row r="18" spans="2:19" x14ac:dyDescent="0.3">
      <c r="C18" s="4">
        <v>85</v>
      </c>
      <c r="D18">
        <v>2.7300000000000001E-2</v>
      </c>
      <c r="H18" s="4">
        <v>85</v>
      </c>
      <c r="I18">
        <v>0.14349999999999999</v>
      </c>
      <c r="M18" s="4">
        <v>85</v>
      </c>
      <c r="N18">
        <f>D18-I18</f>
        <v>-0.11619999999999998</v>
      </c>
      <c r="R18" s="4">
        <v>85</v>
      </c>
      <c r="S18">
        <v>-2.0399999999999995E-2</v>
      </c>
    </row>
    <row r="19" spans="2:19" x14ac:dyDescent="0.3">
      <c r="C19" s="4">
        <v>86</v>
      </c>
      <c r="D19">
        <v>3.6700000000000003E-2</v>
      </c>
      <c r="H19" s="4">
        <v>86</v>
      </c>
      <c r="I19">
        <v>6.5500000000000003E-2</v>
      </c>
      <c r="M19" s="4">
        <v>86</v>
      </c>
      <c r="N19">
        <f>D19-I19</f>
        <v>-2.8799999999999999E-2</v>
      </c>
      <c r="R19" s="4">
        <v>86</v>
      </c>
      <c r="S19">
        <v>-1.1500000000000003E-2</v>
      </c>
    </row>
    <row r="20" spans="2:19" x14ac:dyDescent="0.3">
      <c r="C20" s="6" t="s">
        <v>657</v>
      </c>
      <c r="D20" s="7">
        <f>AVERAGE(D15:D19)</f>
        <v>4.9280000000000004E-2</v>
      </c>
      <c r="H20" s="6" t="s">
        <v>657</v>
      </c>
      <c r="I20" s="7">
        <f>AVERAGE(I15:I19)</f>
        <v>8.6120000000000002E-2</v>
      </c>
      <c r="M20" s="6" t="s">
        <v>657</v>
      </c>
      <c r="N20" s="7">
        <f>AVERAGE(N15:N19)</f>
        <v>-3.6839999999999998E-2</v>
      </c>
      <c r="Q20" s="5" t="s">
        <v>3</v>
      </c>
      <c r="R20" s="4">
        <v>14</v>
      </c>
      <c r="S20">
        <v>-6.2000000000000006E-3</v>
      </c>
    </row>
    <row r="21" spans="2:19" x14ac:dyDescent="0.3">
      <c r="C21" s="6" t="s">
        <v>9</v>
      </c>
      <c r="D21" s="7">
        <f>STDEV(D15:D19)</f>
        <v>1.9751253124801985E-2</v>
      </c>
      <c r="H21" s="6" t="s">
        <v>9</v>
      </c>
      <c r="I21" s="7">
        <f>STDEV(I15:I19)</f>
        <v>4.2589987086168506E-2</v>
      </c>
      <c r="M21" s="6" t="s">
        <v>9</v>
      </c>
      <c r="N21" s="7">
        <f>STDEV(N15:N19)</f>
        <v>4.9804748769570154E-2</v>
      </c>
      <c r="R21" s="4">
        <v>20</v>
      </c>
      <c r="S21">
        <v>4.2799999999999998E-2</v>
      </c>
    </row>
    <row r="22" spans="2:19" x14ac:dyDescent="0.3">
      <c r="C22" s="6" t="s">
        <v>10</v>
      </c>
      <c r="D22" s="7">
        <f>STDEV(D15:D19)/SQRT(5)</f>
        <v>8.8330289255724743E-3</v>
      </c>
      <c r="H22" s="6" t="s">
        <v>10</v>
      </c>
      <c r="I22" s="7">
        <f>STDEV(I15:I19)/SQRT(5)</f>
        <v>1.9046821257102192E-2</v>
      </c>
      <c r="M22" s="6" t="s">
        <v>10</v>
      </c>
      <c r="N22" s="7">
        <f>STDEV(N15:N19)/SQRT(5)</f>
        <v>2.2273360770211574E-2</v>
      </c>
      <c r="R22" s="4">
        <v>84</v>
      </c>
      <c r="S22">
        <v>1.6900000000000002E-2</v>
      </c>
    </row>
    <row r="23" spans="2:19" x14ac:dyDescent="0.3">
      <c r="R23" s="4">
        <v>85</v>
      </c>
      <c r="S23">
        <v>-0.10389999999999999</v>
      </c>
    </row>
    <row r="24" spans="2:19" ht="15" thickBot="1" x14ac:dyDescent="0.35">
      <c r="B24" s="5" t="s">
        <v>2</v>
      </c>
      <c r="C24" s="3" t="s">
        <v>654</v>
      </c>
      <c r="D24" s="2" t="s">
        <v>655</v>
      </c>
      <c r="G24" s="5" t="s">
        <v>2</v>
      </c>
      <c r="H24" s="3" t="s">
        <v>654</v>
      </c>
      <c r="I24" s="2" t="s">
        <v>655</v>
      </c>
      <c r="L24" s="5" t="s">
        <v>2</v>
      </c>
      <c r="M24" s="3" t="s">
        <v>654</v>
      </c>
      <c r="N24" s="2" t="s">
        <v>655</v>
      </c>
      <c r="R24" s="4">
        <v>86</v>
      </c>
      <c r="S24">
        <v>-3.0000000000000027E-3</v>
      </c>
    </row>
    <row r="25" spans="2:19" x14ac:dyDescent="0.3">
      <c r="C25" s="4">
        <v>14</v>
      </c>
      <c r="D25">
        <v>3.7400000000000003E-2</v>
      </c>
      <c r="H25" s="4">
        <v>14</v>
      </c>
      <c r="I25">
        <v>6.5600000000000006E-2</v>
      </c>
      <c r="M25" s="4">
        <v>14</v>
      </c>
      <c r="N25">
        <f>D25-I25</f>
        <v>-2.8200000000000003E-2</v>
      </c>
      <c r="Q25" s="5" t="s">
        <v>4</v>
      </c>
      <c r="R25" s="4">
        <v>14</v>
      </c>
      <c r="S25">
        <v>1.3700000000000004E-2</v>
      </c>
    </row>
    <row r="26" spans="2:19" x14ac:dyDescent="0.3">
      <c r="C26" s="4">
        <v>20</v>
      </c>
      <c r="D26">
        <v>5.4899999999999997E-2</v>
      </c>
      <c r="H26" s="4">
        <v>20</v>
      </c>
      <c r="I26">
        <v>7.1199999999999999E-2</v>
      </c>
      <c r="M26" s="4">
        <v>20</v>
      </c>
      <c r="N26">
        <f>D26-I26</f>
        <v>-1.6300000000000002E-2</v>
      </c>
      <c r="R26" s="4">
        <v>20</v>
      </c>
      <c r="S26">
        <v>7.4200000000000016E-2</v>
      </c>
    </row>
    <row r="27" spans="2:19" x14ac:dyDescent="0.3">
      <c r="C27" s="4">
        <v>84</v>
      </c>
      <c r="D27">
        <v>3.9800000000000002E-2</v>
      </c>
      <c r="H27" s="4">
        <v>84</v>
      </c>
      <c r="I27">
        <v>5.3900000000000003E-2</v>
      </c>
      <c r="M27" s="4">
        <v>84</v>
      </c>
      <c r="N27">
        <f>D27-I27</f>
        <v>-1.4100000000000001E-2</v>
      </c>
      <c r="R27" s="4">
        <v>84</v>
      </c>
      <c r="S27">
        <v>-2.0000000000000018E-3</v>
      </c>
    </row>
    <row r="28" spans="2:19" x14ac:dyDescent="0.3">
      <c r="C28" s="4">
        <v>85</v>
      </c>
      <c r="D28">
        <v>4.8300000000000003E-2</v>
      </c>
      <c r="H28" s="4">
        <v>85</v>
      </c>
      <c r="I28">
        <v>6.8699999999999997E-2</v>
      </c>
      <c r="M28" s="4">
        <v>85</v>
      </c>
      <c r="N28">
        <f>D28-I28</f>
        <v>-2.0399999999999995E-2</v>
      </c>
      <c r="R28" s="4">
        <v>85</v>
      </c>
      <c r="S28">
        <v>-1.3700000000000004E-2</v>
      </c>
    </row>
    <row r="29" spans="2:19" x14ac:dyDescent="0.3">
      <c r="C29" s="4">
        <v>86</v>
      </c>
      <c r="D29">
        <v>5.8799999999999998E-2</v>
      </c>
      <c r="H29" s="4">
        <v>86</v>
      </c>
      <c r="I29">
        <v>7.0300000000000001E-2</v>
      </c>
      <c r="M29" s="4">
        <v>86</v>
      </c>
      <c r="N29">
        <f>D29-I29</f>
        <v>-1.1500000000000003E-2</v>
      </c>
      <c r="R29" s="4">
        <v>86</v>
      </c>
      <c r="S29">
        <v>2.2500000000000006E-2</v>
      </c>
    </row>
    <row r="30" spans="2:19" x14ac:dyDescent="0.3">
      <c r="C30" s="6" t="s">
        <v>657</v>
      </c>
      <c r="D30" s="7">
        <f>AVERAGE(D25:D29)</f>
        <v>4.7840000000000001E-2</v>
      </c>
      <c r="H30" s="6" t="s">
        <v>657</v>
      </c>
      <c r="I30" s="7">
        <f>AVERAGE(I25:I29)</f>
        <v>6.5939999999999999E-2</v>
      </c>
      <c r="M30" s="6" t="s">
        <v>657</v>
      </c>
      <c r="N30" s="7">
        <f>AVERAGE(N25:N29)</f>
        <v>-1.8099999999999998E-2</v>
      </c>
      <c r="Q30" s="5" t="s">
        <v>5</v>
      </c>
      <c r="R30" s="4">
        <v>14</v>
      </c>
      <c r="S30">
        <v>1.8600000000000005E-2</v>
      </c>
    </row>
    <row r="31" spans="2:19" x14ac:dyDescent="0.3">
      <c r="C31" s="6" t="s">
        <v>9</v>
      </c>
      <c r="D31" s="7">
        <f>STDEV(D25:D29)</f>
        <v>9.2710840790061113E-3</v>
      </c>
      <c r="H31" s="6" t="s">
        <v>9</v>
      </c>
      <c r="I31" s="7">
        <f>STDEV(I25:I29)</f>
        <v>7.0599575069542715E-3</v>
      </c>
      <c r="M31" s="6" t="s">
        <v>9</v>
      </c>
      <c r="N31" s="7">
        <f>STDEV(N25:N29)</f>
        <v>6.5211195357852527E-3</v>
      </c>
      <c r="R31" s="4">
        <v>20</v>
      </c>
      <c r="S31">
        <v>0.10920000000000002</v>
      </c>
    </row>
    <row r="32" spans="2:19" x14ac:dyDescent="0.3">
      <c r="C32" s="6" t="s">
        <v>10</v>
      </c>
      <c r="D32" s="7">
        <f>STDEV(D25:D29)/SQRT(5)</f>
        <v>4.1461548451547387E-3</v>
      </c>
      <c r="H32" s="6" t="s">
        <v>10</v>
      </c>
      <c r="I32" s="7">
        <f>STDEV(I25:I29)/SQRT(5)</f>
        <v>3.1573089807619388E-3</v>
      </c>
      <c r="M32" s="6" t="s">
        <v>10</v>
      </c>
      <c r="N32" s="7">
        <f>STDEV(N25:N29)/SQRT(5)</f>
        <v>2.9163333142835394E-3</v>
      </c>
      <c r="R32" s="4">
        <v>84</v>
      </c>
      <c r="S32">
        <v>2.0299999999999999E-2</v>
      </c>
    </row>
    <row r="33" spans="2:19" x14ac:dyDescent="0.3">
      <c r="R33" s="4">
        <v>85</v>
      </c>
      <c r="S33">
        <v>3.1199999999999999E-2</v>
      </c>
    </row>
    <row r="34" spans="2:19" ht="15" thickBot="1" x14ac:dyDescent="0.35">
      <c r="B34" s="5" t="s">
        <v>3</v>
      </c>
      <c r="C34" s="3" t="s">
        <v>654</v>
      </c>
      <c r="D34" s="2" t="s">
        <v>655</v>
      </c>
      <c r="G34" s="5" t="s">
        <v>3</v>
      </c>
      <c r="H34" s="3" t="s">
        <v>654</v>
      </c>
      <c r="I34" s="2" t="s">
        <v>655</v>
      </c>
      <c r="L34" s="5" t="s">
        <v>3</v>
      </c>
      <c r="M34" s="3" t="s">
        <v>654</v>
      </c>
      <c r="N34" s="2" t="s">
        <v>655</v>
      </c>
      <c r="R34" s="4">
        <v>86</v>
      </c>
      <c r="S34">
        <v>3.4299999999999997E-2</v>
      </c>
    </row>
    <row r="35" spans="2:19" x14ac:dyDescent="0.3">
      <c r="C35" s="4">
        <v>14</v>
      </c>
      <c r="D35">
        <v>2.47E-2</v>
      </c>
      <c r="H35" s="4">
        <v>14</v>
      </c>
      <c r="I35">
        <v>3.09E-2</v>
      </c>
      <c r="M35" s="4">
        <v>14</v>
      </c>
      <c r="N35">
        <f>D35-I35</f>
        <v>-6.2000000000000006E-3</v>
      </c>
      <c r="Q35" s="5" t="s">
        <v>6</v>
      </c>
      <c r="R35" s="4">
        <v>14</v>
      </c>
      <c r="S35">
        <v>7.299999999999994E-3</v>
      </c>
    </row>
    <row r="36" spans="2:19" x14ac:dyDescent="0.3">
      <c r="C36" s="4">
        <v>20</v>
      </c>
      <c r="D36">
        <v>8.9499999999999996E-2</v>
      </c>
      <c r="H36" s="4">
        <v>20</v>
      </c>
      <c r="I36">
        <v>4.6699999999999998E-2</v>
      </c>
      <c r="M36" s="4">
        <v>20</v>
      </c>
      <c r="N36">
        <f>D36-I36</f>
        <v>4.2799999999999998E-2</v>
      </c>
      <c r="R36" s="4">
        <v>20</v>
      </c>
      <c r="S36">
        <v>0.11649999999999999</v>
      </c>
    </row>
    <row r="37" spans="2:19" x14ac:dyDescent="0.3">
      <c r="C37" s="4">
        <v>84</v>
      </c>
      <c r="D37">
        <v>4.7100000000000003E-2</v>
      </c>
      <c r="H37" s="4">
        <v>84</v>
      </c>
      <c r="I37">
        <v>3.0200000000000001E-2</v>
      </c>
      <c r="M37" s="4">
        <v>84</v>
      </c>
      <c r="N37">
        <f>D37-I37</f>
        <v>1.6900000000000002E-2</v>
      </c>
      <c r="R37" s="4">
        <v>84</v>
      </c>
      <c r="S37">
        <v>1.7999999999999999E-2</v>
      </c>
    </row>
    <row r="38" spans="2:19" x14ac:dyDescent="0.3">
      <c r="C38" s="4">
        <v>85</v>
      </c>
      <c r="D38">
        <v>1.95E-2</v>
      </c>
      <c r="H38" s="4">
        <v>85</v>
      </c>
      <c r="I38">
        <v>0.1234</v>
      </c>
      <c r="M38" s="4">
        <v>85</v>
      </c>
      <c r="N38">
        <f>D38-I38</f>
        <v>-0.10389999999999999</v>
      </c>
      <c r="R38" s="4">
        <v>85</v>
      </c>
      <c r="S38">
        <v>9.6000000000000009E-3</v>
      </c>
    </row>
    <row r="39" spans="2:19" x14ac:dyDescent="0.3">
      <c r="C39" s="4">
        <v>86</v>
      </c>
      <c r="D39">
        <v>6.3500000000000001E-2</v>
      </c>
      <c r="H39" s="4">
        <v>86</v>
      </c>
      <c r="I39">
        <v>6.6500000000000004E-2</v>
      </c>
      <c r="M39" s="4">
        <v>86</v>
      </c>
      <c r="N39">
        <f>D39-I39</f>
        <v>-3.0000000000000027E-3</v>
      </c>
      <c r="R39" s="4">
        <v>86</v>
      </c>
      <c r="S39">
        <v>-6.1199999999999997E-2</v>
      </c>
    </row>
    <row r="40" spans="2:19" x14ac:dyDescent="0.3">
      <c r="C40" s="6" t="s">
        <v>657</v>
      </c>
      <c r="D40" s="7">
        <f>AVERAGE(D35:D39)</f>
        <v>4.8860000000000001E-2</v>
      </c>
      <c r="H40" s="6" t="s">
        <v>657</v>
      </c>
      <c r="I40" s="7">
        <f>AVERAGE(I35:I39)</f>
        <v>5.9540000000000003E-2</v>
      </c>
      <c r="M40" s="6" t="s">
        <v>657</v>
      </c>
      <c r="N40" s="7">
        <f>AVERAGE(N35:N39)</f>
        <v>-1.068E-2</v>
      </c>
      <c r="Q40" s="5" t="s">
        <v>7</v>
      </c>
      <c r="R40" s="4">
        <v>14</v>
      </c>
      <c r="S40">
        <v>4.8100000000000004E-2</v>
      </c>
    </row>
    <row r="41" spans="2:19" x14ac:dyDescent="0.3">
      <c r="C41" s="6" t="s">
        <v>9</v>
      </c>
      <c r="D41" s="7">
        <f>STDEV(D35:D39)</f>
        <v>2.8786941483943725E-2</v>
      </c>
      <c r="H41" s="6" t="s">
        <v>9</v>
      </c>
      <c r="I41" s="7">
        <f>STDEV(I35:I39)</f>
        <v>3.8640949781287716E-2</v>
      </c>
      <c r="M41" s="6" t="s">
        <v>9</v>
      </c>
      <c r="N41" s="7">
        <f>STDEV(N35:N39)</f>
        <v>5.5654712289257224E-2</v>
      </c>
      <c r="R41" s="4">
        <v>20</v>
      </c>
      <c r="S41">
        <v>4.9000000000000002E-2</v>
      </c>
    </row>
    <row r="42" spans="2:19" x14ac:dyDescent="0.3">
      <c r="C42" s="6" t="s">
        <v>10</v>
      </c>
      <c r="D42" s="7">
        <f>STDEV(D35:D39)/SQRT(5)</f>
        <v>1.2873911604481368E-2</v>
      </c>
      <c r="H42" s="6" t="s">
        <v>10</v>
      </c>
      <c r="I42" s="7">
        <f>STDEV(I35:I39)/SQRT(5)</f>
        <v>1.7280758085222992E-2</v>
      </c>
      <c r="M42" s="6" t="s">
        <v>10</v>
      </c>
      <c r="N42" s="7">
        <f>STDEV(N35:N39)/SQRT(5)</f>
        <v>2.4889543989394417E-2</v>
      </c>
      <c r="R42" s="4">
        <v>84</v>
      </c>
      <c r="S42">
        <v>1.4999999999999999E-2</v>
      </c>
    </row>
    <row r="43" spans="2:19" x14ac:dyDescent="0.3">
      <c r="R43" s="4">
        <v>85</v>
      </c>
      <c r="S43">
        <v>2.98E-2</v>
      </c>
    </row>
    <row r="44" spans="2:19" ht="15" thickBot="1" x14ac:dyDescent="0.35">
      <c r="B44" s="5" t="s">
        <v>4</v>
      </c>
      <c r="C44" s="3" t="s">
        <v>654</v>
      </c>
      <c r="D44" s="2" t="s">
        <v>655</v>
      </c>
      <c r="G44" s="5" t="s">
        <v>4</v>
      </c>
      <c r="H44" s="3" t="s">
        <v>654</v>
      </c>
      <c r="I44" s="2" t="s">
        <v>655</v>
      </c>
      <c r="L44" s="5" t="s">
        <v>4</v>
      </c>
      <c r="M44" s="3" t="s">
        <v>654</v>
      </c>
      <c r="N44" s="2" t="s">
        <v>655</v>
      </c>
      <c r="R44" s="4">
        <v>86</v>
      </c>
      <c r="S44">
        <v>4.7700000000000006E-2</v>
      </c>
    </row>
    <row r="45" spans="2:19" x14ac:dyDescent="0.3">
      <c r="C45" s="4">
        <v>14</v>
      </c>
      <c r="D45">
        <v>7.85E-2</v>
      </c>
      <c r="H45" s="4">
        <v>14</v>
      </c>
      <c r="I45">
        <v>6.4799999999999996E-2</v>
      </c>
      <c r="M45" s="4">
        <v>14</v>
      </c>
      <c r="N45">
        <f>D45-I45</f>
        <v>1.3700000000000004E-2</v>
      </c>
      <c r="R45" s="6" t="s">
        <v>657</v>
      </c>
      <c r="S45" s="7">
        <f>AVERAGE(S5:S44)</f>
        <v>7.8499999999999993E-3</v>
      </c>
    </row>
    <row r="46" spans="2:19" x14ac:dyDescent="0.3">
      <c r="C46" s="4">
        <v>20</v>
      </c>
      <c r="D46">
        <v>0.13200000000000001</v>
      </c>
      <c r="H46" s="4">
        <v>20</v>
      </c>
      <c r="I46">
        <v>5.7799999999999997E-2</v>
      </c>
      <c r="M46" s="4">
        <v>20</v>
      </c>
      <c r="N46">
        <f>D46-I46</f>
        <v>7.4200000000000016E-2</v>
      </c>
      <c r="R46" s="6" t="s">
        <v>9</v>
      </c>
      <c r="S46" s="7">
        <f>STDEV(S5:S44)</f>
        <v>4.6313087257081567E-2</v>
      </c>
    </row>
    <row r="47" spans="2:19" x14ac:dyDescent="0.3">
      <c r="C47" s="4">
        <v>84</v>
      </c>
      <c r="D47">
        <v>5.3800000000000001E-2</v>
      </c>
      <c r="H47" s="4">
        <v>84</v>
      </c>
      <c r="I47">
        <v>5.5800000000000002E-2</v>
      </c>
      <c r="M47" s="4">
        <v>84</v>
      </c>
      <c r="N47">
        <f>D47-I47</f>
        <v>-2.0000000000000018E-3</v>
      </c>
      <c r="R47" s="6" t="s">
        <v>10</v>
      </c>
      <c r="S47" s="7">
        <f>STDEV(S5:S44)/SQRT(40)</f>
        <v>7.3227420603248937E-3</v>
      </c>
    </row>
    <row r="48" spans="2:19" x14ac:dyDescent="0.3">
      <c r="C48" s="4">
        <v>85</v>
      </c>
      <c r="D48">
        <v>5.2699999999999997E-2</v>
      </c>
      <c r="H48" s="4">
        <v>85</v>
      </c>
      <c r="I48">
        <v>6.6400000000000001E-2</v>
      </c>
      <c r="M48" s="4">
        <v>85</v>
      </c>
      <c r="N48">
        <f>D48-I48</f>
        <v>-1.3700000000000004E-2</v>
      </c>
    </row>
    <row r="49" spans="2:18" x14ac:dyDescent="0.3">
      <c r="C49" s="4">
        <v>86</v>
      </c>
      <c r="D49">
        <v>8.0100000000000005E-2</v>
      </c>
      <c r="H49" s="4">
        <v>86</v>
      </c>
      <c r="I49">
        <v>5.7599999999999998E-2</v>
      </c>
      <c r="M49" s="4">
        <v>86</v>
      </c>
      <c r="N49">
        <f>D49-I49</f>
        <v>2.2500000000000006E-2</v>
      </c>
      <c r="R49" s="7"/>
    </row>
    <row r="50" spans="2:18" x14ac:dyDescent="0.3">
      <c r="C50" s="6" t="s">
        <v>657</v>
      </c>
      <c r="D50" s="7">
        <f>AVERAGE(D45:D49)</f>
        <v>7.9420000000000018E-2</v>
      </c>
      <c r="H50" s="6" t="s">
        <v>657</v>
      </c>
      <c r="I50" s="7">
        <f>AVERAGE(I45:I49)</f>
        <v>6.0479999999999999E-2</v>
      </c>
      <c r="M50" s="6" t="s">
        <v>657</v>
      </c>
      <c r="N50" s="7">
        <f>AVERAGE(N45:N49)</f>
        <v>1.8940000000000005E-2</v>
      </c>
    </row>
    <row r="51" spans="2:18" x14ac:dyDescent="0.3">
      <c r="C51" s="6" t="s">
        <v>9</v>
      </c>
      <c r="D51" s="7">
        <f>STDEV(D45:D49)</f>
        <v>3.2157067652383943E-2</v>
      </c>
      <c r="H51" s="6" t="s">
        <v>9</v>
      </c>
      <c r="I51" s="7">
        <f>STDEV(I45:I49)</f>
        <v>4.7720016764456396E-3</v>
      </c>
      <c r="M51" s="6" t="s">
        <v>9</v>
      </c>
      <c r="N51" s="7">
        <f>STDEV(N45:N49)</f>
        <v>3.3902993968084889E-2</v>
      </c>
    </row>
    <row r="52" spans="2:18" x14ac:dyDescent="0.3">
      <c r="C52" s="6" t="s">
        <v>10</v>
      </c>
      <c r="D52" s="7">
        <f>STDEV(D45:D49)/SQRT(5)</f>
        <v>1.4381077845558013E-2</v>
      </c>
      <c r="H52" s="6" t="s">
        <v>10</v>
      </c>
      <c r="I52" s="7">
        <f>STDEV(I45:I49)/SQRT(5)</f>
        <v>2.1341040274550811E-3</v>
      </c>
      <c r="M52" s="6" t="s">
        <v>10</v>
      </c>
      <c r="N52" s="7">
        <f>STDEV(N45:N49)/SQRT(5)</f>
        <v>1.5161879830680628E-2</v>
      </c>
    </row>
    <row r="54" spans="2:18" ht="15" thickBot="1" x14ac:dyDescent="0.35">
      <c r="B54" s="5" t="s">
        <v>5</v>
      </c>
      <c r="C54" s="3" t="s">
        <v>654</v>
      </c>
      <c r="D54" s="2" t="s">
        <v>655</v>
      </c>
      <c r="G54" s="5" t="s">
        <v>5</v>
      </c>
      <c r="H54" s="3" t="s">
        <v>654</v>
      </c>
      <c r="I54" s="2" t="s">
        <v>655</v>
      </c>
      <c r="L54" s="5" t="s">
        <v>5</v>
      </c>
      <c r="M54" s="3" t="s">
        <v>654</v>
      </c>
      <c r="N54" s="2" t="s">
        <v>655</v>
      </c>
    </row>
    <row r="55" spans="2:18" x14ac:dyDescent="0.3">
      <c r="C55" s="4">
        <v>14</v>
      </c>
      <c r="D55">
        <v>8.2500000000000004E-2</v>
      </c>
      <c r="H55" s="4">
        <v>14</v>
      </c>
      <c r="I55">
        <v>6.3899999999999998E-2</v>
      </c>
      <c r="M55" s="4">
        <v>14</v>
      </c>
      <c r="N55">
        <f>D55-I55</f>
        <v>1.8600000000000005E-2</v>
      </c>
    </row>
    <row r="56" spans="2:18" x14ac:dyDescent="0.3">
      <c r="C56" s="4">
        <v>20</v>
      </c>
      <c r="D56">
        <v>0.14430000000000001</v>
      </c>
      <c r="H56" s="4">
        <v>20</v>
      </c>
      <c r="I56">
        <v>3.5099999999999999E-2</v>
      </c>
      <c r="M56" s="4">
        <v>20</v>
      </c>
      <c r="N56">
        <f>D56-I56</f>
        <v>0.10920000000000002</v>
      </c>
    </row>
    <row r="57" spans="2:18" x14ac:dyDescent="0.3">
      <c r="C57" s="4">
        <v>84</v>
      </c>
      <c r="D57">
        <v>3.6299999999999999E-2</v>
      </c>
      <c r="H57" s="4">
        <v>84</v>
      </c>
      <c r="I57">
        <v>1.6E-2</v>
      </c>
      <c r="M57" s="4">
        <v>84</v>
      </c>
      <c r="N57">
        <f>D57-I57</f>
        <v>2.0299999999999999E-2</v>
      </c>
    </row>
    <row r="58" spans="2:18" x14ac:dyDescent="0.3">
      <c r="C58" s="4">
        <v>85</v>
      </c>
      <c r="D58">
        <v>4.7899999999999998E-2</v>
      </c>
      <c r="H58" s="4">
        <v>85</v>
      </c>
      <c r="I58">
        <v>1.67E-2</v>
      </c>
      <c r="M58" s="4">
        <v>85</v>
      </c>
      <c r="N58">
        <f>D58-I58</f>
        <v>3.1199999999999999E-2</v>
      </c>
    </row>
    <row r="59" spans="2:18" x14ac:dyDescent="0.3">
      <c r="C59" s="4">
        <v>86</v>
      </c>
      <c r="D59">
        <v>8.4599999999999995E-2</v>
      </c>
      <c r="H59" s="4">
        <v>86</v>
      </c>
      <c r="I59">
        <v>5.0299999999999997E-2</v>
      </c>
      <c r="M59" s="4">
        <v>86</v>
      </c>
      <c r="N59">
        <f>D59-I59</f>
        <v>3.4299999999999997E-2</v>
      </c>
    </row>
    <row r="60" spans="2:18" x14ac:dyDescent="0.3">
      <c r="C60" s="6" t="s">
        <v>657</v>
      </c>
      <c r="D60" s="7">
        <f>AVERAGE(D55:D59)</f>
        <v>7.9119999999999996E-2</v>
      </c>
      <c r="H60" s="6" t="s">
        <v>657</v>
      </c>
      <c r="I60" s="7">
        <f>AVERAGE(I55:I59)</f>
        <v>3.6400000000000002E-2</v>
      </c>
      <c r="M60" s="6" t="s">
        <v>657</v>
      </c>
      <c r="N60" s="7">
        <f>AVERAGE(N55:N59)</f>
        <v>4.2720000000000001E-2</v>
      </c>
    </row>
    <row r="61" spans="2:18" x14ac:dyDescent="0.3">
      <c r="C61" s="6" t="s">
        <v>9</v>
      </c>
      <c r="D61" s="7">
        <f>STDEV(D55:D59)</f>
        <v>4.2125194361569425E-2</v>
      </c>
      <c r="H61" s="6" t="s">
        <v>9</v>
      </c>
      <c r="I61" s="7">
        <f>STDEV(I55:I59)</f>
        <v>2.0948746979234815E-2</v>
      </c>
      <c r="M61" s="6" t="s">
        <v>9</v>
      </c>
      <c r="N61" s="7">
        <f>STDEV(N55:N59)</f>
        <v>3.7774422563422463E-2</v>
      </c>
    </row>
    <row r="62" spans="2:18" x14ac:dyDescent="0.3">
      <c r="C62" s="6" t="s">
        <v>10</v>
      </c>
      <c r="D62" s="7">
        <f>STDEV(D55:D59)/SQRT(5)</f>
        <v>1.8838959631572016E-2</v>
      </c>
      <c r="H62" s="6" t="s">
        <v>10</v>
      </c>
      <c r="I62" s="7">
        <f>STDEV(I55:I59)/SQRT(5)</f>
        <v>9.3685644578024845E-3</v>
      </c>
      <c r="M62" s="6" t="s">
        <v>10</v>
      </c>
      <c r="N62" s="7">
        <f>STDEV(N55:N59)/SQRT(5)</f>
        <v>1.6893235332522898E-2</v>
      </c>
    </row>
    <row r="64" spans="2:18" ht="15" thickBot="1" x14ac:dyDescent="0.35">
      <c r="B64" s="5" t="s">
        <v>6</v>
      </c>
      <c r="C64" s="3" t="s">
        <v>654</v>
      </c>
      <c r="D64" s="2" t="s">
        <v>655</v>
      </c>
      <c r="G64" s="5" t="s">
        <v>6</v>
      </c>
      <c r="H64" s="3" t="s">
        <v>654</v>
      </c>
      <c r="I64" s="2" t="s">
        <v>655</v>
      </c>
      <c r="L64" s="5" t="s">
        <v>6</v>
      </c>
      <c r="M64" s="3" t="s">
        <v>654</v>
      </c>
      <c r="N64" s="2" t="s">
        <v>655</v>
      </c>
    </row>
    <row r="65" spans="2:14" x14ac:dyDescent="0.3">
      <c r="C65" s="4">
        <v>14</v>
      </c>
      <c r="D65">
        <v>4.4699999999999997E-2</v>
      </c>
      <c r="H65" s="4">
        <v>14</v>
      </c>
      <c r="I65">
        <v>3.7400000000000003E-2</v>
      </c>
      <c r="M65" s="4">
        <v>14</v>
      </c>
      <c r="N65">
        <f>D65-I65</f>
        <v>7.299999999999994E-3</v>
      </c>
    </row>
    <row r="66" spans="2:14" x14ac:dyDescent="0.3">
      <c r="C66" s="4">
        <v>20</v>
      </c>
      <c r="D66">
        <v>0.1394</v>
      </c>
      <c r="H66" s="4">
        <v>20</v>
      </c>
      <c r="I66">
        <v>2.29E-2</v>
      </c>
      <c r="M66" s="4">
        <v>20</v>
      </c>
      <c r="N66">
        <f>D66-I66</f>
        <v>0.11649999999999999</v>
      </c>
    </row>
    <row r="67" spans="2:14" x14ac:dyDescent="0.3">
      <c r="C67" s="4">
        <v>84</v>
      </c>
      <c r="D67">
        <v>3.56E-2</v>
      </c>
      <c r="H67" s="4">
        <v>84</v>
      </c>
      <c r="I67">
        <v>1.7600000000000001E-2</v>
      </c>
      <c r="M67" s="4">
        <v>84</v>
      </c>
      <c r="N67">
        <f>D67-I67</f>
        <v>1.7999999999999999E-2</v>
      </c>
    </row>
    <row r="68" spans="2:14" x14ac:dyDescent="0.3">
      <c r="C68" s="4">
        <v>85</v>
      </c>
      <c r="D68">
        <v>2.8500000000000001E-2</v>
      </c>
      <c r="H68" s="4">
        <v>85</v>
      </c>
      <c r="I68">
        <v>1.89E-2</v>
      </c>
      <c r="M68" s="4">
        <v>85</v>
      </c>
      <c r="N68">
        <f>D68-I68</f>
        <v>9.6000000000000009E-3</v>
      </c>
    </row>
    <row r="69" spans="2:14" x14ac:dyDescent="0.3">
      <c r="C69" s="4">
        <v>86</v>
      </c>
      <c r="D69">
        <v>1.2999999999999999E-3</v>
      </c>
      <c r="H69" s="4">
        <v>86</v>
      </c>
      <c r="I69">
        <v>6.25E-2</v>
      </c>
      <c r="M69" s="4">
        <v>86</v>
      </c>
      <c r="N69">
        <f>D69-I69</f>
        <v>-6.1199999999999997E-2</v>
      </c>
    </row>
    <row r="70" spans="2:14" x14ac:dyDescent="0.3">
      <c r="C70" s="6" t="s">
        <v>657</v>
      </c>
      <c r="D70" s="7">
        <f>AVERAGE(D65:D69)</f>
        <v>4.9899999999999993E-2</v>
      </c>
      <c r="H70" s="6" t="s">
        <v>657</v>
      </c>
      <c r="I70" s="7">
        <f>AVERAGE(I65:I69)</f>
        <v>3.1859999999999999E-2</v>
      </c>
      <c r="M70" s="6" t="s">
        <v>657</v>
      </c>
      <c r="N70" s="7">
        <f>AVERAGE(N65:N69)</f>
        <v>1.8039999999999994E-2</v>
      </c>
    </row>
    <row r="71" spans="2:14" x14ac:dyDescent="0.3">
      <c r="C71" s="6" t="s">
        <v>9</v>
      </c>
      <c r="D71" s="7">
        <f>STDEV(D65:D69)</f>
        <v>5.258730835477321E-2</v>
      </c>
      <c r="H71" s="6" t="s">
        <v>9</v>
      </c>
      <c r="I71" s="7">
        <f>STDEV(I65:I69)</f>
        <v>1.8848686956920904E-2</v>
      </c>
      <c r="M71" s="6" t="s">
        <v>9</v>
      </c>
      <c r="N71" s="7">
        <f>STDEV(N65:N69)</f>
        <v>6.3560860598327329E-2</v>
      </c>
    </row>
    <row r="72" spans="2:14" x14ac:dyDescent="0.3">
      <c r="C72" s="6" t="s">
        <v>10</v>
      </c>
      <c r="D72" s="7">
        <f>STDEV(D65:D69)/SQRT(5)</f>
        <v>2.3517759247003105E-2</v>
      </c>
      <c r="H72" s="6" t="s">
        <v>10</v>
      </c>
      <c r="I72" s="7">
        <f>STDEV(I65:I69)/SQRT(5)</f>
        <v>8.4293890644577575E-3</v>
      </c>
      <c r="M72" s="6" t="s">
        <v>10</v>
      </c>
      <c r="N72" s="7">
        <f>STDEV(N65:N69)/SQRT(5)</f>
        <v>2.842528100124957E-2</v>
      </c>
    </row>
    <row r="74" spans="2:14" ht="15" thickBot="1" x14ac:dyDescent="0.35">
      <c r="B74" s="5" t="s">
        <v>7</v>
      </c>
      <c r="C74" s="3" t="s">
        <v>654</v>
      </c>
      <c r="D74" s="2" t="s">
        <v>655</v>
      </c>
      <c r="G74" s="5" t="s">
        <v>7</v>
      </c>
      <c r="H74" s="3" t="s">
        <v>654</v>
      </c>
      <c r="I74" s="2" t="s">
        <v>655</v>
      </c>
      <c r="L74" s="5" t="s">
        <v>7</v>
      </c>
      <c r="M74" s="3" t="s">
        <v>654</v>
      </c>
      <c r="N74" s="2" t="s">
        <v>655</v>
      </c>
    </row>
    <row r="75" spans="2:14" x14ac:dyDescent="0.3">
      <c r="C75" s="4">
        <v>14</v>
      </c>
      <c r="D75">
        <v>9.4100000000000003E-2</v>
      </c>
      <c r="H75" s="4">
        <v>14</v>
      </c>
      <c r="I75">
        <v>4.5999999999999999E-2</v>
      </c>
      <c r="M75" s="4">
        <v>14</v>
      </c>
      <c r="N75">
        <f>D75-I75</f>
        <v>4.8100000000000004E-2</v>
      </c>
    </row>
    <row r="76" spans="2:14" x14ac:dyDescent="0.3">
      <c r="C76" s="4">
        <v>20</v>
      </c>
      <c r="D76">
        <v>9.2100000000000001E-2</v>
      </c>
      <c r="H76" s="4">
        <v>20</v>
      </c>
      <c r="I76">
        <v>4.3099999999999999E-2</v>
      </c>
      <c r="M76" s="4">
        <v>20</v>
      </c>
      <c r="N76">
        <f>D76-I76</f>
        <v>4.9000000000000002E-2</v>
      </c>
    </row>
    <row r="77" spans="2:14" x14ac:dyDescent="0.3">
      <c r="C77" s="4">
        <v>84</v>
      </c>
      <c r="D77">
        <v>2.52E-2</v>
      </c>
      <c r="H77" s="4">
        <v>84</v>
      </c>
      <c r="I77">
        <v>1.0200000000000001E-2</v>
      </c>
      <c r="M77" s="4">
        <v>84</v>
      </c>
      <c r="N77">
        <f>D77-I77</f>
        <v>1.4999999999999999E-2</v>
      </c>
    </row>
    <row r="78" spans="2:14" x14ac:dyDescent="0.3">
      <c r="C78" s="4">
        <v>85</v>
      </c>
      <c r="D78">
        <v>3.8199999999999998E-2</v>
      </c>
      <c r="H78" s="4">
        <v>85</v>
      </c>
      <c r="I78">
        <v>8.3999999999999995E-3</v>
      </c>
      <c r="M78" s="4">
        <v>85</v>
      </c>
      <c r="N78">
        <f>D78-I78</f>
        <v>2.98E-2</v>
      </c>
    </row>
    <row r="79" spans="2:14" x14ac:dyDescent="0.3">
      <c r="C79" s="4">
        <v>86</v>
      </c>
      <c r="D79">
        <v>8.6400000000000005E-2</v>
      </c>
      <c r="H79" s="4">
        <v>86</v>
      </c>
      <c r="I79">
        <v>3.8699999999999998E-2</v>
      </c>
      <c r="M79" s="4">
        <v>86</v>
      </c>
      <c r="N79">
        <f>D79-I79</f>
        <v>4.7700000000000006E-2</v>
      </c>
    </row>
    <row r="80" spans="2:14" x14ac:dyDescent="0.3">
      <c r="C80" s="6" t="s">
        <v>657</v>
      </c>
      <c r="D80" s="7">
        <f>AVERAGE(D75:D79)</f>
        <v>6.7199999999999996E-2</v>
      </c>
      <c r="H80" s="6" t="s">
        <v>657</v>
      </c>
      <c r="I80" s="7">
        <f>AVERAGE(I75:I79)</f>
        <v>2.928E-2</v>
      </c>
      <c r="M80" s="6" t="s">
        <v>657</v>
      </c>
      <c r="N80" s="7">
        <f>AVERAGE(N75:N79)</f>
        <v>3.7919999999999995E-2</v>
      </c>
    </row>
    <row r="81" spans="2:14" x14ac:dyDescent="0.3">
      <c r="C81" s="6" t="s">
        <v>9</v>
      </c>
      <c r="D81" s="7">
        <f>STDEV(D75:D79)</f>
        <v>3.2852929854124135E-2</v>
      </c>
      <c r="H81" s="6" t="s">
        <v>9</v>
      </c>
      <c r="I81" s="7">
        <f>STDEV(I75:I79)</f>
        <v>1.8434397196545365E-2</v>
      </c>
      <c r="M81" s="6" t="s">
        <v>9</v>
      </c>
      <c r="N81" s="7">
        <f>STDEV(N75:N79)</f>
        <v>1.5110493042915589E-2</v>
      </c>
    </row>
    <row r="82" spans="2:14" x14ac:dyDescent="0.3">
      <c r="C82" s="6" t="s">
        <v>10</v>
      </c>
      <c r="D82" s="7">
        <f>STDEV(D75:D79)/SQRT(5)</f>
        <v>1.4692276882770763E-2</v>
      </c>
      <c r="H82" s="6" t="s">
        <v>10</v>
      </c>
      <c r="I82" s="7">
        <f>STDEV(I75:I79)/SQRT(5)</f>
        <v>8.2441130511413975E-3</v>
      </c>
      <c r="M82" s="6" t="s">
        <v>10</v>
      </c>
      <c r="N82" s="7">
        <f>STDEV(N75:N79)/SQRT(5)</f>
        <v>6.7576179234993799E-3</v>
      </c>
    </row>
    <row r="86" spans="2:14" x14ac:dyDescent="0.3">
      <c r="C86" s="7" t="s">
        <v>668</v>
      </c>
      <c r="H86" s="7" t="s">
        <v>534</v>
      </c>
      <c r="M86" s="7" t="s">
        <v>667</v>
      </c>
    </row>
    <row r="87" spans="2:14" x14ac:dyDescent="0.3">
      <c r="C87" s="7" t="s">
        <v>655</v>
      </c>
      <c r="H87" s="7" t="s">
        <v>655</v>
      </c>
      <c r="M87" s="7" t="s">
        <v>655</v>
      </c>
    </row>
    <row r="88" spans="2:14" x14ac:dyDescent="0.3">
      <c r="C88" s="9" t="s">
        <v>657</v>
      </c>
      <c r="D88" s="8" t="s">
        <v>10</v>
      </c>
      <c r="H88" s="9" t="s">
        <v>657</v>
      </c>
      <c r="I88" s="8" t="s">
        <v>10</v>
      </c>
      <c r="M88" s="9" t="s">
        <v>657</v>
      </c>
      <c r="N88" s="8" t="s">
        <v>10</v>
      </c>
    </row>
    <row r="89" spans="2:14" x14ac:dyDescent="0.3">
      <c r="B89">
        <v>5</v>
      </c>
      <c r="C89" s="10">
        <f>D10</f>
        <v>4.9179999999999995E-2</v>
      </c>
      <c r="D89">
        <f>D12</f>
        <v>1.4165288560421209E-2</v>
      </c>
      <c r="G89">
        <v>5</v>
      </c>
      <c r="H89" s="10">
        <f>I10</f>
        <v>3.8379999999999997E-2</v>
      </c>
      <c r="I89">
        <f>I12</f>
        <v>1.099269757611843E-2</v>
      </c>
      <c r="L89">
        <v>5</v>
      </c>
      <c r="M89" s="10">
        <f>N10</f>
        <v>1.0800000000000001E-2</v>
      </c>
      <c r="N89">
        <f>N12</f>
        <v>1.8631532411479201E-2</v>
      </c>
    </row>
    <row r="90" spans="2:14" x14ac:dyDescent="0.3">
      <c r="B90">
        <v>10</v>
      </c>
      <c r="C90" s="10">
        <f>D20</f>
        <v>4.9280000000000004E-2</v>
      </c>
      <c r="D90">
        <f>D22</f>
        <v>8.8330289255724743E-3</v>
      </c>
      <c r="G90">
        <v>10</v>
      </c>
      <c r="H90" s="10">
        <f>I20</f>
        <v>8.6120000000000002E-2</v>
      </c>
      <c r="I90">
        <f>I22</f>
        <v>1.9046821257102192E-2</v>
      </c>
      <c r="L90">
        <v>10</v>
      </c>
      <c r="M90" s="10">
        <f>N20</f>
        <v>-3.6839999999999998E-2</v>
      </c>
      <c r="N90">
        <f>N22</f>
        <v>2.2273360770211574E-2</v>
      </c>
    </row>
    <row r="91" spans="2:14" x14ac:dyDescent="0.3">
      <c r="B91">
        <v>15</v>
      </c>
      <c r="C91" s="10">
        <f>D30</f>
        <v>4.7840000000000001E-2</v>
      </c>
      <c r="D91">
        <f>D32</f>
        <v>4.1461548451547387E-3</v>
      </c>
      <c r="G91">
        <v>15</v>
      </c>
      <c r="H91" s="10">
        <f>I30</f>
        <v>6.5939999999999999E-2</v>
      </c>
      <c r="I91">
        <f>I32</f>
        <v>3.1573089807619388E-3</v>
      </c>
      <c r="L91">
        <v>15</v>
      </c>
      <c r="M91" s="10">
        <f>N30</f>
        <v>-1.8099999999999998E-2</v>
      </c>
      <c r="N91">
        <f>N32</f>
        <v>2.9163333142835394E-3</v>
      </c>
    </row>
    <row r="92" spans="2:14" x14ac:dyDescent="0.3">
      <c r="B92">
        <v>20</v>
      </c>
      <c r="C92" s="10">
        <f>D40</f>
        <v>4.8860000000000001E-2</v>
      </c>
      <c r="D92">
        <f>D42</f>
        <v>1.2873911604481368E-2</v>
      </c>
      <c r="G92">
        <v>20</v>
      </c>
      <c r="H92" s="10">
        <f>I40</f>
        <v>5.9540000000000003E-2</v>
      </c>
      <c r="I92">
        <f>I42</f>
        <v>1.7280758085222992E-2</v>
      </c>
      <c r="L92">
        <v>20</v>
      </c>
      <c r="M92" s="10">
        <f>N40</f>
        <v>-1.068E-2</v>
      </c>
      <c r="N92">
        <f>N42</f>
        <v>2.4889543989394417E-2</v>
      </c>
    </row>
    <row r="93" spans="2:14" x14ac:dyDescent="0.3">
      <c r="B93">
        <v>25</v>
      </c>
      <c r="C93" s="10">
        <f>D50</f>
        <v>7.9420000000000018E-2</v>
      </c>
      <c r="D93">
        <f>D52</f>
        <v>1.4381077845558013E-2</v>
      </c>
      <c r="G93">
        <v>25</v>
      </c>
      <c r="H93" s="10">
        <f>I50</f>
        <v>6.0479999999999999E-2</v>
      </c>
      <c r="I93">
        <f>I52</f>
        <v>2.1341040274550811E-3</v>
      </c>
      <c r="L93">
        <v>25</v>
      </c>
      <c r="M93" s="10">
        <f>N50</f>
        <v>1.8940000000000005E-2</v>
      </c>
      <c r="N93">
        <f>N52</f>
        <v>1.5161879830680628E-2</v>
      </c>
    </row>
    <row r="94" spans="2:14" x14ac:dyDescent="0.3">
      <c r="B94">
        <v>30</v>
      </c>
      <c r="C94" s="10">
        <f>D60</f>
        <v>7.9119999999999996E-2</v>
      </c>
      <c r="D94">
        <f>D62</f>
        <v>1.8838959631572016E-2</v>
      </c>
      <c r="G94">
        <v>30</v>
      </c>
      <c r="H94" s="10">
        <f>I60</f>
        <v>3.6400000000000002E-2</v>
      </c>
      <c r="I94">
        <f>I62</f>
        <v>9.3685644578024845E-3</v>
      </c>
      <c r="L94">
        <v>30</v>
      </c>
      <c r="M94" s="10">
        <f>N60</f>
        <v>4.2720000000000001E-2</v>
      </c>
      <c r="N94">
        <f>N62</f>
        <v>1.6893235332522898E-2</v>
      </c>
    </row>
    <row r="95" spans="2:14" x14ac:dyDescent="0.3">
      <c r="B95">
        <v>35</v>
      </c>
      <c r="C95" s="10">
        <f>D70</f>
        <v>4.9899999999999993E-2</v>
      </c>
      <c r="D95">
        <f>D72</f>
        <v>2.3517759247003105E-2</v>
      </c>
      <c r="G95">
        <v>35</v>
      </c>
      <c r="H95" s="10">
        <f>I70</f>
        <v>3.1859999999999999E-2</v>
      </c>
      <c r="I95">
        <f>I72</f>
        <v>8.4293890644577575E-3</v>
      </c>
      <c r="L95">
        <v>35</v>
      </c>
      <c r="M95" s="10">
        <f>N70</f>
        <v>1.8039999999999994E-2</v>
      </c>
      <c r="N95">
        <f>N72</f>
        <v>2.842528100124957E-2</v>
      </c>
    </row>
    <row r="96" spans="2:14" x14ac:dyDescent="0.3">
      <c r="B96">
        <v>40</v>
      </c>
      <c r="C96" s="10">
        <f>D80</f>
        <v>6.7199999999999996E-2</v>
      </c>
      <c r="D96">
        <f>D82</f>
        <v>1.4692276882770763E-2</v>
      </c>
      <c r="G96">
        <v>40</v>
      </c>
      <c r="H96" s="10">
        <f>I80</f>
        <v>2.928E-2</v>
      </c>
      <c r="I96">
        <f>I82</f>
        <v>8.2441130511413975E-3</v>
      </c>
      <c r="L96">
        <v>40</v>
      </c>
      <c r="M96" s="10">
        <f>N80</f>
        <v>3.7919999999999995E-2</v>
      </c>
      <c r="N96">
        <f>N82</f>
        <v>6.7576179234993799E-3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74"/>
  <sheetViews>
    <sheetView topLeftCell="A2"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</cols>
  <sheetData>
    <row r="2" spans="1:9" ht="19.8" x14ac:dyDescent="0.4">
      <c r="A2" s="1" t="s">
        <v>682</v>
      </c>
      <c r="B2" s="1"/>
    </row>
    <row r="4" spans="1: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</row>
    <row r="5" spans="1:9" x14ac:dyDescent="0.3">
      <c r="C5" s="4">
        <v>15</v>
      </c>
      <c r="D5" t="s">
        <v>536</v>
      </c>
      <c r="H5" s="4">
        <v>15</v>
      </c>
      <c r="I5" t="s">
        <v>537</v>
      </c>
    </row>
    <row r="6" spans="1:9" x14ac:dyDescent="0.3">
      <c r="C6" s="4">
        <v>22</v>
      </c>
      <c r="D6" t="s">
        <v>551</v>
      </c>
      <c r="H6" s="4">
        <v>22</v>
      </c>
      <c r="I6" t="s">
        <v>552</v>
      </c>
    </row>
    <row r="7" spans="1:9" x14ac:dyDescent="0.3">
      <c r="C7" s="4">
        <v>31</v>
      </c>
      <c r="D7" t="s">
        <v>567</v>
      </c>
      <c r="H7" s="4">
        <v>31</v>
      </c>
      <c r="I7" t="s">
        <v>568</v>
      </c>
    </row>
    <row r="8" spans="1:9" x14ac:dyDescent="0.3">
      <c r="C8" s="4">
        <v>32</v>
      </c>
      <c r="D8" t="s">
        <v>583</v>
      </c>
      <c r="H8" s="4">
        <v>32</v>
      </c>
      <c r="I8" t="s">
        <v>584</v>
      </c>
    </row>
    <row r="9" spans="1:9" x14ac:dyDescent="0.3">
      <c r="C9" s="4">
        <v>36</v>
      </c>
      <c r="D9" t="s">
        <v>599</v>
      </c>
      <c r="H9" s="4">
        <v>36</v>
      </c>
      <c r="I9" t="s">
        <v>600</v>
      </c>
    </row>
    <row r="10" spans="1:9" x14ac:dyDescent="0.3">
      <c r="C10" s="4">
        <v>46</v>
      </c>
      <c r="D10" t="s">
        <v>615</v>
      </c>
      <c r="H10" s="4">
        <v>46</v>
      </c>
      <c r="I10" t="s">
        <v>616</v>
      </c>
    </row>
    <row r="11" spans="1:9" x14ac:dyDescent="0.3">
      <c r="C11" s="4">
        <v>48</v>
      </c>
      <c r="D11" t="s">
        <v>631</v>
      </c>
      <c r="H11" s="4">
        <v>48</v>
      </c>
      <c r="I11" t="s">
        <v>632</v>
      </c>
    </row>
    <row r="13" spans="1:9" ht="15" thickBot="1" x14ac:dyDescent="0.35">
      <c r="B13" s="5" t="s">
        <v>1</v>
      </c>
      <c r="C13" s="3" t="s">
        <v>654</v>
      </c>
      <c r="D13" s="2" t="s">
        <v>655</v>
      </c>
      <c r="G13" s="5" t="s">
        <v>1</v>
      </c>
      <c r="H13" s="3" t="s">
        <v>654</v>
      </c>
      <c r="I13" s="2" t="s">
        <v>655</v>
      </c>
    </row>
    <row r="14" spans="1:9" x14ac:dyDescent="0.3">
      <c r="C14" s="4">
        <v>15</v>
      </c>
      <c r="D14" t="s">
        <v>538</v>
      </c>
      <c r="H14" s="4">
        <v>15</v>
      </c>
      <c r="I14" t="s">
        <v>539</v>
      </c>
    </row>
    <row r="15" spans="1:9" x14ac:dyDescent="0.3">
      <c r="C15" s="4">
        <v>22</v>
      </c>
      <c r="D15" t="s">
        <v>553</v>
      </c>
      <c r="H15" s="4">
        <v>22</v>
      </c>
      <c r="I15" t="s">
        <v>554</v>
      </c>
    </row>
    <row r="16" spans="1:9" x14ac:dyDescent="0.3">
      <c r="C16" s="4">
        <v>31</v>
      </c>
      <c r="D16" t="s">
        <v>569</v>
      </c>
      <c r="H16" s="4">
        <v>31</v>
      </c>
      <c r="I16" t="s">
        <v>570</v>
      </c>
    </row>
    <row r="17" spans="2:9" x14ac:dyDescent="0.3">
      <c r="C17" s="4">
        <v>32</v>
      </c>
      <c r="D17" t="s">
        <v>585</v>
      </c>
      <c r="H17" s="4">
        <v>32</v>
      </c>
      <c r="I17" t="s">
        <v>586</v>
      </c>
    </row>
    <row r="18" spans="2:9" x14ac:dyDescent="0.3">
      <c r="C18" s="4">
        <v>36</v>
      </c>
      <c r="D18" t="s">
        <v>601</v>
      </c>
      <c r="H18" s="4">
        <v>36</v>
      </c>
      <c r="I18" t="s">
        <v>602</v>
      </c>
    </row>
    <row r="19" spans="2:9" x14ac:dyDescent="0.3">
      <c r="C19" s="4">
        <v>46</v>
      </c>
      <c r="D19" t="s">
        <v>617</v>
      </c>
      <c r="H19" s="4">
        <v>46</v>
      </c>
      <c r="I19" t="s">
        <v>618</v>
      </c>
    </row>
    <row r="20" spans="2:9" x14ac:dyDescent="0.3">
      <c r="C20" s="4">
        <v>48</v>
      </c>
      <c r="D20" t="s">
        <v>633</v>
      </c>
      <c r="H20" s="4">
        <v>48</v>
      </c>
      <c r="I20" t="s">
        <v>634</v>
      </c>
    </row>
    <row r="22" spans="2:9" ht="15" thickBot="1" x14ac:dyDescent="0.35">
      <c r="B22" s="5" t="s">
        <v>2</v>
      </c>
      <c r="C22" s="3" t="s">
        <v>654</v>
      </c>
      <c r="D22" s="2" t="s">
        <v>655</v>
      </c>
      <c r="G22" s="5" t="s">
        <v>2</v>
      </c>
      <c r="H22" s="3" t="s">
        <v>654</v>
      </c>
      <c r="I22" s="2" t="s">
        <v>655</v>
      </c>
    </row>
    <row r="23" spans="2:9" x14ac:dyDescent="0.3">
      <c r="C23" s="4">
        <v>15</v>
      </c>
      <c r="D23" t="s">
        <v>540</v>
      </c>
      <c r="H23" s="4">
        <v>15</v>
      </c>
      <c r="I23" t="s">
        <v>541</v>
      </c>
    </row>
    <row r="24" spans="2:9" x14ac:dyDescent="0.3">
      <c r="C24" s="4">
        <v>22</v>
      </c>
      <c r="D24" t="s">
        <v>555</v>
      </c>
      <c r="H24" s="4">
        <v>22</v>
      </c>
      <c r="I24" t="s">
        <v>556</v>
      </c>
    </row>
    <row r="25" spans="2:9" x14ac:dyDescent="0.3">
      <c r="C25" s="4">
        <v>31</v>
      </c>
      <c r="D25" t="s">
        <v>571</v>
      </c>
      <c r="H25" s="4">
        <v>31</v>
      </c>
      <c r="I25" t="s">
        <v>572</v>
      </c>
    </row>
    <row r="26" spans="2:9" x14ac:dyDescent="0.3">
      <c r="C26" s="4">
        <v>32</v>
      </c>
      <c r="D26" t="s">
        <v>587</v>
      </c>
      <c r="H26" s="4">
        <v>32</v>
      </c>
      <c r="I26" t="s">
        <v>588</v>
      </c>
    </row>
    <row r="27" spans="2:9" x14ac:dyDescent="0.3">
      <c r="C27" s="4">
        <v>36</v>
      </c>
      <c r="D27" t="s">
        <v>603</v>
      </c>
      <c r="H27" s="4">
        <v>36</v>
      </c>
      <c r="I27" t="s">
        <v>604</v>
      </c>
    </row>
    <row r="28" spans="2:9" x14ac:dyDescent="0.3">
      <c r="C28" s="4">
        <v>46</v>
      </c>
      <c r="D28" t="s">
        <v>619</v>
      </c>
      <c r="H28" s="4">
        <v>46</v>
      </c>
      <c r="I28" t="s">
        <v>620</v>
      </c>
    </row>
    <row r="29" spans="2:9" x14ac:dyDescent="0.3">
      <c r="C29" s="4">
        <v>48</v>
      </c>
      <c r="D29" t="s">
        <v>635</v>
      </c>
      <c r="H29" s="4">
        <v>48</v>
      </c>
      <c r="I29" t="s">
        <v>636</v>
      </c>
    </row>
    <row r="31" spans="2:9" ht="15" thickBot="1" x14ac:dyDescent="0.35">
      <c r="B31" s="5" t="s">
        <v>3</v>
      </c>
      <c r="C31" s="3" t="s">
        <v>654</v>
      </c>
      <c r="D31" s="2" t="s">
        <v>655</v>
      </c>
      <c r="G31" s="5" t="s">
        <v>3</v>
      </c>
      <c r="H31" s="3" t="s">
        <v>654</v>
      </c>
      <c r="I31" s="2" t="s">
        <v>655</v>
      </c>
    </row>
    <row r="32" spans="2:9" x14ac:dyDescent="0.3">
      <c r="C32" s="4">
        <v>15</v>
      </c>
      <c r="D32" t="s">
        <v>542</v>
      </c>
      <c r="H32" s="4">
        <v>15</v>
      </c>
      <c r="I32" t="s">
        <v>543</v>
      </c>
    </row>
    <row r="33" spans="2:9" x14ac:dyDescent="0.3">
      <c r="C33" s="4">
        <v>22</v>
      </c>
      <c r="D33" t="s">
        <v>557</v>
      </c>
      <c r="H33" s="4">
        <v>22</v>
      </c>
      <c r="I33" t="s">
        <v>558</v>
      </c>
    </row>
    <row r="34" spans="2:9" x14ac:dyDescent="0.3">
      <c r="C34" s="4">
        <v>31</v>
      </c>
      <c r="D34" t="s">
        <v>573</v>
      </c>
      <c r="H34" s="4">
        <v>31</v>
      </c>
      <c r="I34" t="s">
        <v>574</v>
      </c>
    </row>
    <row r="35" spans="2:9" x14ac:dyDescent="0.3">
      <c r="C35" s="4">
        <v>32</v>
      </c>
      <c r="D35" t="s">
        <v>589</v>
      </c>
      <c r="H35" s="4">
        <v>32</v>
      </c>
      <c r="I35" t="s">
        <v>590</v>
      </c>
    </row>
    <row r="36" spans="2:9" x14ac:dyDescent="0.3">
      <c r="C36" s="4">
        <v>36</v>
      </c>
      <c r="D36" t="s">
        <v>605</v>
      </c>
      <c r="H36" s="4">
        <v>36</v>
      </c>
      <c r="I36" t="s">
        <v>606</v>
      </c>
    </row>
    <row r="37" spans="2:9" x14ac:dyDescent="0.3">
      <c r="C37" s="4">
        <v>46</v>
      </c>
      <c r="D37" t="s">
        <v>621</v>
      </c>
      <c r="H37" s="4">
        <v>46</v>
      </c>
      <c r="I37" t="s">
        <v>622</v>
      </c>
    </row>
    <row r="38" spans="2:9" x14ac:dyDescent="0.3">
      <c r="C38" s="4">
        <v>48</v>
      </c>
      <c r="D38" t="s">
        <v>637</v>
      </c>
      <c r="H38" s="4">
        <v>48</v>
      </c>
      <c r="I38" t="s">
        <v>638</v>
      </c>
    </row>
    <row r="40" spans="2:9" ht="15" thickBot="1" x14ac:dyDescent="0.35">
      <c r="B40" s="5" t="s">
        <v>4</v>
      </c>
      <c r="C40" s="3" t="s">
        <v>654</v>
      </c>
      <c r="D40" s="2" t="s">
        <v>655</v>
      </c>
      <c r="G40" s="5" t="s">
        <v>4</v>
      </c>
      <c r="H40" s="3" t="s">
        <v>654</v>
      </c>
      <c r="I40" s="2" t="s">
        <v>655</v>
      </c>
    </row>
    <row r="41" spans="2:9" x14ac:dyDescent="0.3">
      <c r="C41" s="4">
        <v>15</v>
      </c>
      <c r="D41" t="s">
        <v>544</v>
      </c>
      <c r="H41" s="4">
        <v>15</v>
      </c>
      <c r="I41" t="s">
        <v>545</v>
      </c>
    </row>
    <row r="42" spans="2:9" x14ac:dyDescent="0.3">
      <c r="C42" s="4">
        <v>22</v>
      </c>
      <c r="D42" t="s">
        <v>559</v>
      </c>
      <c r="H42" s="4">
        <v>22</v>
      </c>
      <c r="I42" t="s">
        <v>560</v>
      </c>
    </row>
    <row r="43" spans="2:9" x14ac:dyDescent="0.3">
      <c r="C43" s="4">
        <v>31</v>
      </c>
      <c r="D43" t="s">
        <v>575</v>
      </c>
      <c r="H43" s="4">
        <v>31</v>
      </c>
      <c r="I43" t="s">
        <v>576</v>
      </c>
    </row>
    <row r="44" spans="2:9" x14ac:dyDescent="0.3">
      <c r="C44" s="4">
        <v>32</v>
      </c>
      <c r="D44" t="s">
        <v>591</v>
      </c>
      <c r="H44" s="4">
        <v>32</v>
      </c>
      <c r="I44" t="s">
        <v>592</v>
      </c>
    </row>
    <row r="45" spans="2:9" x14ac:dyDescent="0.3">
      <c r="C45" s="4">
        <v>36</v>
      </c>
      <c r="D45" t="s">
        <v>607</v>
      </c>
      <c r="H45" s="4">
        <v>36</v>
      </c>
      <c r="I45" t="s">
        <v>608</v>
      </c>
    </row>
    <row r="46" spans="2:9" x14ac:dyDescent="0.3">
      <c r="C46" s="4">
        <v>46</v>
      </c>
      <c r="D46" t="s">
        <v>623</v>
      </c>
      <c r="H46" s="4">
        <v>46</v>
      </c>
      <c r="I46" t="s">
        <v>624</v>
      </c>
    </row>
    <row r="47" spans="2:9" x14ac:dyDescent="0.3">
      <c r="C47" s="4">
        <v>48</v>
      </c>
      <c r="D47" t="s">
        <v>639</v>
      </c>
      <c r="H47" s="4">
        <v>48</v>
      </c>
      <c r="I47" t="s">
        <v>640</v>
      </c>
    </row>
    <row r="49" spans="2:9" ht="15" thickBot="1" x14ac:dyDescent="0.35">
      <c r="B49" s="5" t="s">
        <v>5</v>
      </c>
      <c r="C49" s="3" t="s">
        <v>654</v>
      </c>
      <c r="D49" s="2" t="s">
        <v>655</v>
      </c>
      <c r="G49" s="5" t="s">
        <v>5</v>
      </c>
      <c r="H49" s="3" t="s">
        <v>654</v>
      </c>
      <c r="I49" s="2" t="s">
        <v>655</v>
      </c>
    </row>
    <row r="50" spans="2:9" x14ac:dyDescent="0.3">
      <c r="C50" s="4">
        <v>15</v>
      </c>
      <c r="D50" t="s">
        <v>546</v>
      </c>
      <c r="H50" s="4">
        <v>15</v>
      </c>
      <c r="I50" t="s">
        <v>547</v>
      </c>
    </row>
    <row r="51" spans="2:9" x14ac:dyDescent="0.3">
      <c r="C51" s="4">
        <v>22</v>
      </c>
      <c r="D51" t="s">
        <v>561</v>
      </c>
      <c r="H51" s="4">
        <v>22</v>
      </c>
      <c r="I51" t="s">
        <v>562</v>
      </c>
    </row>
    <row r="52" spans="2:9" x14ac:dyDescent="0.3">
      <c r="C52" s="4">
        <v>31</v>
      </c>
      <c r="D52" t="s">
        <v>577</v>
      </c>
      <c r="H52" s="4">
        <v>31</v>
      </c>
      <c r="I52" t="s">
        <v>578</v>
      </c>
    </row>
    <row r="53" spans="2:9" x14ac:dyDescent="0.3">
      <c r="C53" s="4">
        <v>32</v>
      </c>
      <c r="D53" t="s">
        <v>593</v>
      </c>
      <c r="H53" s="4">
        <v>32</v>
      </c>
      <c r="I53" t="s">
        <v>594</v>
      </c>
    </row>
    <row r="54" spans="2:9" x14ac:dyDescent="0.3">
      <c r="C54" s="4">
        <v>36</v>
      </c>
      <c r="D54" t="s">
        <v>609</v>
      </c>
      <c r="H54" s="4">
        <v>36</v>
      </c>
      <c r="I54" t="s">
        <v>610</v>
      </c>
    </row>
    <row r="55" spans="2:9" x14ac:dyDescent="0.3">
      <c r="C55" s="4">
        <v>46</v>
      </c>
      <c r="D55" t="s">
        <v>625</v>
      </c>
      <c r="H55" s="4">
        <v>46</v>
      </c>
      <c r="I55" t="s">
        <v>626</v>
      </c>
    </row>
    <row r="56" spans="2:9" x14ac:dyDescent="0.3">
      <c r="C56" s="4">
        <v>48</v>
      </c>
      <c r="D56" t="s">
        <v>641</v>
      </c>
      <c r="H56" s="4">
        <v>48</v>
      </c>
      <c r="I56" t="s">
        <v>642</v>
      </c>
    </row>
    <row r="58" spans="2:9" ht="15" thickBot="1" x14ac:dyDescent="0.35">
      <c r="B58" s="5" t="s">
        <v>6</v>
      </c>
      <c r="C58" s="3" t="s">
        <v>654</v>
      </c>
      <c r="D58" s="2" t="s">
        <v>655</v>
      </c>
      <c r="G58" s="5" t="s">
        <v>6</v>
      </c>
      <c r="H58" s="3" t="s">
        <v>654</v>
      </c>
      <c r="I58" s="2" t="s">
        <v>655</v>
      </c>
    </row>
    <row r="59" spans="2:9" x14ac:dyDescent="0.3">
      <c r="C59" s="4">
        <v>15</v>
      </c>
      <c r="D59" t="s">
        <v>548</v>
      </c>
      <c r="H59" s="4">
        <v>15</v>
      </c>
      <c r="I59" t="s">
        <v>549</v>
      </c>
    </row>
    <row r="60" spans="2:9" x14ac:dyDescent="0.3">
      <c r="C60" s="4">
        <v>22</v>
      </c>
      <c r="D60" t="s">
        <v>563</v>
      </c>
      <c r="H60" s="4">
        <v>22</v>
      </c>
      <c r="I60" t="s">
        <v>564</v>
      </c>
    </row>
    <row r="61" spans="2:9" x14ac:dyDescent="0.3">
      <c r="C61" s="4">
        <v>31</v>
      </c>
      <c r="D61" t="s">
        <v>579</v>
      </c>
      <c r="H61" s="4">
        <v>31</v>
      </c>
      <c r="I61" t="s">
        <v>580</v>
      </c>
    </row>
    <row r="62" spans="2:9" x14ac:dyDescent="0.3">
      <c r="C62" s="4">
        <v>32</v>
      </c>
      <c r="D62" t="s">
        <v>595</v>
      </c>
      <c r="H62" s="4">
        <v>32</v>
      </c>
      <c r="I62" t="s">
        <v>596</v>
      </c>
    </row>
    <row r="63" spans="2:9" x14ac:dyDescent="0.3">
      <c r="C63" s="4">
        <v>36</v>
      </c>
      <c r="D63" t="s">
        <v>611</v>
      </c>
      <c r="H63" s="4">
        <v>36</v>
      </c>
      <c r="I63" t="s">
        <v>612</v>
      </c>
    </row>
    <row r="64" spans="2:9" x14ac:dyDescent="0.3">
      <c r="C64" s="4">
        <v>46</v>
      </c>
      <c r="D64" t="s">
        <v>627</v>
      </c>
      <c r="H64" s="4">
        <v>46</v>
      </c>
      <c r="I64" t="s">
        <v>628</v>
      </c>
    </row>
    <row r="65" spans="2:9" x14ac:dyDescent="0.3">
      <c r="C65" s="4">
        <v>48</v>
      </c>
      <c r="D65" t="s">
        <v>643</v>
      </c>
      <c r="H65" s="4">
        <v>48</v>
      </c>
      <c r="I65" t="s">
        <v>644</v>
      </c>
    </row>
    <row r="67" spans="2:9" ht="15" thickBot="1" x14ac:dyDescent="0.35">
      <c r="B67" s="5" t="s">
        <v>7</v>
      </c>
      <c r="C67" s="3" t="s">
        <v>654</v>
      </c>
      <c r="D67" s="2" t="s">
        <v>655</v>
      </c>
      <c r="G67" s="5" t="s">
        <v>7</v>
      </c>
      <c r="H67" s="3" t="s">
        <v>654</v>
      </c>
      <c r="I67" s="2" t="s">
        <v>655</v>
      </c>
    </row>
    <row r="68" spans="2:9" x14ac:dyDescent="0.3">
      <c r="C68" s="4">
        <v>15</v>
      </c>
      <c r="D68" t="s">
        <v>550</v>
      </c>
      <c r="H68" s="4">
        <v>15</v>
      </c>
      <c r="I68" t="s">
        <v>551</v>
      </c>
    </row>
    <row r="69" spans="2:9" x14ac:dyDescent="0.3">
      <c r="C69" s="4">
        <v>22</v>
      </c>
      <c r="D69" t="s">
        <v>565</v>
      </c>
      <c r="H69" s="4">
        <v>22</v>
      </c>
      <c r="I69" t="s">
        <v>566</v>
      </c>
    </row>
    <row r="70" spans="2:9" x14ac:dyDescent="0.3">
      <c r="C70" s="4">
        <v>31</v>
      </c>
      <c r="D70" t="s">
        <v>581</v>
      </c>
      <c r="H70" s="4">
        <v>31</v>
      </c>
      <c r="I70" t="s">
        <v>582</v>
      </c>
    </row>
    <row r="71" spans="2:9" x14ac:dyDescent="0.3">
      <c r="C71" s="4">
        <v>32</v>
      </c>
      <c r="D71" t="s">
        <v>597</v>
      </c>
      <c r="H71" s="4">
        <v>32</v>
      </c>
      <c r="I71" t="s">
        <v>598</v>
      </c>
    </row>
    <row r="72" spans="2:9" x14ac:dyDescent="0.3">
      <c r="C72" s="4">
        <v>36</v>
      </c>
      <c r="D72" t="s">
        <v>613</v>
      </c>
      <c r="H72" s="4">
        <v>36</v>
      </c>
      <c r="I72" t="s">
        <v>614</v>
      </c>
    </row>
    <row r="73" spans="2:9" x14ac:dyDescent="0.3">
      <c r="C73" s="4">
        <v>46</v>
      </c>
      <c r="D73" t="s">
        <v>629</v>
      </c>
      <c r="H73" s="4">
        <v>46</v>
      </c>
      <c r="I73" t="s">
        <v>630</v>
      </c>
    </row>
    <row r="74" spans="2:9" x14ac:dyDescent="0.3">
      <c r="C74" s="4">
        <v>48</v>
      </c>
      <c r="D74" t="s">
        <v>645</v>
      </c>
      <c r="H74" s="4">
        <v>48</v>
      </c>
      <c r="I74" t="s">
        <v>646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12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</cols>
  <sheetData>
    <row r="2" spans="1:19" ht="19.8" x14ac:dyDescent="0.4">
      <c r="A2" s="1" t="s">
        <v>682</v>
      </c>
      <c r="B2" s="1"/>
    </row>
    <row r="3" spans="1:19" x14ac:dyDescent="0.3">
      <c r="P3" s="11" t="s">
        <v>656</v>
      </c>
    </row>
    <row r="4" spans="1:1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  <c r="K4" s="11" t="s">
        <v>656</v>
      </c>
      <c r="L4" s="5" t="s">
        <v>0</v>
      </c>
      <c r="M4" s="3" t="s">
        <v>654</v>
      </c>
      <c r="N4" s="2" t="s">
        <v>655</v>
      </c>
      <c r="P4" t="s">
        <v>658</v>
      </c>
      <c r="R4" s="3" t="s">
        <v>654</v>
      </c>
      <c r="S4" s="2" t="s">
        <v>655</v>
      </c>
    </row>
    <row r="5" spans="1:19" x14ac:dyDescent="0.3">
      <c r="C5" s="4">
        <v>15</v>
      </c>
      <c r="D5">
        <v>2.7400000000000001E-2</v>
      </c>
      <c r="H5" s="4">
        <v>15</v>
      </c>
      <c r="I5">
        <v>6.7299999999999999E-2</v>
      </c>
      <c r="M5" s="4">
        <v>15</v>
      </c>
      <c r="N5">
        <f>D5-I5</f>
        <v>-3.9899999999999998E-2</v>
      </c>
      <c r="Q5" s="5" t="s">
        <v>0</v>
      </c>
      <c r="R5" s="4">
        <v>15</v>
      </c>
      <c r="S5">
        <v>-3.9899999999999998E-2</v>
      </c>
    </row>
    <row r="6" spans="1:19" x14ac:dyDescent="0.3">
      <c r="C6" s="4">
        <v>22</v>
      </c>
      <c r="D6">
        <v>-1E-3</v>
      </c>
      <c r="H6" s="4">
        <v>22</v>
      </c>
      <c r="I6">
        <v>8.1000000000000003E-2</v>
      </c>
      <c r="M6" s="4">
        <v>22</v>
      </c>
      <c r="N6">
        <f t="shared" ref="N6:N11" si="0">D6-I6</f>
        <v>-8.2000000000000003E-2</v>
      </c>
      <c r="R6" s="4">
        <v>22</v>
      </c>
      <c r="S6">
        <v>-8.2000000000000003E-2</v>
      </c>
    </row>
    <row r="7" spans="1:19" x14ac:dyDescent="0.3">
      <c r="C7" s="4">
        <v>31</v>
      </c>
      <c r="D7">
        <v>3.3000000000000002E-2</v>
      </c>
      <c r="H7" s="4">
        <v>31</v>
      </c>
      <c r="I7">
        <v>5.7099999999999998E-2</v>
      </c>
      <c r="M7" s="4">
        <v>31</v>
      </c>
      <c r="N7">
        <f t="shared" si="0"/>
        <v>-2.4099999999999996E-2</v>
      </c>
      <c r="R7" s="4">
        <v>31</v>
      </c>
      <c r="S7">
        <v>-2.4099999999999996E-2</v>
      </c>
    </row>
    <row r="8" spans="1:19" x14ac:dyDescent="0.3">
      <c r="C8" s="4">
        <v>32</v>
      </c>
      <c r="D8">
        <v>8.1699999999999995E-2</v>
      </c>
      <c r="H8" s="4">
        <v>32</v>
      </c>
      <c r="I8">
        <v>7.6200000000000004E-2</v>
      </c>
      <c r="M8" s="4">
        <v>32</v>
      </c>
      <c r="N8">
        <f t="shared" si="0"/>
        <v>5.499999999999991E-3</v>
      </c>
      <c r="R8" s="4">
        <v>32</v>
      </c>
      <c r="S8">
        <v>5.499999999999991E-3</v>
      </c>
    </row>
    <row r="9" spans="1:19" x14ac:dyDescent="0.3">
      <c r="C9" s="4">
        <v>36</v>
      </c>
      <c r="D9">
        <v>5.5899999999999998E-2</v>
      </c>
      <c r="H9" s="4">
        <v>36</v>
      </c>
      <c r="I9">
        <v>3.49E-2</v>
      </c>
      <c r="M9" s="4">
        <v>36</v>
      </c>
      <c r="N9">
        <f t="shared" si="0"/>
        <v>2.0999999999999998E-2</v>
      </c>
      <c r="R9" s="4">
        <v>36</v>
      </c>
      <c r="S9">
        <v>2.0999999999999998E-2</v>
      </c>
    </row>
    <row r="10" spans="1:19" x14ac:dyDescent="0.3">
      <c r="C10" s="4">
        <v>46</v>
      </c>
      <c r="D10">
        <v>4.99E-2</v>
      </c>
      <c r="H10" s="4">
        <v>46</v>
      </c>
      <c r="I10">
        <v>9.7000000000000003E-3</v>
      </c>
      <c r="M10" s="4">
        <v>46</v>
      </c>
      <c r="N10">
        <f t="shared" si="0"/>
        <v>4.02E-2</v>
      </c>
      <c r="R10" s="4">
        <v>46</v>
      </c>
      <c r="S10">
        <v>4.02E-2</v>
      </c>
    </row>
    <row r="11" spans="1:19" x14ac:dyDescent="0.3">
      <c r="C11" s="4">
        <v>48</v>
      </c>
      <c r="D11">
        <v>9.4700000000000006E-2</v>
      </c>
      <c r="H11" s="4">
        <v>48</v>
      </c>
      <c r="I11">
        <v>1.9400000000000001E-2</v>
      </c>
      <c r="M11" s="4">
        <v>48</v>
      </c>
      <c r="N11">
        <f t="shared" si="0"/>
        <v>7.5300000000000006E-2</v>
      </c>
      <c r="R11" s="4">
        <v>48</v>
      </c>
      <c r="S11">
        <v>7.5300000000000006E-2</v>
      </c>
    </row>
    <row r="12" spans="1:19" x14ac:dyDescent="0.3">
      <c r="C12" s="6" t="s">
        <v>657</v>
      </c>
      <c r="D12" s="7">
        <f>AVERAGE(D5:D11)</f>
        <v>4.8800000000000003E-2</v>
      </c>
      <c r="H12" s="6" t="s">
        <v>657</v>
      </c>
      <c r="I12" s="7">
        <f>AVERAGE(I5:I11)</f>
        <v>4.9371428571428559E-2</v>
      </c>
      <c r="M12" s="6" t="s">
        <v>657</v>
      </c>
      <c r="N12" s="7">
        <f>AVERAGE(N5:N11)</f>
        <v>-5.7142857142857397E-4</v>
      </c>
      <c r="Q12" s="5" t="s">
        <v>1</v>
      </c>
      <c r="R12" s="4">
        <v>15</v>
      </c>
      <c r="S12">
        <v>-3.9500000000000007E-2</v>
      </c>
    </row>
    <row r="13" spans="1:19" x14ac:dyDescent="0.3">
      <c r="C13" s="6" t="s">
        <v>9</v>
      </c>
      <c r="D13" s="7">
        <f>STDEV(D5:D11)</f>
        <v>3.2732450768821655E-2</v>
      </c>
      <c r="H13" s="6" t="s">
        <v>9</v>
      </c>
      <c r="I13" s="7">
        <f>STDEV(I5:I11)</f>
        <v>2.8233650979266733E-2</v>
      </c>
      <c r="M13" s="6" t="s">
        <v>9</v>
      </c>
      <c r="N13" s="7">
        <f>STDEV(N5:N11)</f>
        <v>5.2681296943213607E-2</v>
      </c>
      <c r="R13" s="4">
        <v>22</v>
      </c>
      <c r="S13">
        <v>-2.6099999999999998E-2</v>
      </c>
    </row>
    <row r="14" spans="1:19" x14ac:dyDescent="0.3">
      <c r="C14" s="6" t="s">
        <v>10</v>
      </c>
      <c r="D14" s="7">
        <f>STDEV(D5:D11)/SQRT(7)</f>
        <v>1.2371703505138151E-2</v>
      </c>
      <c r="E14" s="7"/>
      <c r="F14" s="7"/>
      <c r="G14" s="7"/>
      <c r="H14" s="6" t="s">
        <v>10</v>
      </c>
      <c r="I14" s="7">
        <f>STDEV(I5:I11)/SQRT(7)</f>
        <v>1.0671317013505002E-2</v>
      </c>
      <c r="J14" s="7"/>
      <c r="K14" s="7"/>
      <c r="L14" s="7"/>
      <c r="M14" s="6" t="s">
        <v>10</v>
      </c>
      <c r="N14" s="7">
        <f>STDEV(N5:N11)/SQRT(7)</f>
        <v>1.9911658636584343E-2</v>
      </c>
      <c r="R14" s="4">
        <v>31</v>
      </c>
      <c r="S14">
        <v>-1.5699999999999992E-2</v>
      </c>
    </row>
    <row r="15" spans="1:19" x14ac:dyDescent="0.3">
      <c r="R15" s="4">
        <v>32</v>
      </c>
      <c r="S15">
        <v>-7.22E-2</v>
      </c>
    </row>
    <row r="16" spans="1:19" ht="15" thickBot="1" x14ac:dyDescent="0.35">
      <c r="B16" s="5" t="s">
        <v>1</v>
      </c>
      <c r="C16" s="3" t="s">
        <v>654</v>
      </c>
      <c r="D16" s="2" t="s">
        <v>655</v>
      </c>
      <c r="G16" s="5" t="s">
        <v>1</v>
      </c>
      <c r="H16" s="3" t="s">
        <v>654</v>
      </c>
      <c r="I16" s="2" t="s">
        <v>655</v>
      </c>
      <c r="L16" s="5" t="s">
        <v>1</v>
      </c>
      <c r="M16" s="3" t="s">
        <v>654</v>
      </c>
      <c r="N16" s="2" t="s">
        <v>655</v>
      </c>
      <c r="R16" s="4">
        <v>36</v>
      </c>
      <c r="S16">
        <v>-2.3199999999999998E-2</v>
      </c>
    </row>
    <row r="17" spans="2:19" x14ac:dyDescent="0.3">
      <c r="C17" s="4">
        <v>15</v>
      </c>
      <c r="D17">
        <v>6.8599999999999994E-2</v>
      </c>
      <c r="H17" s="4">
        <v>15</v>
      </c>
      <c r="I17">
        <v>0.1081</v>
      </c>
      <c r="M17" s="4">
        <v>15</v>
      </c>
      <c r="N17">
        <f>D17-I17</f>
        <v>-3.9500000000000007E-2</v>
      </c>
      <c r="R17" s="4">
        <v>46</v>
      </c>
      <c r="S17">
        <v>-2.23E-2</v>
      </c>
    </row>
    <row r="18" spans="2:19" x14ac:dyDescent="0.3">
      <c r="C18" s="4">
        <v>22</v>
      </c>
      <c r="D18">
        <v>8.0100000000000005E-2</v>
      </c>
      <c r="H18" s="4">
        <v>22</v>
      </c>
      <c r="I18">
        <v>0.1062</v>
      </c>
      <c r="M18" s="4">
        <v>22</v>
      </c>
      <c r="N18">
        <f t="shared" ref="N18:N23" si="1">D18-I18</f>
        <v>-2.6099999999999998E-2</v>
      </c>
      <c r="R18" s="4">
        <v>48</v>
      </c>
      <c r="S18">
        <v>2.8199999999999999E-2</v>
      </c>
    </row>
    <row r="19" spans="2:19" x14ac:dyDescent="0.3">
      <c r="C19" s="4">
        <v>31</v>
      </c>
      <c r="D19">
        <v>7.8200000000000006E-2</v>
      </c>
      <c r="H19" s="4">
        <v>31</v>
      </c>
      <c r="I19">
        <v>9.3899999999999997E-2</v>
      </c>
      <c r="M19" s="4">
        <v>31</v>
      </c>
      <c r="N19">
        <f t="shared" si="1"/>
        <v>-1.5699999999999992E-2</v>
      </c>
      <c r="Q19" s="5" t="s">
        <v>2</v>
      </c>
      <c r="R19" s="4">
        <v>15</v>
      </c>
      <c r="S19">
        <v>7.8999999999999973E-3</v>
      </c>
    </row>
    <row r="20" spans="2:19" x14ac:dyDescent="0.3">
      <c r="C20" s="4">
        <v>32</v>
      </c>
      <c r="D20">
        <v>2.52E-2</v>
      </c>
      <c r="H20" s="4">
        <v>32</v>
      </c>
      <c r="I20">
        <v>9.74E-2</v>
      </c>
      <c r="M20" s="4">
        <v>32</v>
      </c>
      <c r="N20">
        <f t="shared" si="1"/>
        <v>-7.22E-2</v>
      </c>
      <c r="R20" s="4">
        <v>22</v>
      </c>
      <c r="S20">
        <v>1.0499999999999995E-2</v>
      </c>
    </row>
    <row r="21" spans="2:19" x14ac:dyDescent="0.3">
      <c r="C21" s="4">
        <v>36</v>
      </c>
      <c r="D21">
        <v>6.6900000000000001E-2</v>
      </c>
      <c r="H21" s="4">
        <v>36</v>
      </c>
      <c r="I21">
        <v>9.01E-2</v>
      </c>
      <c r="M21" s="4">
        <v>36</v>
      </c>
      <c r="N21">
        <f t="shared" si="1"/>
        <v>-2.3199999999999998E-2</v>
      </c>
      <c r="R21" s="4">
        <v>31</v>
      </c>
      <c r="S21">
        <v>3.32E-2</v>
      </c>
    </row>
    <row r="22" spans="2:19" x14ac:dyDescent="0.3">
      <c r="C22" s="4">
        <v>46</v>
      </c>
      <c r="D22">
        <v>6.83E-2</v>
      </c>
      <c r="H22" s="4">
        <v>46</v>
      </c>
      <c r="I22">
        <v>9.06E-2</v>
      </c>
      <c r="M22" s="4">
        <v>46</v>
      </c>
      <c r="N22">
        <f t="shared" si="1"/>
        <v>-2.23E-2</v>
      </c>
      <c r="R22" s="4">
        <v>32</v>
      </c>
      <c r="S22">
        <v>6.5999999999999948E-3</v>
      </c>
    </row>
    <row r="23" spans="2:19" x14ac:dyDescent="0.3">
      <c r="C23" s="4">
        <v>48</v>
      </c>
      <c r="D23">
        <v>5.5399999999999998E-2</v>
      </c>
      <c r="H23" s="4">
        <v>48</v>
      </c>
      <c r="I23">
        <v>2.7199999999999998E-2</v>
      </c>
      <c r="M23" s="4">
        <v>48</v>
      </c>
      <c r="N23">
        <f t="shared" si="1"/>
        <v>2.8199999999999999E-2</v>
      </c>
      <c r="R23" s="4">
        <v>36</v>
      </c>
      <c r="S23">
        <v>-4.2599999999999999E-2</v>
      </c>
    </row>
    <row r="24" spans="2:19" x14ac:dyDescent="0.3">
      <c r="C24" s="6" t="s">
        <v>657</v>
      </c>
      <c r="D24" s="7">
        <f>AVERAGE(D17:D23)</f>
        <v>6.3242857142857142E-2</v>
      </c>
      <c r="H24" s="6" t="s">
        <v>657</v>
      </c>
      <c r="I24" s="7">
        <f>AVERAGE(I17:I23)</f>
        <v>8.7642857142857133E-2</v>
      </c>
      <c r="M24" s="6" t="s">
        <v>657</v>
      </c>
      <c r="N24" s="7">
        <f>AVERAGE(N17:N23)</f>
        <v>-2.4400000000000002E-2</v>
      </c>
      <c r="R24" s="4">
        <v>46</v>
      </c>
      <c r="S24">
        <v>-7.5999999999999956E-3</v>
      </c>
    </row>
    <row r="25" spans="2:19" x14ac:dyDescent="0.3">
      <c r="C25" s="6" t="s">
        <v>9</v>
      </c>
      <c r="D25" s="7">
        <f>STDEV(D17:D23)</f>
        <v>1.8638209601323247E-2</v>
      </c>
      <c r="H25" s="6" t="s">
        <v>9</v>
      </c>
      <c r="I25" s="7">
        <f>STDEV(I17:I23)</f>
        <v>2.7584225996201622E-2</v>
      </c>
      <c r="M25" s="6" t="s">
        <v>9</v>
      </c>
      <c r="N25" s="7">
        <f>STDEV(N17:N23)</f>
        <v>2.9899944258587958E-2</v>
      </c>
      <c r="R25" s="4">
        <v>48</v>
      </c>
      <c r="S25">
        <v>7.4899999999999994E-2</v>
      </c>
    </row>
    <row r="26" spans="2:19" x14ac:dyDescent="0.3">
      <c r="C26" s="6" t="s">
        <v>10</v>
      </c>
      <c r="D26" s="7">
        <f>STDEV(D17:D23)/SQRT(7)</f>
        <v>7.0445810697996603E-3</v>
      </c>
      <c r="H26" s="6" t="s">
        <v>10</v>
      </c>
      <c r="I26" s="7">
        <f>STDEV(I17:I23)/SQRT(7)</f>
        <v>1.0425857442021772E-2</v>
      </c>
      <c r="M26" s="6" t="s">
        <v>10</v>
      </c>
      <c r="N26" s="7">
        <f>STDEV(N17:N23)/SQRT(7)</f>
        <v>1.1301116674702466E-2</v>
      </c>
      <c r="Q26" s="5" t="s">
        <v>3</v>
      </c>
      <c r="R26" s="4">
        <v>15</v>
      </c>
      <c r="S26">
        <v>3.5699999999999996E-2</v>
      </c>
    </row>
    <row r="27" spans="2:19" x14ac:dyDescent="0.3">
      <c r="R27" s="4">
        <v>22</v>
      </c>
      <c r="S27">
        <v>-4.0700000000000007E-2</v>
      </c>
    </row>
    <row r="28" spans="2:19" ht="15" thickBot="1" x14ac:dyDescent="0.35">
      <c r="B28" s="5" t="s">
        <v>2</v>
      </c>
      <c r="C28" s="3" t="s">
        <v>654</v>
      </c>
      <c r="D28" s="2" t="s">
        <v>655</v>
      </c>
      <c r="G28" s="5" t="s">
        <v>2</v>
      </c>
      <c r="H28" s="3" t="s">
        <v>654</v>
      </c>
      <c r="I28" s="2" t="s">
        <v>655</v>
      </c>
      <c r="L28" s="5" t="s">
        <v>2</v>
      </c>
      <c r="M28" s="3" t="s">
        <v>654</v>
      </c>
      <c r="N28" s="2" t="s">
        <v>655</v>
      </c>
      <c r="R28" s="4">
        <v>31</v>
      </c>
      <c r="S28">
        <v>1.0499999999999995E-2</v>
      </c>
    </row>
    <row r="29" spans="2:19" x14ac:dyDescent="0.3">
      <c r="C29" s="4">
        <v>15</v>
      </c>
      <c r="D29">
        <v>5.28E-2</v>
      </c>
      <c r="H29" s="4">
        <v>15</v>
      </c>
      <c r="I29">
        <v>4.4900000000000002E-2</v>
      </c>
      <c r="M29" s="4">
        <v>15</v>
      </c>
      <c r="N29">
        <f>D29-I29</f>
        <v>7.8999999999999973E-3</v>
      </c>
      <c r="R29" s="4">
        <v>32</v>
      </c>
      <c r="S29">
        <v>-5.5399999999999998E-2</v>
      </c>
    </row>
    <row r="30" spans="2:19" x14ac:dyDescent="0.3">
      <c r="C30" s="4">
        <v>22</v>
      </c>
      <c r="D30">
        <v>0.123</v>
      </c>
      <c r="H30" s="4">
        <v>22</v>
      </c>
      <c r="I30">
        <v>0.1125</v>
      </c>
      <c r="M30" s="4">
        <v>22</v>
      </c>
      <c r="N30">
        <f t="shared" ref="N30:N35" si="2">D30-I30</f>
        <v>1.0499999999999995E-2</v>
      </c>
      <c r="R30" s="4">
        <v>36</v>
      </c>
      <c r="S30">
        <v>6.2600000000000003E-2</v>
      </c>
    </row>
    <row r="31" spans="2:19" x14ac:dyDescent="0.3">
      <c r="C31" s="4">
        <v>31</v>
      </c>
      <c r="D31">
        <v>7.51E-2</v>
      </c>
      <c r="H31" s="4">
        <v>31</v>
      </c>
      <c r="I31">
        <v>4.19E-2</v>
      </c>
      <c r="M31" s="4">
        <v>31</v>
      </c>
      <c r="N31">
        <f t="shared" si="2"/>
        <v>3.32E-2</v>
      </c>
      <c r="R31" s="4">
        <v>46</v>
      </c>
      <c r="S31">
        <v>6.3399999999999998E-2</v>
      </c>
    </row>
    <row r="32" spans="2:19" x14ac:dyDescent="0.3">
      <c r="C32" s="4">
        <v>32</v>
      </c>
      <c r="D32">
        <v>4.2299999999999997E-2</v>
      </c>
      <c r="H32" s="4">
        <v>32</v>
      </c>
      <c r="I32">
        <v>3.5700000000000003E-2</v>
      </c>
      <c r="M32" s="4">
        <v>32</v>
      </c>
      <c r="N32">
        <f t="shared" si="2"/>
        <v>6.5999999999999948E-3</v>
      </c>
      <c r="R32" s="4">
        <v>48</v>
      </c>
      <c r="S32">
        <v>6.430000000000001E-2</v>
      </c>
    </row>
    <row r="33" spans="2:19" x14ac:dyDescent="0.3">
      <c r="C33" s="4">
        <v>36</v>
      </c>
      <c r="D33">
        <v>3.5000000000000003E-2</v>
      </c>
      <c r="H33" s="4">
        <v>36</v>
      </c>
      <c r="I33">
        <v>7.7600000000000002E-2</v>
      </c>
      <c r="M33" s="4">
        <v>36</v>
      </c>
      <c r="N33">
        <f t="shared" si="2"/>
        <v>-4.2599999999999999E-2</v>
      </c>
      <c r="Q33" s="5" t="s">
        <v>4</v>
      </c>
      <c r="R33" s="4">
        <v>15</v>
      </c>
      <c r="S33">
        <v>5.04E-2</v>
      </c>
    </row>
    <row r="34" spans="2:19" x14ac:dyDescent="0.3">
      <c r="C34" s="4">
        <v>46</v>
      </c>
      <c r="D34">
        <v>0.12740000000000001</v>
      </c>
      <c r="H34" s="4">
        <v>46</v>
      </c>
      <c r="I34">
        <v>0.13500000000000001</v>
      </c>
      <c r="M34" s="4">
        <v>46</v>
      </c>
      <c r="N34">
        <f t="shared" si="2"/>
        <v>-7.5999999999999956E-3</v>
      </c>
      <c r="R34" s="4">
        <v>22</v>
      </c>
      <c r="S34">
        <v>1.8999999999999989E-3</v>
      </c>
    </row>
    <row r="35" spans="2:19" x14ac:dyDescent="0.3">
      <c r="C35" s="4">
        <v>48</v>
      </c>
      <c r="D35">
        <v>0.1027</v>
      </c>
      <c r="H35" s="4">
        <v>48</v>
      </c>
      <c r="I35">
        <v>2.7799999999999998E-2</v>
      </c>
      <c r="M35" s="4">
        <v>48</v>
      </c>
      <c r="N35">
        <f t="shared" si="2"/>
        <v>7.4899999999999994E-2</v>
      </c>
      <c r="R35" s="4">
        <v>31</v>
      </c>
      <c r="S35">
        <v>1.0000000000000286E-4</v>
      </c>
    </row>
    <row r="36" spans="2:19" x14ac:dyDescent="0.3">
      <c r="C36" s="6" t="s">
        <v>657</v>
      </c>
      <c r="D36" s="7">
        <f>AVERAGE(D29:D35)</f>
        <v>7.975714285714286E-2</v>
      </c>
      <c r="H36" s="6" t="s">
        <v>657</v>
      </c>
      <c r="I36" s="7">
        <f>AVERAGE(I29:I35)</f>
        <v>6.7914285714285719E-2</v>
      </c>
      <c r="M36" s="6" t="s">
        <v>657</v>
      </c>
      <c r="N36" s="7">
        <f>AVERAGE(N29:N35)</f>
        <v>1.1842857142857141E-2</v>
      </c>
      <c r="R36" s="4">
        <v>32</v>
      </c>
      <c r="S36">
        <v>-4.4000000000000011E-3</v>
      </c>
    </row>
    <row r="37" spans="2:19" x14ac:dyDescent="0.3">
      <c r="C37" s="6" t="s">
        <v>9</v>
      </c>
      <c r="D37" s="7">
        <f>STDEV(D29:D35)</f>
        <v>3.8342268109874823E-2</v>
      </c>
      <c r="H37" s="6" t="s">
        <v>9</v>
      </c>
      <c r="I37" s="7">
        <f>STDEV(I29:I35)</f>
        <v>4.1704333450751002E-2</v>
      </c>
      <c r="M37" s="6" t="s">
        <v>9</v>
      </c>
      <c r="N37" s="7">
        <f>STDEV(N29:N35)</f>
        <v>3.6099901068325065E-2</v>
      </c>
      <c r="R37" s="4">
        <v>36</v>
      </c>
      <c r="S37">
        <v>7.0300000000000001E-2</v>
      </c>
    </row>
    <row r="38" spans="2:19" x14ac:dyDescent="0.3">
      <c r="C38" s="6" t="s">
        <v>10</v>
      </c>
      <c r="D38" s="7">
        <f>STDEV(D29:D35)/SQRT(7)</f>
        <v>1.4492015160127335E-2</v>
      </c>
      <c r="H38" s="6" t="s">
        <v>10</v>
      </c>
      <c r="I38" s="7">
        <f>STDEV(I29:I35)/SQRT(7)</f>
        <v>1.5762756414914189E-2</v>
      </c>
      <c r="M38" s="6" t="s">
        <v>10</v>
      </c>
      <c r="N38" s="7">
        <f>STDEV(N29:N35)/SQRT(7)</f>
        <v>1.3644480082974721E-2</v>
      </c>
      <c r="R38" s="4">
        <v>46</v>
      </c>
      <c r="S38">
        <v>0.10969999999999999</v>
      </c>
    </row>
    <row r="39" spans="2:19" x14ac:dyDescent="0.3">
      <c r="R39" s="4">
        <v>48</v>
      </c>
      <c r="S39">
        <v>0.12469999999999999</v>
      </c>
    </row>
    <row r="40" spans="2:19" ht="15" thickBot="1" x14ac:dyDescent="0.35">
      <c r="B40" s="5" t="s">
        <v>3</v>
      </c>
      <c r="C40" s="3" t="s">
        <v>654</v>
      </c>
      <c r="D40" s="2" t="s">
        <v>655</v>
      </c>
      <c r="G40" s="5" t="s">
        <v>3</v>
      </c>
      <c r="H40" s="3" t="s">
        <v>654</v>
      </c>
      <c r="I40" s="2" t="s">
        <v>655</v>
      </c>
      <c r="L40" s="5" t="s">
        <v>3</v>
      </c>
      <c r="M40" s="3" t="s">
        <v>654</v>
      </c>
      <c r="N40" s="2" t="s">
        <v>655</v>
      </c>
      <c r="Q40" s="5" t="s">
        <v>5</v>
      </c>
      <c r="R40" s="4">
        <v>15</v>
      </c>
      <c r="S40">
        <v>-4.7999999999999987E-3</v>
      </c>
    </row>
    <row r="41" spans="2:19" x14ac:dyDescent="0.3">
      <c r="C41" s="4">
        <v>15</v>
      </c>
      <c r="D41">
        <v>5.1499999999999997E-2</v>
      </c>
      <c r="H41" s="4">
        <v>15</v>
      </c>
      <c r="I41">
        <v>1.5800000000000002E-2</v>
      </c>
      <c r="M41" s="4">
        <v>15</v>
      </c>
      <c r="N41">
        <f>D41-I41</f>
        <v>3.5699999999999996E-2</v>
      </c>
      <c r="R41" s="4">
        <v>22</v>
      </c>
      <c r="S41">
        <v>2.1100000000000008E-2</v>
      </c>
    </row>
    <row r="42" spans="2:19" x14ac:dyDescent="0.3">
      <c r="C42" s="4">
        <v>22</v>
      </c>
      <c r="D42">
        <v>3.6999999999999998E-2</v>
      </c>
      <c r="H42" s="4">
        <v>22</v>
      </c>
      <c r="I42">
        <v>7.7700000000000005E-2</v>
      </c>
      <c r="M42" s="4">
        <v>22</v>
      </c>
      <c r="N42">
        <f t="shared" ref="N42:N47" si="3">D42-I42</f>
        <v>-4.0700000000000007E-2</v>
      </c>
      <c r="R42" s="4">
        <v>31</v>
      </c>
      <c r="S42">
        <v>1.9400000000000001E-2</v>
      </c>
    </row>
    <row r="43" spans="2:19" x14ac:dyDescent="0.3">
      <c r="C43" s="4">
        <v>31</v>
      </c>
      <c r="D43">
        <v>9.5500000000000002E-2</v>
      </c>
      <c r="H43" s="4">
        <v>31</v>
      </c>
      <c r="I43">
        <v>8.5000000000000006E-2</v>
      </c>
      <c r="M43" s="4">
        <v>31</v>
      </c>
      <c r="N43">
        <f t="shared" si="3"/>
        <v>1.0499999999999995E-2</v>
      </c>
      <c r="R43" s="4">
        <v>32</v>
      </c>
      <c r="S43">
        <v>-3.5999999999999921E-3</v>
      </c>
    </row>
    <row r="44" spans="2:19" x14ac:dyDescent="0.3">
      <c r="C44" s="4">
        <v>32</v>
      </c>
      <c r="D44">
        <v>1.04E-2</v>
      </c>
      <c r="H44" s="4">
        <v>32</v>
      </c>
      <c r="I44">
        <v>6.5799999999999997E-2</v>
      </c>
      <c r="M44" s="4">
        <v>32</v>
      </c>
      <c r="N44">
        <f t="shared" si="3"/>
        <v>-5.5399999999999998E-2</v>
      </c>
      <c r="R44" s="4">
        <v>36</v>
      </c>
      <c r="S44">
        <v>5.779999999999999E-2</v>
      </c>
    </row>
    <row r="45" spans="2:19" x14ac:dyDescent="0.3">
      <c r="C45" s="4">
        <v>36</v>
      </c>
      <c r="D45">
        <v>8.5699999999999998E-2</v>
      </c>
      <c r="H45" s="4">
        <v>36</v>
      </c>
      <c r="I45">
        <v>2.3099999999999999E-2</v>
      </c>
      <c r="M45" s="4">
        <v>36</v>
      </c>
      <c r="N45">
        <f t="shared" si="3"/>
        <v>6.2600000000000003E-2</v>
      </c>
      <c r="R45" s="4">
        <v>46</v>
      </c>
      <c r="S45">
        <v>7.0000000000000007E-2</v>
      </c>
    </row>
    <row r="46" spans="2:19" x14ac:dyDescent="0.3">
      <c r="C46" s="4">
        <v>46</v>
      </c>
      <c r="D46">
        <v>9.6299999999999997E-2</v>
      </c>
      <c r="H46" s="4">
        <v>46</v>
      </c>
      <c r="I46">
        <v>3.2899999999999999E-2</v>
      </c>
      <c r="M46" s="4">
        <v>46</v>
      </c>
      <c r="N46">
        <f t="shared" si="3"/>
        <v>6.3399999999999998E-2</v>
      </c>
      <c r="R46" s="4">
        <v>48</v>
      </c>
      <c r="S46">
        <v>7.0199999999999999E-2</v>
      </c>
    </row>
    <row r="47" spans="2:19" x14ac:dyDescent="0.3">
      <c r="C47" s="4">
        <v>48</v>
      </c>
      <c r="D47">
        <v>9.4200000000000006E-2</v>
      </c>
      <c r="H47" s="4">
        <v>48</v>
      </c>
      <c r="I47">
        <v>2.9899999999999999E-2</v>
      </c>
      <c r="M47" s="4">
        <v>48</v>
      </c>
      <c r="N47">
        <f t="shared" si="3"/>
        <v>6.430000000000001E-2</v>
      </c>
      <c r="Q47" s="5" t="s">
        <v>6</v>
      </c>
      <c r="R47" s="4">
        <v>15</v>
      </c>
      <c r="S47">
        <v>5.0199999999999995E-2</v>
      </c>
    </row>
    <row r="48" spans="2:19" x14ac:dyDescent="0.3">
      <c r="C48" s="6" t="s">
        <v>657</v>
      </c>
      <c r="D48" s="7">
        <f>AVERAGE(D41:D47)</f>
        <v>6.7228571428571429E-2</v>
      </c>
      <c r="H48" s="6" t="s">
        <v>657</v>
      </c>
      <c r="I48" s="7">
        <f>AVERAGE(I41:I47)</f>
        <v>4.7171428571428566E-2</v>
      </c>
      <c r="M48" s="6" t="s">
        <v>657</v>
      </c>
      <c r="N48" s="7">
        <f>AVERAGE(N41:N47)</f>
        <v>2.0057142857142857E-2</v>
      </c>
      <c r="R48" s="4">
        <v>22</v>
      </c>
      <c r="S48">
        <v>4.9000000000000002E-2</v>
      </c>
    </row>
    <row r="49" spans="2:19" x14ac:dyDescent="0.3">
      <c r="C49" s="6" t="s">
        <v>9</v>
      </c>
      <c r="D49" s="7">
        <f>STDEV(D41:D47)</f>
        <v>3.440860911098239E-2</v>
      </c>
      <c r="H49" s="6" t="s">
        <v>9</v>
      </c>
      <c r="I49" s="7">
        <f>STDEV(I41:I47)</f>
        <v>2.8212273587082313E-2</v>
      </c>
      <c r="M49" s="6" t="s">
        <v>9</v>
      </c>
      <c r="N49" s="7">
        <f>STDEV(N41:N47)</f>
        <v>5.0608262077216117E-2</v>
      </c>
      <c r="R49" s="4">
        <v>31</v>
      </c>
      <c r="S49">
        <v>1.7599999999999991E-2</v>
      </c>
    </row>
    <row r="50" spans="2:19" x14ac:dyDescent="0.3">
      <c r="C50" s="6" t="s">
        <v>10</v>
      </c>
      <c r="D50" s="7">
        <f>STDEV(D41:D47)/SQRT(7)</f>
        <v>1.3005231809612952E-2</v>
      </c>
      <c r="H50" s="6" t="s">
        <v>10</v>
      </c>
      <c r="I50" s="7">
        <f>STDEV(I41:I47)/SQRT(7)</f>
        <v>1.0663237118733706E-2</v>
      </c>
      <c r="M50" s="6" t="s">
        <v>10</v>
      </c>
      <c r="N50" s="7">
        <f>STDEV(N41:N47)/SQRT(7)</f>
        <v>1.9128125105927849E-2</v>
      </c>
      <c r="R50" s="4">
        <v>32</v>
      </c>
      <c r="S50">
        <v>5.5000000000000049E-3</v>
      </c>
    </row>
    <row r="51" spans="2:19" x14ac:dyDescent="0.3">
      <c r="R51" s="4">
        <v>36</v>
      </c>
      <c r="S51">
        <v>8.4900000000000003E-2</v>
      </c>
    </row>
    <row r="52" spans="2:19" ht="15" thickBot="1" x14ac:dyDescent="0.35">
      <c r="B52" s="5" t="s">
        <v>4</v>
      </c>
      <c r="C52" s="3" t="s">
        <v>654</v>
      </c>
      <c r="D52" s="2" t="s">
        <v>655</v>
      </c>
      <c r="G52" s="5" t="s">
        <v>4</v>
      </c>
      <c r="H52" s="3" t="s">
        <v>654</v>
      </c>
      <c r="I52" s="2" t="s">
        <v>655</v>
      </c>
      <c r="L52" s="5" t="s">
        <v>4</v>
      </c>
      <c r="M52" s="3" t="s">
        <v>654</v>
      </c>
      <c r="N52" s="2" t="s">
        <v>655</v>
      </c>
      <c r="R52" s="4">
        <v>46</v>
      </c>
      <c r="S52">
        <v>4.7399999999999998E-2</v>
      </c>
    </row>
    <row r="53" spans="2:19" x14ac:dyDescent="0.3">
      <c r="C53" s="4">
        <v>15</v>
      </c>
      <c r="D53">
        <v>6.54E-2</v>
      </c>
      <c r="H53" s="4">
        <v>15</v>
      </c>
      <c r="I53">
        <v>1.4999999999999999E-2</v>
      </c>
      <c r="M53" s="4">
        <v>15</v>
      </c>
      <c r="N53">
        <f>D53-I53</f>
        <v>5.04E-2</v>
      </c>
      <c r="R53" s="4">
        <v>48</v>
      </c>
      <c r="S53">
        <v>1.2999999999999998E-2</v>
      </c>
    </row>
    <row r="54" spans="2:19" x14ac:dyDescent="0.3">
      <c r="C54" s="4">
        <v>22</v>
      </c>
      <c r="D54">
        <v>9.8400000000000001E-2</v>
      </c>
      <c r="H54" s="4">
        <v>22</v>
      </c>
      <c r="I54">
        <v>9.6500000000000002E-2</v>
      </c>
      <c r="M54" s="4">
        <v>22</v>
      </c>
      <c r="N54">
        <f t="shared" ref="N54:N59" si="4">D54-I54</f>
        <v>1.8999999999999989E-3</v>
      </c>
      <c r="Q54" s="5" t="s">
        <v>7</v>
      </c>
      <c r="R54" s="4">
        <v>15</v>
      </c>
      <c r="S54">
        <v>0.1</v>
      </c>
    </row>
    <row r="55" spans="2:19" x14ac:dyDescent="0.3">
      <c r="C55" s="4">
        <v>31</v>
      </c>
      <c r="D55">
        <v>9.8699999999999996E-2</v>
      </c>
      <c r="H55" s="4">
        <v>31</v>
      </c>
      <c r="I55">
        <v>9.8599999999999993E-2</v>
      </c>
      <c r="M55" s="4">
        <v>31</v>
      </c>
      <c r="N55">
        <f t="shared" si="4"/>
        <v>1.0000000000000286E-4</v>
      </c>
      <c r="R55" s="4">
        <v>22</v>
      </c>
      <c r="S55">
        <v>9.2999999999999985E-2</v>
      </c>
    </row>
    <row r="56" spans="2:19" x14ac:dyDescent="0.3">
      <c r="C56" s="4">
        <v>32</v>
      </c>
      <c r="D56">
        <v>7.0199999999999999E-2</v>
      </c>
      <c r="H56" s="4">
        <v>32</v>
      </c>
      <c r="I56">
        <v>7.46E-2</v>
      </c>
      <c r="M56" s="4">
        <v>32</v>
      </c>
      <c r="N56">
        <f t="shared" si="4"/>
        <v>-4.4000000000000011E-3</v>
      </c>
      <c r="R56" s="4">
        <v>31</v>
      </c>
      <c r="S56">
        <v>5.460000000000001E-2</v>
      </c>
    </row>
    <row r="57" spans="2:19" x14ac:dyDescent="0.3">
      <c r="C57" s="4">
        <v>36</v>
      </c>
      <c r="D57">
        <v>9.2100000000000001E-2</v>
      </c>
      <c r="H57" s="4">
        <v>36</v>
      </c>
      <c r="I57">
        <v>2.18E-2</v>
      </c>
      <c r="M57" s="4">
        <v>36</v>
      </c>
      <c r="N57">
        <f t="shared" si="4"/>
        <v>7.0300000000000001E-2</v>
      </c>
      <c r="R57" s="4">
        <v>32</v>
      </c>
      <c r="S57">
        <v>2.1999999999999999E-2</v>
      </c>
    </row>
    <row r="58" spans="2:19" x14ac:dyDescent="0.3">
      <c r="C58" s="4">
        <v>46</v>
      </c>
      <c r="D58">
        <v>0.1321</v>
      </c>
      <c r="H58" s="4">
        <v>46</v>
      </c>
      <c r="I58">
        <v>2.24E-2</v>
      </c>
      <c r="M58" s="4">
        <v>46</v>
      </c>
      <c r="N58">
        <f t="shared" si="4"/>
        <v>0.10969999999999999</v>
      </c>
      <c r="R58" s="4">
        <v>36</v>
      </c>
      <c r="S58">
        <v>2.29E-2</v>
      </c>
    </row>
    <row r="59" spans="2:19" x14ac:dyDescent="0.3">
      <c r="C59" s="4">
        <v>48</v>
      </c>
      <c r="D59">
        <v>0.13009999999999999</v>
      </c>
      <c r="H59" s="4">
        <v>48</v>
      </c>
      <c r="I59">
        <v>5.4000000000000003E-3</v>
      </c>
      <c r="M59" s="4">
        <v>48</v>
      </c>
      <c r="N59">
        <f t="shared" si="4"/>
        <v>0.12469999999999999</v>
      </c>
      <c r="R59" s="4">
        <v>46</v>
      </c>
      <c r="S59">
        <v>8.0100000000000005E-2</v>
      </c>
    </row>
    <row r="60" spans="2:19" x14ac:dyDescent="0.3">
      <c r="C60" s="6" t="s">
        <v>657</v>
      </c>
      <c r="D60" s="7">
        <f>AVERAGE(D53:D59)</f>
        <v>9.8142857142857129E-2</v>
      </c>
      <c r="H60" s="6" t="s">
        <v>657</v>
      </c>
      <c r="I60" s="7">
        <f>AVERAGE(I53:I59)</f>
        <v>4.7757142857142852E-2</v>
      </c>
      <c r="M60" s="6" t="s">
        <v>657</v>
      </c>
      <c r="N60" s="7">
        <f>AVERAGE(N53:N59)</f>
        <v>5.0385714285714277E-2</v>
      </c>
      <c r="R60" s="4">
        <v>48</v>
      </c>
      <c r="S60">
        <v>4.2399999999999993E-2</v>
      </c>
    </row>
    <row r="61" spans="2:19" x14ac:dyDescent="0.3">
      <c r="C61" s="6" t="s">
        <v>9</v>
      </c>
      <c r="D61" s="7">
        <f>STDEV(D53:D59)</f>
        <v>2.6026067518474475E-2</v>
      </c>
      <c r="H61" s="6" t="s">
        <v>9</v>
      </c>
      <c r="I61" s="7">
        <f>STDEV(I53:I59)</f>
        <v>4.0548976852807561E-2</v>
      </c>
      <c r="M61" s="6" t="s">
        <v>9</v>
      </c>
      <c r="N61" s="7">
        <f>STDEV(N53:N59)</f>
        <v>5.3725178100260979E-2</v>
      </c>
      <c r="R61" s="6" t="s">
        <v>657</v>
      </c>
      <c r="S61" s="7">
        <f>AVERAGE(S5:S60)</f>
        <v>2.3462500000000001E-2</v>
      </c>
    </row>
    <row r="62" spans="2:19" x14ac:dyDescent="0.3">
      <c r="C62" s="6" t="s">
        <v>10</v>
      </c>
      <c r="D62" s="7">
        <f>STDEV(D53:D59)/SQRT(7)</f>
        <v>9.8369288941227706E-3</v>
      </c>
      <c r="H62" s="6" t="s">
        <v>10</v>
      </c>
      <c r="I62" s="7">
        <f>STDEV(I53:I59)/SQRT(7)</f>
        <v>1.5326072667234762E-2</v>
      </c>
      <c r="M62" s="6" t="s">
        <v>10</v>
      </c>
      <c r="N62" s="7">
        <f>STDEV(N53:N59)/SQRT(7)</f>
        <v>2.0306208627992015E-2</v>
      </c>
      <c r="R62" s="6" t="s">
        <v>9</v>
      </c>
      <c r="S62" s="7">
        <f>STDEV(S5:S60)</f>
        <v>4.6160902632186286E-2</v>
      </c>
    </row>
    <row r="63" spans="2:19" x14ac:dyDescent="0.3">
      <c r="R63" s="6" t="s">
        <v>10</v>
      </c>
      <c r="S63" s="7">
        <f>STDEV(S5:S60)/SQRT(56)</f>
        <v>6.1685100826383036E-3</v>
      </c>
    </row>
    <row r="64" spans="2:19" ht="15" thickBot="1" x14ac:dyDescent="0.35">
      <c r="B64" s="5" t="s">
        <v>5</v>
      </c>
      <c r="C64" s="3" t="s">
        <v>654</v>
      </c>
      <c r="D64" s="2" t="s">
        <v>655</v>
      </c>
      <c r="G64" s="5" t="s">
        <v>5</v>
      </c>
      <c r="H64" s="3" t="s">
        <v>654</v>
      </c>
      <c r="I64" s="2" t="s">
        <v>655</v>
      </c>
      <c r="L64" s="5" t="s">
        <v>5</v>
      </c>
      <c r="M64" s="3" t="s">
        <v>654</v>
      </c>
      <c r="N64" s="2" t="s">
        <v>655</v>
      </c>
    </row>
    <row r="65" spans="2:18" x14ac:dyDescent="0.3">
      <c r="C65" s="4">
        <v>15</v>
      </c>
      <c r="D65">
        <v>2.7400000000000001E-2</v>
      </c>
      <c r="H65" s="4">
        <v>15</v>
      </c>
      <c r="I65">
        <v>3.2199999999999999E-2</v>
      </c>
      <c r="M65" s="4">
        <v>15</v>
      </c>
      <c r="N65">
        <f>D65-I65</f>
        <v>-4.7999999999999987E-3</v>
      </c>
      <c r="R65" s="7"/>
    </row>
    <row r="66" spans="2:18" x14ac:dyDescent="0.3">
      <c r="C66" s="4">
        <v>22</v>
      </c>
      <c r="D66">
        <v>6.3200000000000006E-2</v>
      </c>
      <c r="H66" s="4">
        <v>22</v>
      </c>
      <c r="I66">
        <v>4.2099999999999999E-2</v>
      </c>
      <c r="M66" s="4">
        <v>22</v>
      </c>
      <c r="N66">
        <f t="shared" ref="N66:N71" si="5">D66-I66</f>
        <v>2.1100000000000008E-2</v>
      </c>
    </row>
    <row r="67" spans="2:18" x14ac:dyDescent="0.3">
      <c r="C67" s="4">
        <v>31</v>
      </c>
      <c r="D67">
        <v>8.48E-2</v>
      </c>
      <c r="H67" s="4">
        <v>31</v>
      </c>
      <c r="I67">
        <v>6.54E-2</v>
      </c>
      <c r="M67" s="4">
        <v>31</v>
      </c>
      <c r="N67">
        <f t="shared" si="5"/>
        <v>1.9400000000000001E-2</v>
      </c>
    </row>
    <row r="68" spans="2:18" x14ac:dyDescent="0.3">
      <c r="C68" s="4">
        <v>32</v>
      </c>
      <c r="D68">
        <v>7.8600000000000003E-2</v>
      </c>
      <c r="H68" s="4">
        <v>32</v>
      </c>
      <c r="I68">
        <v>8.2199999999999995E-2</v>
      </c>
      <c r="M68" s="4">
        <v>32</v>
      </c>
      <c r="N68">
        <f t="shared" si="5"/>
        <v>-3.5999999999999921E-3</v>
      </c>
    </row>
    <row r="69" spans="2:18" x14ac:dyDescent="0.3">
      <c r="C69" s="4">
        <v>36</v>
      </c>
      <c r="D69">
        <v>7.4899999999999994E-2</v>
      </c>
      <c r="H69" s="4">
        <v>36</v>
      </c>
      <c r="I69">
        <v>1.7100000000000001E-2</v>
      </c>
      <c r="M69" s="4">
        <v>36</v>
      </c>
      <c r="N69">
        <f t="shared" si="5"/>
        <v>5.779999999999999E-2</v>
      </c>
    </row>
    <row r="70" spans="2:18" x14ac:dyDescent="0.3">
      <c r="C70" s="4">
        <v>46</v>
      </c>
      <c r="D70">
        <v>0.1104</v>
      </c>
      <c r="H70" s="4">
        <v>46</v>
      </c>
      <c r="I70">
        <v>4.0399999999999998E-2</v>
      </c>
      <c r="M70" s="4">
        <v>46</v>
      </c>
      <c r="N70">
        <f t="shared" si="5"/>
        <v>7.0000000000000007E-2</v>
      </c>
    </row>
    <row r="71" spans="2:18" x14ac:dyDescent="0.3">
      <c r="C71" s="4">
        <v>48</v>
      </c>
      <c r="D71">
        <v>9.2799999999999994E-2</v>
      </c>
      <c r="H71" s="4">
        <v>48</v>
      </c>
      <c r="I71">
        <v>2.2599999999999999E-2</v>
      </c>
      <c r="M71" s="4">
        <v>48</v>
      </c>
      <c r="N71">
        <f t="shared" si="5"/>
        <v>7.0199999999999999E-2</v>
      </c>
    </row>
    <row r="72" spans="2:18" x14ac:dyDescent="0.3">
      <c r="C72" s="6" t="s">
        <v>657</v>
      </c>
      <c r="D72" s="7">
        <f>AVERAGE(D65:D71)</f>
        <v>7.6014285714285715E-2</v>
      </c>
      <c r="H72" s="6" t="s">
        <v>657</v>
      </c>
      <c r="I72" s="7">
        <f>AVERAGE(I65:I71)</f>
        <v>4.3142857142857143E-2</v>
      </c>
      <c r="M72" s="6" t="s">
        <v>657</v>
      </c>
      <c r="N72" s="7">
        <f>AVERAGE(N65:N71)</f>
        <v>3.2871428571428572E-2</v>
      </c>
    </row>
    <row r="73" spans="2:18" x14ac:dyDescent="0.3">
      <c r="C73" s="6" t="s">
        <v>9</v>
      </c>
      <c r="D73" s="7">
        <f>STDEV(D65:D71)</f>
        <v>2.6066608817375832E-2</v>
      </c>
      <c r="H73" s="6" t="s">
        <v>9</v>
      </c>
      <c r="I73" s="7">
        <f>STDEV(I65:I71)</f>
        <v>2.327171796715612E-2</v>
      </c>
      <c r="M73" s="6" t="s">
        <v>9</v>
      </c>
      <c r="N73" s="7">
        <f>STDEV(N65:N71)</f>
        <v>3.2819542668239311E-2</v>
      </c>
    </row>
    <row r="74" spans="2:18" x14ac:dyDescent="0.3">
      <c r="C74" s="6" t="s">
        <v>10</v>
      </c>
      <c r="D74" s="7">
        <f>STDEV(D65:D71)/SQRT(7)</f>
        <v>9.8522520647971318E-3</v>
      </c>
      <c r="H74" s="6" t="s">
        <v>10</v>
      </c>
      <c r="I74" s="7">
        <f>STDEV(I65:I71)/SQRT(7)</f>
        <v>8.795882617475527E-3</v>
      </c>
      <c r="M74" s="6" t="s">
        <v>10</v>
      </c>
      <c r="N74" s="7">
        <f>STDEV(N65:N71)/SQRT(7)</f>
        <v>1.2404621149004917E-2</v>
      </c>
    </row>
    <row r="76" spans="2:18" ht="15" thickBot="1" x14ac:dyDescent="0.35">
      <c r="B76" s="5" t="s">
        <v>6</v>
      </c>
      <c r="C76" s="3" t="s">
        <v>654</v>
      </c>
      <c r="D76" s="2" t="s">
        <v>655</v>
      </c>
      <c r="G76" s="5" t="s">
        <v>6</v>
      </c>
      <c r="H76" s="3" t="s">
        <v>654</v>
      </c>
      <c r="I76" s="2" t="s">
        <v>655</v>
      </c>
      <c r="L76" s="5" t="s">
        <v>6</v>
      </c>
      <c r="M76" s="3" t="s">
        <v>654</v>
      </c>
      <c r="N76" s="2" t="s">
        <v>655</v>
      </c>
    </row>
    <row r="77" spans="2:18" x14ac:dyDescent="0.3">
      <c r="C77" s="4">
        <v>15</v>
      </c>
      <c r="D77">
        <v>9.1899999999999996E-2</v>
      </c>
      <c r="H77" s="4">
        <v>15</v>
      </c>
      <c r="I77">
        <v>4.1700000000000001E-2</v>
      </c>
      <c r="M77" s="4">
        <v>15</v>
      </c>
      <c r="N77">
        <f>D77-I77</f>
        <v>5.0199999999999995E-2</v>
      </c>
    </row>
    <row r="78" spans="2:18" x14ac:dyDescent="0.3">
      <c r="C78" s="4">
        <v>22</v>
      </c>
      <c r="D78">
        <v>7.1400000000000005E-2</v>
      </c>
      <c r="H78" s="4">
        <v>22</v>
      </c>
      <c r="I78">
        <v>2.24E-2</v>
      </c>
      <c r="M78" s="4">
        <v>22</v>
      </c>
      <c r="N78">
        <f t="shared" ref="N78:N83" si="6">D78-I78</f>
        <v>4.9000000000000002E-2</v>
      </c>
    </row>
    <row r="79" spans="2:18" x14ac:dyDescent="0.3">
      <c r="C79" s="4">
        <v>31</v>
      </c>
      <c r="D79">
        <v>9.2399999999999996E-2</v>
      </c>
      <c r="H79" s="4">
        <v>31</v>
      </c>
      <c r="I79">
        <v>7.4800000000000005E-2</v>
      </c>
      <c r="M79" s="4">
        <v>31</v>
      </c>
      <c r="N79">
        <f t="shared" si="6"/>
        <v>1.7599999999999991E-2</v>
      </c>
    </row>
    <row r="80" spans="2:18" x14ac:dyDescent="0.3">
      <c r="C80" s="4">
        <v>32</v>
      </c>
      <c r="D80">
        <v>7.3400000000000007E-2</v>
      </c>
      <c r="H80" s="4">
        <v>32</v>
      </c>
      <c r="I80">
        <v>6.7900000000000002E-2</v>
      </c>
      <c r="M80" s="4">
        <v>32</v>
      </c>
      <c r="N80">
        <f t="shared" si="6"/>
        <v>5.5000000000000049E-3</v>
      </c>
    </row>
    <row r="81" spans="2:14" x14ac:dyDescent="0.3">
      <c r="C81" s="4">
        <v>36</v>
      </c>
      <c r="D81">
        <v>9.0999999999999998E-2</v>
      </c>
      <c r="H81" s="4">
        <v>36</v>
      </c>
      <c r="I81">
        <v>6.1000000000000004E-3</v>
      </c>
      <c r="M81" s="4">
        <v>36</v>
      </c>
      <c r="N81">
        <f t="shared" si="6"/>
        <v>8.4900000000000003E-2</v>
      </c>
    </row>
    <row r="82" spans="2:14" x14ac:dyDescent="0.3">
      <c r="C82" s="4">
        <v>46</v>
      </c>
      <c r="D82">
        <v>8.48E-2</v>
      </c>
      <c r="H82" s="4">
        <v>46</v>
      </c>
      <c r="I82">
        <v>3.7400000000000003E-2</v>
      </c>
      <c r="M82" s="4">
        <v>46</v>
      </c>
      <c r="N82">
        <f t="shared" si="6"/>
        <v>4.7399999999999998E-2</v>
      </c>
    </row>
    <row r="83" spans="2:14" x14ac:dyDescent="0.3">
      <c r="C83" s="4">
        <v>48</v>
      </c>
      <c r="D83">
        <v>6.2E-2</v>
      </c>
      <c r="H83" s="4">
        <v>48</v>
      </c>
      <c r="I83">
        <v>4.9000000000000002E-2</v>
      </c>
      <c r="M83" s="4">
        <v>48</v>
      </c>
      <c r="N83">
        <f t="shared" si="6"/>
        <v>1.2999999999999998E-2</v>
      </c>
    </row>
    <row r="84" spans="2:14" x14ac:dyDescent="0.3">
      <c r="C84" s="6" t="s">
        <v>657</v>
      </c>
      <c r="D84" s="7">
        <f>AVERAGE(D77:D83)</f>
        <v>8.0985714285714286E-2</v>
      </c>
      <c r="H84" s="6" t="s">
        <v>657</v>
      </c>
      <c r="I84" s="7">
        <f>AVERAGE(I77:I83)</f>
        <v>4.2757142857142862E-2</v>
      </c>
      <c r="M84" s="6" t="s">
        <v>657</v>
      </c>
      <c r="N84" s="7">
        <f>AVERAGE(N77:N83)</f>
        <v>3.8228571428571431E-2</v>
      </c>
    </row>
    <row r="85" spans="2:14" x14ac:dyDescent="0.3">
      <c r="C85" s="6" t="s">
        <v>9</v>
      </c>
      <c r="D85" s="7">
        <f>STDEV(D77:D83)</f>
        <v>1.2070132362078531E-2</v>
      </c>
      <c r="H85" s="6" t="s">
        <v>9</v>
      </c>
      <c r="I85" s="7">
        <f>STDEV(I77:I83)</f>
        <v>2.4103447688581622E-2</v>
      </c>
      <c r="M85" s="6" t="s">
        <v>9</v>
      </c>
      <c r="N85" s="7">
        <f>STDEV(N77:N83)</f>
        <v>2.7853348947999908E-2</v>
      </c>
    </row>
    <row r="86" spans="2:14" x14ac:dyDescent="0.3">
      <c r="C86" s="6" t="s">
        <v>10</v>
      </c>
      <c r="D86" s="7">
        <f>STDEV(D77:D83)/SQRT(7)</f>
        <v>4.5620812173846311E-3</v>
      </c>
      <c r="H86" s="6" t="s">
        <v>10</v>
      </c>
      <c r="I86" s="7">
        <f>STDEV(I77:I83)/SQRT(7)</f>
        <v>9.1102469033202283E-3</v>
      </c>
      <c r="M86" s="6" t="s">
        <v>10</v>
      </c>
      <c r="N86" s="7">
        <f>STDEV(N77:N83)/SQRT(7)</f>
        <v>1.0527576356672898E-2</v>
      </c>
    </row>
    <row r="88" spans="2:14" ht="15" thickBot="1" x14ac:dyDescent="0.35">
      <c r="B88" s="5" t="s">
        <v>7</v>
      </c>
      <c r="C88" s="3" t="s">
        <v>654</v>
      </c>
      <c r="D88" s="2" t="s">
        <v>655</v>
      </c>
      <c r="G88" s="5" t="s">
        <v>7</v>
      </c>
      <c r="H88" s="3" t="s">
        <v>654</v>
      </c>
      <c r="I88" s="2" t="s">
        <v>655</v>
      </c>
      <c r="L88" s="5" t="s">
        <v>7</v>
      </c>
      <c r="M88" s="3" t="s">
        <v>654</v>
      </c>
      <c r="N88" s="2" t="s">
        <v>655</v>
      </c>
    </row>
    <row r="89" spans="2:14" x14ac:dyDescent="0.3">
      <c r="C89" s="4">
        <v>15</v>
      </c>
      <c r="D89">
        <v>9.9000000000000005E-2</v>
      </c>
      <c r="H89" s="4">
        <v>15</v>
      </c>
      <c r="I89">
        <v>-1E-3</v>
      </c>
      <c r="M89" s="4">
        <v>15</v>
      </c>
      <c r="N89">
        <f>D89-I89</f>
        <v>0.1</v>
      </c>
    </row>
    <row r="90" spans="2:14" x14ac:dyDescent="0.3">
      <c r="C90" s="4">
        <v>22</v>
      </c>
      <c r="D90">
        <v>0.15559999999999999</v>
      </c>
      <c r="H90" s="4">
        <v>22</v>
      </c>
      <c r="I90">
        <v>6.2600000000000003E-2</v>
      </c>
      <c r="M90" s="4">
        <v>22</v>
      </c>
      <c r="N90">
        <f t="shared" ref="N90:N95" si="7">D90-I90</f>
        <v>9.2999999999999985E-2</v>
      </c>
    </row>
    <row r="91" spans="2:14" x14ac:dyDescent="0.3">
      <c r="C91" s="4">
        <v>31</v>
      </c>
      <c r="D91">
        <v>8.8400000000000006E-2</v>
      </c>
      <c r="H91" s="4">
        <v>31</v>
      </c>
      <c r="I91">
        <v>3.3799999999999997E-2</v>
      </c>
      <c r="M91" s="4">
        <v>31</v>
      </c>
      <c r="N91">
        <f t="shared" si="7"/>
        <v>5.460000000000001E-2</v>
      </c>
    </row>
    <row r="92" spans="2:14" x14ac:dyDescent="0.3">
      <c r="C92" s="4">
        <v>32</v>
      </c>
      <c r="D92">
        <v>6.1800000000000001E-2</v>
      </c>
      <c r="H92" s="4">
        <v>32</v>
      </c>
      <c r="I92">
        <v>3.9800000000000002E-2</v>
      </c>
      <c r="M92" s="4">
        <v>32</v>
      </c>
      <c r="N92">
        <f t="shared" si="7"/>
        <v>2.1999999999999999E-2</v>
      </c>
    </row>
    <row r="93" spans="2:14" x14ac:dyDescent="0.3">
      <c r="C93" s="4">
        <v>36</v>
      </c>
      <c r="D93">
        <v>2.2100000000000002E-2</v>
      </c>
      <c r="H93" s="4">
        <v>36</v>
      </c>
      <c r="I93">
        <v>-8.0000000000000004E-4</v>
      </c>
      <c r="M93" s="4">
        <v>36</v>
      </c>
      <c r="N93">
        <f t="shared" si="7"/>
        <v>2.29E-2</v>
      </c>
    </row>
    <row r="94" spans="2:14" x14ac:dyDescent="0.3">
      <c r="C94" s="4">
        <v>46</v>
      </c>
      <c r="D94">
        <v>0.10100000000000001</v>
      </c>
      <c r="H94" s="4">
        <v>46</v>
      </c>
      <c r="I94">
        <v>2.0899999999999998E-2</v>
      </c>
      <c r="M94" s="4">
        <v>46</v>
      </c>
      <c r="N94">
        <f t="shared" si="7"/>
        <v>8.0100000000000005E-2</v>
      </c>
    </row>
    <row r="95" spans="2:14" x14ac:dyDescent="0.3">
      <c r="C95" s="4">
        <v>48</v>
      </c>
      <c r="D95">
        <v>0.12</v>
      </c>
      <c r="H95" s="4">
        <v>48</v>
      </c>
      <c r="I95">
        <v>7.7600000000000002E-2</v>
      </c>
      <c r="M95" s="4">
        <v>48</v>
      </c>
      <c r="N95">
        <f t="shared" si="7"/>
        <v>4.2399999999999993E-2</v>
      </c>
    </row>
    <row r="96" spans="2:14" x14ac:dyDescent="0.3">
      <c r="C96" s="6" t="s">
        <v>657</v>
      </c>
      <c r="D96" s="7">
        <f>AVERAGE(D89:D95)</f>
        <v>9.2557142857142866E-2</v>
      </c>
      <c r="H96" s="6" t="s">
        <v>657</v>
      </c>
      <c r="I96" s="7">
        <f>AVERAGE(I89:I95)</f>
        <v>3.327142857142857E-2</v>
      </c>
      <c r="M96" s="6" t="s">
        <v>657</v>
      </c>
      <c r="N96" s="7">
        <f>AVERAGE(N89:N95)</f>
        <v>5.9285714285714282E-2</v>
      </c>
    </row>
    <row r="97" spans="2:14" x14ac:dyDescent="0.3">
      <c r="C97" s="6" t="s">
        <v>9</v>
      </c>
      <c r="D97" s="7">
        <f>STDEV(D89:D95)</f>
        <v>4.2363107264964138E-2</v>
      </c>
      <c r="H97" s="6" t="s">
        <v>9</v>
      </c>
      <c r="I97" s="7">
        <f>STDEV(I89:I95)</f>
        <v>2.9879017960530673E-2</v>
      </c>
      <c r="M97" s="6" t="s">
        <v>9</v>
      </c>
      <c r="N97" s="7">
        <f>STDEV(N89:N95)</f>
        <v>3.2271681526865444E-2</v>
      </c>
    </row>
    <row r="98" spans="2:14" x14ac:dyDescent="0.3">
      <c r="C98" s="6" t="s">
        <v>10</v>
      </c>
      <c r="D98" s="7">
        <f>STDEV(D89:D95)/SQRT(7)</f>
        <v>1.6011749512435534E-2</v>
      </c>
      <c r="H98" s="6" t="s">
        <v>10</v>
      </c>
      <c r="I98" s="7">
        <f>STDEV(I89:I95)/SQRT(7)</f>
        <v>1.1293207277485211E-2</v>
      </c>
      <c r="M98" s="6" t="s">
        <v>10</v>
      </c>
      <c r="N98" s="7">
        <f>STDEV(N89:N95)/SQRT(7)</f>
        <v>1.2197549101423311E-2</v>
      </c>
    </row>
    <row r="102" spans="2:14" x14ac:dyDescent="0.3">
      <c r="C102" s="7" t="s">
        <v>670</v>
      </c>
      <c r="H102" s="7" t="s">
        <v>535</v>
      </c>
      <c r="M102" s="7" t="s">
        <v>669</v>
      </c>
    </row>
    <row r="103" spans="2:14" x14ac:dyDescent="0.3">
      <c r="C103" s="7" t="s">
        <v>655</v>
      </c>
      <c r="H103" s="7" t="s">
        <v>655</v>
      </c>
      <c r="M103" s="7" t="s">
        <v>655</v>
      </c>
    </row>
    <row r="104" spans="2:14" x14ac:dyDescent="0.3">
      <c r="C104" s="9" t="s">
        <v>657</v>
      </c>
      <c r="D104" s="8" t="s">
        <v>10</v>
      </c>
      <c r="H104" s="9" t="s">
        <v>657</v>
      </c>
      <c r="I104" s="8" t="s">
        <v>10</v>
      </c>
      <c r="M104" s="9" t="s">
        <v>657</v>
      </c>
      <c r="N104" s="8" t="s">
        <v>10</v>
      </c>
    </row>
    <row r="105" spans="2:14" x14ac:dyDescent="0.3">
      <c r="B105">
        <v>5</v>
      </c>
      <c r="C105" s="10">
        <f>D12</f>
        <v>4.8800000000000003E-2</v>
      </c>
      <c r="D105">
        <f>D14</f>
        <v>1.2371703505138151E-2</v>
      </c>
      <c r="G105">
        <v>5</v>
      </c>
      <c r="H105" s="10">
        <f>I12</f>
        <v>4.9371428571428559E-2</v>
      </c>
      <c r="I105">
        <f>I14</f>
        <v>1.0671317013505002E-2</v>
      </c>
      <c r="L105">
        <v>5</v>
      </c>
      <c r="M105" s="10">
        <f>N12</f>
        <v>-5.7142857142857397E-4</v>
      </c>
      <c r="N105">
        <f>N14</f>
        <v>1.9911658636584343E-2</v>
      </c>
    </row>
    <row r="106" spans="2:14" x14ac:dyDescent="0.3">
      <c r="B106">
        <v>10</v>
      </c>
      <c r="C106" s="10">
        <f>D24</f>
        <v>6.3242857142857142E-2</v>
      </c>
      <c r="D106">
        <f>D26</f>
        <v>7.0445810697996603E-3</v>
      </c>
      <c r="G106">
        <v>10</v>
      </c>
      <c r="H106" s="10">
        <f>I24</f>
        <v>8.7642857142857133E-2</v>
      </c>
      <c r="I106">
        <f>I26</f>
        <v>1.0425857442021772E-2</v>
      </c>
      <c r="L106">
        <v>10</v>
      </c>
      <c r="M106" s="10">
        <f>N24</f>
        <v>-2.4400000000000002E-2</v>
      </c>
      <c r="N106">
        <f>N26</f>
        <v>1.1301116674702466E-2</v>
      </c>
    </row>
    <row r="107" spans="2:14" x14ac:dyDescent="0.3">
      <c r="B107">
        <v>15</v>
      </c>
      <c r="C107" s="10">
        <f>D36</f>
        <v>7.975714285714286E-2</v>
      </c>
      <c r="D107">
        <f>D38</f>
        <v>1.4492015160127335E-2</v>
      </c>
      <c r="G107">
        <v>15</v>
      </c>
      <c r="H107" s="10">
        <f>I36</f>
        <v>6.7914285714285719E-2</v>
      </c>
      <c r="I107">
        <f>I38</f>
        <v>1.5762756414914189E-2</v>
      </c>
      <c r="L107">
        <v>15</v>
      </c>
      <c r="M107" s="10">
        <f>N36</f>
        <v>1.1842857142857141E-2</v>
      </c>
      <c r="N107">
        <f>N38</f>
        <v>1.3644480082974721E-2</v>
      </c>
    </row>
    <row r="108" spans="2:14" x14ac:dyDescent="0.3">
      <c r="B108">
        <v>20</v>
      </c>
      <c r="C108" s="10">
        <f>D48</f>
        <v>6.7228571428571429E-2</v>
      </c>
      <c r="D108">
        <f>D50</f>
        <v>1.3005231809612952E-2</v>
      </c>
      <c r="G108">
        <v>20</v>
      </c>
      <c r="H108" s="10">
        <f>I48</f>
        <v>4.7171428571428566E-2</v>
      </c>
      <c r="I108">
        <f>I50</f>
        <v>1.0663237118733706E-2</v>
      </c>
      <c r="L108">
        <v>20</v>
      </c>
      <c r="M108" s="10">
        <f>N48</f>
        <v>2.0057142857142857E-2</v>
      </c>
      <c r="N108">
        <f>N50</f>
        <v>1.9128125105927849E-2</v>
      </c>
    </row>
    <row r="109" spans="2:14" x14ac:dyDescent="0.3">
      <c r="B109">
        <v>25</v>
      </c>
      <c r="C109" s="10">
        <f>D60</f>
        <v>9.8142857142857129E-2</v>
      </c>
      <c r="D109">
        <f>D62</f>
        <v>9.8369288941227706E-3</v>
      </c>
      <c r="G109">
        <v>25</v>
      </c>
      <c r="H109" s="10">
        <f>I60</f>
        <v>4.7757142857142852E-2</v>
      </c>
      <c r="I109">
        <f>I62</f>
        <v>1.5326072667234762E-2</v>
      </c>
      <c r="L109">
        <v>25</v>
      </c>
      <c r="M109" s="10">
        <f>N60</f>
        <v>5.0385714285714277E-2</v>
      </c>
      <c r="N109">
        <f>N62</f>
        <v>2.0306208627992015E-2</v>
      </c>
    </row>
    <row r="110" spans="2:14" x14ac:dyDescent="0.3">
      <c r="B110">
        <v>30</v>
      </c>
      <c r="C110" s="10">
        <f>D72</f>
        <v>7.6014285714285715E-2</v>
      </c>
      <c r="D110">
        <f>D74</f>
        <v>9.8522520647971318E-3</v>
      </c>
      <c r="G110">
        <v>30</v>
      </c>
      <c r="H110" s="10">
        <f>I72</f>
        <v>4.3142857142857143E-2</v>
      </c>
      <c r="I110">
        <f>I74</f>
        <v>8.795882617475527E-3</v>
      </c>
      <c r="L110">
        <v>30</v>
      </c>
      <c r="M110" s="10">
        <f>N72</f>
        <v>3.2871428571428572E-2</v>
      </c>
      <c r="N110">
        <f>N74</f>
        <v>1.2404621149004917E-2</v>
      </c>
    </row>
    <row r="111" spans="2:14" x14ac:dyDescent="0.3">
      <c r="B111">
        <v>35</v>
      </c>
      <c r="C111" s="10">
        <f>D84</f>
        <v>8.0985714285714286E-2</v>
      </c>
      <c r="D111">
        <f>D86</f>
        <v>4.5620812173846311E-3</v>
      </c>
      <c r="G111">
        <v>35</v>
      </c>
      <c r="H111" s="10">
        <f>I84</f>
        <v>4.2757142857142862E-2</v>
      </c>
      <c r="I111">
        <f>I86</f>
        <v>9.1102469033202283E-3</v>
      </c>
      <c r="L111">
        <v>35</v>
      </c>
      <c r="M111" s="10">
        <f>N84</f>
        <v>3.8228571428571431E-2</v>
      </c>
      <c r="N111">
        <f>N86</f>
        <v>1.0527576356672898E-2</v>
      </c>
    </row>
    <row r="112" spans="2:14" x14ac:dyDescent="0.3">
      <c r="B112">
        <v>40</v>
      </c>
      <c r="C112" s="10">
        <f>D96</f>
        <v>9.2557142857142866E-2</v>
      </c>
      <c r="D112">
        <f>D98</f>
        <v>1.6011749512435534E-2</v>
      </c>
      <c r="G112">
        <v>40</v>
      </c>
      <c r="H112" s="10">
        <f>I96</f>
        <v>3.327142857142857E-2</v>
      </c>
      <c r="I112">
        <f>I98</f>
        <v>1.1293207277485211E-2</v>
      </c>
      <c r="L112">
        <v>40</v>
      </c>
      <c r="M112" s="10">
        <f>N96</f>
        <v>5.9285714285714282E-2</v>
      </c>
      <c r="N112">
        <f>N98</f>
        <v>1.2197549101423311E-2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C77"/>
  <sheetViews>
    <sheetView workbookViewId="0">
      <selection activeCell="A2" sqref="A2"/>
    </sheetView>
  </sheetViews>
  <sheetFormatPr baseColWidth="10" defaultRowHeight="14.4" x14ac:dyDescent="0.3"/>
  <cols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  <col min="20" max="20" width="7.109375" customWidth="1"/>
    <col min="21" max="21" width="6.44140625" customWidth="1"/>
    <col min="22" max="22" width="7.109375" customWidth="1"/>
    <col min="23" max="23" width="15" customWidth="1"/>
    <col min="24" max="24" width="18.5546875" customWidth="1"/>
    <col min="25" max="25" width="7.109375" customWidth="1"/>
    <col min="26" max="26" width="6.44140625" customWidth="1"/>
    <col min="27" max="27" width="7.109375" customWidth="1"/>
    <col min="28" max="28" width="15" customWidth="1"/>
    <col min="29" max="29" width="18.5546875" customWidth="1"/>
  </cols>
  <sheetData>
    <row r="2" spans="1:29" ht="19.8" x14ac:dyDescent="0.4">
      <c r="A2" s="1" t="s">
        <v>683</v>
      </c>
    </row>
    <row r="5" spans="1:29" x14ac:dyDescent="0.3">
      <c r="B5" s="7" t="s">
        <v>671</v>
      </c>
      <c r="G5" s="7" t="s">
        <v>672</v>
      </c>
      <c r="L5" s="7" t="s">
        <v>673</v>
      </c>
      <c r="Q5" s="7" t="s">
        <v>674</v>
      </c>
      <c r="V5" s="7" t="s">
        <v>675</v>
      </c>
      <c r="AA5" s="7" t="s">
        <v>676</v>
      </c>
    </row>
    <row r="7" spans="1:29" ht="15" thickBot="1" x14ac:dyDescent="0.35">
      <c r="C7" s="3" t="s">
        <v>654</v>
      </c>
      <c r="D7" s="2" t="s">
        <v>655</v>
      </c>
      <c r="H7" s="3" t="s">
        <v>654</v>
      </c>
      <c r="I7" s="2" t="s">
        <v>655</v>
      </c>
      <c r="M7" s="3" t="s">
        <v>654</v>
      </c>
      <c r="N7" s="2" t="s">
        <v>655</v>
      </c>
      <c r="R7" s="3" t="s">
        <v>654</v>
      </c>
      <c r="S7" s="2" t="s">
        <v>655</v>
      </c>
      <c r="W7" s="3" t="s">
        <v>654</v>
      </c>
      <c r="X7" s="2" t="s">
        <v>655</v>
      </c>
      <c r="AB7" s="3" t="s">
        <v>654</v>
      </c>
      <c r="AC7" s="2" t="s">
        <v>655</v>
      </c>
    </row>
    <row r="8" spans="1:29" x14ac:dyDescent="0.3">
      <c r="B8" s="5" t="s">
        <v>0</v>
      </c>
      <c r="C8" s="4">
        <v>28</v>
      </c>
      <c r="D8">
        <v>-2.8999999999999929E-3</v>
      </c>
      <c r="G8" s="5" t="s">
        <v>0</v>
      </c>
      <c r="H8" s="4">
        <v>49</v>
      </c>
      <c r="I8">
        <v>-4.7200000000000006E-2</v>
      </c>
      <c r="L8" s="5" t="s">
        <v>0</v>
      </c>
      <c r="M8" s="4">
        <v>5</v>
      </c>
      <c r="N8">
        <v>-1.7000000000000001E-3</v>
      </c>
      <c r="Q8" s="5" t="s">
        <v>0</v>
      </c>
      <c r="R8" s="4">
        <v>9</v>
      </c>
      <c r="S8">
        <v>7.4000000000000038E-3</v>
      </c>
      <c r="V8" s="5" t="s">
        <v>0</v>
      </c>
      <c r="W8" s="4">
        <v>14</v>
      </c>
      <c r="X8">
        <v>-2.9999999999999472E-4</v>
      </c>
      <c r="AA8" s="5" t="s">
        <v>0</v>
      </c>
      <c r="AB8" s="4">
        <v>15</v>
      </c>
      <c r="AC8">
        <v>-3.9899999999999998E-2</v>
      </c>
    </row>
    <row r="9" spans="1:29" x14ac:dyDescent="0.3">
      <c r="C9" s="4">
        <v>45</v>
      </c>
      <c r="D9">
        <v>7.4499999999999997E-2</v>
      </c>
      <c r="H9" s="4">
        <v>52</v>
      </c>
      <c r="I9">
        <v>8.5499999999999993E-2</v>
      </c>
      <c r="M9" s="4">
        <v>7</v>
      </c>
      <c r="N9">
        <v>1.2100000000000001E-2</v>
      </c>
      <c r="R9" s="4">
        <v>10</v>
      </c>
      <c r="S9">
        <v>5.7000000000000037E-3</v>
      </c>
      <c r="W9" s="4">
        <v>20</v>
      </c>
      <c r="X9">
        <v>7.4700000000000003E-2</v>
      </c>
      <c r="AB9" s="4">
        <v>22</v>
      </c>
      <c r="AC9">
        <v>-8.2000000000000003E-2</v>
      </c>
    </row>
    <row r="10" spans="1:29" x14ac:dyDescent="0.3">
      <c r="C10" s="4">
        <v>55</v>
      </c>
      <c r="D10">
        <v>5.3299999999999993E-2</v>
      </c>
      <c r="H10" s="4">
        <v>54</v>
      </c>
      <c r="I10">
        <v>4.500000000000004E-3</v>
      </c>
      <c r="M10" s="4">
        <v>8</v>
      </c>
      <c r="N10">
        <v>3.3399999999999999E-2</v>
      </c>
      <c r="R10" s="4">
        <v>17</v>
      </c>
      <c r="S10">
        <v>-3.0600000000000002E-2</v>
      </c>
      <c r="W10" s="4">
        <v>84</v>
      </c>
      <c r="X10">
        <v>-1.2500000000000001E-2</v>
      </c>
      <c r="AB10" s="4">
        <v>31</v>
      </c>
      <c r="AC10">
        <v>-2.4099999999999996E-2</v>
      </c>
    </row>
    <row r="11" spans="1:29" x14ac:dyDescent="0.3">
      <c r="C11" s="4">
        <v>59</v>
      </c>
      <c r="D11">
        <v>9.7299999999999998E-2</v>
      </c>
      <c r="H11" s="4">
        <v>57</v>
      </c>
      <c r="I11">
        <v>3.6499999999999998E-2</v>
      </c>
      <c r="M11" s="4">
        <v>18</v>
      </c>
      <c r="N11">
        <v>-4.5599999999999995E-2</v>
      </c>
      <c r="R11" s="4">
        <v>21</v>
      </c>
      <c r="S11">
        <v>1.2400000000000008E-2</v>
      </c>
      <c r="W11" s="4">
        <v>85</v>
      </c>
      <c r="X11">
        <v>-3.3600000000000005E-2</v>
      </c>
      <c r="AB11" s="4">
        <v>32</v>
      </c>
      <c r="AC11">
        <v>5.499999999999991E-3</v>
      </c>
    </row>
    <row r="12" spans="1:29" x14ac:dyDescent="0.3">
      <c r="C12" s="4">
        <v>62</v>
      </c>
      <c r="D12" s="11" t="s">
        <v>189</v>
      </c>
      <c r="H12" s="4">
        <v>60</v>
      </c>
      <c r="I12">
        <v>2.5300000000000003E-2</v>
      </c>
      <c r="M12" s="4">
        <v>34</v>
      </c>
      <c r="N12">
        <v>5.4699999999999999E-2</v>
      </c>
      <c r="R12" s="4">
        <v>25</v>
      </c>
      <c r="S12">
        <v>3.7000000000000005E-2</v>
      </c>
      <c r="W12" s="4">
        <v>86</v>
      </c>
      <c r="X12">
        <v>2.5700000000000001E-2</v>
      </c>
      <c r="AB12" s="4">
        <v>36</v>
      </c>
      <c r="AC12">
        <v>2.0999999999999998E-2</v>
      </c>
    </row>
    <row r="13" spans="1:29" x14ac:dyDescent="0.3">
      <c r="C13" s="4">
        <v>66</v>
      </c>
      <c r="D13">
        <v>7.1200000000000013E-2</v>
      </c>
      <c r="H13" s="4">
        <v>61</v>
      </c>
      <c r="I13">
        <v>0.14899999999999999</v>
      </c>
      <c r="M13" s="4">
        <v>38</v>
      </c>
      <c r="N13">
        <v>-5.0099999999999999E-2</v>
      </c>
      <c r="R13" s="4">
        <v>30</v>
      </c>
      <c r="S13">
        <v>4.0200000000000007E-2</v>
      </c>
      <c r="V13" s="5" t="s">
        <v>1</v>
      </c>
      <c r="W13" s="4">
        <v>14</v>
      </c>
      <c r="X13">
        <v>-4.8299999999999996E-2</v>
      </c>
      <c r="AB13" s="4">
        <v>46</v>
      </c>
      <c r="AC13">
        <v>4.02E-2</v>
      </c>
    </row>
    <row r="14" spans="1:29" x14ac:dyDescent="0.3">
      <c r="C14" s="4">
        <v>67</v>
      </c>
      <c r="D14">
        <v>5.9299999999999999E-2</v>
      </c>
      <c r="H14" s="4">
        <v>64</v>
      </c>
      <c r="I14">
        <v>4.4999999999999998E-2</v>
      </c>
      <c r="M14" s="4">
        <v>42</v>
      </c>
      <c r="N14">
        <v>-1.26E-2</v>
      </c>
      <c r="R14" s="4">
        <v>40</v>
      </c>
      <c r="S14">
        <v>2.76E-2</v>
      </c>
      <c r="W14" s="4">
        <v>20</v>
      </c>
      <c r="X14">
        <v>3.5999999999999921E-3</v>
      </c>
      <c r="AB14" s="4">
        <v>48</v>
      </c>
      <c r="AC14">
        <v>7.5300000000000006E-2</v>
      </c>
    </row>
    <row r="15" spans="1:29" x14ac:dyDescent="0.3">
      <c r="B15" s="5" t="s">
        <v>1</v>
      </c>
      <c r="C15" s="4">
        <v>28</v>
      </c>
      <c r="D15">
        <v>4.3299999999999998E-2</v>
      </c>
      <c r="G15" s="5" t="s">
        <v>1</v>
      </c>
      <c r="H15" s="4">
        <v>49</v>
      </c>
      <c r="I15">
        <v>-4.1700000000000001E-2</v>
      </c>
      <c r="L15" s="5" t="s">
        <v>1</v>
      </c>
      <c r="M15" s="4">
        <v>5</v>
      </c>
      <c r="N15">
        <v>-6.9200000000000012E-2</v>
      </c>
      <c r="Q15" s="5" t="s">
        <v>1</v>
      </c>
      <c r="R15" s="4">
        <v>9</v>
      </c>
      <c r="S15">
        <v>-1.1299999999999991E-2</v>
      </c>
      <c r="W15" s="4">
        <v>84</v>
      </c>
      <c r="X15">
        <v>5.5000000000000049E-3</v>
      </c>
      <c r="AA15" s="5" t="s">
        <v>1</v>
      </c>
      <c r="AB15" s="4">
        <v>15</v>
      </c>
      <c r="AC15">
        <v>-3.9500000000000007E-2</v>
      </c>
    </row>
    <row r="16" spans="1:29" x14ac:dyDescent="0.3">
      <c r="C16" s="4">
        <v>45</v>
      </c>
      <c r="D16">
        <v>5.8200000000000002E-2</v>
      </c>
      <c r="H16" s="4">
        <v>52</v>
      </c>
      <c r="I16">
        <v>0.10350000000000001</v>
      </c>
      <c r="M16" s="4">
        <v>7</v>
      </c>
      <c r="N16">
        <v>-4.3799999999999992E-2</v>
      </c>
      <c r="R16" s="4">
        <v>10</v>
      </c>
      <c r="S16">
        <v>2.2599999999999995E-2</v>
      </c>
      <c r="W16" s="4">
        <v>85</v>
      </c>
      <c r="X16">
        <v>-0.11619999999999998</v>
      </c>
      <c r="AB16" s="4">
        <v>22</v>
      </c>
      <c r="AC16">
        <v>-2.6099999999999998E-2</v>
      </c>
    </row>
    <row r="17" spans="2:29" x14ac:dyDescent="0.3">
      <c r="C17" s="4">
        <v>55</v>
      </c>
      <c r="D17">
        <v>-1.0000000000000002E-2</v>
      </c>
      <c r="H17" s="4">
        <v>54</v>
      </c>
      <c r="I17">
        <v>-7.9000000000000001E-2</v>
      </c>
      <c r="M17" s="4">
        <v>8</v>
      </c>
      <c r="N17">
        <v>3.1799999999999995E-2</v>
      </c>
      <c r="R17" s="4">
        <v>17</v>
      </c>
      <c r="S17">
        <v>-2.700000000000001E-3</v>
      </c>
      <c r="W17" s="4">
        <v>86</v>
      </c>
      <c r="X17">
        <v>-2.8799999999999999E-2</v>
      </c>
      <c r="AB17" s="4">
        <v>31</v>
      </c>
      <c r="AC17">
        <v>-1.5699999999999992E-2</v>
      </c>
    </row>
    <row r="18" spans="2:29" x14ac:dyDescent="0.3">
      <c r="C18" s="4">
        <v>59</v>
      </c>
      <c r="D18">
        <v>6.0400000000000009E-2</v>
      </c>
      <c r="H18" s="4">
        <v>57</v>
      </c>
      <c r="I18">
        <v>3.8800000000000001E-2</v>
      </c>
      <c r="M18" s="4">
        <v>18</v>
      </c>
      <c r="N18">
        <v>4.6800000000000008E-2</v>
      </c>
      <c r="R18" s="4">
        <v>21</v>
      </c>
      <c r="S18">
        <v>-1.3499999999999998E-2</v>
      </c>
      <c r="V18" s="5" t="s">
        <v>2</v>
      </c>
      <c r="W18" s="4">
        <v>14</v>
      </c>
      <c r="X18">
        <v>-2.8200000000000003E-2</v>
      </c>
      <c r="AB18" s="4">
        <v>32</v>
      </c>
      <c r="AC18">
        <v>-7.22E-2</v>
      </c>
    </row>
    <row r="19" spans="2:29" x14ac:dyDescent="0.3">
      <c r="C19" s="4">
        <v>62</v>
      </c>
      <c r="D19" s="11">
        <v>3.1E-2</v>
      </c>
      <c r="H19" s="4">
        <v>60</v>
      </c>
      <c r="I19">
        <v>9.7799999999999998E-2</v>
      </c>
      <c r="M19" s="4">
        <v>34</v>
      </c>
      <c r="N19">
        <v>-3.7499999999999999E-2</v>
      </c>
      <c r="R19" s="4">
        <v>25</v>
      </c>
      <c r="S19">
        <v>2.9599999999999998E-2</v>
      </c>
      <c r="W19" s="4">
        <v>20</v>
      </c>
      <c r="X19">
        <v>-1.6300000000000002E-2</v>
      </c>
      <c r="AB19" s="4">
        <v>36</v>
      </c>
      <c r="AC19">
        <v>-2.3199999999999998E-2</v>
      </c>
    </row>
    <row r="20" spans="2:29" x14ac:dyDescent="0.3">
      <c r="C20" s="4">
        <v>66</v>
      </c>
      <c r="D20">
        <v>9.7199999999999981E-2</v>
      </c>
      <c r="H20" s="4">
        <v>61</v>
      </c>
      <c r="I20">
        <v>0.1308</v>
      </c>
      <c r="M20" s="4">
        <v>38</v>
      </c>
      <c r="N20">
        <v>1.77E-2</v>
      </c>
      <c r="R20" s="4">
        <v>30</v>
      </c>
      <c r="S20">
        <v>2.1000000000000046E-3</v>
      </c>
      <c r="W20" s="4">
        <v>84</v>
      </c>
      <c r="X20">
        <v>-1.4100000000000001E-2</v>
      </c>
      <c r="AB20" s="4">
        <v>46</v>
      </c>
      <c r="AC20">
        <v>-2.23E-2</v>
      </c>
    </row>
    <row r="21" spans="2:29" x14ac:dyDescent="0.3">
      <c r="C21" s="4">
        <v>67</v>
      </c>
      <c r="D21">
        <v>2.9699999999999997E-2</v>
      </c>
      <c r="H21" s="4">
        <v>64</v>
      </c>
      <c r="I21">
        <v>6.2300000000000001E-2</v>
      </c>
      <c r="M21" s="4">
        <v>42</v>
      </c>
      <c r="N21">
        <v>1.6600000000000004E-2</v>
      </c>
      <c r="R21" s="4">
        <v>40</v>
      </c>
      <c r="S21">
        <v>8.7999999999999995E-2</v>
      </c>
      <c r="W21" s="4">
        <v>85</v>
      </c>
      <c r="X21">
        <v>-2.0399999999999995E-2</v>
      </c>
      <c r="AB21" s="4">
        <v>48</v>
      </c>
      <c r="AC21">
        <v>2.8199999999999999E-2</v>
      </c>
    </row>
    <row r="22" spans="2:29" x14ac:dyDescent="0.3">
      <c r="B22" s="5" t="s">
        <v>2</v>
      </c>
      <c r="C22" s="4">
        <v>28</v>
      </c>
      <c r="D22">
        <v>6.4799999999999996E-2</v>
      </c>
      <c r="G22" s="5" t="s">
        <v>2</v>
      </c>
      <c r="H22" s="4">
        <v>49</v>
      </c>
      <c r="I22">
        <v>-4.1999999999999996E-2</v>
      </c>
      <c r="L22" s="5" t="s">
        <v>2</v>
      </c>
      <c r="M22" s="4">
        <v>5</v>
      </c>
      <c r="N22">
        <v>8.5999999999999965E-3</v>
      </c>
      <c r="Q22" s="5" t="s">
        <v>2</v>
      </c>
      <c r="R22" s="4">
        <v>9</v>
      </c>
      <c r="S22">
        <v>1.9100000000000006E-2</v>
      </c>
      <c r="W22" s="4">
        <v>86</v>
      </c>
      <c r="X22">
        <v>-1.1500000000000003E-2</v>
      </c>
      <c r="AA22" s="5" t="s">
        <v>2</v>
      </c>
      <c r="AB22" s="4">
        <v>15</v>
      </c>
      <c r="AC22">
        <v>7.8999999999999973E-3</v>
      </c>
    </row>
    <row r="23" spans="2:29" x14ac:dyDescent="0.3">
      <c r="C23" s="4">
        <v>45</v>
      </c>
      <c r="D23">
        <v>7.5000000000000067E-3</v>
      </c>
      <c r="H23" s="4">
        <v>52</v>
      </c>
      <c r="I23">
        <v>9.3799999999999994E-2</v>
      </c>
      <c r="M23" s="4">
        <v>7</v>
      </c>
      <c r="N23">
        <v>-1.5599999999999996E-2</v>
      </c>
      <c r="R23" s="4">
        <v>10</v>
      </c>
      <c r="S23">
        <v>8.2999999999999949E-3</v>
      </c>
      <c r="V23" s="5" t="s">
        <v>3</v>
      </c>
      <c r="W23" s="4">
        <v>14</v>
      </c>
      <c r="X23">
        <v>-6.2000000000000006E-3</v>
      </c>
      <c r="AB23" s="4">
        <v>22</v>
      </c>
      <c r="AC23">
        <v>1.0499999999999995E-2</v>
      </c>
    </row>
    <row r="24" spans="2:29" x14ac:dyDescent="0.3">
      <c r="C24" s="4">
        <v>55</v>
      </c>
      <c r="D24">
        <v>-7.8999999999999973E-3</v>
      </c>
      <c r="H24" s="4">
        <v>54</v>
      </c>
      <c r="I24">
        <v>-0.11579999999999999</v>
      </c>
      <c r="M24" s="4">
        <v>8</v>
      </c>
      <c r="N24">
        <v>-1.1300000000000004E-2</v>
      </c>
      <c r="R24" s="4">
        <v>17</v>
      </c>
      <c r="S24">
        <v>3.2000000000000001E-2</v>
      </c>
      <c r="W24" s="4">
        <v>20</v>
      </c>
      <c r="X24">
        <v>4.2799999999999998E-2</v>
      </c>
      <c r="AB24" s="4">
        <v>31</v>
      </c>
      <c r="AC24">
        <v>3.32E-2</v>
      </c>
    </row>
    <row r="25" spans="2:29" x14ac:dyDescent="0.3">
      <c r="C25" s="4">
        <v>59</v>
      </c>
      <c r="D25">
        <v>6.83E-2</v>
      </c>
      <c r="H25" s="4">
        <v>57</v>
      </c>
      <c r="I25">
        <v>5.0599999999999999E-2</v>
      </c>
      <c r="M25" s="4">
        <v>18</v>
      </c>
      <c r="N25">
        <v>-1.6299999999999995E-2</v>
      </c>
      <c r="R25" s="4">
        <v>21</v>
      </c>
      <c r="S25">
        <v>-6.3700000000000007E-2</v>
      </c>
      <c r="W25" s="4">
        <v>84</v>
      </c>
      <c r="X25">
        <v>1.6900000000000002E-2</v>
      </c>
      <c r="AB25" s="4">
        <v>32</v>
      </c>
      <c r="AC25">
        <v>6.5999999999999948E-3</v>
      </c>
    </row>
    <row r="26" spans="2:29" x14ac:dyDescent="0.3">
      <c r="C26" s="4">
        <v>62</v>
      </c>
      <c r="D26">
        <v>7.5000000000000011E-2</v>
      </c>
      <c r="H26" s="4">
        <v>60</v>
      </c>
      <c r="I26">
        <v>7.0300000000000001E-2</v>
      </c>
      <c r="M26" s="4">
        <v>34</v>
      </c>
      <c r="N26">
        <v>-2.4500000000000008E-2</v>
      </c>
      <c r="R26" s="4">
        <v>25</v>
      </c>
      <c r="S26">
        <v>9.5000000000000001E-2</v>
      </c>
      <c r="W26" s="4">
        <v>85</v>
      </c>
      <c r="X26">
        <v>-0.10389999999999999</v>
      </c>
      <c r="AB26" s="4">
        <v>36</v>
      </c>
      <c r="AC26">
        <v>-4.2599999999999999E-2</v>
      </c>
    </row>
    <row r="27" spans="2:29" x14ac:dyDescent="0.3">
      <c r="C27" s="4">
        <v>66</v>
      </c>
      <c r="D27">
        <v>8.2699999999999996E-2</v>
      </c>
      <c r="H27" s="4">
        <v>61</v>
      </c>
      <c r="I27" s="11" t="s">
        <v>189</v>
      </c>
      <c r="M27" s="4">
        <v>38</v>
      </c>
      <c r="N27">
        <v>1.7500000000000002E-2</v>
      </c>
      <c r="R27" s="4">
        <v>30</v>
      </c>
      <c r="S27">
        <v>5.1799999999999999E-2</v>
      </c>
      <c r="W27" s="4">
        <v>86</v>
      </c>
      <c r="X27">
        <v>-3.0000000000000027E-3</v>
      </c>
      <c r="AB27" s="4">
        <v>46</v>
      </c>
      <c r="AC27">
        <v>-7.5999999999999956E-3</v>
      </c>
    </row>
    <row r="28" spans="2:29" x14ac:dyDescent="0.3">
      <c r="C28" s="4">
        <v>67</v>
      </c>
      <c r="D28">
        <v>0.1016</v>
      </c>
      <c r="H28" s="4">
        <v>64</v>
      </c>
      <c r="I28">
        <v>5.3999999999999999E-2</v>
      </c>
      <c r="M28" s="4">
        <v>42</v>
      </c>
      <c r="N28">
        <v>-3.2999999999999974E-3</v>
      </c>
      <c r="R28" s="4">
        <v>40</v>
      </c>
      <c r="S28">
        <v>3.1200000000000006E-2</v>
      </c>
      <c r="V28" s="5" t="s">
        <v>4</v>
      </c>
      <c r="W28" s="4">
        <v>14</v>
      </c>
      <c r="X28">
        <v>1.3700000000000004E-2</v>
      </c>
      <c r="AB28" s="4">
        <v>48</v>
      </c>
      <c r="AC28">
        <v>7.4899999999999994E-2</v>
      </c>
    </row>
    <row r="29" spans="2:29" x14ac:dyDescent="0.3">
      <c r="B29" s="5" t="s">
        <v>3</v>
      </c>
      <c r="C29" s="4">
        <v>28</v>
      </c>
      <c r="D29">
        <v>3.5400000000000008E-2</v>
      </c>
      <c r="G29" s="5" t="s">
        <v>3</v>
      </c>
      <c r="H29" s="4">
        <v>49</v>
      </c>
      <c r="I29">
        <v>2.1000000000000005E-2</v>
      </c>
      <c r="L29" s="5" t="s">
        <v>3</v>
      </c>
      <c r="M29" s="4">
        <v>5</v>
      </c>
      <c r="N29">
        <v>-6.4599999999999991E-2</v>
      </c>
      <c r="Q29" s="5" t="s">
        <v>3</v>
      </c>
      <c r="R29" s="4">
        <v>9</v>
      </c>
      <c r="S29">
        <v>2.7700000000000002E-2</v>
      </c>
      <c r="W29" s="4">
        <v>20</v>
      </c>
      <c r="X29">
        <v>7.4200000000000016E-2</v>
      </c>
      <c r="AA29" s="5" t="s">
        <v>3</v>
      </c>
      <c r="AB29" s="4">
        <v>15</v>
      </c>
      <c r="AC29">
        <v>3.5699999999999996E-2</v>
      </c>
    </row>
    <row r="30" spans="2:29" x14ac:dyDescent="0.3">
      <c r="C30" s="4">
        <v>45</v>
      </c>
      <c r="D30">
        <v>2.1299999999999999E-2</v>
      </c>
      <c r="H30" s="4">
        <v>52</v>
      </c>
      <c r="I30">
        <v>6.7400000000000002E-2</v>
      </c>
      <c r="M30" s="4">
        <v>7</v>
      </c>
      <c r="N30">
        <v>-2.3700000000000006E-2</v>
      </c>
      <c r="R30" s="4">
        <v>10</v>
      </c>
      <c r="S30">
        <v>4.4900000000000002E-2</v>
      </c>
      <c r="W30" s="4">
        <v>84</v>
      </c>
      <c r="X30">
        <v>-2.0000000000000018E-3</v>
      </c>
      <c r="AB30" s="4">
        <v>22</v>
      </c>
      <c r="AC30">
        <v>-4.0700000000000007E-2</v>
      </c>
    </row>
    <row r="31" spans="2:29" x14ac:dyDescent="0.3">
      <c r="C31" s="4">
        <v>55</v>
      </c>
      <c r="D31">
        <v>5.8099999999999999E-2</v>
      </c>
      <c r="H31" s="4">
        <v>54</v>
      </c>
      <c r="I31">
        <v>-7.5000000000000067E-3</v>
      </c>
      <c r="M31" s="4">
        <v>8</v>
      </c>
      <c r="N31">
        <v>1.1100000000000013E-2</v>
      </c>
      <c r="R31" s="4">
        <v>17</v>
      </c>
      <c r="S31">
        <v>-4.0000000000001146E-4</v>
      </c>
      <c r="W31" s="4">
        <v>85</v>
      </c>
      <c r="X31">
        <v>-1.3700000000000004E-2</v>
      </c>
      <c r="AB31" s="4">
        <v>31</v>
      </c>
      <c r="AC31">
        <v>1.0499999999999995E-2</v>
      </c>
    </row>
    <row r="32" spans="2:29" x14ac:dyDescent="0.3">
      <c r="C32" s="4">
        <v>59</v>
      </c>
      <c r="D32">
        <v>5.7899999999999993E-2</v>
      </c>
      <c r="H32" s="4">
        <v>57</v>
      </c>
      <c r="I32">
        <v>5.91E-2</v>
      </c>
      <c r="M32" s="4">
        <v>18</v>
      </c>
      <c r="N32">
        <v>1.14E-2</v>
      </c>
      <c r="R32" s="4">
        <v>21</v>
      </c>
      <c r="S32">
        <v>4.1299999999999989E-2</v>
      </c>
      <c r="W32" s="4">
        <v>86</v>
      </c>
      <c r="X32">
        <v>2.2500000000000006E-2</v>
      </c>
      <c r="AB32" s="4">
        <v>32</v>
      </c>
      <c r="AC32">
        <v>-5.5399999999999998E-2</v>
      </c>
    </row>
    <row r="33" spans="2:29" x14ac:dyDescent="0.3">
      <c r="C33" s="4">
        <v>62</v>
      </c>
      <c r="D33">
        <v>4.9499999999999995E-2</v>
      </c>
      <c r="H33" s="4">
        <v>60</v>
      </c>
      <c r="I33">
        <v>5.8000000000000003E-2</v>
      </c>
      <c r="M33" s="4">
        <v>34</v>
      </c>
      <c r="N33">
        <v>1.3200000000000003E-2</v>
      </c>
      <c r="R33" s="4">
        <v>25</v>
      </c>
      <c r="S33">
        <v>-2.1600000000000001E-2</v>
      </c>
      <c r="V33" s="5" t="s">
        <v>5</v>
      </c>
      <c r="W33" s="4">
        <v>14</v>
      </c>
      <c r="X33">
        <v>1.8600000000000005E-2</v>
      </c>
      <c r="AB33" s="4">
        <v>36</v>
      </c>
      <c r="AC33">
        <v>6.2600000000000003E-2</v>
      </c>
    </row>
    <row r="34" spans="2:29" x14ac:dyDescent="0.3">
      <c r="C34" s="4">
        <v>66</v>
      </c>
      <c r="D34">
        <v>5.510000000000001E-2</v>
      </c>
      <c r="H34" s="4">
        <v>61</v>
      </c>
      <c r="I34">
        <v>9.1600000000000001E-2</v>
      </c>
      <c r="M34" s="4">
        <v>38</v>
      </c>
      <c r="N34">
        <v>-2.0400000000000001E-2</v>
      </c>
      <c r="R34" s="4">
        <v>30</v>
      </c>
      <c r="S34">
        <v>4.9100000000000005E-2</v>
      </c>
      <c r="W34" s="4">
        <v>20</v>
      </c>
      <c r="X34">
        <v>0.10920000000000002</v>
      </c>
      <c r="AB34" s="4">
        <v>46</v>
      </c>
      <c r="AC34">
        <v>6.3399999999999998E-2</v>
      </c>
    </row>
    <row r="35" spans="2:29" x14ac:dyDescent="0.3">
      <c r="C35" s="4">
        <v>67</v>
      </c>
      <c r="D35" s="11" t="s">
        <v>189</v>
      </c>
      <c r="H35" s="4">
        <v>64</v>
      </c>
      <c r="I35">
        <v>5.1499999999999997E-2</v>
      </c>
      <c r="M35" s="4">
        <v>42</v>
      </c>
      <c r="N35">
        <v>4.4799999999999993E-2</v>
      </c>
      <c r="R35" s="4">
        <v>40</v>
      </c>
      <c r="S35">
        <v>4.4699999999999997E-2</v>
      </c>
      <c r="W35" s="4">
        <v>84</v>
      </c>
      <c r="X35">
        <v>2.0299999999999999E-2</v>
      </c>
      <c r="AB35" s="4">
        <v>48</v>
      </c>
      <c r="AC35">
        <v>6.430000000000001E-2</v>
      </c>
    </row>
    <row r="36" spans="2:29" x14ac:dyDescent="0.3">
      <c r="B36" s="5" t="s">
        <v>4</v>
      </c>
      <c r="C36" s="4">
        <v>28</v>
      </c>
      <c r="D36">
        <v>5.62E-2</v>
      </c>
      <c r="G36" s="5" t="s">
        <v>4</v>
      </c>
      <c r="H36" s="4">
        <v>49</v>
      </c>
      <c r="I36">
        <v>-0.1633</v>
      </c>
      <c r="L36" s="5" t="s">
        <v>4</v>
      </c>
      <c r="M36" s="4">
        <v>5</v>
      </c>
      <c r="N36">
        <v>2.0999999999999991E-2</v>
      </c>
      <c r="Q36" s="5" t="s">
        <v>4</v>
      </c>
      <c r="R36" s="4">
        <v>9</v>
      </c>
      <c r="S36">
        <v>3.2700000000000007E-2</v>
      </c>
      <c r="W36" s="4">
        <v>85</v>
      </c>
      <c r="X36">
        <v>3.1199999999999999E-2</v>
      </c>
      <c r="AA36" s="5" t="s">
        <v>4</v>
      </c>
      <c r="AB36" s="4">
        <v>15</v>
      </c>
      <c r="AC36">
        <v>5.04E-2</v>
      </c>
    </row>
    <row r="37" spans="2:29" x14ac:dyDescent="0.3">
      <c r="C37" s="4">
        <v>45</v>
      </c>
      <c r="D37">
        <v>-2.1900000000000003E-2</v>
      </c>
      <c r="H37" s="4">
        <v>52</v>
      </c>
      <c r="I37">
        <v>6.0600000000000001E-2</v>
      </c>
      <c r="M37" s="4">
        <v>7</v>
      </c>
      <c r="N37">
        <v>-3.0099999999999995E-2</v>
      </c>
      <c r="R37" s="4">
        <v>10</v>
      </c>
      <c r="S37">
        <v>4.9800000000000004E-2</v>
      </c>
      <c r="W37" s="4">
        <v>86</v>
      </c>
      <c r="X37">
        <v>3.4299999999999997E-2</v>
      </c>
      <c r="AB37" s="4">
        <v>22</v>
      </c>
      <c r="AC37">
        <v>1.8999999999999989E-3</v>
      </c>
    </row>
    <row r="38" spans="2:29" x14ac:dyDescent="0.3">
      <c r="C38" s="4">
        <v>55</v>
      </c>
      <c r="D38">
        <v>8.5999999999999993E-2</v>
      </c>
      <c r="H38" s="4">
        <v>54</v>
      </c>
      <c r="I38">
        <v>-6.5900000000000014E-2</v>
      </c>
      <c r="M38" s="4">
        <v>8</v>
      </c>
      <c r="N38">
        <v>-1.4099999999999988E-2</v>
      </c>
      <c r="R38" s="4">
        <v>17</v>
      </c>
      <c r="S38">
        <v>3.2799999999999996E-2</v>
      </c>
      <c r="V38" s="5" t="s">
        <v>6</v>
      </c>
      <c r="W38" s="4">
        <v>14</v>
      </c>
      <c r="X38">
        <v>7.299999999999994E-3</v>
      </c>
      <c r="AB38" s="4">
        <v>31</v>
      </c>
      <c r="AC38">
        <v>1.0000000000000286E-4</v>
      </c>
    </row>
    <row r="39" spans="2:29" x14ac:dyDescent="0.3">
      <c r="C39" s="4">
        <v>59</v>
      </c>
      <c r="D39">
        <v>3.5299999999999998E-2</v>
      </c>
      <c r="H39" s="4">
        <v>57</v>
      </c>
      <c r="I39">
        <v>7.2300000000000003E-2</v>
      </c>
      <c r="M39" s="4">
        <v>18</v>
      </c>
      <c r="N39">
        <v>-1.6300000000000009E-2</v>
      </c>
      <c r="R39" s="4">
        <v>21</v>
      </c>
      <c r="S39">
        <v>5.8700000000000002E-2</v>
      </c>
      <c r="W39" s="4">
        <v>20</v>
      </c>
      <c r="X39">
        <v>0.11649999999999999</v>
      </c>
      <c r="AB39" s="4">
        <v>32</v>
      </c>
      <c r="AC39">
        <v>-4.4000000000000011E-3</v>
      </c>
    </row>
    <row r="40" spans="2:29" x14ac:dyDescent="0.3">
      <c r="C40" s="4">
        <v>62</v>
      </c>
      <c r="D40">
        <v>0.1061</v>
      </c>
      <c r="H40" s="4">
        <v>60</v>
      </c>
      <c r="I40">
        <v>7.1500000000000008E-2</v>
      </c>
      <c r="M40" s="4">
        <v>34</v>
      </c>
      <c r="N40">
        <v>-0.03</v>
      </c>
      <c r="R40" s="4">
        <v>25</v>
      </c>
      <c r="S40">
        <v>-2.2200000000000011E-2</v>
      </c>
      <c r="W40" s="4">
        <v>84</v>
      </c>
      <c r="X40">
        <v>1.7999999999999999E-2</v>
      </c>
      <c r="AB40" s="4">
        <v>36</v>
      </c>
      <c r="AC40">
        <v>7.0300000000000001E-2</v>
      </c>
    </row>
    <row r="41" spans="2:29" x14ac:dyDescent="0.3">
      <c r="C41" s="4">
        <v>66</v>
      </c>
      <c r="D41">
        <v>0.11239999999999999</v>
      </c>
      <c r="H41" s="4">
        <v>61</v>
      </c>
      <c r="I41">
        <v>0.1394</v>
      </c>
      <c r="M41" s="4">
        <v>38</v>
      </c>
      <c r="N41">
        <v>4.5300000000000007E-2</v>
      </c>
      <c r="R41" s="4">
        <v>30</v>
      </c>
      <c r="S41">
        <v>7.9999999999999516E-4</v>
      </c>
      <c r="W41" s="4">
        <v>85</v>
      </c>
      <c r="X41">
        <v>9.6000000000000009E-3</v>
      </c>
      <c r="AB41" s="4">
        <v>46</v>
      </c>
      <c r="AC41">
        <v>0.10969999999999999</v>
      </c>
    </row>
    <row r="42" spans="2:29" x14ac:dyDescent="0.3">
      <c r="C42" s="4">
        <v>67</v>
      </c>
      <c r="D42">
        <v>0.11</v>
      </c>
      <c r="H42" s="4">
        <v>64</v>
      </c>
      <c r="I42">
        <v>0.11520000000000001</v>
      </c>
      <c r="M42" s="4">
        <v>42</v>
      </c>
      <c r="N42">
        <v>6.1999999999999972E-3</v>
      </c>
      <c r="R42" s="4">
        <v>40</v>
      </c>
      <c r="S42">
        <v>4.7800000000000002E-2</v>
      </c>
      <c r="W42" s="4">
        <v>86</v>
      </c>
      <c r="X42">
        <v>-6.1199999999999997E-2</v>
      </c>
      <c r="AB42" s="4">
        <v>48</v>
      </c>
      <c r="AC42">
        <v>0.12469999999999999</v>
      </c>
    </row>
    <row r="43" spans="2:29" x14ac:dyDescent="0.3">
      <c r="B43" s="5" t="s">
        <v>5</v>
      </c>
      <c r="C43" s="4">
        <v>28</v>
      </c>
      <c r="D43">
        <v>4.9100000000000005E-2</v>
      </c>
      <c r="G43" s="5" t="s">
        <v>5</v>
      </c>
      <c r="H43" s="4">
        <v>49</v>
      </c>
      <c r="I43">
        <v>0.1091</v>
      </c>
      <c r="L43" s="5" t="s">
        <v>5</v>
      </c>
      <c r="M43" s="4">
        <v>5</v>
      </c>
      <c r="N43">
        <v>-1.9400000000000001E-2</v>
      </c>
      <c r="Q43" s="5" t="s">
        <v>5</v>
      </c>
      <c r="R43" s="4">
        <v>9</v>
      </c>
      <c r="S43">
        <v>3.56E-2</v>
      </c>
      <c r="V43" s="5" t="s">
        <v>7</v>
      </c>
      <c r="W43" s="4">
        <v>14</v>
      </c>
      <c r="X43">
        <v>4.8100000000000004E-2</v>
      </c>
      <c r="AA43" s="5" t="s">
        <v>5</v>
      </c>
      <c r="AB43" s="4">
        <v>15</v>
      </c>
      <c r="AC43">
        <v>-4.7999999999999987E-3</v>
      </c>
    </row>
    <row r="44" spans="2:29" x14ac:dyDescent="0.3">
      <c r="C44" s="4">
        <v>45</v>
      </c>
      <c r="D44">
        <v>9.6000000000000044E-3</v>
      </c>
      <c r="H44" s="4">
        <v>52</v>
      </c>
      <c r="I44">
        <v>7.8600000000000003E-2</v>
      </c>
      <c r="M44" s="4">
        <v>7</v>
      </c>
      <c r="N44">
        <v>-2.6999999999999975E-3</v>
      </c>
      <c r="R44" s="4">
        <v>10</v>
      </c>
      <c r="S44">
        <v>-8.3000000000000018E-3</v>
      </c>
      <c r="W44" s="4">
        <v>20</v>
      </c>
      <c r="X44">
        <v>4.9000000000000002E-2</v>
      </c>
      <c r="AB44" s="4">
        <v>22</v>
      </c>
      <c r="AC44">
        <v>2.1100000000000008E-2</v>
      </c>
    </row>
    <row r="45" spans="2:29" x14ac:dyDescent="0.3">
      <c r="C45" s="4">
        <v>55</v>
      </c>
      <c r="D45">
        <v>7.7300000000000008E-2</v>
      </c>
      <c r="H45" s="4">
        <v>54</v>
      </c>
      <c r="I45">
        <v>1.730000000000001E-2</v>
      </c>
      <c r="M45" s="4">
        <v>8</v>
      </c>
      <c r="N45">
        <v>3.6000000000000004E-2</v>
      </c>
      <c r="R45" s="4">
        <v>17</v>
      </c>
      <c r="S45">
        <v>6.8999999999999895E-3</v>
      </c>
      <c r="W45" s="4">
        <v>84</v>
      </c>
      <c r="X45">
        <v>1.4999999999999999E-2</v>
      </c>
      <c r="AB45" s="4">
        <v>31</v>
      </c>
      <c r="AC45">
        <v>1.9400000000000001E-2</v>
      </c>
    </row>
    <row r="46" spans="2:29" x14ac:dyDescent="0.3">
      <c r="C46" s="4">
        <v>59</v>
      </c>
      <c r="D46">
        <v>0.106</v>
      </c>
      <c r="H46" s="4">
        <v>57</v>
      </c>
      <c r="I46">
        <v>7.46E-2</v>
      </c>
      <c r="M46" s="4">
        <v>18</v>
      </c>
      <c r="N46">
        <v>3.3799999999999983E-2</v>
      </c>
      <c r="R46" s="4">
        <v>21</v>
      </c>
      <c r="S46">
        <v>3.0300000000000001E-2</v>
      </c>
      <c r="W46" s="4">
        <v>85</v>
      </c>
      <c r="X46">
        <v>2.98E-2</v>
      </c>
      <c r="AB46" s="4">
        <v>32</v>
      </c>
      <c r="AC46">
        <v>-3.5999999999999921E-3</v>
      </c>
    </row>
    <row r="47" spans="2:29" x14ac:dyDescent="0.3">
      <c r="C47" s="4">
        <v>62</v>
      </c>
      <c r="D47">
        <v>9.5599999999999991E-2</v>
      </c>
      <c r="H47" s="4">
        <v>60</v>
      </c>
      <c r="I47">
        <v>3.9300000000000002E-2</v>
      </c>
      <c r="M47" s="4">
        <v>34</v>
      </c>
      <c r="N47">
        <v>8.9200000000000002E-2</v>
      </c>
      <c r="R47" s="4">
        <v>25</v>
      </c>
      <c r="S47">
        <v>1.9299999999999998E-2</v>
      </c>
      <c r="W47" s="4">
        <v>86</v>
      </c>
      <c r="X47">
        <v>4.7700000000000006E-2</v>
      </c>
      <c r="AB47" s="4">
        <v>36</v>
      </c>
      <c r="AC47">
        <v>5.779999999999999E-2</v>
      </c>
    </row>
    <row r="48" spans="2:29" x14ac:dyDescent="0.3">
      <c r="C48" s="4">
        <v>66</v>
      </c>
      <c r="D48">
        <v>5.7599999999999998E-2</v>
      </c>
      <c r="H48" s="4">
        <v>61</v>
      </c>
      <c r="I48">
        <v>5.4099999999999995E-2</v>
      </c>
      <c r="M48" s="4">
        <v>38</v>
      </c>
      <c r="N48">
        <v>-9.3999999999999986E-3</v>
      </c>
      <c r="R48" s="4">
        <v>30</v>
      </c>
      <c r="S48">
        <v>1.1300000000000004E-2</v>
      </c>
      <c r="W48" s="6" t="s">
        <v>657</v>
      </c>
      <c r="X48" s="7">
        <f>AVERAGE(X8:X47)</f>
        <v>7.8499999999999993E-3</v>
      </c>
      <c r="AB48" s="4">
        <v>46</v>
      </c>
      <c r="AC48">
        <v>7.0000000000000007E-2</v>
      </c>
    </row>
    <row r="49" spans="2:29" x14ac:dyDescent="0.3">
      <c r="C49" s="4">
        <v>67</v>
      </c>
      <c r="D49" s="11" t="s">
        <v>189</v>
      </c>
      <c r="H49" s="4">
        <v>64</v>
      </c>
      <c r="I49">
        <v>8.2400000000000001E-2</v>
      </c>
      <c r="M49" s="4">
        <v>42</v>
      </c>
      <c r="N49">
        <v>-2.7499999999999997E-2</v>
      </c>
      <c r="R49" s="4">
        <v>40</v>
      </c>
      <c r="S49">
        <v>5.1000000000000004E-2</v>
      </c>
      <c r="W49" s="6" t="s">
        <v>9</v>
      </c>
      <c r="X49" s="7">
        <f>STDEV(X8:X47)</f>
        <v>4.6313087257081567E-2</v>
      </c>
      <c r="AB49" s="4">
        <v>48</v>
      </c>
      <c r="AC49">
        <v>7.0199999999999999E-2</v>
      </c>
    </row>
    <row r="50" spans="2:29" x14ac:dyDescent="0.3">
      <c r="B50" s="5" t="s">
        <v>6</v>
      </c>
      <c r="C50" s="4">
        <v>28</v>
      </c>
      <c r="D50">
        <v>4.3099999999999999E-2</v>
      </c>
      <c r="G50" s="5" t="s">
        <v>6</v>
      </c>
      <c r="H50" s="4">
        <v>49</v>
      </c>
      <c r="I50">
        <v>-4.99E-2</v>
      </c>
      <c r="L50" s="5" t="s">
        <v>6</v>
      </c>
      <c r="M50" s="4">
        <v>5</v>
      </c>
      <c r="N50">
        <v>-1.2E-2</v>
      </c>
      <c r="Q50" s="5" t="s">
        <v>6</v>
      </c>
      <c r="R50" s="4">
        <v>9</v>
      </c>
      <c r="S50">
        <v>3.2000000000000001E-2</v>
      </c>
      <c r="W50" s="6" t="s">
        <v>10</v>
      </c>
      <c r="X50" s="7">
        <f>STDEV(X8:X47)/SQRT(40)</f>
        <v>7.3227420603248937E-3</v>
      </c>
      <c r="AA50" s="5" t="s">
        <v>6</v>
      </c>
      <c r="AB50" s="4">
        <v>15</v>
      </c>
      <c r="AC50">
        <v>5.0199999999999995E-2</v>
      </c>
    </row>
    <row r="51" spans="2:29" x14ac:dyDescent="0.3">
      <c r="C51" s="4">
        <v>45</v>
      </c>
      <c r="D51">
        <v>4.8800000000000003E-2</v>
      </c>
      <c r="H51" s="4">
        <v>52</v>
      </c>
      <c r="I51">
        <v>5.460000000000001E-2</v>
      </c>
      <c r="M51" s="4">
        <v>7</v>
      </c>
      <c r="N51">
        <v>-3.0200000000000005E-2</v>
      </c>
      <c r="R51" s="4">
        <v>10</v>
      </c>
      <c r="S51">
        <v>4.6699999999999998E-2</v>
      </c>
      <c r="AB51" s="4">
        <v>22</v>
      </c>
      <c r="AC51">
        <v>4.9000000000000002E-2</v>
      </c>
    </row>
    <row r="52" spans="2:29" x14ac:dyDescent="0.3">
      <c r="C52" s="4">
        <v>55</v>
      </c>
      <c r="D52">
        <v>-2.4999999999999998E-2</v>
      </c>
      <c r="H52" s="4">
        <v>54</v>
      </c>
      <c r="I52">
        <v>3.5899999999999987E-2</v>
      </c>
      <c r="M52" s="4">
        <v>8</v>
      </c>
      <c r="N52">
        <v>7.0599999999999996E-2</v>
      </c>
      <c r="R52" s="4">
        <v>17</v>
      </c>
      <c r="S52">
        <v>3.0299999999999994E-2</v>
      </c>
      <c r="AB52" s="4">
        <v>31</v>
      </c>
      <c r="AC52">
        <v>1.7599999999999991E-2</v>
      </c>
    </row>
    <row r="53" spans="2:29" x14ac:dyDescent="0.3">
      <c r="C53" s="4">
        <v>59</v>
      </c>
      <c r="D53">
        <v>5.6699999999999993E-2</v>
      </c>
      <c r="H53" s="4">
        <v>57</v>
      </c>
      <c r="I53">
        <v>6.83E-2</v>
      </c>
      <c r="M53" s="4">
        <v>18</v>
      </c>
      <c r="N53">
        <v>1.9000000000000003E-2</v>
      </c>
      <c r="R53" s="4">
        <v>21</v>
      </c>
      <c r="S53">
        <v>5.6599999999999998E-2</v>
      </c>
      <c r="AB53" s="4">
        <v>32</v>
      </c>
      <c r="AC53">
        <v>5.5000000000000049E-3</v>
      </c>
    </row>
    <row r="54" spans="2:29" x14ac:dyDescent="0.3">
      <c r="C54" s="4">
        <v>62</v>
      </c>
      <c r="D54">
        <v>6.2E-2</v>
      </c>
      <c r="H54" s="4">
        <v>60</v>
      </c>
      <c r="I54">
        <v>3.3399999999999999E-2</v>
      </c>
      <c r="M54" s="4">
        <v>34</v>
      </c>
      <c r="N54">
        <v>9.0999999999999998E-2</v>
      </c>
      <c r="R54" s="4">
        <v>25</v>
      </c>
      <c r="S54">
        <v>5.1199999999999996E-2</v>
      </c>
      <c r="AB54" s="4">
        <v>36</v>
      </c>
      <c r="AC54">
        <v>8.4900000000000003E-2</v>
      </c>
    </row>
    <row r="55" spans="2:29" x14ac:dyDescent="0.3">
      <c r="C55" s="4">
        <v>66</v>
      </c>
      <c r="D55">
        <v>9.8400000000000001E-2</v>
      </c>
      <c r="H55" s="4">
        <v>61</v>
      </c>
      <c r="I55">
        <v>0.14199999999999999</v>
      </c>
      <c r="M55" s="4">
        <v>38</v>
      </c>
      <c r="N55">
        <v>3.9999999999999758E-4</v>
      </c>
      <c r="R55" s="4">
        <v>30</v>
      </c>
      <c r="S55">
        <v>5.8400000000000001E-2</v>
      </c>
      <c r="AB55" s="4">
        <v>46</v>
      </c>
      <c r="AC55">
        <v>4.7399999999999998E-2</v>
      </c>
    </row>
    <row r="56" spans="2:29" x14ac:dyDescent="0.3">
      <c r="C56" s="4">
        <v>67</v>
      </c>
      <c r="D56">
        <v>-2.75E-2</v>
      </c>
      <c r="H56" s="4">
        <v>64</v>
      </c>
      <c r="I56">
        <v>7.0899999999999991E-2</v>
      </c>
      <c r="M56" s="4">
        <v>42</v>
      </c>
      <c r="N56">
        <v>-3.6000000000000004E-2</v>
      </c>
      <c r="R56" s="4">
        <v>40</v>
      </c>
      <c r="S56">
        <v>2.5100000000000004E-2</v>
      </c>
      <c r="AB56" s="4">
        <v>48</v>
      </c>
      <c r="AC56">
        <v>1.2999999999999998E-2</v>
      </c>
    </row>
    <row r="57" spans="2:29" x14ac:dyDescent="0.3">
      <c r="B57" s="5" t="s">
        <v>7</v>
      </c>
      <c r="C57" s="4">
        <v>28</v>
      </c>
      <c r="D57">
        <v>8.0000000000000002E-3</v>
      </c>
      <c r="G57" s="5" t="s">
        <v>7</v>
      </c>
      <c r="H57" s="4">
        <v>49</v>
      </c>
      <c r="I57">
        <v>1.0999999999999899E-3</v>
      </c>
      <c r="L57" s="5" t="s">
        <v>7</v>
      </c>
      <c r="M57" s="4">
        <v>5</v>
      </c>
      <c r="N57">
        <v>-4.9000000000000016E-3</v>
      </c>
      <c r="Q57" s="5" t="s">
        <v>7</v>
      </c>
      <c r="R57" s="4">
        <v>9</v>
      </c>
      <c r="S57">
        <v>1.2299999999999991E-2</v>
      </c>
      <c r="AA57" s="5" t="s">
        <v>7</v>
      </c>
      <c r="AB57" s="4">
        <v>15</v>
      </c>
      <c r="AC57">
        <v>0.1</v>
      </c>
    </row>
    <row r="58" spans="2:29" x14ac:dyDescent="0.3">
      <c r="C58" s="4">
        <v>45</v>
      </c>
      <c r="D58">
        <v>3.7900000000000003E-2</v>
      </c>
      <c r="H58" s="4">
        <v>52</v>
      </c>
      <c r="I58">
        <v>0.15629999999999999</v>
      </c>
      <c r="M58" s="4">
        <v>7</v>
      </c>
      <c r="N58">
        <v>4.8899999999999999E-2</v>
      </c>
      <c r="R58" s="4">
        <v>10</v>
      </c>
      <c r="S58">
        <v>-6.2999999999999931E-3</v>
      </c>
      <c r="AB58" s="4">
        <v>22</v>
      </c>
      <c r="AC58">
        <v>9.2999999999999985E-2</v>
      </c>
    </row>
    <row r="59" spans="2:29" x14ac:dyDescent="0.3">
      <c r="C59" s="4">
        <v>55</v>
      </c>
      <c r="D59">
        <v>0.10290000000000001</v>
      </c>
      <c r="H59" s="4">
        <v>54</v>
      </c>
      <c r="I59">
        <v>5.33E-2</v>
      </c>
      <c r="M59" s="4">
        <v>8</v>
      </c>
      <c r="N59">
        <v>1.5000000000000006E-2</v>
      </c>
      <c r="R59" s="4">
        <v>17</v>
      </c>
      <c r="S59">
        <v>-8.1600000000000006E-2</v>
      </c>
      <c r="AB59" s="4">
        <v>31</v>
      </c>
      <c r="AC59">
        <v>5.460000000000001E-2</v>
      </c>
    </row>
    <row r="60" spans="2:29" x14ac:dyDescent="0.3">
      <c r="C60" s="4">
        <v>59</v>
      </c>
      <c r="D60">
        <v>7.1999999999999995E-2</v>
      </c>
      <c r="H60" s="4">
        <v>57</v>
      </c>
      <c r="I60">
        <v>8.3700000000000011E-2</v>
      </c>
      <c r="M60" s="4">
        <v>18</v>
      </c>
      <c r="N60">
        <v>-1.5399999999999997E-2</v>
      </c>
      <c r="R60" s="4">
        <v>21</v>
      </c>
      <c r="S60">
        <v>7.1599999999999997E-2</v>
      </c>
      <c r="AB60" s="4">
        <v>32</v>
      </c>
      <c r="AC60">
        <v>2.1999999999999999E-2</v>
      </c>
    </row>
    <row r="61" spans="2:29" x14ac:dyDescent="0.3">
      <c r="C61" s="4">
        <v>62</v>
      </c>
      <c r="D61">
        <v>7.46E-2</v>
      </c>
      <c r="H61" s="4">
        <v>60</v>
      </c>
      <c r="I61">
        <v>1.1899999999999994E-2</v>
      </c>
      <c r="M61" s="4">
        <v>34</v>
      </c>
      <c r="N61">
        <v>0.125</v>
      </c>
      <c r="R61" s="4">
        <v>25</v>
      </c>
      <c r="S61">
        <v>4.2499999999999996E-2</v>
      </c>
      <c r="AB61" s="4">
        <v>36</v>
      </c>
      <c r="AC61">
        <v>2.29E-2</v>
      </c>
    </row>
    <row r="62" spans="2:29" x14ac:dyDescent="0.3">
      <c r="C62" s="4">
        <v>66</v>
      </c>
      <c r="D62">
        <v>-5.9999999999999915E-3</v>
      </c>
      <c r="H62" s="4">
        <v>61</v>
      </c>
      <c r="I62">
        <v>0.1241</v>
      </c>
      <c r="M62" s="4">
        <v>38</v>
      </c>
      <c r="N62">
        <v>7.4000000000000012E-3</v>
      </c>
      <c r="R62" s="4">
        <v>30</v>
      </c>
      <c r="S62">
        <v>4.4700000000000004E-2</v>
      </c>
      <c r="AB62" s="4">
        <v>46</v>
      </c>
      <c r="AC62">
        <v>8.0100000000000005E-2</v>
      </c>
    </row>
    <row r="63" spans="2:29" x14ac:dyDescent="0.3">
      <c r="C63" s="4">
        <v>67</v>
      </c>
      <c r="D63">
        <v>6.4299999999999996E-2</v>
      </c>
      <c r="H63" s="4">
        <v>64</v>
      </c>
      <c r="I63">
        <v>3.5900000000000001E-2</v>
      </c>
      <c r="M63" s="4">
        <v>42</v>
      </c>
      <c r="N63">
        <v>-2.4600000000000004E-2</v>
      </c>
      <c r="R63" s="4">
        <v>40</v>
      </c>
      <c r="S63">
        <v>5.1499999999999997E-2</v>
      </c>
      <c r="AB63" s="4">
        <v>48</v>
      </c>
      <c r="AC63">
        <v>4.2399999999999993E-2</v>
      </c>
    </row>
    <row r="64" spans="2:29" x14ac:dyDescent="0.3">
      <c r="C64" s="6" t="s">
        <v>657</v>
      </c>
      <c r="D64" s="7">
        <f>AVERAGE(D8:D63)</f>
        <v>5.3232075471698115E-2</v>
      </c>
      <c r="H64" s="6" t="s">
        <v>657</v>
      </c>
      <c r="I64" s="7">
        <f>AVERAGE(I8:I63)</f>
        <v>4.6723636363636363E-2</v>
      </c>
      <c r="M64" s="6" t="s">
        <v>657</v>
      </c>
      <c r="N64" s="7">
        <f>AVERAGE(N8:N63)</f>
        <v>3.8517857142857134E-3</v>
      </c>
      <c r="R64" s="6" t="s">
        <v>657</v>
      </c>
      <c r="S64" s="7">
        <f>AVERAGE(S8:S63)</f>
        <v>2.4203571428571428E-2</v>
      </c>
      <c r="AB64" s="6" t="s">
        <v>657</v>
      </c>
      <c r="AC64" s="7">
        <f>AVERAGE(AC8:AC63)</f>
        <v>2.3462500000000001E-2</v>
      </c>
    </row>
    <row r="65" spans="2:29" x14ac:dyDescent="0.3">
      <c r="C65" s="6" t="s">
        <v>9</v>
      </c>
      <c r="D65" s="7">
        <f>STDEV(D8:D63)</f>
        <v>3.7229438174157629E-2</v>
      </c>
      <c r="H65" s="6" t="s">
        <v>9</v>
      </c>
      <c r="I65" s="7">
        <f>STDEV(I8:I63)</f>
        <v>6.4627138444843912E-2</v>
      </c>
      <c r="M65" s="6" t="s">
        <v>9</v>
      </c>
      <c r="N65" s="7">
        <f>STDEV(N8:N63)</f>
        <v>3.8342404681413068E-2</v>
      </c>
      <c r="R65" s="6" t="s">
        <v>9</v>
      </c>
      <c r="S65" s="7">
        <f>STDEV(S8:S63)</f>
        <v>3.2419533754068218E-2</v>
      </c>
      <c r="AB65" s="6" t="s">
        <v>9</v>
      </c>
      <c r="AC65" s="7">
        <f>STDEV(AC8:AC63)</f>
        <v>4.6160902632186286E-2</v>
      </c>
    </row>
    <row r="66" spans="2:29" x14ac:dyDescent="0.3">
      <c r="C66" s="6" t="s">
        <v>10</v>
      </c>
      <c r="D66" s="7">
        <f>STDEV(D8:D63)/SQRT(56)</f>
        <v>4.9749929410635944E-3</v>
      </c>
      <c r="H66" s="6" t="s">
        <v>10</v>
      </c>
      <c r="I66" s="7">
        <f>STDEV(I8:I63)/SQRT(56)</f>
        <v>8.6361646410075855E-3</v>
      </c>
      <c r="M66" s="6" t="s">
        <v>10</v>
      </c>
      <c r="N66" s="7">
        <f>STDEV(N8:N63)/SQRT(56)</f>
        <v>5.123719346531606E-3</v>
      </c>
      <c r="R66" s="6" t="s">
        <v>10</v>
      </c>
      <c r="S66" s="7">
        <f>STDEV(S8:S63)/SQRT(56)</f>
        <v>4.3322424266670169E-3</v>
      </c>
      <c r="AB66" s="6" t="s">
        <v>10</v>
      </c>
      <c r="AC66" s="7">
        <f>STDEV(AC8:AC63)/SQRT(56)</f>
        <v>6.1685100826383036E-3</v>
      </c>
    </row>
    <row r="68" spans="2:29" x14ac:dyDescent="0.3">
      <c r="H68" s="7"/>
    </row>
    <row r="70" spans="2:29" x14ac:dyDescent="0.3">
      <c r="D70" s="6" t="s">
        <v>657</v>
      </c>
      <c r="E70" s="7" t="s">
        <v>10</v>
      </c>
    </row>
    <row r="71" spans="2:29" x14ac:dyDescent="0.3">
      <c r="B71">
        <v>1</v>
      </c>
      <c r="C71" s="7" t="s">
        <v>652</v>
      </c>
      <c r="D71">
        <f>D64</f>
        <v>5.3232075471698115E-2</v>
      </c>
      <c r="E71">
        <f>D66</f>
        <v>4.9749929410635944E-3</v>
      </c>
    </row>
    <row r="72" spans="2:29" x14ac:dyDescent="0.3">
      <c r="B72">
        <v>2</v>
      </c>
      <c r="C72" s="7" t="s">
        <v>647</v>
      </c>
      <c r="D72">
        <f>I64</f>
        <v>4.6723636363636363E-2</v>
      </c>
      <c r="E72">
        <f>I66</f>
        <v>8.6361646410075855E-3</v>
      </c>
    </row>
    <row r="73" spans="2:29" x14ac:dyDescent="0.3">
      <c r="B73">
        <v>3</v>
      </c>
      <c r="C73" s="7" t="s">
        <v>648</v>
      </c>
      <c r="D73">
        <f>N64</f>
        <v>3.8517857142857134E-3</v>
      </c>
      <c r="E73">
        <f>N66</f>
        <v>5.123719346531606E-3</v>
      </c>
    </row>
    <row r="74" spans="2:29" x14ac:dyDescent="0.3">
      <c r="B74">
        <v>4</v>
      </c>
      <c r="C74" s="7" t="s">
        <v>649</v>
      </c>
      <c r="D74">
        <f>S64</f>
        <v>2.4203571428571428E-2</v>
      </c>
      <c r="E74">
        <f>S66</f>
        <v>4.3322424266670169E-3</v>
      </c>
    </row>
    <row r="75" spans="2:29" x14ac:dyDescent="0.3">
      <c r="B75">
        <v>5</v>
      </c>
      <c r="C75" s="7" t="s">
        <v>650</v>
      </c>
      <c r="D75">
        <f>X48</f>
        <v>7.8499999999999993E-3</v>
      </c>
      <c r="E75">
        <f>X50</f>
        <v>7.3227420603248937E-3</v>
      </c>
    </row>
    <row r="76" spans="2:29" x14ac:dyDescent="0.3">
      <c r="B76">
        <v>6</v>
      </c>
      <c r="C76" s="7" t="s">
        <v>651</v>
      </c>
      <c r="D76">
        <f>AC64</f>
        <v>2.3462500000000001E-2</v>
      </c>
      <c r="E76">
        <f>AC66</f>
        <v>6.1685100826383036E-3</v>
      </c>
    </row>
    <row r="77" spans="2:29" x14ac:dyDescent="0.3">
      <c r="C77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12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</cols>
  <sheetData>
    <row r="2" spans="1:19" ht="19.8" x14ac:dyDescent="0.4">
      <c r="A2" s="1" t="s">
        <v>678</v>
      </c>
      <c r="B2" s="1"/>
    </row>
    <row r="3" spans="1:19" x14ac:dyDescent="0.3">
      <c r="P3" s="11" t="s">
        <v>656</v>
      </c>
    </row>
    <row r="4" spans="1:1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  <c r="K4" s="11" t="s">
        <v>656</v>
      </c>
      <c r="L4" s="5" t="s">
        <v>0</v>
      </c>
      <c r="M4" s="3" t="s">
        <v>654</v>
      </c>
      <c r="N4" s="2" t="s">
        <v>655</v>
      </c>
      <c r="P4" t="s">
        <v>658</v>
      </c>
      <c r="R4" s="3" t="s">
        <v>654</v>
      </c>
      <c r="S4" s="2" t="s">
        <v>655</v>
      </c>
    </row>
    <row r="5" spans="1:19" x14ac:dyDescent="0.3">
      <c r="C5" s="4">
        <v>28</v>
      </c>
      <c r="D5">
        <v>6.13E-2</v>
      </c>
      <c r="H5" s="4">
        <v>28</v>
      </c>
      <c r="I5">
        <v>6.4199999999999993E-2</v>
      </c>
      <c r="M5" s="4">
        <v>28</v>
      </c>
      <c r="N5">
        <f>D5-I5</f>
        <v>-2.8999999999999929E-3</v>
      </c>
      <c r="Q5" s="5" t="s">
        <v>0</v>
      </c>
      <c r="R5" s="4">
        <v>28</v>
      </c>
      <c r="S5">
        <v>-2.8999999999999929E-3</v>
      </c>
    </row>
    <row r="6" spans="1:19" x14ac:dyDescent="0.3">
      <c r="C6" s="4">
        <v>45</v>
      </c>
      <c r="D6">
        <v>9.0499999999999997E-2</v>
      </c>
      <c r="H6" s="4">
        <v>45</v>
      </c>
      <c r="I6">
        <v>1.6E-2</v>
      </c>
      <c r="M6" s="4">
        <v>45</v>
      </c>
      <c r="N6">
        <f t="shared" ref="N6:N11" si="0">D6-I6</f>
        <v>7.4499999999999997E-2</v>
      </c>
      <c r="R6" s="4">
        <v>45</v>
      </c>
      <c r="S6">
        <v>7.4499999999999997E-2</v>
      </c>
    </row>
    <row r="7" spans="1:19" x14ac:dyDescent="0.3">
      <c r="C7" s="4">
        <v>55</v>
      </c>
      <c r="D7">
        <v>8.6099999999999996E-2</v>
      </c>
      <c r="H7" s="4">
        <v>55</v>
      </c>
      <c r="I7">
        <v>3.2800000000000003E-2</v>
      </c>
      <c r="M7" s="4">
        <v>55</v>
      </c>
      <c r="N7">
        <f t="shared" si="0"/>
        <v>5.3299999999999993E-2</v>
      </c>
      <c r="R7" s="4">
        <v>55</v>
      </c>
      <c r="S7">
        <v>5.3299999999999993E-2</v>
      </c>
    </row>
    <row r="8" spans="1:19" x14ac:dyDescent="0.3">
      <c r="C8" s="4">
        <v>59</v>
      </c>
      <c r="D8">
        <v>0.11849999999999999</v>
      </c>
      <c r="H8" s="4">
        <v>59</v>
      </c>
      <c r="I8">
        <v>2.12E-2</v>
      </c>
      <c r="M8" s="4">
        <v>59</v>
      </c>
      <c r="N8">
        <f t="shared" si="0"/>
        <v>9.7299999999999998E-2</v>
      </c>
      <c r="R8" s="4">
        <v>59</v>
      </c>
      <c r="S8">
        <v>9.7299999999999998E-2</v>
      </c>
    </row>
    <row r="9" spans="1:19" x14ac:dyDescent="0.3">
      <c r="C9" s="4">
        <v>62</v>
      </c>
      <c r="D9" s="11" t="s">
        <v>189</v>
      </c>
      <c r="H9" s="4">
        <v>62</v>
      </c>
      <c r="I9" s="11" t="s">
        <v>189</v>
      </c>
      <c r="M9" s="4">
        <v>62</v>
      </c>
      <c r="N9" s="11" t="s">
        <v>189</v>
      </c>
      <c r="R9" s="4">
        <v>62</v>
      </c>
      <c r="S9" s="11" t="s">
        <v>189</v>
      </c>
    </row>
    <row r="10" spans="1:19" x14ac:dyDescent="0.3">
      <c r="C10" s="4">
        <v>66</v>
      </c>
      <c r="D10">
        <v>0.1242</v>
      </c>
      <c r="H10" s="4">
        <v>66</v>
      </c>
      <c r="I10">
        <v>5.2999999999999999E-2</v>
      </c>
      <c r="M10" s="4">
        <v>66</v>
      </c>
      <c r="N10">
        <f t="shared" si="0"/>
        <v>7.1200000000000013E-2</v>
      </c>
      <c r="R10" s="4">
        <v>66</v>
      </c>
      <c r="S10">
        <v>7.1200000000000013E-2</v>
      </c>
    </row>
    <row r="11" spans="1:19" x14ac:dyDescent="0.3">
      <c r="C11" s="4">
        <v>67</v>
      </c>
      <c r="D11">
        <v>6.5799999999999997E-2</v>
      </c>
      <c r="H11" s="4">
        <v>67</v>
      </c>
      <c r="I11">
        <v>6.4999999999999997E-3</v>
      </c>
      <c r="M11" s="4">
        <v>67</v>
      </c>
      <c r="N11">
        <f t="shared" si="0"/>
        <v>5.9299999999999999E-2</v>
      </c>
      <c r="R11" s="4">
        <v>67</v>
      </c>
      <c r="S11">
        <v>5.9299999999999999E-2</v>
      </c>
    </row>
    <row r="12" spans="1:19" x14ac:dyDescent="0.3">
      <c r="C12" s="6" t="s">
        <v>657</v>
      </c>
      <c r="D12" s="7">
        <f>AVERAGE(D5:D11)</f>
        <v>9.1066666666666671E-2</v>
      </c>
      <c r="H12" s="6" t="s">
        <v>657</v>
      </c>
      <c r="I12" s="7">
        <f>AVERAGE(I5:I11)</f>
        <v>3.2283333333333331E-2</v>
      </c>
      <c r="M12" s="6" t="s">
        <v>657</v>
      </c>
      <c r="N12" s="7">
        <f>AVERAGE(N5:N11)</f>
        <v>5.8783333333333333E-2</v>
      </c>
      <c r="Q12" s="5" t="s">
        <v>1</v>
      </c>
      <c r="R12" s="4">
        <v>28</v>
      </c>
      <c r="S12">
        <v>4.3299999999999998E-2</v>
      </c>
    </row>
    <row r="13" spans="1:19" x14ac:dyDescent="0.3">
      <c r="C13" s="6" t="s">
        <v>9</v>
      </c>
      <c r="D13" s="7">
        <f>STDEV(D5:D11)</f>
        <v>2.6076247173753134E-2</v>
      </c>
      <c r="H13" s="6" t="s">
        <v>9</v>
      </c>
      <c r="I13" s="7">
        <f>STDEV(I5:I11)</f>
        <v>2.2364652169588217E-2</v>
      </c>
      <c r="M13" s="6" t="s">
        <v>9</v>
      </c>
      <c r="N13" s="7">
        <f>STDEV(N5:N11)</f>
        <v>3.3822738899543112E-2</v>
      </c>
      <c r="R13" s="4">
        <v>45</v>
      </c>
      <c r="S13">
        <v>5.8200000000000002E-2</v>
      </c>
    </row>
    <row r="14" spans="1:19" x14ac:dyDescent="0.3">
      <c r="C14" s="6" t="s">
        <v>10</v>
      </c>
      <c r="D14" s="7">
        <f>STDEV(D5:D11)/SQRT(6)</f>
        <v>1.0645583330397857E-2</v>
      </c>
      <c r="H14" s="6" t="s">
        <v>10</v>
      </c>
      <c r="I14" s="7">
        <f>STDEV(I5:I11)/SQRT(6)</f>
        <v>9.1303310150533147E-3</v>
      </c>
      <c r="M14" s="6" t="s">
        <v>10</v>
      </c>
      <c r="N14" s="7">
        <f>STDEV(N5:N11)/SQRT(5)</f>
        <v>1.5125988672920965E-2</v>
      </c>
      <c r="R14" s="4">
        <v>55</v>
      </c>
      <c r="S14">
        <v>-1.0000000000000002E-2</v>
      </c>
    </row>
    <row r="15" spans="1:19" x14ac:dyDescent="0.3">
      <c r="R15" s="4">
        <v>59</v>
      </c>
      <c r="S15">
        <v>6.0400000000000009E-2</v>
      </c>
    </row>
    <row r="16" spans="1:19" ht="15" thickBot="1" x14ac:dyDescent="0.35">
      <c r="B16" s="5" t="s">
        <v>1</v>
      </c>
      <c r="C16" s="3" t="s">
        <v>654</v>
      </c>
      <c r="D16" s="2" t="s">
        <v>655</v>
      </c>
      <c r="G16" s="5" t="s">
        <v>1</v>
      </c>
      <c r="H16" s="3" t="s">
        <v>654</v>
      </c>
      <c r="I16" s="2" t="s">
        <v>655</v>
      </c>
      <c r="L16" s="5" t="s">
        <v>1</v>
      </c>
      <c r="M16" s="3" t="s">
        <v>654</v>
      </c>
      <c r="N16" s="2" t="s">
        <v>655</v>
      </c>
      <c r="R16" s="4">
        <v>62</v>
      </c>
      <c r="S16" s="11">
        <v>3.1E-2</v>
      </c>
    </row>
    <row r="17" spans="2:19" x14ac:dyDescent="0.3">
      <c r="C17" s="4">
        <v>28</v>
      </c>
      <c r="D17">
        <v>8.2299999999999998E-2</v>
      </c>
      <c r="H17" s="4">
        <v>28</v>
      </c>
      <c r="I17">
        <v>3.9E-2</v>
      </c>
      <c r="M17" s="4">
        <v>28</v>
      </c>
      <c r="N17">
        <f>D17-I17</f>
        <v>4.3299999999999998E-2</v>
      </c>
      <c r="R17" s="4">
        <v>66</v>
      </c>
      <c r="S17">
        <v>9.7199999999999981E-2</v>
      </c>
    </row>
    <row r="18" spans="2:19" x14ac:dyDescent="0.3">
      <c r="C18" s="4">
        <v>45</v>
      </c>
      <c r="D18">
        <v>0.1242</v>
      </c>
      <c r="H18" s="4">
        <v>45</v>
      </c>
      <c r="I18">
        <v>6.6000000000000003E-2</v>
      </c>
      <c r="M18" s="4">
        <v>45</v>
      </c>
      <c r="N18">
        <f t="shared" ref="N18:N23" si="1">D18-I18</f>
        <v>5.8200000000000002E-2</v>
      </c>
      <c r="R18" s="4">
        <v>67</v>
      </c>
      <c r="S18">
        <v>2.9699999999999997E-2</v>
      </c>
    </row>
    <row r="19" spans="2:19" x14ac:dyDescent="0.3">
      <c r="C19" s="4">
        <v>55</v>
      </c>
      <c r="D19">
        <v>5.79E-2</v>
      </c>
      <c r="H19" s="4">
        <v>55</v>
      </c>
      <c r="I19">
        <v>6.7900000000000002E-2</v>
      </c>
      <c r="M19" s="4">
        <v>55</v>
      </c>
      <c r="N19">
        <f t="shared" si="1"/>
        <v>-1.0000000000000002E-2</v>
      </c>
      <c r="Q19" s="5" t="s">
        <v>2</v>
      </c>
      <c r="R19" s="4">
        <v>28</v>
      </c>
      <c r="S19">
        <v>6.4799999999999996E-2</v>
      </c>
    </row>
    <row r="20" spans="2:19" x14ac:dyDescent="0.3">
      <c r="C20" s="4">
        <v>59</v>
      </c>
      <c r="D20">
        <v>8.0600000000000005E-2</v>
      </c>
      <c r="H20" s="4">
        <v>59</v>
      </c>
      <c r="I20">
        <v>2.0199999999999999E-2</v>
      </c>
      <c r="M20" s="4">
        <v>59</v>
      </c>
      <c r="N20">
        <f t="shared" si="1"/>
        <v>6.0400000000000009E-2</v>
      </c>
      <c r="R20" s="4">
        <v>45</v>
      </c>
      <c r="S20">
        <v>7.5000000000000067E-3</v>
      </c>
    </row>
    <row r="21" spans="2:19" x14ac:dyDescent="0.3">
      <c r="C21" s="4">
        <v>62</v>
      </c>
      <c r="D21">
        <v>3.7499999999999999E-2</v>
      </c>
      <c r="H21" s="4">
        <v>62</v>
      </c>
      <c r="I21">
        <v>6.4999999999999997E-3</v>
      </c>
      <c r="M21" s="4">
        <v>62</v>
      </c>
      <c r="N21">
        <f t="shared" si="1"/>
        <v>3.1E-2</v>
      </c>
      <c r="R21" s="4">
        <v>55</v>
      </c>
      <c r="S21">
        <v>-7.8999999999999973E-3</v>
      </c>
    </row>
    <row r="22" spans="2:19" x14ac:dyDescent="0.3">
      <c r="C22" s="4">
        <v>66</v>
      </c>
      <c r="D22">
        <v>0.13569999999999999</v>
      </c>
      <c r="H22" s="4">
        <v>66</v>
      </c>
      <c r="I22">
        <v>3.85E-2</v>
      </c>
      <c r="M22" s="4">
        <v>66</v>
      </c>
      <c r="N22">
        <f t="shared" si="1"/>
        <v>9.7199999999999981E-2</v>
      </c>
      <c r="R22" s="4">
        <v>59</v>
      </c>
      <c r="S22">
        <v>6.83E-2</v>
      </c>
    </row>
    <row r="23" spans="2:19" x14ac:dyDescent="0.3">
      <c r="C23" s="4">
        <v>67</v>
      </c>
      <c r="D23">
        <v>7.9399999999999998E-2</v>
      </c>
      <c r="H23" s="4">
        <v>67</v>
      </c>
      <c r="I23">
        <v>4.9700000000000001E-2</v>
      </c>
      <c r="M23" s="4">
        <v>67</v>
      </c>
      <c r="N23">
        <f t="shared" si="1"/>
        <v>2.9699999999999997E-2</v>
      </c>
      <c r="R23" s="4">
        <v>62</v>
      </c>
      <c r="S23">
        <v>7.5000000000000011E-2</v>
      </c>
    </row>
    <row r="24" spans="2:19" x14ac:dyDescent="0.3">
      <c r="C24" s="6" t="s">
        <v>657</v>
      </c>
      <c r="D24" s="7">
        <f>AVERAGE(D17:D23)</f>
        <v>8.537142857142857E-2</v>
      </c>
      <c r="H24" s="6" t="s">
        <v>657</v>
      </c>
      <c r="I24" s="7">
        <f>AVERAGE(I17:I23)</f>
        <v>4.1114285714285714E-2</v>
      </c>
      <c r="M24" s="6" t="s">
        <v>657</v>
      </c>
      <c r="N24" s="7">
        <f>AVERAGE(N17:N23)</f>
        <v>4.4257142857142863E-2</v>
      </c>
      <c r="R24" s="4">
        <v>66</v>
      </c>
      <c r="S24">
        <v>8.2699999999999996E-2</v>
      </c>
    </row>
    <row r="25" spans="2:19" x14ac:dyDescent="0.3">
      <c r="C25" s="6" t="s">
        <v>9</v>
      </c>
      <c r="D25" s="7">
        <f>STDEV(D17:D23)</f>
        <v>3.4532193399093233E-2</v>
      </c>
      <c r="H25" s="6" t="s">
        <v>9</v>
      </c>
      <c r="I25" s="7">
        <f>STDEV(I17:I23)</f>
        <v>2.257339352507938E-2</v>
      </c>
      <c r="M25" s="6" t="s">
        <v>9</v>
      </c>
      <c r="N25" s="7">
        <f>STDEV(N17:N23)</f>
        <v>3.3142010457165326E-2</v>
      </c>
      <c r="R25" s="4">
        <v>67</v>
      </c>
      <c r="S25">
        <v>0.1016</v>
      </c>
    </row>
    <row r="26" spans="2:19" x14ac:dyDescent="0.3">
      <c r="C26" s="6" t="s">
        <v>10</v>
      </c>
      <c r="D26" s="7">
        <f>STDEV(D17:D23)/SQRT(7)</f>
        <v>1.3051942279940989E-2</v>
      </c>
      <c r="H26" s="6" t="s">
        <v>10</v>
      </c>
      <c r="I26" s="7">
        <f>STDEV(I17:I23)/SQRT(7)</f>
        <v>8.5319407877365288E-3</v>
      </c>
      <c r="M26" s="6" t="s">
        <v>10</v>
      </c>
      <c r="N26" s="7">
        <f>STDEV(N17:N23)/SQRT(7)</f>
        <v>1.252650251690879E-2</v>
      </c>
      <c r="Q26" s="5" t="s">
        <v>3</v>
      </c>
      <c r="R26" s="4">
        <v>28</v>
      </c>
      <c r="S26">
        <v>3.5400000000000008E-2</v>
      </c>
    </row>
    <row r="27" spans="2:19" x14ac:dyDescent="0.3">
      <c r="R27" s="4">
        <v>45</v>
      </c>
      <c r="S27">
        <v>2.1299999999999999E-2</v>
      </c>
    </row>
    <row r="28" spans="2:19" ht="15" thickBot="1" x14ac:dyDescent="0.35">
      <c r="B28" s="5" t="s">
        <v>2</v>
      </c>
      <c r="C28" s="3" t="s">
        <v>654</v>
      </c>
      <c r="D28" s="2" t="s">
        <v>655</v>
      </c>
      <c r="G28" s="5" t="s">
        <v>2</v>
      </c>
      <c r="H28" s="3" t="s">
        <v>654</v>
      </c>
      <c r="I28" s="2" t="s">
        <v>655</v>
      </c>
      <c r="L28" s="5" t="s">
        <v>2</v>
      </c>
      <c r="M28" s="3" t="s">
        <v>654</v>
      </c>
      <c r="N28" s="2" t="s">
        <v>655</v>
      </c>
      <c r="R28" s="4">
        <v>55</v>
      </c>
      <c r="S28">
        <v>5.8099999999999999E-2</v>
      </c>
    </row>
    <row r="29" spans="2:19" x14ac:dyDescent="0.3">
      <c r="C29" s="4">
        <v>28</v>
      </c>
      <c r="D29">
        <v>8.3400000000000002E-2</v>
      </c>
      <c r="H29" s="4">
        <v>28</v>
      </c>
      <c r="I29">
        <v>1.8599999999999998E-2</v>
      </c>
      <c r="M29" s="4">
        <v>28</v>
      </c>
      <c r="N29">
        <f>D29-I29</f>
        <v>6.4799999999999996E-2</v>
      </c>
      <c r="R29" s="4">
        <v>59</v>
      </c>
      <c r="S29">
        <v>5.7899999999999993E-2</v>
      </c>
    </row>
    <row r="30" spans="2:19" x14ac:dyDescent="0.3">
      <c r="C30" s="4">
        <v>45</v>
      </c>
      <c r="D30">
        <v>7.5800000000000006E-2</v>
      </c>
      <c r="H30" s="4">
        <v>45</v>
      </c>
      <c r="I30">
        <v>6.83E-2</v>
      </c>
      <c r="M30" s="4">
        <v>45</v>
      </c>
      <c r="N30">
        <f t="shared" ref="N30:N35" si="2">D30-I30</f>
        <v>7.5000000000000067E-3</v>
      </c>
      <c r="R30" s="4">
        <v>62</v>
      </c>
      <c r="S30">
        <v>4.9499999999999995E-2</v>
      </c>
    </row>
    <row r="31" spans="2:19" x14ac:dyDescent="0.3">
      <c r="C31" s="4">
        <v>55</v>
      </c>
      <c r="D31">
        <v>4.8000000000000001E-2</v>
      </c>
      <c r="H31" s="4">
        <v>55</v>
      </c>
      <c r="I31">
        <v>5.5899999999999998E-2</v>
      </c>
      <c r="M31" s="4">
        <v>55</v>
      </c>
      <c r="N31">
        <f t="shared" si="2"/>
        <v>-7.8999999999999973E-3</v>
      </c>
      <c r="R31" s="4">
        <v>66</v>
      </c>
      <c r="S31">
        <v>5.510000000000001E-2</v>
      </c>
    </row>
    <row r="32" spans="2:19" x14ac:dyDescent="0.3">
      <c r="C32" s="4">
        <v>59</v>
      </c>
      <c r="D32">
        <v>0.1113</v>
      </c>
      <c r="H32" s="4">
        <v>59</v>
      </c>
      <c r="I32">
        <v>4.2999999999999997E-2</v>
      </c>
      <c r="M32" s="4">
        <v>59</v>
      </c>
      <c r="N32">
        <f t="shared" si="2"/>
        <v>6.83E-2</v>
      </c>
      <c r="R32" s="4">
        <v>67</v>
      </c>
      <c r="S32" s="11" t="s">
        <v>189</v>
      </c>
    </row>
    <row r="33" spans="2:19" x14ac:dyDescent="0.3">
      <c r="C33" s="4">
        <v>62</v>
      </c>
      <c r="D33">
        <v>0.112</v>
      </c>
      <c r="H33" s="4">
        <v>62</v>
      </c>
      <c r="I33">
        <v>3.6999999999999998E-2</v>
      </c>
      <c r="M33" s="4">
        <v>62</v>
      </c>
      <c r="N33">
        <f t="shared" si="2"/>
        <v>7.5000000000000011E-2</v>
      </c>
      <c r="Q33" s="5" t="s">
        <v>4</v>
      </c>
      <c r="R33" s="4">
        <v>28</v>
      </c>
      <c r="S33">
        <v>5.62E-2</v>
      </c>
    </row>
    <row r="34" spans="2:19" x14ac:dyDescent="0.3">
      <c r="C34" s="4">
        <v>66</v>
      </c>
      <c r="D34">
        <v>0.13619999999999999</v>
      </c>
      <c r="H34" s="4">
        <v>66</v>
      </c>
      <c r="I34">
        <v>5.3499999999999999E-2</v>
      </c>
      <c r="M34" s="4">
        <v>66</v>
      </c>
      <c r="N34">
        <f t="shared" si="2"/>
        <v>8.2699999999999996E-2</v>
      </c>
      <c r="R34" s="4">
        <v>45</v>
      </c>
      <c r="S34">
        <v>-2.1900000000000003E-2</v>
      </c>
    </row>
    <row r="35" spans="2:19" x14ac:dyDescent="0.3">
      <c r="C35" s="4">
        <v>67</v>
      </c>
      <c r="D35">
        <v>0.1174</v>
      </c>
      <c r="H35" s="4">
        <v>67</v>
      </c>
      <c r="I35">
        <v>1.5800000000000002E-2</v>
      </c>
      <c r="M35" s="4">
        <v>67</v>
      </c>
      <c r="N35">
        <f t="shared" si="2"/>
        <v>0.1016</v>
      </c>
      <c r="R35" s="4">
        <v>55</v>
      </c>
      <c r="S35">
        <v>8.5999999999999993E-2</v>
      </c>
    </row>
    <row r="36" spans="2:19" x14ac:dyDescent="0.3">
      <c r="C36" s="6" t="s">
        <v>657</v>
      </c>
      <c r="D36" s="7">
        <f>AVERAGE(D29:D35)</f>
        <v>9.7728571428571415E-2</v>
      </c>
      <c r="H36" s="6" t="s">
        <v>657</v>
      </c>
      <c r="I36" s="7">
        <f>AVERAGE(I29:I35)</f>
        <v>4.1728571428571434E-2</v>
      </c>
      <c r="M36" s="6" t="s">
        <v>657</v>
      </c>
      <c r="N36" s="7">
        <f>AVERAGE(N29:N35)</f>
        <v>5.6000000000000001E-2</v>
      </c>
      <c r="R36" s="4">
        <v>59</v>
      </c>
      <c r="S36">
        <v>3.5299999999999998E-2</v>
      </c>
    </row>
    <row r="37" spans="2:19" x14ac:dyDescent="0.3">
      <c r="C37" s="6" t="s">
        <v>9</v>
      </c>
      <c r="D37" s="7">
        <f>STDEV(D29:D35)</f>
        <v>3.0038792379505706E-2</v>
      </c>
      <c r="H37" s="6" t="s">
        <v>9</v>
      </c>
      <c r="I37" s="7">
        <f>STDEV(I29:I35)</f>
        <v>1.9479195250806623E-2</v>
      </c>
      <c r="M37" s="6" t="s">
        <v>9</v>
      </c>
      <c r="N37" s="7">
        <f>STDEV(N29:N35)</f>
        <v>4.0450463532572777E-2</v>
      </c>
      <c r="R37" s="4">
        <v>62</v>
      </c>
      <c r="S37">
        <v>0.1061</v>
      </c>
    </row>
    <row r="38" spans="2:19" x14ac:dyDescent="0.3">
      <c r="C38" s="6" t="s">
        <v>10</v>
      </c>
      <c r="D38" s="7">
        <f>STDEV(D29:D35)/SQRT(7)</f>
        <v>1.1353596331553464E-2</v>
      </c>
      <c r="H38" s="6" t="s">
        <v>10</v>
      </c>
      <c r="I38" s="7">
        <f>STDEV(I29:I35)/SQRT(7)</f>
        <v>7.362443767614967E-3</v>
      </c>
      <c r="M38" s="6" t="s">
        <v>10</v>
      </c>
      <c r="N38" s="7">
        <f>STDEV(N29:N35)/SQRT(7)</f>
        <v>1.5288838132067833E-2</v>
      </c>
      <c r="R38" s="4">
        <v>66</v>
      </c>
      <c r="S38">
        <v>0.11239999999999999</v>
      </c>
    </row>
    <row r="39" spans="2:19" x14ac:dyDescent="0.3">
      <c r="R39" s="4">
        <v>67</v>
      </c>
      <c r="S39">
        <v>0.11</v>
      </c>
    </row>
    <row r="40" spans="2:19" ht="15" thickBot="1" x14ac:dyDescent="0.35">
      <c r="B40" s="5" t="s">
        <v>3</v>
      </c>
      <c r="C40" s="3" t="s">
        <v>654</v>
      </c>
      <c r="D40" s="2" t="s">
        <v>655</v>
      </c>
      <c r="G40" s="5" t="s">
        <v>3</v>
      </c>
      <c r="H40" s="3" t="s">
        <v>654</v>
      </c>
      <c r="I40" s="2" t="s">
        <v>655</v>
      </c>
      <c r="L40" s="5" t="s">
        <v>3</v>
      </c>
      <c r="M40" s="3" t="s">
        <v>654</v>
      </c>
      <c r="N40" s="2" t="s">
        <v>655</v>
      </c>
      <c r="Q40" s="5" t="s">
        <v>5</v>
      </c>
      <c r="R40" s="4">
        <v>28</v>
      </c>
      <c r="S40">
        <v>4.9100000000000005E-2</v>
      </c>
    </row>
    <row r="41" spans="2:19" x14ac:dyDescent="0.3">
      <c r="C41" s="4">
        <v>28</v>
      </c>
      <c r="D41">
        <v>7.3400000000000007E-2</v>
      </c>
      <c r="H41" s="4">
        <v>28</v>
      </c>
      <c r="I41">
        <v>3.7999999999999999E-2</v>
      </c>
      <c r="M41" s="4">
        <v>28</v>
      </c>
      <c r="N41">
        <f t="shared" ref="N41:N46" si="3">D41-I41</f>
        <v>3.5400000000000008E-2</v>
      </c>
      <c r="R41" s="4">
        <v>45</v>
      </c>
      <c r="S41">
        <v>9.6000000000000044E-3</v>
      </c>
    </row>
    <row r="42" spans="2:19" x14ac:dyDescent="0.3">
      <c r="C42" s="4">
        <v>45</v>
      </c>
      <c r="D42">
        <v>9.5000000000000001E-2</v>
      </c>
      <c r="H42" s="4">
        <v>45</v>
      </c>
      <c r="I42">
        <v>7.3700000000000002E-2</v>
      </c>
      <c r="M42" s="4">
        <v>45</v>
      </c>
      <c r="N42">
        <f t="shared" si="3"/>
        <v>2.1299999999999999E-2</v>
      </c>
      <c r="R42" s="4">
        <v>55</v>
      </c>
      <c r="S42">
        <v>7.7300000000000008E-2</v>
      </c>
    </row>
    <row r="43" spans="2:19" x14ac:dyDescent="0.3">
      <c r="C43" s="4">
        <v>55</v>
      </c>
      <c r="D43">
        <v>8.2699999999999996E-2</v>
      </c>
      <c r="H43" s="4">
        <v>55</v>
      </c>
      <c r="I43">
        <v>2.46E-2</v>
      </c>
      <c r="M43" s="4">
        <v>55</v>
      </c>
      <c r="N43">
        <f t="shared" si="3"/>
        <v>5.8099999999999999E-2</v>
      </c>
      <c r="R43" s="4">
        <v>59</v>
      </c>
      <c r="S43">
        <v>0.106</v>
      </c>
    </row>
    <row r="44" spans="2:19" x14ac:dyDescent="0.3">
      <c r="C44" s="4">
        <v>59</v>
      </c>
      <c r="D44">
        <v>0.1249</v>
      </c>
      <c r="H44" s="4">
        <v>59</v>
      </c>
      <c r="I44">
        <v>6.7000000000000004E-2</v>
      </c>
      <c r="M44" s="4">
        <v>59</v>
      </c>
      <c r="N44">
        <f t="shared" si="3"/>
        <v>5.7899999999999993E-2</v>
      </c>
      <c r="R44" s="4">
        <v>62</v>
      </c>
      <c r="S44">
        <v>9.5599999999999991E-2</v>
      </c>
    </row>
    <row r="45" spans="2:19" x14ac:dyDescent="0.3">
      <c r="C45" s="4">
        <v>62</v>
      </c>
      <c r="D45">
        <v>8.7499999999999994E-2</v>
      </c>
      <c r="H45" s="4">
        <v>62</v>
      </c>
      <c r="I45">
        <v>3.7999999999999999E-2</v>
      </c>
      <c r="M45" s="4">
        <v>62</v>
      </c>
      <c r="N45">
        <f t="shared" si="3"/>
        <v>4.9499999999999995E-2</v>
      </c>
      <c r="R45" s="4">
        <v>66</v>
      </c>
      <c r="S45">
        <v>5.7599999999999998E-2</v>
      </c>
    </row>
    <row r="46" spans="2:19" x14ac:dyDescent="0.3">
      <c r="C46" s="4">
        <v>66</v>
      </c>
      <c r="D46">
        <v>0.12590000000000001</v>
      </c>
      <c r="H46" s="4">
        <v>66</v>
      </c>
      <c r="I46">
        <v>7.0800000000000002E-2</v>
      </c>
      <c r="M46" s="4">
        <v>66</v>
      </c>
      <c r="N46">
        <f t="shared" si="3"/>
        <v>5.510000000000001E-2</v>
      </c>
      <c r="R46" s="4">
        <v>67</v>
      </c>
      <c r="S46" s="11" t="s">
        <v>189</v>
      </c>
    </row>
    <row r="47" spans="2:19" x14ac:dyDescent="0.3">
      <c r="C47" s="4">
        <v>67</v>
      </c>
      <c r="D47" s="11" t="s">
        <v>189</v>
      </c>
      <c r="H47" s="4">
        <v>67</v>
      </c>
      <c r="I47" s="11" t="s">
        <v>189</v>
      </c>
      <c r="M47" s="4">
        <v>67</v>
      </c>
      <c r="N47" s="11" t="s">
        <v>189</v>
      </c>
      <c r="Q47" s="5" t="s">
        <v>6</v>
      </c>
      <c r="R47" s="4">
        <v>28</v>
      </c>
      <c r="S47">
        <v>4.3099999999999999E-2</v>
      </c>
    </row>
    <row r="48" spans="2:19" x14ac:dyDescent="0.3">
      <c r="C48" s="6" t="s">
        <v>657</v>
      </c>
      <c r="D48" s="7">
        <f>AVERAGE(D41:D47)</f>
        <v>9.8233333333333339E-2</v>
      </c>
      <c r="H48" s="6" t="s">
        <v>657</v>
      </c>
      <c r="I48" s="7">
        <f>AVERAGE(I41:I47)</f>
        <v>5.2016666666666676E-2</v>
      </c>
      <c r="M48" s="6" t="s">
        <v>657</v>
      </c>
      <c r="N48" s="7">
        <f>AVERAGE(N41:N47)</f>
        <v>4.6216666666666663E-2</v>
      </c>
      <c r="R48" s="4">
        <v>45</v>
      </c>
      <c r="S48">
        <v>4.8800000000000003E-2</v>
      </c>
    </row>
    <row r="49" spans="2:19" x14ac:dyDescent="0.3">
      <c r="C49" s="6" t="s">
        <v>9</v>
      </c>
      <c r="D49" s="7">
        <f>STDEV(D41:D47)</f>
        <v>2.218194460967441E-2</v>
      </c>
      <c r="H49" s="6" t="s">
        <v>9</v>
      </c>
      <c r="I49" s="7">
        <f>STDEV(I41:I47)</f>
        <v>2.0938425601431124E-2</v>
      </c>
      <c r="M49" s="6" t="s">
        <v>9</v>
      </c>
      <c r="N49" s="7">
        <f>STDEV(N41:N47)</f>
        <v>1.4867739124247065E-2</v>
      </c>
      <c r="R49" s="4">
        <v>55</v>
      </c>
      <c r="S49">
        <v>-2.4999999999999998E-2</v>
      </c>
    </row>
    <row r="50" spans="2:19" x14ac:dyDescent="0.3">
      <c r="C50" s="6" t="s">
        <v>10</v>
      </c>
      <c r="D50" s="7">
        <f>STDEV(D41:D47)/SQRT(6)</f>
        <v>9.0557409660636801E-3</v>
      </c>
      <c r="H50" s="6" t="s">
        <v>10</v>
      </c>
      <c r="I50" s="7">
        <f>STDEV(I41:I47)/SQRT(6)</f>
        <v>8.5480764567890406E-3</v>
      </c>
      <c r="M50" s="6" t="s">
        <v>10</v>
      </c>
      <c r="N50" s="7">
        <f>STDEV(N41:N47)/SQRT(5)</f>
        <v>6.6490550707099258E-3</v>
      </c>
      <c r="R50" s="4">
        <v>59</v>
      </c>
      <c r="S50">
        <v>5.6699999999999993E-2</v>
      </c>
    </row>
    <row r="51" spans="2:19" x14ac:dyDescent="0.3">
      <c r="R51" s="4">
        <v>62</v>
      </c>
      <c r="S51">
        <v>6.2E-2</v>
      </c>
    </row>
    <row r="52" spans="2:19" ht="15" thickBot="1" x14ac:dyDescent="0.35">
      <c r="B52" s="5" t="s">
        <v>4</v>
      </c>
      <c r="C52" s="3" t="s">
        <v>654</v>
      </c>
      <c r="D52" s="2" t="s">
        <v>655</v>
      </c>
      <c r="G52" s="5" t="s">
        <v>4</v>
      </c>
      <c r="H52" s="3" t="s">
        <v>654</v>
      </c>
      <c r="I52" s="2" t="s">
        <v>655</v>
      </c>
      <c r="L52" s="5" t="s">
        <v>4</v>
      </c>
      <c r="M52" s="3" t="s">
        <v>654</v>
      </c>
      <c r="N52" s="2" t="s">
        <v>655</v>
      </c>
      <c r="R52" s="4">
        <v>66</v>
      </c>
      <c r="S52">
        <v>9.8400000000000001E-2</v>
      </c>
    </row>
    <row r="53" spans="2:19" x14ac:dyDescent="0.3">
      <c r="C53" s="4">
        <v>28</v>
      </c>
      <c r="D53">
        <v>8.0500000000000002E-2</v>
      </c>
      <c r="H53" s="4">
        <v>28</v>
      </c>
      <c r="I53">
        <v>2.4299999999999999E-2</v>
      </c>
      <c r="M53" s="4">
        <v>28</v>
      </c>
      <c r="N53">
        <f t="shared" ref="N53:N59" si="4">D53-I53</f>
        <v>5.62E-2</v>
      </c>
      <c r="R53" s="4">
        <v>67</v>
      </c>
      <c r="S53">
        <v>-2.75E-2</v>
      </c>
    </row>
    <row r="54" spans="2:19" x14ac:dyDescent="0.3">
      <c r="C54" s="4">
        <v>45</v>
      </c>
      <c r="D54">
        <v>7.3899999999999993E-2</v>
      </c>
      <c r="H54" s="4">
        <v>45</v>
      </c>
      <c r="I54">
        <v>9.5799999999999996E-2</v>
      </c>
      <c r="M54" s="4">
        <v>45</v>
      </c>
      <c r="N54">
        <f t="shared" si="4"/>
        <v>-2.1900000000000003E-2</v>
      </c>
      <c r="Q54" s="5" t="s">
        <v>7</v>
      </c>
      <c r="R54" s="4">
        <v>28</v>
      </c>
      <c r="S54">
        <v>8.0000000000000002E-3</v>
      </c>
    </row>
    <row r="55" spans="2:19" x14ac:dyDescent="0.3">
      <c r="C55" s="4">
        <v>55</v>
      </c>
      <c r="D55">
        <v>0.12479999999999999</v>
      </c>
      <c r="H55" s="4">
        <v>55</v>
      </c>
      <c r="I55">
        <v>3.8800000000000001E-2</v>
      </c>
      <c r="M55" s="4">
        <v>55</v>
      </c>
      <c r="N55">
        <f t="shared" si="4"/>
        <v>8.5999999999999993E-2</v>
      </c>
      <c r="R55" s="4">
        <v>45</v>
      </c>
      <c r="S55">
        <v>3.7900000000000003E-2</v>
      </c>
    </row>
    <row r="56" spans="2:19" x14ac:dyDescent="0.3">
      <c r="C56" s="4">
        <v>59</v>
      </c>
      <c r="D56">
        <v>9.7799999999999998E-2</v>
      </c>
      <c r="H56" s="4">
        <v>59</v>
      </c>
      <c r="I56">
        <v>6.25E-2</v>
      </c>
      <c r="M56" s="4">
        <v>59</v>
      </c>
      <c r="N56">
        <f t="shared" si="4"/>
        <v>3.5299999999999998E-2</v>
      </c>
      <c r="R56" s="4">
        <v>55</v>
      </c>
      <c r="S56">
        <v>0.10290000000000001</v>
      </c>
    </row>
    <row r="57" spans="2:19" x14ac:dyDescent="0.3">
      <c r="C57" s="4">
        <v>62</v>
      </c>
      <c r="D57">
        <v>9.7100000000000006E-2</v>
      </c>
      <c r="H57" s="4">
        <v>62</v>
      </c>
      <c r="I57">
        <v>-8.9999999999999993E-3</v>
      </c>
      <c r="M57" s="4">
        <v>62</v>
      </c>
      <c r="N57">
        <f t="shared" si="4"/>
        <v>0.1061</v>
      </c>
      <c r="R57" s="4">
        <v>59</v>
      </c>
      <c r="S57">
        <v>7.1999999999999995E-2</v>
      </c>
    </row>
    <row r="58" spans="2:19" x14ac:dyDescent="0.3">
      <c r="C58" s="4">
        <v>66</v>
      </c>
      <c r="D58">
        <v>0.16039999999999999</v>
      </c>
      <c r="H58" s="4">
        <v>66</v>
      </c>
      <c r="I58">
        <v>4.8000000000000001E-2</v>
      </c>
      <c r="M58" s="4">
        <v>66</v>
      </c>
      <c r="N58">
        <f t="shared" si="4"/>
        <v>0.11239999999999999</v>
      </c>
      <c r="R58" s="4">
        <v>62</v>
      </c>
      <c r="S58">
        <v>7.46E-2</v>
      </c>
    </row>
    <row r="59" spans="2:19" x14ac:dyDescent="0.3">
      <c r="C59" s="4">
        <v>67</v>
      </c>
      <c r="D59">
        <v>0.1143</v>
      </c>
      <c r="H59" s="4">
        <v>67</v>
      </c>
      <c r="I59">
        <v>4.3E-3</v>
      </c>
      <c r="M59" s="4">
        <v>67</v>
      </c>
      <c r="N59">
        <f t="shared" si="4"/>
        <v>0.11</v>
      </c>
      <c r="R59" s="4">
        <v>66</v>
      </c>
      <c r="S59">
        <v>-5.9999999999999915E-3</v>
      </c>
    </row>
    <row r="60" spans="2:19" x14ac:dyDescent="0.3">
      <c r="C60" s="6" t="s">
        <v>657</v>
      </c>
      <c r="D60" s="7">
        <f>AVERAGE(D53:D59)</f>
        <v>0.10697142857142858</v>
      </c>
      <c r="H60" s="6" t="s">
        <v>657</v>
      </c>
      <c r="I60" s="7">
        <f>AVERAGE(I53:I59)</f>
        <v>3.781428571428571E-2</v>
      </c>
      <c r="M60" s="6" t="s">
        <v>657</v>
      </c>
      <c r="N60" s="7">
        <f>AVERAGE(N53:N59)</f>
        <v>6.9157142857142848E-2</v>
      </c>
      <c r="R60" s="4">
        <v>67</v>
      </c>
      <c r="S60">
        <v>6.4299999999999996E-2</v>
      </c>
    </row>
    <row r="61" spans="2:19" x14ac:dyDescent="0.3">
      <c r="C61" s="6" t="s">
        <v>9</v>
      </c>
      <c r="D61" s="7">
        <f>STDEV(D53:D59)</f>
        <v>2.9445413580936202E-2</v>
      </c>
      <c r="H61" s="6" t="s">
        <v>9</v>
      </c>
      <c r="I61" s="7">
        <f>STDEV(I53:I59)</f>
        <v>3.5529022341902805E-2</v>
      </c>
      <c r="M61" s="6" t="s">
        <v>9</v>
      </c>
      <c r="N61" s="7">
        <f>STDEV(N53:N59)</f>
        <v>4.9652353322639099E-2</v>
      </c>
      <c r="R61" s="6" t="s">
        <v>657</v>
      </c>
      <c r="S61" s="7">
        <f>AVERAGE(S5:S60)</f>
        <v>5.3232075471698115E-2</v>
      </c>
    </row>
    <row r="62" spans="2:19" x14ac:dyDescent="0.3">
      <c r="C62" s="6" t="s">
        <v>10</v>
      </c>
      <c r="D62" s="7">
        <f>STDEV(D53:D59)/SQRT(7)</f>
        <v>1.1129320226657293E-2</v>
      </c>
      <c r="H62" s="6" t="s">
        <v>10</v>
      </c>
      <c r="I62" s="7">
        <f>STDEV(I53:I59)/SQRT(7)</f>
        <v>1.3428708205990353E-2</v>
      </c>
      <c r="M62" s="6" t="s">
        <v>10</v>
      </c>
      <c r="N62" s="7">
        <f>STDEV(N53:N59)/SQRT(7)</f>
        <v>1.876682555725924E-2</v>
      </c>
      <c r="R62" s="6" t="s">
        <v>9</v>
      </c>
      <c r="S62" s="7">
        <f>STDEV(S5:S60)</f>
        <v>3.7229438174157629E-2</v>
      </c>
    </row>
    <row r="63" spans="2:19" x14ac:dyDescent="0.3">
      <c r="R63" s="6" t="s">
        <v>10</v>
      </c>
      <c r="S63" s="7">
        <f>STDEV(S5:S60)/SQRT(53)</f>
        <v>5.1138566230951431E-3</v>
      </c>
    </row>
    <row r="64" spans="2:19" ht="15" thickBot="1" x14ac:dyDescent="0.35">
      <c r="B64" s="5" t="s">
        <v>5</v>
      </c>
      <c r="C64" s="3" t="s">
        <v>654</v>
      </c>
      <c r="D64" s="2" t="s">
        <v>655</v>
      </c>
      <c r="G64" s="5" t="s">
        <v>5</v>
      </c>
      <c r="H64" s="3" t="s">
        <v>654</v>
      </c>
      <c r="I64" s="2" t="s">
        <v>655</v>
      </c>
      <c r="L64" s="5" t="s">
        <v>5</v>
      </c>
      <c r="M64" s="3" t="s">
        <v>654</v>
      </c>
      <c r="N64" s="2" t="s">
        <v>655</v>
      </c>
    </row>
    <row r="65" spans="2:18" x14ac:dyDescent="0.3">
      <c r="C65" s="4">
        <v>28</v>
      </c>
      <c r="D65">
        <v>6.2600000000000003E-2</v>
      </c>
      <c r="H65" s="4">
        <v>28</v>
      </c>
      <c r="I65">
        <v>1.35E-2</v>
      </c>
      <c r="M65" s="4">
        <v>28</v>
      </c>
      <c r="N65">
        <f t="shared" ref="N65:N70" si="5">D65-I65</f>
        <v>4.9100000000000005E-2</v>
      </c>
      <c r="R65" s="7"/>
    </row>
    <row r="66" spans="2:18" x14ac:dyDescent="0.3">
      <c r="C66" s="4">
        <v>45</v>
      </c>
      <c r="D66">
        <v>6.7000000000000004E-2</v>
      </c>
      <c r="H66" s="4">
        <v>45</v>
      </c>
      <c r="I66">
        <v>5.74E-2</v>
      </c>
      <c r="M66" s="4">
        <v>45</v>
      </c>
      <c r="N66">
        <f t="shared" si="5"/>
        <v>9.6000000000000044E-3</v>
      </c>
    </row>
    <row r="67" spans="2:18" x14ac:dyDescent="0.3">
      <c r="C67" s="4">
        <v>55</v>
      </c>
      <c r="D67">
        <v>0.13750000000000001</v>
      </c>
      <c r="H67" s="4">
        <v>55</v>
      </c>
      <c r="I67">
        <v>6.0199999999999997E-2</v>
      </c>
      <c r="M67" s="4">
        <v>55</v>
      </c>
      <c r="N67">
        <f t="shared" si="5"/>
        <v>7.7300000000000008E-2</v>
      </c>
    </row>
    <row r="68" spans="2:18" x14ac:dyDescent="0.3">
      <c r="C68" s="4">
        <v>59</v>
      </c>
      <c r="D68">
        <v>0.1598</v>
      </c>
      <c r="H68" s="4">
        <v>59</v>
      </c>
      <c r="I68">
        <v>5.3800000000000001E-2</v>
      </c>
      <c r="M68" s="4">
        <v>59</v>
      </c>
      <c r="N68">
        <f t="shared" si="5"/>
        <v>0.106</v>
      </c>
    </row>
    <row r="69" spans="2:18" x14ac:dyDescent="0.3">
      <c r="C69" s="4">
        <v>62</v>
      </c>
      <c r="D69">
        <v>7.8399999999999997E-2</v>
      </c>
      <c r="H69" s="4">
        <v>62</v>
      </c>
      <c r="I69">
        <v>-1.72E-2</v>
      </c>
      <c r="M69" s="4">
        <v>62</v>
      </c>
      <c r="N69">
        <f t="shared" si="5"/>
        <v>9.5599999999999991E-2</v>
      </c>
    </row>
    <row r="70" spans="2:18" x14ac:dyDescent="0.3">
      <c r="C70" s="4">
        <v>66</v>
      </c>
      <c r="D70">
        <v>0.12479999999999999</v>
      </c>
      <c r="H70" s="4">
        <v>66</v>
      </c>
      <c r="I70">
        <v>6.7199999999999996E-2</v>
      </c>
      <c r="M70" s="4">
        <v>66</v>
      </c>
      <c r="N70">
        <f t="shared" si="5"/>
        <v>5.7599999999999998E-2</v>
      </c>
    </row>
    <row r="71" spans="2:18" x14ac:dyDescent="0.3">
      <c r="C71" s="4">
        <v>67</v>
      </c>
      <c r="D71" s="11" t="s">
        <v>189</v>
      </c>
      <c r="H71" s="4">
        <v>67</v>
      </c>
      <c r="I71" s="11" t="s">
        <v>189</v>
      </c>
      <c r="M71" s="4">
        <v>67</v>
      </c>
      <c r="N71" s="11" t="s">
        <v>189</v>
      </c>
    </row>
    <row r="72" spans="2:18" x14ac:dyDescent="0.3">
      <c r="C72" s="6" t="s">
        <v>657</v>
      </c>
      <c r="D72" s="7">
        <f>AVERAGE(D65:D71)</f>
        <v>0.10501666666666666</v>
      </c>
      <c r="H72" s="6" t="s">
        <v>657</v>
      </c>
      <c r="I72" s="7">
        <f>AVERAGE(I65:I71)</f>
        <v>3.9149999999999997E-2</v>
      </c>
      <c r="M72" s="6" t="s">
        <v>657</v>
      </c>
      <c r="N72" s="7">
        <f>AVERAGE(N65:N71)</f>
        <v>6.5866666666666671E-2</v>
      </c>
    </row>
    <row r="73" spans="2:18" x14ac:dyDescent="0.3">
      <c r="C73" s="6" t="s">
        <v>9</v>
      </c>
      <c r="D73" s="7">
        <f>STDEV(D65:D71)</f>
        <v>4.098938480468655E-2</v>
      </c>
      <c r="H73" s="6" t="s">
        <v>9</v>
      </c>
      <c r="I73" s="7">
        <f>STDEV(I65:I71)</f>
        <v>3.3498761171123922E-2</v>
      </c>
      <c r="M73" s="6" t="s">
        <v>9</v>
      </c>
      <c r="N73" s="7">
        <f>STDEV(N65:N71)</f>
        <v>3.5045323035558781E-2</v>
      </c>
    </row>
    <row r="74" spans="2:18" x14ac:dyDescent="0.3">
      <c r="C74" s="6" t="s">
        <v>10</v>
      </c>
      <c r="D74" s="7">
        <f>STDEV(D65:D71)/SQRT(6)</f>
        <v>1.6733846273678729E-2</v>
      </c>
      <c r="H74" s="6" t="s">
        <v>10</v>
      </c>
      <c r="I74" s="7">
        <f>STDEV(I65:I71)/SQRT(6)</f>
        <v>1.3675811980768577E-2</v>
      </c>
      <c r="M74" s="6" t="s">
        <v>10</v>
      </c>
      <c r="N74" s="7">
        <f>STDEV(N65:N71)/SQRT(5)</f>
        <v>1.5672744920189743E-2</v>
      </c>
    </row>
    <row r="76" spans="2:18" ht="15" thickBot="1" x14ac:dyDescent="0.35">
      <c r="B76" s="5" t="s">
        <v>6</v>
      </c>
      <c r="C76" s="3" t="s">
        <v>654</v>
      </c>
      <c r="D76" s="2" t="s">
        <v>655</v>
      </c>
      <c r="G76" s="5" t="s">
        <v>6</v>
      </c>
      <c r="H76" s="3" t="s">
        <v>654</v>
      </c>
      <c r="I76" s="2" t="s">
        <v>655</v>
      </c>
      <c r="L76" s="5" t="s">
        <v>6</v>
      </c>
      <c r="M76" s="3" t="s">
        <v>654</v>
      </c>
      <c r="N76" s="2" t="s">
        <v>655</v>
      </c>
    </row>
    <row r="77" spans="2:18" x14ac:dyDescent="0.3">
      <c r="C77" s="4">
        <v>28</v>
      </c>
      <c r="D77">
        <v>6.2600000000000003E-2</v>
      </c>
      <c r="H77" s="4">
        <v>28</v>
      </c>
      <c r="I77">
        <v>1.95E-2</v>
      </c>
      <c r="M77" s="4">
        <v>28</v>
      </c>
      <c r="N77">
        <f>D77-I77</f>
        <v>4.3099999999999999E-2</v>
      </c>
    </row>
    <row r="78" spans="2:18" x14ac:dyDescent="0.3">
      <c r="C78" s="4">
        <v>45</v>
      </c>
      <c r="D78">
        <v>8.9700000000000002E-2</v>
      </c>
      <c r="H78" s="4">
        <v>45</v>
      </c>
      <c r="I78">
        <v>4.0899999999999999E-2</v>
      </c>
      <c r="M78" s="4">
        <v>45</v>
      </c>
      <c r="N78">
        <f t="shared" ref="N78:N83" si="6">D78-I78</f>
        <v>4.8800000000000003E-2</v>
      </c>
    </row>
    <row r="79" spans="2:18" x14ac:dyDescent="0.3">
      <c r="C79" s="4">
        <v>55</v>
      </c>
      <c r="D79">
        <v>1.2E-2</v>
      </c>
      <c r="H79" s="4">
        <v>55</v>
      </c>
      <c r="I79">
        <v>3.6999999999999998E-2</v>
      </c>
      <c r="M79" s="4">
        <v>55</v>
      </c>
      <c r="N79">
        <f t="shared" si="6"/>
        <v>-2.4999999999999998E-2</v>
      </c>
    </row>
    <row r="80" spans="2:18" x14ac:dyDescent="0.3">
      <c r="C80" s="4">
        <v>59</v>
      </c>
      <c r="D80">
        <v>8.8499999999999995E-2</v>
      </c>
      <c r="H80" s="4">
        <v>59</v>
      </c>
      <c r="I80">
        <v>3.1800000000000002E-2</v>
      </c>
      <c r="M80" s="4">
        <v>59</v>
      </c>
      <c r="N80">
        <f t="shared" si="6"/>
        <v>5.6699999999999993E-2</v>
      </c>
    </row>
    <row r="81" spans="2:14" x14ac:dyDescent="0.3">
      <c r="C81" s="4">
        <v>62</v>
      </c>
      <c r="D81">
        <v>7.1800000000000003E-2</v>
      </c>
      <c r="H81" s="4">
        <v>62</v>
      </c>
      <c r="I81">
        <v>9.7999999999999997E-3</v>
      </c>
      <c r="M81" s="4">
        <v>62</v>
      </c>
      <c r="N81">
        <f t="shared" si="6"/>
        <v>6.2E-2</v>
      </c>
    </row>
    <row r="82" spans="2:14" x14ac:dyDescent="0.3">
      <c r="C82" s="4">
        <v>66</v>
      </c>
      <c r="D82">
        <v>0.16300000000000001</v>
      </c>
      <c r="H82" s="4">
        <v>66</v>
      </c>
      <c r="I82">
        <v>6.4600000000000005E-2</v>
      </c>
      <c r="M82" s="4">
        <v>66</v>
      </c>
      <c r="N82">
        <f t="shared" si="6"/>
        <v>9.8400000000000001E-2</v>
      </c>
    </row>
    <row r="83" spans="2:14" x14ac:dyDescent="0.3">
      <c r="C83" s="4">
        <v>67</v>
      </c>
      <c r="D83">
        <v>1.3899999999999999E-2</v>
      </c>
      <c r="H83" s="4">
        <v>67</v>
      </c>
      <c r="I83">
        <v>4.1399999999999999E-2</v>
      </c>
      <c r="M83" s="4">
        <v>67</v>
      </c>
      <c r="N83">
        <f t="shared" si="6"/>
        <v>-2.75E-2</v>
      </c>
    </row>
    <row r="84" spans="2:14" x14ac:dyDescent="0.3">
      <c r="C84" s="6" t="s">
        <v>657</v>
      </c>
      <c r="D84" s="7">
        <f>AVERAGE(D77:D83)</f>
        <v>7.1642857142857147E-2</v>
      </c>
      <c r="H84" s="6" t="s">
        <v>657</v>
      </c>
      <c r="I84" s="7">
        <f>AVERAGE(I77:I83)</f>
        <v>3.4999999999999996E-2</v>
      </c>
      <c r="M84" s="6" t="s">
        <v>657</v>
      </c>
      <c r="N84" s="7">
        <f>AVERAGE(N77:N83)</f>
        <v>3.6642857142857144E-2</v>
      </c>
    </row>
    <row r="85" spans="2:14" x14ac:dyDescent="0.3">
      <c r="C85" s="6" t="s">
        <v>9</v>
      </c>
      <c r="D85" s="7">
        <f>STDEV(D77:D83)</f>
        <v>5.1526137611341075E-2</v>
      </c>
      <c r="H85" s="6" t="s">
        <v>9</v>
      </c>
      <c r="I85" s="7">
        <f>STDEV(I77:I83)</f>
        <v>1.751884699402333E-2</v>
      </c>
      <c r="M85" s="6" t="s">
        <v>9</v>
      </c>
      <c r="N85" s="7">
        <f>STDEV(N77:N83)</f>
        <v>4.648092286601236E-2</v>
      </c>
    </row>
    <row r="86" spans="2:14" x14ac:dyDescent="0.3">
      <c r="C86" s="6" t="s">
        <v>10</v>
      </c>
      <c r="D86" s="7">
        <f>STDEV(D77:D83)/SQRT(7)</f>
        <v>1.9475049448471452E-2</v>
      </c>
      <c r="H86" s="6" t="s">
        <v>10</v>
      </c>
      <c r="I86" s="7">
        <f>STDEV(I77:I83)/SQRT(7)</f>
        <v>6.6215017718253121E-3</v>
      </c>
      <c r="M86" s="6" t="s">
        <v>10</v>
      </c>
      <c r="N86" s="7">
        <f>STDEV(N77:N83)/SQRT(7)</f>
        <v>1.75681375160349E-2</v>
      </c>
    </row>
    <row r="88" spans="2:14" ht="15" thickBot="1" x14ac:dyDescent="0.35">
      <c r="B88" s="5" t="s">
        <v>7</v>
      </c>
      <c r="C88" s="3" t="s">
        <v>654</v>
      </c>
      <c r="D88" s="2" t="s">
        <v>655</v>
      </c>
      <c r="G88" s="5" t="s">
        <v>7</v>
      </c>
      <c r="H88" s="3" t="s">
        <v>654</v>
      </c>
      <c r="I88" s="2" t="s">
        <v>655</v>
      </c>
      <c r="L88" s="5" t="s">
        <v>7</v>
      </c>
      <c r="M88" s="3" t="s">
        <v>654</v>
      </c>
      <c r="N88" s="2" t="s">
        <v>655</v>
      </c>
    </row>
    <row r="89" spans="2:14" x14ac:dyDescent="0.3">
      <c r="C89" s="4">
        <v>28</v>
      </c>
      <c r="D89">
        <v>5.0900000000000001E-2</v>
      </c>
      <c r="H89" s="4">
        <v>28</v>
      </c>
      <c r="I89">
        <v>4.2900000000000001E-2</v>
      </c>
      <c r="M89" s="4">
        <v>28</v>
      </c>
      <c r="N89">
        <f>D89-I89</f>
        <v>8.0000000000000002E-3</v>
      </c>
    </row>
    <row r="90" spans="2:14" x14ac:dyDescent="0.3">
      <c r="C90" s="4">
        <v>45</v>
      </c>
      <c r="D90">
        <v>8.1100000000000005E-2</v>
      </c>
      <c r="H90" s="4">
        <v>45</v>
      </c>
      <c r="I90">
        <v>4.3200000000000002E-2</v>
      </c>
      <c r="M90" s="4">
        <v>45</v>
      </c>
      <c r="N90">
        <f t="shared" ref="N90:N95" si="7">D90-I90</f>
        <v>3.7900000000000003E-2</v>
      </c>
    </row>
    <row r="91" spans="2:14" x14ac:dyDescent="0.3">
      <c r="C91" s="4">
        <v>55</v>
      </c>
      <c r="D91">
        <v>0.10440000000000001</v>
      </c>
      <c r="H91" s="4">
        <v>55</v>
      </c>
      <c r="I91">
        <v>1.5E-3</v>
      </c>
      <c r="M91" s="4">
        <v>55</v>
      </c>
      <c r="N91">
        <f t="shared" si="7"/>
        <v>0.10290000000000001</v>
      </c>
    </row>
    <row r="92" spans="2:14" x14ac:dyDescent="0.3">
      <c r="C92" s="4">
        <v>59</v>
      </c>
      <c r="D92">
        <v>9.1999999999999998E-2</v>
      </c>
      <c r="H92" s="4">
        <v>59</v>
      </c>
      <c r="I92">
        <v>0.02</v>
      </c>
      <c r="M92" s="4">
        <v>59</v>
      </c>
      <c r="N92">
        <f t="shared" si="7"/>
        <v>7.1999999999999995E-2</v>
      </c>
    </row>
    <row r="93" spans="2:14" x14ac:dyDescent="0.3">
      <c r="C93" s="4">
        <v>62</v>
      </c>
      <c r="D93">
        <v>7.5600000000000001E-2</v>
      </c>
      <c r="H93" s="4">
        <v>62</v>
      </c>
      <c r="I93">
        <v>1E-3</v>
      </c>
      <c r="M93" s="4">
        <v>62</v>
      </c>
      <c r="N93">
        <f t="shared" si="7"/>
        <v>7.46E-2</v>
      </c>
    </row>
    <row r="94" spans="2:14" x14ac:dyDescent="0.3">
      <c r="C94" s="4">
        <v>66</v>
      </c>
      <c r="D94">
        <v>0.1057</v>
      </c>
      <c r="H94" s="4">
        <v>66</v>
      </c>
      <c r="I94">
        <v>0.11169999999999999</v>
      </c>
      <c r="M94" s="4">
        <v>66</v>
      </c>
      <c r="N94">
        <f t="shared" si="7"/>
        <v>-5.9999999999999915E-3</v>
      </c>
    </row>
    <row r="95" spans="2:14" x14ac:dyDescent="0.3">
      <c r="C95" s="4">
        <v>67</v>
      </c>
      <c r="D95">
        <v>6.6699999999999995E-2</v>
      </c>
      <c r="H95" s="4">
        <v>67</v>
      </c>
      <c r="I95">
        <v>2.3999999999999998E-3</v>
      </c>
      <c r="M95" s="4">
        <v>67</v>
      </c>
      <c r="N95">
        <f t="shared" si="7"/>
        <v>6.4299999999999996E-2</v>
      </c>
    </row>
    <row r="96" spans="2:14" x14ac:dyDescent="0.3">
      <c r="C96" s="6" t="s">
        <v>657</v>
      </c>
      <c r="D96" s="7">
        <f>AVERAGE(D89:D95)</f>
        <v>8.2342857142857148E-2</v>
      </c>
      <c r="H96" s="6" t="s">
        <v>657</v>
      </c>
      <c r="I96" s="7">
        <f>AVERAGE(I89:I95)</f>
        <v>3.1814285714285719E-2</v>
      </c>
      <c r="M96" s="6" t="s">
        <v>657</v>
      </c>
      <c r="N96" s="7">
        <f>AVERAGE(N89:N95)</f>
        <v>5.052857142857143E-2</v>
      </c>
    </row>
    <row r="97" spans="2:14" x14ac:dyDescent="0.3">
      <c r="C97" s="6" t="s">
        <v>9</v>
      </c>
      <c r="D97" s="7">
        <f>STDEV(D89:D95)</f>
        <v>2.002372402450462E-2</v>
      </c>
      <c r="H97" s="6" t="s">
        <v>9</v>
      </c>
      <c r="I97" s="7">
        <f>STDEV(I89:I95)</f>
        <v>3.9806843154221137E-2</v>
      </c>
      <c r="M97" s="6" t="s">
        <v>9</v>
      </c>
      <c r="N97" s="7">
        <f>STDEV(N89:N95)</f>
        <v>3.9022459955164034E-2</v>
      </c>
    </row>
    <row r="98" spans="2:14" x14ac:dyDescent="0.3">
      <c r="C98" s="6" t="s">
        <v>10</v>
      </c>
      <c r="D98" s="7">
        <f>STDEV(D89:D95)/SQRT(7)</f>
        <v>7.5682562986040909E-3</v>
      </c>
      <c r="H98" s="6" t="s">
        <v>10</v>
      </c>
      <c r="I98" s="7">
        <f>STDEV(I89:I95)/SQRT(7)</f>
        <v>1.5045572494946155E-2</v>
      </c>
      <c r="M98" s="6" t="s">
        <v>10</v>
      </c>
      <c r="N98" s="7">
        <f>STDEV(N89:N95)/SQRT(7)</f>
        <v>1.4749103512477246E-2</v>
      </c>
    </row>
    <row r="102" spans="2:14" x14ac:dyDescent="0.3">
      <c r="C102" s="7" t="s">
        <v>659</v>
      </c>
      <c r="H102" s="7" t="s">
        <v>138</v>
      </c>
      <c r="M102" s="7" t="s">
        <v>660</v>
      </c>
    </row>
    <row r="103" spans="2:14" x14ac:dyDescent="0.3">
      <c r="C103" s="7" t="s">
        <v>655</v>
      </c>
      <c r="H103" s="7" t="s">
        <v>655</v>
      </c>
      <c r="M103" s="7" t="s">
        <v>655</v>
      </c>
    </row>
    <row r="104" spans="2:14" x14ac:dyDescent="0.3">
      <c r="C104" s="9" t="s">
        <v>657</v>
      </c>
      <c r="D104" s="8" t="s">
        <v>10</v>
      </c>
      <c r="H104" s="9" t="s">
        <v>657</v>
      </c>
      <c r="I104" s="8" t="s">
        <v>10</v>
      </c>
      <c r="M104" s="9" t="s">
        <v>657</v>
      </c>
      <c r="N104" s="8" t="s">
        <v>10</v>
      </c>
    </row>
    <row r="105" spans="2:14" x14ac:dyDescent="0.3">
      <c r="B105">
        <v>5</v>
      </c>
      <c r="C105" s="10">
        <f>D12</f>
        <v>9.1066666666666671E-2</v>
      </c>
      <c r="D105">
        <f>D14</f>
        <v>1.0645583330397857E-2</v>
      </c>
      <c r="G105">
        <v>5</v>
      </c>
      <c r="H105" s="10">
        <f>I12</f>
        <v>3.2283333333333331E-2</v>
      </c>
      <c r="I105">
        <f>I14</f>
        <v>9.1303310150533147E-3</v>
      </c>
      <c r="L105">
        <v>5</v>
      </c>
      <c r="M105" s="10">
        <f>N12</f>
        <v>5.8783333333333333E-2</v>
      </c>
      <c r="N105">
        <f>N14</f>
        <v>1.5125988672920965E-2</v>
      </c>
    </row>
    <row r="106" spans="2:14" x14ac:dyDescent="0.3">
      <c r="B106">
        <v>10</v>
      </c>
      <c r="C106" s="10">
        <f>D24</f>
        <v>8.537142857142857E-2</v>
      </c>
      <c r="D106">
        <f>D26</f>
        <v>1.3051942279940989E-2</v>
      </c>
      <c r="G106">
        <v>10</v>
      </c>
      <c r="H106" s="10">
        <f>I24</f>
        <v>4.1114285714285714E-2</v>
      </c>
      <c r="I106">
        <f>I26</f>
        <v>8.5319407877365288E-3</v>
      </c>
      <c r="L106">
        <v>10</v>
      </c>
      <c r="M106" s="10">
        <f>N24</f>
        <v>4.4257142857142863E-2</v>
      </c>
      <c r="N106">
        <f>N26</f>
        <v>1.252650251690879E-2</v>
      </c>
    </row>
    <row r="107" spans="2:14" x14ac:dyDescent="0.3">
      <c r="B107">
        <v>15</v>
      </c>
      <c r="C107" s="10">
        <f>D36</f>
        <v>9.7728571428571415E-2</v>
      </c>
      <c r="D107">
        <f>D38</f>
        <v>1.1353596331553464E-2</v>
      </c>
      <c r="G107">
        <v>15</v>
      </c>
      <c r="H107" s="10">
        <f>I36</f>
        <v>4.1728571428571434E-2</v>
      </c>
      <c r="I107">
        <f>I38</f>
        <v>7.362443767614967E-3</v>
      </c>
      <c r="L107">
        <v>15</v>
      </c>
      <c r="M107" s="10">
        <f>N36</f>
        <v>5.6000000000000001E-2</v>
      </c>
      <c r="N107">
        <f>N38</f>
        <v>1.5288838132067833E-2</v>
      </c>
    </row>
    <row r="108" spans="2:14" x14ac:dyDescent="0.3">
      <c r="B108">
        <v>20</v>
      </c>
      <c r="C108" s="10">
        <f>D48</f>
        <v>9.8233333333333339E-2</v>
      </c>
      <c r="D108">
        <f>D50</f>
        <v>9.0557409660636801E-3</v>
      </c>
      <c r="G108">
        <v>20</v>
      </c>
      <c r="H108" s="10">
        <f>I48</f>
        <v>5.2016666666666676E-2</v>
      </c>
      <c r="I108">
        <f>I50</f>
        <v>8.5480764567890406E-3</v>
      </c>
      <c r="L108">
        <v>20</v>
      </c>
      <c r="M108" s="10">
        <f>N48</f>
        <v>4.6216666666666663E-2</v>
      </c>
      <c r="N108">
        <f>N50</f>
        <v>6.6490550707099258E-3</v>
      </c>
    </row>
    <row r="109" spans="2:14" x14ac:dyDescent="0.3">
      <c r="B109">
        <v>25</v>
      </c>
      <c r="C109" s="10">
        <f>D60</f>
        <v>0.10697142857142858</v>
      </c>
      <c r="D109">
        <f>D62</f>
        <v>1.1129320226657293E-2</v>
      </c>
      <c r="G109">
        <v>25</v>
      </c>
      <c r="H109" s="10">
        <f>I60</f>
        <v>3.781428571428571E-2</v>
      </c>
      <c r="I109">
        <f>I62</f>
        <v>1.3428708205990353E-2</v>
      </c>
      <c r="L109">
        <v>25</v>
      </c>
      <c r="M109" s="10">
        <f>N60</f>
        <v>6.9157142857142848E-2</v>
      </c>
      <c r="N109">
        <f>N62</f>
        <v>1.876682555725924E-2</v>
      </c>
    </row>
    <row r="110" spans="2:14" x14ac:dyDescent="0.3">
      <c r="B110">
        <v>30</v>
      </c>
      <c r="C110" s="10">
        <f>D72</f>
        <v>0.10501666666666666</v>
      </c>
      <c r="D110">
        <f>D74</f>
        <v>1.6733846273678729E-2</v>
      </c>
      <c r="G110">
        <v>30</v>
      </c>
      <c r="H110" s="10">
        <f>I72</f>
        <v>3.9149999999999997E-2</v>
      </c>
      <c r="I110">
        <f>I74</f>
        <v>1.3675811980768577E-2</v>
      </c>
      <c r="L110">
        <v>30</v>
      </c>
      <c r="M110" s="10">
        <f>N72</f>
        <v>6.5866666666666671E-2</v>
      </c>
      <c r="N110">
        <f>N74</f>
        <v>1.5672744920189743E-2</v>
      </c>
    </row>
    <row r="111" spans="2:14" x14ac:dyDescent="0.3">
      <c r="B111">
        <v>35</v>
      </c>
      <c r="C111" s="10">
        <f>D84</f>
        <v>7.1642857142857147E-2</v>
      </c>
      <c r="D111">
        <f>D86</f>
        <v>1.9475049448471452E-2</v>
      </c>
      <c r="G111">
        <v>35</v>
      </c>
      <c r="H111" s="10">
        <f>I84</f>
        <v>3.4999999999999996E-2</v>
      </c>
      <c r="I111">
        <f>I86</f>
        <v>6.6215017718253121E-3</v>
      </c>
      <c r="L111">
        <v>35</v>
      </c>
      <c r="M111" s="10">
        <f>N84</f>
        <v>3.6642857142857144E-2</v>
      </c>
      <c r="N111">
        <f>N86</f>
        <v>1.75681375160349E-2</v>
      </c>
    </row>
    <row r="112" spans="2:14" x14ac:dyDescent="0.3">
      <c r="B112">
        <v>40</v>
      </c>
      <c r="C112" s="10">
        <f>D96</f>
        <v>8.2342857142857148E-2</v>
      </c>
      <c r="D112">
        <f>D98</f>
        <v>7.5682562986040909E-3</v>
      </c>
      <c r="G112">
        <v>40</v>
      </c>
      <c r="H112" s="10">
        <f>I96</f>
        <v>3.1814285714285719E-2</v>
      </c>
      <c r="I112">
        <f>I98</f>
        <v>1.5045572494946155E-2</v>
      </c>
      <c r="L112">
        <v>40</v>
      </c>
      <c r="M112" s="10">
        <f>N96</f>
        <v>5.052857142857143E-2</v>
      </c>
      <c r="N112">
        <f>N98</f>
        <v>1.4749103512477246E-2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74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</cols>
  <sheetData>
    <row r="2" spans="1:9" ht="19.8" x14ac:dyDescent="0.4">
      <c r="A2" s="1" t="s">
        <v>677</v>
      </c>
      <c r="B2" s="1"/>
    </row>
    <row r="4" spans="1: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</row>
    <row r="5" spans="1:9" x14ac:dyDescent="0.3">
      <c r="C5" s="4">
        <v>49</v>
      </c>
      <c r="D5" t="s">
        <v>232</v>
      </c>
      <c r="H5" s="4">
        <v>49</v>
      </c>
      <c r="I5" t="s">
        <v>233</v>
      </c>
    </row>
    <row r="6" spans="1:9" x14ac:dyDescent="0.3">
      <c r="C6" s="4">
        <v>52</v>
      </c>
      <c r="D6" t="s">
        <v>245</v>
      </c>
      <c r="H6" s="4">
        <v>52</v>
      </c>
      <c r="I6" t="s">
        <v>246</v>
      </c>
    </row>
    <row r="7" spans="1:9" x14ac:dyDescent="0.3">
      <c r="C7" s="4">
        <v>54</v>
      </c>
      <c r="D7" t="s">
        <v>264</v>
      </c>
      <c r="H7" s="4">
        <v>54</v>
      </c>
      <c r="I7" t="s">
        <v>265</v>
      </c>
    </row>
    <row r="8" spans="1:9" x14ac:dyDescent="0.3">
      <c r="C8" s="4">
        <v>57</v>
      </c>
      <c r="D8" t="s">
        <v>280</v>
      </c>
      <c r="H8" s="4">
        <v>57</v>
      </c>
      <c r="I8" t="s">
        <v>281</v>
      </c>
    </row>
    <row r="9" spans="1:9" x14ac:dyDescent="0.3">
      <c r="C9" s="4">
        <v>60</v>
      </c>
      <c r="D9" t="s">
        <v>296</v>
      </c>
      <c r="H9" s="4">
        <v>60</v>
      </c>
      <c r="I9" t="s">
        <v>297</v>
      </c>
    </row>
    <row r="10" spans="1:9" x14ac:dyDescent="0.3">
      <c r="C10" s="4">
        <v>61</v>
      </c>
      <c r="D10" t="s">
        <v>312</v>
      </c>
      <c r="H10" s="4">
        <v>61</v>
      </c>
      <c r="I10" t="s">
        <v>313</v>
      </c>
    </row>
    <row r="11" spans="1:9" x14ac:dyDescent="0.3">
      <c r="C11" s="4">
        <v>64</v>
      </c>
      <c r="D11" t="s">
        <v>326</v>
      </c>
      <c r="H11" s="4">
        <v>64</v>
      </c>
      <c r="I11" t="s">
        <v>327</v>
      </c>
    </row>
    <row r="13" spans="1:9" ht="15" thickBot="1" x14ac:dyDescent="0.35">
      <c r="B13" s="5" t="s">
        <v>1</v>
      </c>
      <c r="C13" s="3" t="s">
        <v>654</v>
      </c>
      <c r="D13" s="2" t="s">
        <v>655</v>
      </c>
      <c r="G13" s="5" t="s">
        <v>1</v>
      </c>
      <c r="H13" s="3" t="s">
        <v>654</v>
      </c>
      <c r="I13" s="2" t="s">
        <v>655</v>
      </c>
    </row>
    <row r="14" spans="1:9" x14ac:dyDescent="0.3">
      <c r="C14" s="4">
        <v>49</v>
      </c>
      <c r="D14" t="s">
        <v>234</v>
      </c>
      <c r="H14" s="4">
        <v>49</v>
      </c>
      <c r="I14" t="s">
        <v>251</v>
      </c>
    </row>
    <row r="15" spans="1:9" x14ac:dyDescent="0.3">
      <c r="C15" s="4">
        <v>52</v>
      </c>
      <c r="D15" t="s">
        <v>247</v>
      </c>
      <c r="H15" s="4">
        <v>52</v>
      </c>
      <c r="I15" t="s">
        <v>250</v>
      </c>
    </row>
    <row r="16" spans="1:9" x14ac:dyDescent="0.3">
      <c r="C16" s="4">
        <v>54</v>
      </c>
      <c r="D16" t="s">
        <v>266</v>
      </c>
      <c r="H16" s="4">
        <v>54</v>
      </c>
      <c r="I16" t="s">
        <v>267</v>
      </c>
    </row>
    <row r="17" spans="2:9" x14ac:dyDescent="0.3">
      <c r="C17" s="4">
        <v>57</v>
      </c>
      <c r="D17" t="s">
        <v>282</v>
      </c>
      <c r="H17" s="4">
        <v>57</v>
      </c>
      <c r="I17" t="s">
        <v>283</v>
      </c>
    </row>
    <row r="18" spans="2:9" x14ac:dyDescent="0.3">
      <c r="C18" s="4">
        <v>60</v>
      </c>
      <c r="D18" t="s">
        <v>298</v>
      </c>
      <c r="H18" s="4">
        <v>60</v>
      </c>
      <c r="I18" t="s">
        <v>299</v>
      </c>
    </row>
    <row r="19" spans="2:9" x14ac:dyDescent="0.3">
      <c r="C19" s="4">
        <v>61</v>
      </c>
      <c r="D19" t="s">
        <v>314</v>
      </c>
      <c r="H19" s="4">
        <v>61</v>
      </c>
      <c r="I19" t="s">
        <v>315</v>
      </c>
    </row>
    <row r="20" spans="2:9" x14ac:dyDescent="0.3">
      <c r="C20" s="4">
        <v>64</v>
      </c>
      <c r="D20" t="s">
        <v>328</v>
      </c>
      <c r="H20" s="4">
        <v>64</v>
      </c>
      <c r="I20" t="s">
        <v>329</v>
      </c>
    </row>
    <row r="22" spans="2:9" ht="15" thickBot="1" x14ac:dyDescent="0.35">
      <c r="B22" s="5" t="s">
        <v>2</v>
      </c>
      <c r="C22" s="3" t="s">
        <v>654</v>
      </c>
      <c r="D22" s="2" t="s">
        <v>655</v>
      </c>
      <c r="G22" s="5" t="s">
        <v>2</v>
      </c>
      <c r="H22" s="3" t="s">
        <v>654</v>
      </c>
      <c r="I22" s="2" t="s">
        <v>655</v>
      </c>
    </row>
    <row r="23" spans="2:9" x14ac:dyDescent="0.3">
      <c r="C23" s="4">
        <v>49</v>
      </c>
      <c r="D23" t="s">
        <v>235</v>
      </c>
      <c r="H23" s="4">
        <v>49</v>
      </c>
      <c r="I23" t="s">
        <v>236</v>
      </c>
    </row>
    <row r="24" spans="2:9" x14ac:dyDescent="0.3">
      <c r="C24" s="4">
        <v>52</v>
      </c>
      <c r="D24" t="s">
        <v>248</v>
      </c>
      <c r="H24" s="4">
        <v>52</v>
      </c>
      <c r="I24" t="s">
        <v>249</v>
      </c>
    </row>
    <row r="25" spans="2:9" x14ac:dyDescent="0.3">
      <c r="C25" s="4">
        <v>54</v>
      </c>
      <c r="D25" t="s">
        <v>268</v>
      </c>
      <c r="H25" s="4">
        <v>54</v>
      </c>
      <c r="I25" t="s">
        <v>269</v>
      </c>
    </row>
    <row r="26" spans="2:9" x14ac:dyDescent="0.3">
      <c r="C26" s="4">
        <v>57</v>
      </c>
      <c r="D26" t="s">
        <v>284</v>
      </c>
      <c r="H26" s="4">
        <v>57</v>
      </c>
      <c r="I26" t="s">
        <v>285</v>
      </c>
    </row>
    <row r="27" spans="2:9" x14ac:dyDescent="0.3">
      <c r="C27" s="4">
        <v>60</v>
      </c>
      <c r="D27" t="s">
        <v>300</v>
      </c>
      <c r="H27" s="4">
        <v>60</v>
      </c>
      <c r="I27" t="s">
        <v>301</v>
      </c>
    </row>
    <row r="28" spans="2:9" x14ac:dyDescent="0.3">
      <c r="C28" s="4">
        <v>61</v>
      </c>
      <c r="D28" t="s">
        <v>189</v>
      </c>
      <c r="H28" s="4">
        <v>61</v>
      </c>
      <c r="I28" t="s">
        <v>189</v>
      </c>
    </row>
    <row r="29" spans="2:9" x14ac:dyDescent="0.3">
      <c r="C29" s="4">
        <v>64</v>
      </c>
      <c r="D29" t="s">
        <v>330</v>
      </c>
      <c r="H29" s="4">
        <v>64</v>
      </c>
      <c r="I29" t="s">
        <v>331</v>
      </c>
    </row>
    <row r="31" spans="2:9" ht="15" thickBot="1" x14ac:dyDescent="0.35">
      <c r="B31" s="5" t="s">
        <v>3</v>
      </c>
      <c r="C31" s="3" t="s">
        <v>654</v>
      </c>
      <c r="D31" s="2" t="s">
        <v>655</v>
      </c>
      <c r="G31" s="5" t="s">
        <v>3</v>
      </c>
      <c r="H31" s="3" t="s">
        <v>654</v>
      </c>
      <c r="I31" s="2" t="s">
        <v>655</v>
      </c>
    </row>
    <row r="32" spans="2:9" x14ac:dyDescent="0.3">
      <c r="C32" s="4">
        <v>49</v>
      </c>
      <c r="D32" t="s">
        <v>237</v>
      </c>
      <c r="H32" s="4">
        <v>49</v>
      </c>
      <c r="I32" t="s">
        <v>238</v>
      </c>
    </row>
    <row r="33" spans="2:9" x14ac:dyDescent="0.3">
      <c r="C33" s="4">
        <v>52</v>
      </c>
      <c r="D33" t="s">
        <v>254</v>
      </c>
      <c r="H33" s="4">
        <v>52</v>
      </c>
      <c r="I33" t="s">
        <v>255</v>
      </c>
    </row>
    <row r="34" spans="2:9" x14ac:dyDescent="0.3">
      <c r="C34" s="4">
        <v>54</v>
      </c>
      <c r="D34" t="s">
        <v>270</v>
      </c>
      <c r="H34" s="4">
        <v>54</v>
      </c>
      <c r="I34" t="s">
        <v>271</v>
      </c>
    </row>
    <row r="35" spans="2:9" x14ac:dyDescent="0.3">
      <c r="C35" s="4">
        <v>57</v>
      </c>
      <c r="D35" t="s">
        <v>286</v>
      </c>
      <c r="H35" s="4">
        <v>57</v>
      </c>
      <c r="I35" t="s">
        <v>287</v>
      </c>
    </row>
    <row r="36" spans="2:9" x14ac:dyDescent="0.3">
      <c r="C36" s="4">
        <v>60</v>
      </c>
      <c r="D36" t="s">
        <v>302</v>
      </c>
      <c r="H36" s="4">
        <v>60</v>
      </c>
      <c r="I36" t="s">
        <v>303</v>
      </c>
    </row>
    <row r="37" spans="2:9" x14ac:dyDescent="0.3">
      <c r="C37" s="4">
        <v>61</v>
      </c>
      <c r="D37" t="s">
        <v>316</v>
      </c>
      <c r="H37" s="4">
        <v>61</v>
      </c>
      <c r="I37" t="s">
        <v>317</v>
      </c>
    </row>
    <row r="38" spans="2:9" x14ac:dyDescent="0.3">
      <c r="C38" s="4">
        <v>64</v>
      </c>
      <c r="D38" t="s">
        <v>332</v>
      </c>
      <c r="H38" s="4">
        <v>64</v>
      </c>
      <c r="I38" t="s">
        <v>333</v>
      </c>
    </row>
    <row r="40" spans="2:9" ht="15" thickBot="1" x14ac:dyDescent="0.35">
      <c r="B40" s="5" t="s">
        <v>4</v>
      </c>
      <c r="C40" s="3" t="s">
        <v>654</v>
      </c>
      <c r="D40" s="2" t="s">
        <v>655</v>
      </c>
      <c r="G40" s="5" t="s">
        <v>4</v>
      </c>
      <c r="H40" s="3" t="s">
        <v>654</v>
      </c>
      <c r="I40" s="2" t="s">
        <v>655</v>
      </c>
    </row>
    <row r="41" spans="2:9" x14ac:dyDescent="0.3">
      <c r="C41" s="4">
        <v>49</v>
      </c>
      <c r="D41" t="s">
        <v>239</v>
      </c>
      <c r="H41" s="4">
        <v>49</v>
      </c>
      <c r="I41" t="s">
        <v>240</v>
      </c>
    </row>
    <row r="42" spans="2:9" x14ac:dyDescent="0.3">
      <c r="C42" s="4">
        <v>52</v>
      </c>
      <c r="D42" t="s">
        <v>256</v>
      </c>
      <c r="H42" s="4">
        <v>52</v>
      </c>
      <c r="I42" t="s">
        <v>257</v>
      </c>
    </row>
    <row r="43" spans="2:9" x14ac:dyDescent="0.3">
      <c r="C43" s="4">
        <v>54</v>
      </c>
      <c r="D43" t="s">
        <v>272</v>
      </c>
      <c r="H43" s="4">
        <v>54</v>
      </c>
      <c r="I43" t="s">
        <v>273</v>
      </c>
    </row>
    <row r="44" spans="2:9" x14ac:dyDescent="0.3">
      <c r="C44" s="4">
        <v>57</v>
      </c>
      <c r="D44" t="s">
        <v>288</v>
      </c>
      <c r="H44" s="4">
        <v>57</v>
      </c>
      <c r="I44" t="s">
        <v>289</v>
      </c>
    </row>
    <row r="45" spans="2:9" x14ac:dyDescent="0.3">
      <c r="C45" s="4">
        <v>60</v>
      </c>
      <c r="D45" t="s">
        <v>304</v>
      </c>
      <c r="H45" s="4">
        <v>60</v>
      </c>
      <c r="I45" t="s">
        <v>305</v>
      </c>
    </row>
    <row r="46" spans="2:9" x14ac:dyDescent="0.3">
      <c r="C46" s="4">
        <v>61</v>
      </c>
      <c r="D46" t="s">
        <v>318</v>
      </c>
      <c r="H46" s="4">
        <v>61</v>
      </c>
      <c r="I46" t="s">
        <v>319</v>
      </c>
    </row>
    <row r="47" spans="2:9" x14ac:dyDescent="0.3">
      <c r="C47" s="4">
        <v>64</v>
      </c>
      <c r="D47" t="s">
        <v>334</v>
      </c>
      <c r="H47" s="4">
        <v>64</v>
      </c>
      <c r="I47" t="s">
        <v>335</v>
      </c>
    </row>
    <row r="49" spans="2:9" ht="15" thickBot="1" x14ac:dyDescent="0.35">
      <c r="B49" s="5" t="s">
        <v>5</v>
      </c>
      <c r="C49" s="3" t="s">
        <v>654</v>
      </c>
      <c r="D49" s="2" t="s">
        <v>655</v>
      </c>
      <c r="G49" s="5" t="s">
        <v>5</v>
      </c>
      <c r="H49" s="3" t="s">
        <v>654</v>
      </c>
      <c r="I49" s="2" t="s">
        <v>655</v>
      </c>
    </row>
    <row r="50" spans="2:9" x14ac:dyDescent="0.3">
      <c r="C50" s="4">
        <v>49</v>
      </c>
      <c r="D50" t="s">
        <v>241</v>
      </c>
      <c r="H50" s="4">
        <v>49</v>
      </c>
      <c r="I50" t="s">
        <v>242</v>
      </c>
    </row>
    <row r="51" spans="2:9" x14ac:dyDescent="0.3">
      <c r="C51" s="4">
        <v>52</v>
      </c>
      <c r="D51" t="s">
        <v>258</v>
      </c>
      <c r="H51" s="4">
        <v>52</v>
      </c>
      <c r="I51" t="s">
        <v>259</v>
      </c>
    </row>
    <row r="52" spans="2:9" x14ac:dyDescent="0.3">
      <c r="C52" s="4">
        <v>54</v>
      </c>
      <c r="D52" t="s">
        <v>274</v>
      </c>
      <c r="H52" s="4">
        <v>54</v>
      </c>
      <c r="I52" t="s">
        <v>275</v>
      </c>
    </row>
    <row r="53" spans="2:9" x14ac:dyDescent="0.3">
      <c r="C53" s="4">
        <v>57</v>
      </c>
      <c r="D53" t="s">
        <v>290</v>
      </c>
      <c r="H53" s="4">
        <v>57</v>
      </c>
      <c r="I53" t="s">
        <v>291</v>
      </c>
    </row>
    <row r="54" spans="2:9" x14ac:dyDescent="0.3">
      <c r="C54" s="4">
        <v>60</v>
      </c>
      <c r="D54" t="s">
        <v>306</v>
      </c>
      <c r="H54" s="4">
        <v>60</v>
      </c>
      <c r="I54" t="s">
        <v>307</v>
      </c>
    </row>
    <row r="55" spans="2:9" x14ac:dyDescent="0.3">
      <c r="C55" s="4">
        <v>61</v>
      </c>
      <c r="D55" t="s">
        <v>320</v>
      </c>
      <c r="H55" s="4">
        <v>61</v>
      </c>
      <c r="I55" t="s">
        <v>321</v>
      </c>
    </row>
    <row r="56" spans="2:9" x14ac:dyDescent="0.3">
      <c r="C56" s="4">
        <v>64</v>
      </c>
      <c r="D56" t="s">
        <v>336</v>
      </c>
      <c r="H56" s="4">
        <v>64</v>
      </c>
      <c r="I56" t="s">
        <v>337</v>
      </c>
    </row>
    <row r="58" spans="2:9" ht="15" thickBot="1" x14ac:dyDescent="0.35">
      <c r="B58" s="5" t="s">
        <v>6</v>
      </c>
      <c r="C58" s="3" t="s">
        <v>654</v>
      </c>
      <c r="D58" s="2" t="s">
        <v>655</v>
      </c>
      <c r="G58" s="5" t="s">
        <v>6</v>
      </c>
      <c r="H58" s="3" t="s">
        <v>654</v>
      </c>
      <c r="I58" s="2" t="s">
        <v>655</v>
      </c>
    </row>
    <row r="59" spans="2:9" x14ac:dyDescent="0.3">
      <c r="C59" s="4">
        <v>49</v>
      </c>
      <c r="D59" t="s">
        <v>243</v>
      </c>
      <c r="H59" s="4">
        <v>49</v>
      </c>
      <c r="I59" t="s">
        <v>244</v>
      </c>
    </row>
    <row r="60" spans="2:9" x14ac:dyDescent="0.3">
      <c r="C60" s="4">
        <v>52</v>
      </c>
      <c r="D60" t="s">
        <v>260</v>
      </c>
      <c r="H60" s="4">
        <v>52</v>
      </c>
      <c r="I60" t="s">
        <v>261</v>
      </c>
    </row>
    <row r="61" spans="2:9" x14ac:dyDescent="0.3">
      <c r="C61" s="4">
        <v>54</v>
      </c>
      <c r="D61" t="s">
        <v>276</v>
      </c>
      <c r="H61" s="4">
        <v>54</v>
      </c>
      <c r="I61" t="s">
        <v>277</v>
      </c>
    </row>
    <row r="62" spans="2:9" x14ac:dyDescent="0.3">
      <c r="C62" s="4">
        <v>57</v>
      </c>
      <c r="D62" t="s">
        <v>292</v>
      </c>
      <c r="H62" s="4">
        <v>57</v>
      </c>
      <c r="I62" t="s">
        <v>293</v>
      </c>
    </row>
    <row r="63" spans="2:9" x14ac:dyDescent="0.3">
      <c r="C63" s="4">
        <v>60</v>
      </c>
      <c r="D63" t="s">
        <v>308</v>
      </c>
      <c r="H63" s="4">
        <v>60</v>
      </c>
      <c r="I63" t="s">
        <v>309</v>
      </c>
    </row>
    <row r="64" spans="2:9" x14ac:dyDescent="0.3">
      <c r="C64" s="4">
        <v>61</v>
      </c>
      <c r="D64" t="s">
        <v>322</v>
      </c>
      <c r="H64" s="4">
        <v>61</v>
      </c>
      <c r="I64" t="s">
        <v>323</v>
      </c>
    </row>
    <row r="65" spans="2:9" x14ac:dyDescent="0.3">
      <c r="C65" s="4">
        <v>64</v>
      </c>
      <c r="D65" t="s">
        <v>338</v>
      </c>
      <c r="H65" s="4">
        <v>64</v>
      </c>
      <c r="I65" t="s">
        <v>339</v>
      </c>
    </row>
    <row r="67" spans="2:9" ht="15" thickBot="1" x14ac:dyDescent="0.35">
      <c r="B67" s="5" t="s">
        <v>7</v>
      </c>
      <c r="C67" s="3" t="s">
        <v>654</v>
      </c>
      <c r="D67" s="2" t="s">
        <v>655</v>
      </c>
      <c r="G67" s="5" t="s">
        <v>7</v>
      </c>
      <c r="H67" s="3" t="s">
        <v>654</v>
      </c>
      <c r="I67" s="2" t="s">
        <v>655</v>
      </c>
    </row>
    <row r="68" spans="2:9" x14ac:dyDescent="0.3">
      <c r="C68" s="4">
        <v>49</v>
      </c>
      <c r="D68" t="s">
        <v>252</v>
      </c>
      <c r="H68" s="4">
        <v>49</v>
      </c>
      <c r="I68" t="s">
        <v>253</v>
      </c>
    </row>
    <row r="69" spans="2:9" x14ac:dyDescent="0.3">
      <c r="C69" s="4">
        <v>52</v>
      </c>
      <c r="D69" t="s">
        <v>262</v>
      </c>
      <c r="H69" s="4">
        <v>52</v>
      </c>
      <c r="I69" t="s">
        <v>263</v>
      </c>
    </row>
    <row r="70" spans="2:9" x14ac:dyDescent="0.3">
      <c r="C70" s="4">
        <v>54</v>
      </c>
      <c r="D70" t="s">
        <v>278</v>
      </c>
      <c r="H70" s="4">
        <v>54</v>
      </c>
      <c r="I70" t="s">
        <v>279</v>
      </c>
    </row>
    <row r="71" spans="2:9" x14ac:dyDescent="0.3">
      <c r="C71" s="4">
        <v>57</v>
      </c>
      <c r="D71" t="s">
        <v>294</v>
      </c>
      <c r="H71" s="4">
        <v>57</v>
      </c>
      <c r="I71" t="s">
        <v>295</v>
      </c>
    </row>
    <row r="72" spans="2:9" x14ac:dyDescent="0.3">
      <c r="C72" s="4">
        <v>60</v>
      </c>
      <c r="D72" t="s">
        <v>310</v>
      </c>
      <c r="H72" s="4">
        <v>60</v>
      </c>
      <c r="I72" t="s">
        <v>311</v>
      </c>
    </row>
    <row r="73" spans="2:9" x14ac:dyDescent="0.3">
      <c r="C73" s="4">
        <v>61</v>
      </c>
      <c r="D73" t="s">
        <v>324</v>
      </c>
      <c r="H73" s="4">
        <v>61</v>
      </c>
      <c r="I73" t="s">
        <v>325</v>
      </c>
    </row>
    <row r="74" spans="2:9" x14ac:dyDescent="0.3">
      <c r="C74" s="4">
        <v>64</v>
      </c>
      <c r="D74" t="s">
        <v>340</v>
      </c>
      <c r="H74" s="4">
        <v>64</v>
      </c>
      <c r="I74" t="s">
        <v>341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12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</cols>
  <sheetData>
    <row r="2" spans="1:19" ht="19.8" x14ac:dyDescent="0.4">
      <c r="A2" s="1" t="s">
        <v>677</v>
      </c>
      <c r="B2" s="1"/>
    </row>
    <row r="3" spans="1:19" x14ac:dyDescent="0.3">
      <c r="P3" s="11" t="s">
        <v>656</v>
      </c>
    </row>
    <row r="4" spans="1:1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  <c r="K4" s="11" t="s">
        <v>656</v>
      </c>
      <c r="L4" s="5" t="s">
        <v>0</v>
      </c>
      <c r="M4" s="3" t="s">
        <v>654</v>
      </c>
      <c r="N4" s="2" t="s">
        <v>655</v>
      </c>
      <c r="P4" t="s">
        <v>658</v>
      </c>
      <c r="R4" s="3" t="s">
        <v>654</v>
      </c>
      <c r="S4" s="2" t="s">
        <v>655</v>
      </c>
    </row>
    <row r="5" spans="1:19" x14ac:dyDescent="0.3">
      <c r="C5" s="4">
        <v>49</v>
      </c>
      <c r="D5">
        <v>0.1057</v>
      </c>
      <c r="H5" s="4">
        <v>49</v>
      </c>
      <c r="I5">
        <v>0.15290000000000001</v>
      </c>
      <c r="M5" s="4">
        <v>49</v>
      </c>
      <c r="N5">
        <f>D5-I5</f>
        <v>-4.7200000000000006E-2</v>
      </c>
      <c r="Q5" s="5" t="s">
        <v>0</v>
      </c>
      <c r="R5" s="4">
        <v>49</v>
      </c>
      <c r="S5">
        <v>-4.7200000000000006E-2</v>
      </c>
    </row>
    <row r="6" spans="1:19" x14ac:dyDescent="0.3">
      <c r="C6" s="4">
        <v>52</v>
      </c>
      <c r="D6">
        <v>8.7099999999999997E-2</v>
      </c>
      <c r="H6" s="4">
        <v>52</v>
      </c>
      <c r="I6">
        <v>1.6000000000000001E-3</v>
      </c>
      <c r="M6" s="4">
        <v>52</v>
      </c>
      <c r="N6">
        <f t="shared" ref="N6:N11" si="0">D6-I6</f>
        <v>8.5499999999999993E-2</v>
      </c>
      <c r="R6" s="4">
        <v>52</v>
      </c>
      <c r="S6">
        <v>8.5499999999999993E-2</v>
      </c>
    </row>
    <row r="7" spans="1:19" x14ac:dyDescent="0.3">
      <c r="C7" s="4">
        <v>54</v>
      </c>
      <c r="D7">
        <v>0.13550000000000001</v>
      </c>
      <c r="H7" s="4">
        <v>54</v>
      </c>
      <c r="I7">
        <v>0.13100000000000001</v>
      </c>
      <c r="M7" s="4">
        <v>54</v>
      </c>
      <c r="N7">
        <f t="shared" si="0"/>
        <v>4.500000000000004E-3</v>
      </c>
      <c r="R7" s="4">
        <v>54</v>
      </c>
      <c r="S7">
        <v>4.500000000000004E-3</v>
      </c>
    </row>
    <row r="8" spans="1:19" x14ac:dyDescent="0.3">
      <c r="C8" s="4">
        <v>57</v>
      </c>
      <c r="D8">
        <v>4.2799999999999998E-2</v>
      </c>
      <c r="H8" s="4">
        <v>57</v>
      </c>
      <c r="I8">
        <v>6.3E-3</v>
      </c>
      <c r="M8" s="4">
        <v>57</v>
      </c>
      <c r="N8">
        <f t="shared" si="0"/>
        <v>3.6499999999999998E-2</v>
      </c>
      <c r="R8" s="4">
        <v>57</v>
      </c>
      <c r="S8">
        <v>3.6499999999999998E-2</v>
      </c>
    </row>
    <row r="9" spans="1:19" x14ac:dyDescent="0.3">
      <c r="C9" s="4">
        <v>60</v>
      </c>
      <c r="D9">
        <v>0.1479</v>
      </c>
      <c r="H9" s="4">
        <v>60</v>
      </c>
      <c r="I9">
        <v>0.1226</v>
      </c>
      <c r="M9" s="4">
        <v>60</v>
      </c>
      <c r="N9">
        <f t="shared" si="0"/>
        <v>2.5300000000000003E-2</v>
      </c>
      <c r="R9" s="4">
        <v>60</v>
      </c>
      <c r="S9">
        <v>2.5300000000000003E-2</v>
      </c>
    </row>
    <row r="10" spans="1:19" x14ac:dyDescent="0.3">
      <c r="C10" s="4">
        <v>61</v>
      </c>
      <c r="D10">
        <v>0.16200000000000001</v>
      </c>
      <c r="H10" s="4">
        <v>61</v>
      </c>
      <c r="I10">
        <v>1.2999999999999999E-2</v>
      </c>
      <c r="M10" s="4">
        <v>61</v>
      </c>
      <c r="N10">
        <f t="shared" si="0"/>
        <v>0.14899999999999999</v>
      </c>
      <c r="R10" s="4">
        <v>61</v>
      </c>
      <c r="S10">
        <v>0.14899999999999999</v>
      </c>
    </row>
    <row r="11" spans="1:19" x14ac:dyDescent="0.3">
      <c r="C11" s="4">
        <v>64</v>
      </c>
      <c r="D11">
        <v>7.0699999999999999E-2</v>
      </c>
      <c r="H11" s="4">
        <v>64</v>
      </c>
      <c r="I11">
        <v>2.5700000000000001E-2</v>
      </c>
      <c r="M11" s="4">
        <v>64</v>
      </c>
      <c r="N11">
        <f t="shared" si="0"/>
        <v>4.4999999999999998E-2</v>
      </c>
      <c r="R11" s="4">
        <v>64</v>
      </c>
      <c r="S11">
        <v>4.4999999999999998E-2</v>
      </c>
    </row>
    <row r="12" spans="1:19" x14ac:dyDescent="0.3">
      <c r="C12" s="6" t="s">
        <v>657</v>
      </c>
      <c r="D12" s="7">
        <f>AVERAGE(D5:D11)</f>
        <v>0.10738571428571429</v>
      </c>
      <c r="H12" s="6" t="s">
        <v>657</v>
      </c>
      <c r="I12" s="7">
        <f>AVERAGE(I5:I11)</f>
        <v>6.4728571428571427E-2</v>
      </c>
      <c r="M12" s="6" t="s">
        <v>657</v>
      </c>
      <c r="N12" s="7">
        <f>AVERAGE(N5:N11)</f>
        <v>4.2657142857142852E-2</v>
      </c>
      <c r="Q12" s="5" t="s">
        <v>1</v>
      </c>
      <c r="R12" s="4">
        <v>49</v>
      </c>
      <c r="S12">
        <v>-4.1700000000000001E-2</v>
      </c>
    </row>
    <row r="13" spans="1:19" x14ac:dyDescent="0.3">
      <c r="C13" s="6" t="s">
        <v>9</v>
      </c>
      <c r="D13" s="7">
        <f>STDEV(D5:D11)</f>
        <v>4.3485722889680639E-2</v>
      </c>
      <c r="H13" s="6" t="s">
        <v>9</v>
      </c>
      <c r="I13" s="7">
        <f>STDEV(I5:I11)</f>
        <v>6.7222756917721324E-2</v>
      </c>
      <c r="M13" s="6" t="s">
        <v>9</v>
      </c>
      <c r="N13" s="7">
        <f>STDEV(N5:N11)</f>
        <v>6.1939832556625926E-2</v>
      </c>
      <c r="R13" s="4">
        <v>52</v>
      </c>
      <c r="S13">
        <v>0.10350000000000001</v>
      </c>
    </row>
    <row r="14" spans="1:19" x14ac:dyDescent="0.3">
      <c r="C14" s="6" t="s">
        <v>10</v>
      </c>
      <c r="D14" s="7">
        <f>STDEV(D5:D11)/SQRT(7)</f>
        <v>1.6436058335423432E-2</v>
      </c>
      <c r="H14" s="6" t="s">
        <v>10</v>
      </c>
      <c r="I14" s="7">
        <f>STDEV(I5:I11)/SQRT(7)</f>
        <v>2.5407813892633923E-2</v>
      </c>
      <c r="M14" s="6" t="s">
        <v>10</v>
      </c>
      <c r="N14" s="7">
        <f>STDEV(N5:N11)/SQRT(7)</f>
        <v>2.3411056170544894E-2</v>
      </c>
      <c r="R14" s="4">
        <v>54</v>
      </c>
      <c r="S14">
        <v>-7.9000000000000001E-2</v>
      </c>
    </row>
    <row r="15" spans="1:19" x14ac:dyDescent="0.3">
      <c r="R15" s="4">
        <v>57</v>
      </c>
      <c r="S15">
        <v>3.8800000000000001E-2</v>
      </c>
    </row>
    <row r="16" spans="1:19" ht="15" thickBot="1" x14ac:dyDescent="0.35">
      <c r="B16" s="5" t="s">
        <v>1</v>
      </c>
      <c r="C16" s="3" t="s">
        <v>654</v>
      </c>
      <c r="D16" s="2" t="s">
        <v>655</v>
      </c>
      <c r="G16" s="5" t="s">
        <v>1</v>
      </c>
      <c r="H16" s="3" t="s">
        <v>654</v>
      </c>
      <c r="I16" s="2" t="s">
        <v>655</v>
      </c>
      <c r="L16" s="5" t="s">
        <v>1</v>
      </c>
      <c r="M16" s="3" t="s">
        <v>654</v>
      </c>
      <c r="N16" s="2" t="s">
        <v>655</v>
      </c>
      <c r="R16" s="4">
        <v>60</v>
      </c>
      <c r="S16">
        <v>9.7799999999999998E-2</v>
      </c>
    </row>
    <row r="17" spans="2:19" x14ac:dyDescent="0.3">
      <c r="C17" s="4">
        <v>49</v>
      </c>
      <c r="D17">
        <v>9.8100000000000007E-2</v>
      </c>
      <c r="H17" s="4">
        <v>49</v>
      </c>
      <c r="I17">
        <v>0.13980000000000001</v>
      </c>
      <c r="M17" s="4">
        <v>49</v>
      </c>
      <c r="N17">
        <f>D17-I17</f>
        <v>-4.1700000000000001E-2</v>
      </c>
      <c r="R17" s="4">
        <v>61</v>
      </c>
      <c r="S17">
        <v>0.1308</v>
      </c>
    </row>
    <row r="18" spans="2:19" x14ac:dyDescent="0.3">
      <c r="C18" s="4">
        <v>52</v>
      </c>
      <c r="D18">
        <v>0.12330000000000001</v>
      </c>
      <c r="H18" s="4">
        <v>52</v>
      </c>
      <c r="I18">
        <v>1.9800000000000002E-2</v>
      </c>
      <c r="M18" s="4">
        <v>52</v>
      </c>
      <c r="N18">
        <f t="shared" ref="N18:N23" si="1">D18-I18</f>
        <v>0.10350000000000001</v>
      </c>
      <c r="R18" s="4">
        <v>64</v>
      </c>
      <c r="S18">
        <v>6.2300000000000001E-2</v>
      </c>
    </row>
    <row r="19" spans="2:19" x14ac:dyDescent="0.3">
      <c r="C19" s="4">
        <v>54</v>
      </c>
      <c r="D19">
        <v>7.9000000000000001E-2</v>
      </c>
      <c r="H19" s="4">
        <v>54</v>
      </c>
      <c r="I19">
        <v>0.158</v>
      </c>
      <c r="M19" s="4">
        <v>54</v>
      </c>
      <c r="N19">
        <f t="shared" si="1"/>
        <v>-7.9000000000000001E-2</v>
      </c>
      <c r="Q19" s="5" t="s">
        <v>2</v>
      </c>
      <c r="R19" s="4">
        <v>49</v>
      </c>
      <c r="S19">
        <v>-4.1999999999999996E-2</v>
      </c>
    </row>
    <row r="20" spans="2:19" x14ac:dyDescent="0.3">
      <c r="C20" s="4">
        <v>57</v>
      </c>
      <c r="D20">
        <v>5.4100000000000002E-2</v>
      </c>
      <c r="H20" s="4">
        <v>57</v>
      </c>
      <c r="I20">
        <v>1.5299999999999999E-2</v>
      </c>
      <c r="M20" s="4">
        <v>57</v>
      </c>
      <c r="N20">
        <f t="shared" si="1"/>
        <v>3.8800000000000001E-2</v>
      </c>
      <c r="R20" s="4">
        <v>52</v>
      </c>
      <c r="S20">
        <v>9.3799999999999994E-2</v>
      </c>
    </row>
    <row r="21" spans="2:19" x14ac:dyDescent="0.3">
      <c r="C21" s="4">
        <v>60</v>
      </c>
      <c r="D21">
        <v>0.13150000000000001</v>
      </c>
      <c r="H21" s="4">
        <v>60</v>
      </c>
      <c r="I21">
        <v>3.3700000000000001E-2</v>
      </c>
      <c r="M21" s="4">
        <v>60</v>
      </c>
      <c r="N21">
        <f t="shared" si="1"/>
        <v>9.7799999999999998E-2</v>
      </c>
      <c r="R21" s="4">
        <v>54</v>
      </c>
      <c r="S21">
        <v>-0.11579999999999999</v>
      </c>
    </row>
    <row r="22" spans="2:19" x14ac:dyDescent="0.3">
      <c r="C22" s="4">
        <v>61</v>
      </c>
      <c r="D22">
        <v>0.13400000000000001</v>
      </c>
      <c r="H22" s="4">
        <v>61</v>
      </c>
      <c r="I22">
        <v>3.2000000000000002E-3</v>
      </c>
      <c r="M22" s="4">
        <v>61</v>
      </c>
      <c r="N22">
        <f t="shared" si="1"/>
        <v>0.1308</v>
      </c>
      <c r="R22" s="4">
        <v>57</v>
      </c>
      <c r="S22">
        <v>5.0599999999999999E-2</v>
      </c>
    </row>
    <row r="23" spans="2:19" x14ac:dyDescent="0.3">
      <c r="C23" s="4">
        <v>64</v>
      </c>
      <c r="D23">
        <v>7.9500000000000001E-2</v>
      </c>
      <c r="H23" s="4">
        <v>64</v>
      </c>
      <c r="I23">
        <v>1.72E-2</v>
      </c>
      <c r="M23" s="4">
        <v>64</v>
      </c>
      <c r="N23">
        <f t="shared" si="1"/>
        <v>6.2300000000000001E-2</v>
      </c>
      <c r="R23" s="4">
        <v>60</v>
      </c>
      <c r="S23">
        <v>7.0300000000000001E-2</v>
      </c>
    </row>
    <row r="24" spans="2:19" x14ac:dyDescent="0.3">
      <c r="C24" s="6" t="s">
        <v>657</v>
      </c>
      <c r="D24" s="7">
        <f>AVERAGE(D17:D23)</f>
        <v>9.9928571428571436E-2</v>
      </c>
      <c r="H24" s="6" t="s">
        <v>657</v>
      </c>
      <c r="I24" s="7">
        <f>AVERAGE(I17:I23)</f>
        <v>5.5285714285714278E-2</v>
      </c>
      <c r="M24" s="6" t="s">
        <v>657</v>
      </c>
      <c r="N24" s="7">
        <f>AVERAGE(N17:N23)</f>
        <v>4.4642857142857144E-2</v>
      </c>
      <c r="R24" s="4">
        <v>61</v>
      </c>
      <c r="S24" s="11" t="s">
        <v>189</v>
      </c>
    </row>
    <row r="25" spans="2:19" x14ac:dyDescent="0.3">
      <c r="C25" s="6" t="s">
        <v>9</v>
      </c>
      <c r="D25" s="7">
        <f>STDEV(D17:D23)</f>
        <v>3.0721258344763743E-2</v>
      </c>
      <c r="H25" s="6" t="s">
        <v>9</v>
      </c>
      <c r="I25" s="7">
        <f>STDEV(I17:I23)</f>
        <v>6.4782158772598006E-2</v>
      </c>
      <c r="M25" s="6" t="s">
        <v>9</v>
      </c>
      <c r="N25" s="7">
        <f>STDEV(N17:N23)</f>
        <v>7.8317151317423395E-2</v>
      </c>
      <c r="R25" s="4">
        <v>64</v>
      </c>
      <c r="S25">
        <v>5.3999999999999999E-2</v>
      </c>
    </row>
    <row r="26" spans="2:19" x14ac:dyDescent="0.3">
      <c r="C26" s="6" t="s">
        <v>10</v>
      </c>
      <c r="D26" s="7">
        <f>STDEV(D17:D23)/SQRT(7)</f>
        <v>1.1611544220458951E-2</v>
      </c>
      <c r="H26" s="6" t="s">
        <v>10</v>
      </c>
      <c r="I26" s="7">
        <f>STDEV(I17:I23)/SQRT(7)</f>
        <v>2.4485354500885091E-2</v>
      </c>
      <c r="M26" s="6" t="s">
        <v>10</v>
      </c>
      <c r="N26" s="7">
        <f>STDEV(N17:N23)/SQRT(7)</f>
        <v>2.9601100825273837E-2</v>
      </c>
      <c r="Q26" s="5" t="s">
        <v>3</v>
      </c>
      <c r="R26" s="4">
        <v>49</v>
      </c>
      <c r="S26">
        <v>2.1000000000000005E-2</v>
      </c>
    </row>
    <row r="27" spans="2:19" x14ac:dyDescent="0.3">
      <c r="R27" s="4">
        <v>52</v>
      </c>
      <c r="S27">
        <v>6.7400000000000002E-2</v>
      </c>
    </row>
    <row r="28" spans="2:19" ht="15" thickBot="1" x14ac:dyDescent="0.35">
      <c r="B28" s="5" t="s">
        <v>2</v>
      </c>
      <c r="C28" s="3" t="s">
        <v>654</v>
      </c>
      <c r="D28" s="2" t="s">
        <v>655</v>
      </c>
      <c r="G28" s="5" t="s">
        <v>2</v>
      </c>
      <c r="H28" s="3" t="s">
        <v>654</v>
      </c>
      <c r="I28" s="2" t="s">
        <v>655</v>
      </c>
      <c r="L28" s="5" t="s">
        <v>2</v>
      </c>
      <c r="M28" s="3" t="s">
        <v>654</v>
      </c>
      <c r="N28" s="2" t="s">
        <v>655</v>
      </c>
      <c r="R28" s="4">
        <v>54</v>
      </c>
      <c r="S28">
        <v>-7.5000000000000067E-3</v>
      </c>
    </row>
    <row r="29" spans="2:19" x14ac:dyDescent="0.3">
      <c r="C29" s="4">
        <v>49</v>
      </c>
      <c r="D29">
        <v>0.1095</v>
      </c>
      <c r="H29" s="4">
        <v>49</v>
      </c>
      <c r="I29">
        <v>0.1515</v>
      </c>
      <c r="M29" s="4">
        <v>49</v>
      </c>
      <c r="N29">
        <f>D29-I29</f>
        <v>-4.1999999999999996E-2</v>
      </c>
      <c r="R29" s="4">
        <v>57</v>
      </c>
      <c r="S29">
        <v>5.91E-2</v>
      </c>
    </row>
    <row r="30" spans="2:19" x14ac:dyDescent="0.3">
      <c r="C30" s="4">
        <v>52</v>
      </c>
      <c r="D30">
        <v>0.12429999999999999</v>
      </c>
      <c r="H30" s="4">
        <v>52</v>
      </c>
      <c r="I30">
        <v>3.0499999999999999E-2</v>
      </c>
      <c r="M30" s="4">
        <v>52</v>
      </c>
      <c r="N30">
        <f t="shared" ref="N30:N35" si="2">D30-I30</f>
        <v>9.3799999999999994E-2</v>
      </c>
      <c r="R30" s="4">
        <v>60</v>
      </c>
      <c r="S30">
        <v>5.8000000000000003E-2</v>
      </c>
    </row>
    <row r="31" spans="2:19" x14ac:dyDescent="0.3">
      <c r="C31" s="4">
        <v>54</v>
      </c>
      <c r="D31">
        <v>3.7499999999999999E-2</v>
      </c>
      <c r="H31" s="4">
        <v>54</v>
      </c>
      <c r="I31">
        <v>0.15329999999999999</v>
      </c>
      <c r="M31" s="4">
        <v>54</v>
      </c>
      <c r="N31">
        <f t="shared" si="2"/>
        <v>-0.11579999999999999</v>
      </c>
      <c r="R31" s="4">
        <v>61</v>
      </c>
      <c r="S31">
        <v>9.1600000000000001E-2</v>
      </c>
    </row>
    <row r="32" spans="2:19" x14ac:dyDescent="0.3">
      <c r="C32" s="4">
        <v>57</v>
      </c>
      <c r="D32">
        <v>6.2E-2</v>
      </c>
      <c r="H32" s="4">
        <v>57</v>
      </c>
      <c r="I32">
        <v>1.14E-2</v>
      </c>
      <c r="M32" s="4">
        <v>57</v>
      </c>
      <c r="N32">
        <f t="shared" si="2"/>
        <v>5.0599999999999999E-2</v>
      </c>
      <c r="R32" s="4">
        <v>64</v>
      </c>
      <c r="S32">
        <v>5.1499999999999997E-2</v>
      </c>
    </row>
    <row r="33" spans="2:19" x14ac:dyDescent="0.3">
      <c r="C33" s="4">
        <v>60</v>
      </c>
      <c r="D33">
        <v>0.1236</v>
      </c>
      <c r="H33" s="4">
        <v>60</v>
      </c>
      <c r="I33">
        <v>5.33E-2</v>
      </c>
      <c r="M33" s="4">
        <v>60</v>
      </c>
      <c r="N33">
        <f t="shared" si="2"/>
        <v>7.0300000000000001E-2</v>
      </c>
      <c r="Q33" s="5" t="s">
        <v>4</v>
      </c>
      <c r="R33" s="4">
        <v>49</v>
      </c>
      <c r="S33">
        <v>-0.1633</v>
      </c>
    </row>
    <row r="34" spans="2:19" x14ac:dyDescent="0.3">
      <c r="C34" s="4">
        <v>61</v>
      </c>
      <c r="D34" t="s">
        <v>189</v>
      </c>
      <c r="H34" s="4">
        <v>61</v>
      </c>
      <c r="I34" t="s">
        <v>189</v>
      </c>
      <c r="M34" s="4">
        <v>61</v>
      </c>
      <c r="N34" s="11" t="s">
        <v>189</v>
      </c>
      <c r="R34" s="4">
        <v>52</v>
      </c>
      <c r="S34">
        <v>6.0600000000000001E-2</v>
      </c>
    </row>
    <row r="35" spans="2:19" x14ac:dyDescent="0.3">
      <c r="C35" s="4">
        <v>64</v>
      </c>
      <c r="D35">
        <v>7.6499999999999999E-2</v>
      </c>
      <c r="H35" s="4">
        <v>64</v>
      </c>
      <c r="I35">
        <v>2.2499999999999999E-2</v>
      </c>
      <c r="M35" s="4">
        <v>64</v>
      </c>
      <c r="N35">
        <f t="shared" si="2"/>
        <v>5.3999999999999999E-2</v>
      </c>
      <c r="R35" s="4">
        <v>54</v>
      </c>
      <c r="S35">
        <v>-6.5900000000000014E-2</v>
      </c>
    </row>
    <row r="36" spans="2:19" x14ac:dyDescent="0.3">
      <c r="C36" s="6" t="s">
        <v>657</v>
      </c>
      <c r="D36" s="7">
        <f>AVERAGE(D29:D35)</f>
        <v>8.8899999999999993E-2</v>
      </c>
      <c r="H36" s="6" t="s">
        <v>657</v>
      </c>
      <c r="I36" s="7">
        <f>AVERAGE(I29:I35)</f>
        <v>7.0416666666666669E-2</v>
      </c>
      <c r="M36" s="6" t="s">
        <v>657</v>
      </c>
      <c r="N36" s="7">
        <f>AVERAGE(N29:N35)</f>
        <v>1.8483333333333334E-2</v>
      </c>
      <c r="R36" s="4">
        <v>57</v>
      </c>
      <c r="S36">
        <v>7.2300000000000003E-2</v>
      </c>
    </row>
    <row r="37" spans="2:19" x14ac:dyDescent="0.3">
      <c r="C37" s="6" t="s">
        <v>9</v>
      </c>
      <c r="D37" s="7">
        <f>STDEV(D29:D35)</f>
        <v>3.5779714923403177E-2</v>
      </c>
      <c r="H37" s="6" t="s">
        <v>9</v>
      </c>
      <c r="I37" s="7">
        <f>STDEV(I29:I35)</f>
        <v>6.4976069953996629E-2</v>
      </c>
      <c r="M37" s="6" t="s">
        <v>9</v>
      </c>
      <c r="N37" s="7">
        <f>STDEV(N29:N35)</f>
        <v>8.0424782664715144E-2</v>
      </c>
      <c r="R37" s="4">
        <v>60</v>
      </c>
      <c r="S37">
        <v>7.1500000000000008E-2</v>
      </c>
    </row>
    <row r="38" spans="2:19" x14ac:dyDescent="0.3">
      <c r="C38" s="6" t="s">
        <v>10</v>
      </c>
      <c r="D38" s="7">
        <f>STDEV(D29:D35)/SQRT(6)</f>
        <v>1.4607007450763716E-2</v>
      </c>
      <c r="H38" s="6" t="s">
        <v>10</v>
      </c>
      <c r="I38" s="7">
        <f>STDEV(I29:I35)/SQRT(6)</f>
        <v>2.6526369479779502E-2</v>
      </c>
      <c r="M38" s="6" t="s">
        <v>10</v>
      </c>
      <c r="N38" s="7">
        <f>STDEV(N29:N35)/SQRT(5)</f>
        <v>3.5967056222789943E-2</v>
      </c>
      <c r="R38" s="4">
        <v>61</v>
      </c>
      <c r="S38">
        <v>0.1394</v>
      </c>
    </row>
    <row r="39" spans="2:19" x14ac:dyDescent="0.3">
      <c r="R39" s="4">
        <v>64</v>
      </c>
      <c r="S39">
        <v>0.11520000000000001</v>
      </c>
    </row>
    <row r="40" spans="2:19" ht="15" thickBot="1" x14ac:dyDescent="0.35">
      <c r="B40" s="5" t="s">
        <v>3</v>
      </c>
      <c r="C40" s="3" t="s">
        <v>654</v>
      </c>
      <c r="D40" s="2" t="s">
        <v>655</v>
      </c>
      <c r="G40" s="5" t="s">
        <v>3</v>
      </c>
      <c r="H40" s="3" t="s">
        <v>654</v>
      </c>
      <c r="I40" s="2" t="s">
        <v>655</v>
      </c>
      <c r="L40" s="5" t="s">
        <v>3</v>
      </c>
      <c r="M40" s="3" t="s">
        <v>654</v>
      </c>
      <c r="N40" s="2" t="s">
        <v>655</v>
      </c>
      <c r="Q40" s="5" t="s">
        <v>5</v>
      </c>
      <c r="R40" s="4">
        <v>49</v>
      </c>
      <c r="S40">
        <v>0.1091</v>
      </c>
    </row>
    <row r="41" spans="2:19" x14ac:dyDescent="0.3">
      <c r="C41" s="4">
        <v>49</v>
      </c>
      <c r="D41">
        <v>0.1222</v>
      </c>
      <c r="H41" s="4">
        <v>49</v>
      </c>
      <c r="I41">
        <v>0.1012</v>
      </c>
      <c r="M41" s="4">
        <v>49</v>
      </c>
      <c r="N41">
        <f>D41-I41</f>
        <v>2.1000000000000005E-2</v>
      </c>
      <c r="R41" s="4">
        <v>52</v>
      </c>
      <c r="S41">
        <v>7.8600000000000003E-2</v>
      </c>
    </row>
    <row r="42" spans="2:19" x14ac:dyDescent="0.3">
      <c r="C42" s="4">
        <v>52</v>
      </c>
      <c r="D42">
        <v>0.1046</v>
      </c>
      <c r="H42" s="4">
        <v>52</v>
      </c>
      <c r="I42">
        <v>3.7199999999999997E-2</v>
      </c>
      <c r="M42" s="4">
        <v>52</v>
      </c>
      <c r="N42">
        <f t="shared" ref="N42:N47" si="3">D42-I42</f>
        <v>6.7400000000000002E-2</v>
      </c>
      <c r="R42" s="4">
        <v>54</v>
      </c>
      <c r="S42">
        <v>1.730000000000001E-2</v>
      </c>
    </row>
    <row r="43" spans="2:19" x14ac:dyDescent="0.3">
      <c r="C43" s="4">
        <v>54</v>
      </c>
      <c r="D43">
        <v>0.1255</v>
      </c>
      <c r="H43" s="4">
        <v>54</v>
      </c>
      <c r="I43">
        <v>0.13300000000000001</v>
      </c>
      <c r="M43" s="4">
        <v>54</v>
      </c>
      <c r="N43">
        <f t="shared" si="3"/>
        <v>-7.5000000000000067E-3</v>
      </c>
      <c r="R43" s="4">
        <v>57</v>
      </c>
      <c r="S43">
        <v>7.46E-2</v>
      </c>
    </row>
    <row r="44" spans="2:19" x14ac:dyDescent="0.3">
      <c r="C44" s="4">
        <v>57</v>
      </c>
      <c r="D44">
        <v>7.8600000000000003E-2</v>
      </c>
      <c r="H44" s="4">
        <v>57</v>
      </c>
      <c r="I44">
        <v>1.95E-2</v>
      </c>
      <c r="M44" s="4">
        <v>57</v>
      </c>
      <c r="N44">
        <f t="shared" si="3"/>
        <v>5.91E-2</v>
      </c>
      <c r="R44" s="4">
        <v>60</v>
      </c>
      <c r="S44">
        <v>3.9300000000000002E-2</v>
      </c>
    </row>
    <row r="45" spans="2:19" x14ac:dyDescent="0.3">
      <c r="C45" s="4">
        <v>60</v>
      </c>
      <c r="D45">
        <v>0.1139</v>
      </c>
      <c r="H45" s="4">
        <v>60</v>
      </c>
      <c r="I45">
        <v>5.5899999999999998E-2</v>
      </c>
      <c r="M45" s="4">
        <v>60</v>
      </c>
      <c r="N45">
        <f t="shared" si="3"/>
        <v>5.8000000000000003E-2</v>
      </c>
      <c r="R45" s="4">
        <v>61</v>
      </c>
      <c r="S45">
        <v>5.4099999999999995E-2</v>
      </c>
    </row>
    <row r="46" spans="2:19" x14ac:dyDescent="0.3">
      <c r="C46" s="4">
        <v>61</v>
      </c>
      <c r="D46">
        <v>9.3100000000000002E-2</v>
      </c>
      <c r="H46" s="4">
        <v>61</v>
      </c>
      <c r="I46">
        <v>1.5E-3</v>
      </c>
      <c r="M46" s="4">
        <v>61</v>
      </c>
      <c r="N46">
        <f t="shared" si="3"/>
        <v>9.1600000000000001E-2</v>
      </c>
      <c r="R46" s="4">
        <v>64</v>
      </c>
      <c r="S46">
        <v>8.2400000000000001E-2</v>
      </c>
    </row>
    <row r="47" spans="2:19" x14ac:dyDescent="0.3">
      <c r="C47" s="4">
        <v>64</v>
      </c>
      <c r="D47">
        <v>8.48E-2</v>
      </c>
      <c r="H47" s="4">
        <v>64</v>
      </c>
      <c r="I47">
        <v>3.3300000000000003E-2</v>
      </c>
      <c r="M47" s="4">
        <v>64</v>
      </c>
      <c r="N47">
        <f t="shared" si="3"/>
        <v>5.1499999999999997E-2</v>
      </c>
      <c r="Q47" s="5" t="s">
        <v>6</v>
      </c>
      <c r="R47" s="4">
        <v>49</v>
      </c>
      <c r="S47">
        <v>-4.99E-2</v>
      </c>
    </row>
    <row r="48" spans="2:19" x14ac:dyDescent="0.3">
      <c r="C48" s="6" t="s">
        <v>657</v>
      </c>
      <c r="D48" s="7">
        <f>AVERAGE(D41:D47)</f>
        <v>0.10324285714285712</v>
      </c>
      <c r="H48" s="6" t="s">
        <v>657</v>
      </c>
      <c r="I48" s="7">
        <f>AVERAGE(I41:I47)</f>
        <v>5.4514285714285717E-2</v>
      </c>
      <c r="M48" s="6" t="s">
        <v>657</v>
      </c>
      <c r="N48" s="7">
        <f>AVERAGE(N41:N47)</f>
        <v>4.8728571428571434E-2</v>
      </c>
      <c r="R48" s="4">
        <v>52</v>
      </c>
      <c r="S48">
        <v>5.460000000000001E-2</v>
      </c>
    </row>
    <row r="49" spans="2:19" x14ac:dyDescent="0.3">
      <c r="C49" s="6" t="s">
        <v>9</v>
      </c>
      <c r="D49" s="7">
        <f>STDEV(D41:D47)</f>
        <v>1.8350554682157703E-2</v>
      </c>
      <c r="H49" s="6" t="s">
        <v>9</v>
      </c>
      <c r="I49" s="7">
        <f>STDEV(I41:I47)</f>
        <v>4.6775756846591257E-2</v>
      </c>
      <c r="M49" s="6" t="s">
        <v>9</v>
      </c>
      <c r="N49" s="7">
        <f>STDEV(N41:N47)</f>
        <v>3.2450768572599029E-2</v>
      </c>
      <c r="R49" s="4">
        <v>54</v>
      </c>
      <c r="S49">
        <v>3.5899999999999987E-2</v>
      </c>
    </row>
    <row r="50" spans="2:19" x14ac:dyDescent="0.3">
      <c r="C50" s="6" t="s">
        <v>10</v>
      </c>
      <c r="D50" s="7">
        <f>STDEV(D41:D47)/SQRT(7)</f>
        <v>6.9358577298687437E-3</v>
      </c>
      <c r="E50" s="7"/>
      <c r="F50" s="7"/>
      <c r="G50" s="7"/>
      <c r="H50" s="6" t="s">
        <v>10</v>
      </c>
      <c r="I50" s="7">
        <f>STDEV(I41:I47)/SQRT(7)</f>
        <v>1.7679574286129617E-2</v>
      </c>
      <c r="J50" s="7"/>
      <c r="K50" s="7"/>
      <c r="L50" s="7"/>
      <c r="M50" s="6" t="s">
        <v>10</v>
      </c>
      <c r="N50" s="7">
        <f>STDEV(N41:N47)/SQRT(7)</f>
        <v>1.2265237642286785E-2</v>
      </c>
      <c r="R50" s="4">
        <v>57</v>
      </c>
      <c r="S50">
        <v>6.83E-2</v>
      </c>
    </row>
    <row r="51" spans="2:19" x14ac:dyDescent="0.3">
      <c r="R51" s="4">
        <v>60</v>
      </c>
      <c r="S51">
        <v>3.3399999999999999E-2</v>
      </c>
    </row>
    <row r="52" spans="2:19" ht="15" thickBot="1" x14ac:dyDescent="0.35">
      <c r="B52" s="5" t="s">
        <v>4</v>
      </c>
      <c r="C52" s="3" t="s">
        <v>654</v>
      </c>
      <c r="D52" s="2" t="s">
        <v>655</v>
      </c>
      <c r="G52" s="5" t="s">
        <v>4</v>
      </c>
      <c r="H52" s="3" t="s">
        <v>654</v>
      </c>
      <c r="I52" s="2" t="s">
        <v>655</v>
      </c>
      <c r="L52" s="5" t="s">
        <v>4</v>
      </c>
      <c r="M52" s="3" t="s">
        <v>654</v>
      </c>
      <c r="N52" s="2" t="s">
        <v>655</v>
      </c>
      <c r="R52" s="4">
        <v>61</v>
      </c>
      <c r="S52">
        <v>0.14199999999999999</v>
      </c>
    </row>
    <row r="53" spans="2:19" x14ac:dyDescent="0.3">
      <c r="C53" s="4">
        <v>49</v>
      </c>
      <c r="D53">
        <v>2.5700000000000001E-2</v>
      </c>
      <c r="H53" s="4">
        <v>49</v>
      </c>
      <c r="I53">
        <v>0.189</v>
      </c>
      <c r="M53" s="4">
        <v>49</v>
      </c>
      <c r="N53">
        <f>D53-I53</f>
        <v>-0.1633</v>
      </c>
      <c r="R53" s="4">
        <v>64</v>
      </c>
      <c r="S53">
        <v>7.0899999999999991E-2</v>
      </c>
    </row>
    <row r="54" spans="2:19" x14ac:dyDescent="0.3">
      <c r="C54" s="4">
        <v>52</v>
      </c>
      <c r="D54">
        <v>0.1043</v>
      </c>
      <c r="H54" s="4">
        <v>52</v>
      </c>
      <c r="I54">
        <v>4.3700000000000003E-2</v>
      </c>
      <c r="M54" s="4">
        <v>52</v>
      </c>
      <c r="N54">
        <f t="shared" ref="N54:N59" si="4">D54-I54</f>
        <v>6.0600000000000001E-2</v>
      </c>
      <c r="Q54" s="5" t="s">
        <v>7</v>
      </c>
      <c r="R54" s="4">
        <v>49</v>
      </c>
      <c r="S54">
        <v>1.0999999999999899E-3</v>
      </c>
    </row>
    <row r="55" spans="2:19" x14ac:dyDescent="0.3">
      <c r="C55" s="4">
        <v>54</v>
      </c>
      <c r="D55">
        <v>4.19E-2</v>
      </c>
      <c r="H55" s="4">
        <v>54</v>
      </c>
      <c r="I55">
        <v>0.10780000000000001</v>
      </c>
      <c r="M55" s="4">
        <v>54</v>
      </c>
      <c r="N55">
        <f t="shared" si="4"/>
        <v>-6.5900000000000014E-2</v>
      </c>
      <c r="R55" s="4">
        <v>52</v>
      </c>
      <c r="S55">
        <v>0.15629999999999999</v>
      </c>
    </row>
    <row r="56" spans="2:19" x14ac:dyDescent="0.3">
      <c r="C56" s="4">
        <v>57</v>
      </c>
      <c r="D56">
        <v>6.7699999999999996E-2</v>
      </c>
      <c r="H56" s="4">
        <v>57</v>
      </c>
      <c r="I56">
        <v>-4.5999999999999999E-3</v>
      </c>
      <c r="M56" s="4">
        <v>57</v>
      </c>
      <c r="N56">
        <f t="shared" si="4"/>
        <v>7.2300000000000003E-2</v>
      </c>
      <c r="R56" s="4">
        <v>54</v>
      </c>
      <c r="S56">
        <v>5.33E-2</v>
      </c>
    </row>
    <row r="57" spans="2:19" x14ac:dyDescent="0.3">
      <c r="C57" s="4">
        <v>60</v>
      </c>
      <c r="D57">
        <v>0.1231</v>
      </c>
      <c r="H57" s="4">
        <v>60</v>
      </c>
      <c r="I57">
        <v>5.16E-2</v>
      </c>
      <c r="M57" s="4">
        <v>60</v>
      </c>
      <c r="N57">
        <f t="shared" si="4"/>
        <v>7.1500000000000008E-2</v>
      </c>
      <c r="R57" s="4">
        <v>57</v>
      </c>
      <c r="S57">
        <v>8.3700000000000011E-2</v>
      </c>
    </row>
    <row r="58" spans="2:19" x14ac:dyDescent="0.3">
      <c r="C58" s="4">
        <v>61</v>
      </c>
      <c r="D58">
        <v>0.1234</v>
      </c>
      <c r="H58" s="4">
        <v>61</v>
      </c>
      <c r="I58">
        <v>-1.6E-2</v>
      </c>
      <c r="M58" s="4">
        <v>61</v>
      </c>
      <c r="N58">
        <f t="shared" si="4"/>
        <v>0.1394</v>
      </c>
      <c r="R58" s="4">
        <v>60</v>
      </c>
      <c r="S58">
        <v>1.1899999999999994E-2</v>
      </c>
    </row>
    <row r="59" spans="2:19" x14ac:dyDescent="0.3">
      <c r="C59" s="4">
        <v>64</v>
      </c>
      <c r="D59">
        <v>0.11890000000000001</v>
      </c>
      <c r="H59" s="4">
        <v>64</v>
      </c>
      <c r="I59">
        <v>3.7000000000000002E-3</v>
      </c>
      <c r="M59" s="4">
        <v>64</v>
      </c>
      <c r="N59">
        <f t="shared" si="4"/>
        <v>0.11520000000000001</v>
      </c>
      <c r="R59" s="4">
        <v>61</v>
      </c>
      <c r="S59">
        <v>0.1241</v>
      </c>
    </row>
    <row r="60" spans="2:19" x14ac:dyDescent="0.3">
      <c r="C60" s="6" t="s">
        <v>657</v>
      </c>
      <c r="D60" s="7">
        <f>AVERAGE(D53:D59)</f>
        <v>8.6428571428571424E-2</v>
      </c>
      <c r="H60" s="6" t="s">
        <v>657</v>
      </c>
      <c r="I60" s="7">
        <f>AVERAGE(I53:I59)</f>
        <v>5.3599999999999995E-2</v>
      </c>
      <c r="M60" s="6" t="s">
        <v>657</v>
      </c>
      <c r="N60" s="7">
        <f>AVERAGE(N53:N59)</f>
        <v>3.2828571428571429E-2</v>
      </c>
      <c r="R60" s="4">
        <v>64</v>
      </c>
      <c r="S60">
        <v>3.5900000000000001E-2</v>
      </c>
    </row>
    <row r="61" spans="2:19" x14ac:dyDescent="0.3">
      <c r="C61" s="6" t="s">
        <v>9</v>
      </c>
      <c r="D61" s="7">
        <f>STDEV(D53:D59)</f>
        <v>4.1042608521945995E-2</v>
      </c>
      <c r="H61" s="6" t="s">
        <v>9</v>
      </c>
      <c r="I61" s="7">
        <f>STDEV(I53:I59)</f>
        <v>7.3137108684078203E-2</v>
      </c>
      <c r="M61" s="6" t="s">
        <v>9</v>
      </c>
      <c r="N61" s="7">
        <f>STDEV(N53:N59)</f>
        <v>0.10815189494850462</v>
      </c>
      <c r="R61" s="6" t="s">
        <v>657</v>
      </c>
      <c r="S61" s="7">
        <f>AVERAGE(S5:S60)</f>
        <v>4.6723636363636363E-2</v>
      </c>
    </row>
    <row r="62" spans="2:19" x14ac:dyDescent="0.3">
      <c r="C62" s="6" t="s">
        <v>10</v>
      </c>
      <c r="D62" s="7">
        <f>STDEV(D53:D59)/SQRT(7)</f>
        <v>1.5512647900921335E-2</v>
      </c>
      <c r="H62" s="6" t="s">
        <v>10</v>
      </c>
      <c r="I62" s="7">
        <f>STDEV(I53:I59)/SQRT(7)</f>
        <v>2.7643228741196194E-2</v>
      </c>
      <c r="M62" s="6" t="s">
        <v>10</v>
      </c>
      <c r="N62" s="7">
        <f>STDEV(N53:N59)/SQRT(7)</f>
        <v>4.087757397916085E-2</v>
      </c>
      <c r="R62" s="6" t="s">
        <v>9</v>
      </c>
      <c r="S62" s="7">
        <f>STDEV(S5:S60)</f>
        <v>6.4627138444843912E-2</v>
      </c>
    </row>
    <row r="63" spans="2:19" x14ac:dyDescent="0.3">
      <c r="R63" s="6" t="s">
        <v>10</v>
      </c>
      <c r="S63" s="7">
        <f>STDEV(S5:S60)/SQRT(55)</f>
        <v>8.7143215701813333E-3</v>
      </c>
    </row>
    <row r="64" spans="2:19" ht="15" thickBot="1" x14ac:dyDescent="0.35">
      <c r="B64" s="5" t="s">
        <v>5</v>
      </c>
      <c r="C64" s="3" t="s">
        <v>654</v>
      </c>
      <c r="D64" s="2" t="s">
        <v>655</v>
      </c>
      <c r="G64" s="5" t="s">
        <v>5</v>
      </c>
      <c r="H64" s="3" t="s">
        <v>654</v>
      </c>
      <c r="I64" s="2" t="s">
        <v>655</v>
      </c>
      <c r="L64" s="5" t="s">
        <v>5</v>
      </c>
      <c r="M64" s="3" t="s">
        <v>654</v>
      </c>
      <c r="N64" s="2" t="s">
        <v>655</v>
      </c>
    </row>
    <row r="65" spans="2:18" x14ac:dyDescent="0.3">
      <c r="C65" s="4">
        <v>49</v>
      </c>
      <c r="D65">
        <v>0.1018</v>
      </c>
      <c r="H65" s="4">
        <v>49</v>
      </c>
      <c r="I65">
        <v>-7.3000000000000001E-3</v>
      </c>
      <c r="M65" s="4">
        <v>49</v>
      </c>
      <c r="N65">
        <f>D65-I65</f>
        <v>0.1091</v>
      </c>
      <c r="R65" s="7"/>
    </row>
    <row r="66" spans="2:18" x14ac:dyDescent="0.3">
      <c r="C66" s="4">
        <v>52</v>
      </c>
      <c r="D66">
        <v>7.5800000000000006E-2</v>
      </c>
      <c r="H66" s="4">
        <v>52</v>
      </c>
      <c r="I66">
        <v>-2.8E-3</v>
      </c>
      <c r="M66" s="4">
        <v>52</v>
      </c>
      <c r="N66">
        <f t="shared" ref="N66:N71" si="5">D66-I66</f>
        <v>7.8600000000000003E-2</v>
      </c>
    </row>
    <row r="67" spans="2:18" x14ac:dyDescent="0.3">
      <c r="C67" s="4">
        <v>54</v>
      </c>
      <c r="D67">
        <v>0.1532</v>
      </c>
      <c r="H67" s="4">
        <v>54</v>
      </c>
      <c r="I67">
        <v>0.13589999999999999</v>
      </c>
      <c r="M67" s="4">
        <v>54</v>
      </c>
      <c r="N67">
        <f t="shared" si="5"/>
        <v>1.730000000000001E-2</v>
      </c>
    </row>
    <row r="68" spans="2:18" x14ac:dyDescent="0.3">
      <c r="C68" s="4">
        <v>57</v>
      </c>
      <c r="D68">
        <v>5.3900000000000003E-2</v>
      </c>
      <c r="H68" s="4">
        <v>57</v>
      </c>
      <c r="I68">
        <v>-2.07E-2</v>
      </c>
      <c r="M68" s="4">
        <v>57</v>
      </c>
      <c r="N68">
        <f t="shared" si="5"/>
        <v>7.46E-2</v>
      </c>
    </row>
    <row r="69" spans="2:18" x14ac:dyDescent="0.3">
      <c r="C69" s="4">
        <v>60</v>
      </c>
      <c r="D69">
        <v>5.6300000000000003E-2</v>
      </c>
      <c r="H69" s="4">
        <v>60</v>
      </c>
      <c r="I69">
        <v>1.7000000000000001E-2</v>
      </c>
      <c r="M69" s="4">
        <v>60</v>
      </c>
      <c r="N69">
        <f t="shared" si="5"/>
        <v>3.9300000000000002E-2</v>
      </c>
    </row>
    <row r="70" spans="2:18" x14ac:dyDescent="0.3">
      <c r="C70" s="4">
        <v>61</v>
      </c>
      <c r="D70">
        <v>4.8899999999999999E-2</v>
      </c>
      <c r="H70" s="4">
        <v>61</v>
      </c>
      <c r="I70">
        <v>-5.1999999999999998E-3</v>
      </c>
      <c r="M70" s="4">
        <v>61</v>
      </c>
      <c r="N70">
        <f t="shared" si="5"/>
        <v>5.4099999999999995E-2</v>
      </c>
    </row>
    <row r="71" spans="2:18" x14ac:dyDescent="0.3">
      <c r="C71" s="4">
        <v>64</v>
      </c>
      <c r="D71">
        <v>0.10539999999999999</v>
      </c>
      <c r="H71" s="4">
        <v>64</v>
      </c>
      <c r="I71">
        <v>2.3E-2</v>
      </c>
      <c r="M71" s="4">
        <v>64</v>
      </c>
      <c r="N71">
        <f t="shared" si="5"/>
        <v>8.2400000000000001E-2</v>
      </c>
    </row>
    <row r="72" spans="2:18" x14ac:dyDescent="0.3">
      <c r="C72" s="6" t="s">
        <v>657</v>
      </c>
      <c r="D72" s="7">
        <f>AVERAGE(D65:D71)</f>
        <v>8.5042857142857128E-2</v>
      </c>
      <c r="H72" s="6" t="s">
        <v>657</v>
      </c>
      <c r="I72" s="7">
        <f>AVERAGE(I65:I71)</f>
        <v>1.9985714285714284E-2</v>
      </c>
      <c r="M72" s="6" t="s">
        <v>657</v>
      </c>
      <c r="N72" s="7">
        <f>AVERAGE(N65:N71)</f>
        <v>6.5057142857142855E-2</v>
      </c>
    </row>
    <row r="73" spans="2:18" x14ac:dyDescent="0.3">
      <c r="C73" s="6" t="s">
        <v>9</v>
      </c>
      <c r="D73" s="7">
        <f>STDEV(D65:D71)</f>
        <v>3.7701408335448057E-2</v>
      </c>
      <c r="H73" s="6" t="s">
        <v>9</v>
      </c>
      <c r="I73" s="7">
        <f>STDEV(I65:I71)</f>
        <v>5.3240755960430299E-2</v>
      </c>
      <c r="M73" s="6" t="s">
        <v>9</v>
      </c>
      <c r="N73" s="7">
        <f>STDEV(N65:N71)</f>
        <v>3.0493871359277915E-2</v>
      </c>
    </row>
    <row r="74" spans="2:18" x14ac:dyDescent="0.3">
      <c r="C74" s="6" t="s">
        <v>10</v>
      </c>
      <c r="D74" s="7">
        <f>STDEV(D65:D71)/SQRT(7)</f>
        <v>1.4249792933213311E-2</v>
      </c>
      <c r="E74" s="7"/>
      <c r="F74" s="7"/>
      <c r="G74" s="7"/>
      <c r="H74" s="6" t="s">
        <v>10</v>
      </c>
      <c r="I74" s="7">
        <f>STDEV(I65:I71)/SQRT(7)</f>
        <v>2.0123114269196909E-2</v>
      </c>
      <c r="J74" s="7"/>
      <c r="K74" s="7"/>
      <c r="L74" s="7"/>
      <c r="M74" s="6" t="s">
        <v>10</v>
      </c>
      <c r="N74" s="7">
        <f>STDEV(N65:N71)/SQRT(7)</f>
        <v>1.1525600018320644E-2</v>
      </c>
    </row>
    <row r="76" spans="2:18" ht="15" thickBot="1" x14ac:dyDescent="0.35">
      <c r="B76" s="5" t="s">
        <v>6</v>
      </c>
      <c r="C76" s="3" t="s">
        <v>654</v>
      </c>
      <c r="D76" s="2" t="s">
        <v>655</v>
      </c>
      <c r="G76" s="5" t="s">
        <v>6</v>
      </c>
      <c r="H76" s="3" t="s">
        <v>654</v>
      </c>
      <c r="I76" s="2" t="s">
        <v>655</v>
      </c>
      <c r="L76" s="5" t="s">
        <v>6</v>
      </c>
      <c r="M76" s="3" t="s">
        <v>654</v>
      </c>
      <c r="N76" s="2" t="s">
        <v>655</v>
      </c>
    </row>
    <row r="77" spans="2:18" x14ac:dyDescent="0.3">
      <c r="C77" s="4">
        <v>49</v>
      </c>
      <c r="D77">
        <v>2.81E-2</v>
      </c>
      <c r="H77" s="4">
        <v>49</v>
      </c>
      <c r="I77">
        <v>7.8E-2</v>
      </c>
      <c r="M77" s="4">
        <v>49</v>
      </c>
      <c r="N77">
        <f>D77-I77</f>
        <v>-4.99E-2</v>
      </c>
    </row>
    <row r="78" spans="2:18" x14ac:dyDescent="0.3">
      <c r="C78" s="4">
        <v>52</v>
      </c>
      <c r="D78">
        <v>6.8500000000000005E-2</v>
      </c>
      <c r="H78" s="4">
        <v>52</v>
      </c>
      <c r="I78">
        <v>1.3899999999999999E-2</v>
      </c>
      <c r="M78" s="4">
        <v>52</v>
      </c>
      <c r="N78">
        <f t="shared" ref="N78:N83" si="6">D78-I78</f>
        <v>5.460000000000001E-2</v>
      </c>
    </row>
    <row r="79" spans="2:18" x14ac:dyDescent="0.3">
      <c r="C79" s="4">
        <v>54</v>
      </c>
      <c r="D79">
        <v>0.13189999999999999</v>
      </c>
      <c r="H79" s="4">
        <v>54</v>
      </c>
      <c r="I79">
        <v>9.6000000000000002E-2</v>
      </c>
      <c r="M79" s="4">
        <v>54</v>
      </c>
      <c r="N79">
        <f t="shared" si="6"/>
        <v>3.5899999999999987E-2</v>
      </c>
    </row>
    <row r="80" spans="2:18" x14ac:dyDescent="0.3">
      <c r="C80" s="4">
        <v>57</v>
      </c>
      <c r="D80">
        <v>6.3399999999999998E-2</v>
      </c>
      <c r="H80" s="4">
        <v>57</v>
      </c>
      <c r="I80">
        <v>-4.8999999999999998E-3</v>
      </c>
      <c r="M80" s="4">
        <v>57</v>
      </c>
      <c r="N80">
        <f t="shared" si="6"/>
        <v>6.83E-2</v>
      </c>
    </row>
    <row r="81" spans="2:14" x14ac:dyDescent="0.3">
      <c r="C81" s="4">
        <v>60</v>
      </c>
      <c r="D81">
        <v>0.107</v>
      </c>
      <c r="H81" s="4">
        <v>60</v>
      </c>
      <c r="I81">
        <v>7.3599999999999999E-2</v>
      </c>
      <c r="M81" s="4">
        <v>60</v>
      </c>
      <c r="N81">
        <f t="shared" si="6"/>
        <v>3.3399999999999999E-2</v>
      </c>
    </row>
    <row r="82" spans="2:14" x14ac:dyDescent="0.3">
      <c r="C82" s="4">
        <v>61</v>
      </c>
      <c r="D82">
        <v>0.15629999999999999</v>
      </c>
      <c r="H82" s="4">
        <v>61</v>
      </c>
      <c r="I82">
        <v>1.43E-2</v>
      </c>
      <c r="M82" s="4">
        <v>61</v>
      </c>
      <c r="N82">
        <f t="shared" si="6"/>
        <v>0.14199999999999999</v>
      </c>
    </row>
    <row r="83" spans="2:14" x14ac:dyDescent="0.3">
      <c r="C83" s="4">
        <v>64</v>
      </c>
      <c r="D83">
        <v>8.5199999999999998E-2</v>
      </c>
      <c r="H83" s="4">
        <v>64</v>
      </c>
      <c r="I83">
        <v>1.43E-2</v>
      </c>
      <c r="M83" s="4">
        <v>64</v>
      </c>
      <c r="N83">
        <f t="shared" si="6"/>
        <v>7.0899999999999991E-2</v>
      </c>
    </row>
    <row r="84" spans="2:14" x14ac:dyDescent="0.3">
      <c r="C84" s="6" t="s">
        <v>657</v>
      </c>
      <c r="D84" s="7">
        <f>AVERAGE(D77:D83)</f>
        <v>9.1485714285714267E-2</v>
      </c>
      <c r="H84" s="6" t="s">
        <v>657</v>
      </c>
      <c r="I84" s="7">
        <f>AVERAGE(I77:I83)</f>
        <v>4.0742857142857143E-2</v>
      </c>
      <c r="M84" s="6" t="s">
        <v>657</v>
      </c>
      <c r="N84" s="7">
        <f>AVERAGE(N77:N83)</f>
        <v>5.0742857142857138E-2</v>
      </c>
    </row>
    <row r="85" spans="2:14" x14ac:dyDescent="0.3">
      <c r="C85" s="6" t="s">
        <v>9</v>
      </c>
      <c r="D85" s="7">
        <f>STDEV(D77:D83)</f>
        <v>4.3683155738088536E-2</v>
      </c>
      <c r="H85" s="6" t="s">
        <v>9</v>
      </c>
      <c r="I85" s="7">
        <f>STDEV(I77:I83)</f>
        <v>4.02560495305926E-2</v>
      </c>
      <c r="M85" s="6" t="s">
        <v>9</v>
      </c>
      <c r="N85" s="7">
        <f>STDEV(N77:N83)</f>
        <v>5.7311105879601185E-2</v>
      </c>
    </row>
    <row r="86" spans="2:14" x14ac:dyDescent="0.3">
      <c r="C86" s="6" t="s">
        <v>10</v>
      </c>
      <c r="D86" s="7">
        <f>STDEV(D77:D83)/SQRT(7)</f>
        <v>1.6510680937926632E-2</v>
      </c>
      <c r="H86" s="6" t="s">
        <v>10</v>
      </c>
      <c r="I86" s="7">
        <f>STDEV(I77:I83)/SQRT(7)</f>
        <v>1.521535654626378E-2</v>
      </c>
      <c r="M86" s="6" t="s">
        <v>10</v>
      </c>
      <c r="N86" s="7">
        <f>STDEV(N77:N83)/SQRT(7)</f>
        <v>2.1661561931359485E-2</v>
      </c>
    </row>
    <row r="88" spans="2:14" ht="15" thickBot="1" x14ac:dyDescent="0.35">
      <c r="B88" s="5" t="s">
        <v>7</v>
      </c>
      <c r="C88" s="3" t="s">
        <v>654</v>
      </c>
      <c r="D88" s="2" t="s">
        <v>655</v>
      </c>
      <c r="G88" s="5" t="s">
        <v>7</v>
      </c>
      <c r="H88" s="3" t="s">
        <v>654</v>
      </c>
      <c r="I88" s="2" t="s">
        <v>655</v>
      </c>
      <c r="L88" s="5" t="s">
        <v>7</v>
      </c>
      <c r="M88" s="3" t="s">
        <v>654</v>
      </c>
      <c r="N88" s="2" t="s">
        <v>655</v>
      </c>
    </row>
    <row r="89" spans="2:14" x14ac:dyDescent="0.3">
      <c r="C89" s="4">
        <v>49</v>
      </c>
      <c r="D89">
        <v>7.4399999999999994E-2</v>
      </c>
      <c r="H89" s="4">
        <v>49</v>
      </c>
      <c r="I89">
        <v>7.3300000000000004E-2</v>
      </c>
      <c r="M89" s="4">
        <v>49</v>
      </c>
      <c r="N89">
        <f>D89-I89</f>
        <v>1.0999999999999899E-3</v>
      </c>
    </row>
    <row r="90" spans="2:14" x14ac:dyDescent="0.3">
      <c r="C90" s="4">
        <v>52</v>
      </c>
      <c r="D90">
        <v>0.19059999999999999</v>
      </c>
      <c r="H90" s="4">
        <v>52</v>
      </c>
      <c r="I90">
        <v>3.4299999999999997E-2</v>
      </c>
      <c r="M90" s="4">
        <v>52</v>
      </c>
      <c r="N90">
        <f t="shared" ref="N90:N95" si="7">D90-I90</f>
        <v>0.15629999999999999</v>
      </c>
    </row>
    <row r="91" spans="2:14" x14ac:dyDescent="0.3">
      <c r="C91" s="4">
        <v>54</v>
      </c>
      <c r="D91">
        <v>0.1226</v>
      </c>
      <c r="H91" s="4">
        <v>54</v>
      </c>
      <c r="I91">
        <v>6.93E-2</v>
      </c>
      <c r="M91" s="4">
        <v>54</v>
      </c>
      <c r="N91">
        <f t="shared" si="7"/>
        <v>5.33E-2</v>
      </c>
    </row>
    <row r="92" spans="2:14" x14ac:dyDescent="0.3">
      <c r="C92" s="4">
        <v>57</v>
      </c>
      <c r="D92">
        <v>6.9500000000000006E-2</v>
      </c>
      <c r="H92" s="4">
        <v>57</v>
      </c>
      <c r="I92">
        <v>-1.4200000000000001E-2</v>
      </c>
      <c r="M92" s="4">
        <v>57</v>
      </c>
      <c r="N92">
        <f t="shared" si="7"/>
        <v>8.3700000000000011E-2</v>
      </c>
    </row>
    <row r="93" spans="2:14" x14ac:dyDescent="0.3">
      <c r="C93" s="4">
        <v>60</v>
      </c>
      <c r="D93">
        <v>6.1899999999999997E-2</v>
      </c>
      <c r="H93" s="4">
        <v>60</v>
      </c>
      <c r="I93">
        <v>0.05</v>
      </c>
      <c r="M93" s="4">
        <v>60</v>
      </c>
      <c r="N93">
        <f t="shared" si="7"/>
        <v>1.1899999999999994E-2</v>
      </c>
    </row>
    <row r="94" spans="2:14" x14ac:dyDescent="0.3">
      <c r="C94" s="4">
        <v>61</v>
      </c>
      <c r="D94">
        <v>0.1239</v>
      </c>
      <c r="H94" s="4">
        <v>61</v>
      </c>
      <c r="I94">
        <v>-2.0000000000000001E-4</v>
      </c>
      <c r="M94" s="4">
        <v>61</v>
      </c>
      <c r="N94">
        <f t="shared" si="7"/>
        <v>0.1241</v>
      </c>
    </row>
    <row r="95" spans="2:14" x14ac:dyDescent="0.3">
      <c r="C95" s="4">
        <v>64</v>
      </c>
      <c r="D95">
        <v>6.93E-2</v>
      </c>
      <c r="H95" s="4">
        <v>64</v>
      </c>
      <c r="I95">
        <v>3.3399999999999999E-2</v>
      </c>
      <c r="M95" s="4">
        <v>64</v>
      </c>
      <c r="N95">
        <f t="shared" si="7"/>
        <v>3.5900000000000001E-2</v>
      </c>
    </row>
    <row r="96" spans="2:14" x14ac:dyDescent="0.3">
      <c r="C96" s="6" t="s">
        <v>657</v>
      </c>
      <c r="D96" s="7">
        <f>AVERAGE(D89:D95)</f>
        <v>0.10174285714285715</v>
      </c>
      <c r="H96" s="6" t="s">
        <v>657</v>
      </c>
      <c r="I96" s="7">
        <f>AVERAGE(I89:I95)</f>
        <v>3.5128571428571433E-2</v>
      </c>
      <c r="M96" s="6" t="s">
        <v>657</v>
      </c>
      <c r="N96" s="7">
        <f>AVERAGE(N89:N95)</f>
        <v>6.6614285714285709E-2</v>
      </c>
    </row>
    <row r="97" spans="2:14" x14ac:dyDescent="0.3">
      <c r="C97" s="6" t="s">
        <v>9</v>
      </c>
      <c r="D97" s="7">
        <f>STDEV(D89:D95)</f>
        <v>4.6990738702530781E-2</v>
      </c>
      <c r="H97" s="6" t="s">
        <v>9</v>
      </c>
      <c r="I97" s="7">
        <f>STDEV(I89:I95)</f>
        <v>3.2992408939315834E-2</v>
      </c>
      <c r="M97" s="6" t="s">
        <v>9</v>
      </c>
      <c r="N97" s="7">
        <f>STDEV(N89:N95)</f>
        <v>5.7802059610692902E-2</v>
      </c>
    </row>
    <row r="98" spans="2:14" x14ac:dyDescent="0.3">
      <c r="C98" s="6" t="s">
        <v>10</v>
      </c>
      <c r="D98" s="7">
        <f>STDEV(D89:D95)/SQRT(7)</f>
        <v>1.7760829790016343E-2</v>
      </c>
      <c r="H98" s="6" t="s">
        <v>10</v>
      </c>
      <c r="I98" s="7">
        <f>STDEV(I89:I95)/SQRT(7)</f>
        <v>1.2469958458053427E-2</v>
      </c>
      <c r="M98" s="6" t="s">
        <v>10</v>
      </c>
      <c r="N98" s="7">
        <f>STDEV(N89:N95)/SQRT(7)</f>
        <v>2.1847124999603479E-2</v>
      </c>
    </row>
    <row r="102" spans="2:14" x14ac:dyDescent="0.3">
      <c r="C102" s="7" t="s">
        <v>661</v>
      </c>
      <c r="H102" s="7" t="s">
        <v>532</v>
      </c>
      <c r="M102" s="7" t="s">
        <v>662</v>
      </c>
    </row>
    <row r="103" spans="2:14" x14ac:dyDescent="0.3">
      <c r="C103" s="7" t="s">
        <v>655</v>
      </c>
      <c r="H103" s="7" t="s">
        <v>655</v>
      </c>
      <c r="M103" s="7" t="s">
        <v>655</v>
      </c>
    </row>
    <row r="104" spans="2:14" x14ac:dyDescent="0.3">
      <c r="C104" s="9" t="s">
        <v>657</v>
      </c>
      <c r="D104" s="8" t="s">
        <v>10</v>
      </c>
      <c r="H104" s="9" t="s">
        <v>657</v>
      </c>
      <c r="I104" s="8" t="s">
        <v>10</v>
      </c>
      <c r="M104" s="9" t="s">
        <v>657</v>
      </c>
      <c r="N104" s="8" t="s">
        <v>10</v>
      </c>
    </row>
    <row r="105" spans="2:14" x14ac:dyDescent="0.3">
      <c r="B105">
        <v>5</v>
      </c>
      <c r="C105" s="10">
        <f>D12</f>
        <v>0.10738571428571429</v>
      </c>
      <c r="D105">
        <f>D14</f>
        <v>1.6436058335423432E-2</v>
      </c>
      <c r="G105">
        <v>5</v>
      </c>
      <c r="H105" s="10">
        <f>I12</f>
        <v>6.4728571428571427E-2</v>
      </c>
      <c r="I105">
        <f>I14</f>
        <v>2.5407813892633923E-2</v>
      </c>
      <c r="L105">
        <v>5</v>
      </c>
      <c r="M105" s="10">
        <f>N12</f>
        <v>4.2657142857142852E-2</v>
      </c>
      <c r="N105">
        <f>N14</f>
        <v>2.3411056170544894E-2</v>
      </c>
    </row>
    <row r="106" spans="2:14" x14ac:dyDescent="0.3">
      <c r="B106">
        <v>10</v>
      </c>
      <c r="C106" s="10">
        <f>D24</f>
        <v>9.9928571428571436E-2</v>
      </c>
      <c r="D106">
        <f>D26</f>
        <v>1.1611544220458951E-2</v>
      </c>
      <c r="G106">
        <v>10</v>
      </c>
      <c r="H106" s="10">
        <f>I24</f>
        <v>5.5285714285714278E-2</v>
      </c>
      <c r="I106">
        <f>I26</f>
        <v>2.4485354500885091E-2</v>
      </c>
      <c r="L106">
        <v>10</v>
      </c>
      <c r="M106" s="10">
        <f>N24</f>
        <v>4.4642857142857144E-2</v>
      </c>
      <c r="N106">
        <f>N26</f>
        <v>2.9601100825273837E-2</v>
      </c>
    </row>
    <row r="107" spans="2:14" x14ac:dyDescent="0.3">
      <c r="B107">
        <v>15</v>
      </c>
      <c r="C107" s="10">
        <f>D36</f>
        <v>8.8899999999999993E-2</v>
      </c>
      <c r="D107">
        <f>D38</f>
        <v>1.4607007450763716E-2</v>
      </c>
      <c r="G107">
        <v>15</v>
      </c>
      <c r="H107" s="10">
        <f>I36</f>
        <v>7.0416666666666669E-2</v>
      </c>
      <c r="I107">
        <f>I38</f>
        <v>2.6526369479779502E-2</v>
      </c>
      <c r="L107">
        <v>15</v>
      </c>
      <c r="M107" s="10">
        <f>N36</f>
        <v>1.8483333333333334E-2</v>
      </c>
      <c r="N107">
        <f>N38</f>
        <v>3.5967056222789943E-2</v>
      </c>
    </row>
    <row r="108" spans="2:14" x14ac:dyDescent="0.3">
      <c r="B108">
        <v>20</v>
      </c>
      <c r="C108" s="10">
        <f>D48</f>
        <v>0.10324285714285712</v>
      </c>
      <c r="D108">
        <f>D50</f>
        <v>6.9358577298687437E-3</v>
      </c>
      <c r="G108">
        <v>20</v>
      </c>
      <c r="H108" s="10">
        <f>I48</f>
        <v>5.4514285714285717E-2</v>
      </c>
      <c r="I108">
        <f>I50</f>
        <v>1.7679574286129617E-2</v>
      </c>
      <c r="L108">
        <v>20</v>
      </c>
      <c r="M108" s="10">
        <f>N48</f>
        <v>4.8728571428571434E-2</v>
      </c>
      <c r="N108">
        <f>N50</f>
        <v>1.2265237642286785E-2</v>
      </c>
    </row>
    <row r="109" spans="2:14" x14ac:dyDescent="0.3">
      <c r="B109">
        <v>25</v>
      </c>
      <c r="C109" s="10">
        <f>D60</f>
        <v>8.6428571428571424E-2</v>
      </c>
      <c r="D109">
        <f>D62</f>
        <v>1.5512647900921335E-2</v>
      </c>
      <c r="G109">
        <v>25</v>
      </c>
      <c r="H109" s="10">
        <f>I60</f>
        <v>5.3599999999999995E-2</v>
      </c>
      <c r="I109">
        <f>I62</f>
        <v>2.7643228741196194E-2</v>
      </c>
      <c r="L109">
        <v>25</v>
      </c>
      <c r="M109" s="10">
        <f>N60</f>
        <v>3.2828571428571429E-2</v>
      </c>
      <c r="N109">
        <f>N62</f>
        <v>4.087757397916085E-2</v>
      </c>
    </row>
    <row r="110" spans="2:14" x14ac:dyDescent="0.3">
      <c r="B110">
        <v>30</v>
      </c>
      <c r="C110" s="10">
        <f>D72</f>
        <v>8.5042857142857128E-2</v>
      </c>
      <c r="D110">
        <f>D74</f>
        <v>1.4249792933213311E-2</v>
      </c>
      <c r="G110">
        <v>30</v>
      </c>
      <c r="H110" s="10">
        <f>I72</f>
        <v>1.9985714285714284E-2</v>
      </c>
      <c r="I110">
        <f>I74</f>
        <v>2.0123114269196909E-2</v>
      </c>
      <c r="L110">
        <v>30</v>
      </c>
      <c r="M110" s="10">
        <f>N72</f>
        <v>6.5057142857142855E-2</v>
      </c>
      <c r="N110">
        <f>N74</f>
        <v>1.1525600018320644E-2</v>
      </c>
    </row>
    <row r="111" spans="2:14" x14ac:dyDescent="0.3">
      <c r="B111">
        <v>35</v>
      </c>
      <c r="C111" s="10">
        <f>D84</f>
        <v>9.1485714285714267E-2</v>
      </c>
      <c r="D111">
        <f>D86</f>
        <v>1.6510680937926632E-2</v>
      </c>
      <c r="G111">
        <v>35</v>
      </c>
      <c r="H111" s="10">
        <f>I84</f>
        <v>4.0742857142857143E-2</v>
      </c>
      <c r="I111">
        <f>I86</f>
        <v>1.521535654626378E-2</v>
      </c>
      <c r="L111">
        <v>35</v>
      </c>
      <c r="M111" s="10">
        <f>N84</f>
        <v>5.0742857142857138E-2</v>
      </c>
      <c r="N111">
        <f>N86</f>
        <v>2.1661561931359485E-2</v>
      </c>
    </row>
    <row r="112" spans="2:14" x14ac:dyDescent="0.3">
      <c r="B112">
        <v>40</v>
      </c>
      <c r="C112" s="10">
        <f>D96</f>
        <v>0.10174285714285715</v>
      </c>
      <c r="D112">
        <f>D98</f>
        <v>1.7760829790016343E-2</v>
      </c>
      <c r="G112">
        <v>40</v>
      </c>
      <c r="H112" s="10">
        <f>I96</f>
        <v>3.5128571428571433E-2</v>
      </c>
      <c r="I112">
        <f>I98</f>
        <v>1.2469958458053427E-2</v>
      </c>
      <c r="L112">
        <v>40</v>
      </c>
      <c r="M112" s="10">
        <f>N96</f>
        <v>6.6614285714285709E-2</v>
      </c>
      <c r="N112">
        <f>N98</f>
        <v>2.1847124999603479E-2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74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</cols>
  <sheetData>
    <row r="2" spans="1:9" ht="19.8" x14ac:dyDescent="0.4">
      <c r="A2" s="1" t="s">
        <v>679</v>
      </c>
      <c r="B2" s="1"/>
    </row>
    <row r="4" spans="1: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</row>
    <row r="5" spans="1:9" x14ac:dyDescent="0.3">
      <c r="C5" s="4">
        <v>5</v>
      </c>
      <c r="D5" t="s">
        <v>342</v>
      </c>
      <c r="H5" s="4">
        <v>5</v>
      </c>
      <c r="I5" t="s">
        <v>343</v>
      </c>
    </row>
    <row r="6" spans="1:9" x14ac:dyDescent="0.3">
      <c r="C6" s="4">
        <v>7</v>
      </c>
      <c r="D6" t="s">
        <v>358</v>
      </c>
      <c r="H6" s="4">
        <v>7</v>
      </c>
      <c r="I6" t="s">
        <v>359</v>
      </c>
    </row>
    <row r="7" spans="1:9" x14ac:dyDescent="0.3">
      <c r="C7" s="4">
        <v>8</v>
      </c>
      <c r="D7" t="s">
        <v>374</v>
      </c>
      <c r="H7" s="4">
        <v>8</v>
      </c>
      <c r="I7" t="s">
        <v>375</v>
      </c>
    </row>
    <row r="8" spans="1:9" x14ac:dyDescent="0.3">
      <c r="C8" s="4">
        <v>18</v>
      </c>
      <c r="D8" t="s">
        <v>389</v>
      </c>
      <c r="H8" s="4">
        <v>18</v>
      </c>
      <c r="I8" t="s">
        <v>390</v>
      </c>
    </row>
    <row r="9" spans="1:9" x14ac:dyDescent="0.3">
      <c r="C9" s="4">
        <v>34</v>
      </c>
      <c r="D9" t="s">
        <v>405</v>
      </c>
      <c r="H9" s="4">
        <v>34</v>
      </c>
      <c r="I9" t="s">
        <v>406</v>
      </c>
    </row>
    <row r="10" spans="1:9" x14ac:dyDescent="0.3">
      <c r="C10" s="4">
        <v>38</v>
      </c>
      <c r="D10" t="s">
        <v>420</v>
      </c>
      <c r="H10" s="4">
        <v>38</v>
      </c>
      <c r="I10" t="s">
        <v>421</v>
      </c>
    </row>
    <row r="11" spans="1:9" x14ac:dyDescent="0.3">
      <c r="C11" s="4">
        <v>42</v>
      </c>
      <c r="D11" t="s">
        <v>436</v>
      </c>
      <c r="H11" s="4">
        <v>42</v>
      </c>
      <c r="I11" t="s">
        <v>437</v>
      </c>
    </row>
    <row r="13" spans="1:9" ht="15" thickBot="1" x14ac:dyDescent="0.35">
      <c r="B13" s="5" t="s">
        <v>1</v>
      </c>
      <c r="C13" s="3" t="s">
        <v>654</v>
      </c>
      <c r="D13" s="2" t="s">
        <v>655</v>
      </c>
      <c r="G13" s="5" t="s">
        <v>1</v>
      </c>
      <c r="H13" s="3" t="s">
        <v>654</v>
      </c>
      <c r="I13" s="2" t="s">
        <v>655</v>
      </c>
    </row>
    <row r="14" spans="1:9" x14ac:dyDescent="0.3">
      <c r="C14" s="4">
        <v>5</v>
      </c>
      <c r="D14" t="s">
        <v>344</v>
      </c>
      <c r="H14" s="4">
        <v>5</v>
      </c>
      <c r="I14" t="s">
        <v>345</v>
      </c>
    </row>
    <row r="15" spans="1:9" x14ac:dyDescent="0.3">
      <c r="C15" s="4">
        <v>7</v>
      </c>
      <c r="D15" t="s">
        <v>360</v>
      </c>
      <c r="H15" s="4">
        <v>7</v>
      </c>
      <c r="I15" t="s">
        <v>361</v>
      </c>
    </row>
    <row r="16" spans="1:9" x14ac:dyDescent="0.3">
      <c r="C16" s="4">
        <v>8</v>
      </c>
      <c r="D16" t="s">
        <v>376</v>
      </c>
      <c r="H16" s="4">
        <v>8</v>
      </c>
      <c r="I16" t="s">
        <v>377</v>
      </c>
    </row>
    <row r="17" spans="2:9" x14ac:dyDescent="0.3">
      <c r="C17" s="4">
        <v>18</v>
      </c>
      <c r="D17" t="s">
        <v>391</v>
      </c>
      <c r="H17" s="4">
        <v>18</v>
      </c>
      <c r="I17" t="s">
        <v>392</v>
      </c>
    </row>
    <row r="18" spans="2:9" x14ac:dyDescent="0.3">
      <c r="C18" s="4">
        <v>34</v>
      </c>
      <c r="D18" t="s">
        <v>406</v>
      </c>
      <c r="H18" s="4">
        <v>34</v>
      </c>
      <c r="I18" t="s">
        <v>407</v>
      </c>
    </row>
    <row r="19" spans="2:9" x14ac:dyDescent="0.3">
      <c r="C19" s="4">
        <v>38</v>
      </c>
      <c r="D19" t="s">
        <v>422</v>
      </c>
      <c r="H19" s="4">
        <v>38</v>
      </c>
      <c r="I19" t="s">
        <v>423</v>
      </c>
    </row>
    <row r="20" spans="2:9" x14ac:dyDescent="0.3">
      <c r="C20" s="4">
        <v>42</v>
      </c>
      <c r="D20" t="s">
        <v>438</v>
      </c>
      <c r="H20" s="4">
        <v>42</v>
      </c>
      <c r="I20" t="s">
        <v>439</v>
      </c>
    </row>
    <row r="22" spans="2:9" ht="15" thickBot="1" x14ac:dyDescent="0.35">
      <c r="B22" s="5" t="s">
        <v>2</v>
      </c>
      <c r="C22" s="3" t="s">
        <v>654</v>
      </c>
      <c r="D22" s="2" t="s">
        <v>655</v>
      </c>
      <c r="G22" s="5" t="s">
        <v>2</v>
      </c>
      <c r="H22" s="3" t="s">
        <v>654</v>
      </c>
      <c r="I22" s="2" t="s">
        <v>655</v>
      </c>
    </row>
    <row r="23" spans="2:9" x14ac:dyDescent="0.3">
      <c r="C23" s="4">
        <v>5</v>
      </c>
      <c r="D23" t="s">
        <v>346</v>
      </c>
      <c r="H23" s="4">
        <v>5</v>
      </c>
      <c r="I23" t="s">
        <v>347</v>
      </c>
    </row>
    <row r="24" spans="2:9" x14ac:dyDescent="0.3">
      <c r="C24" s="4">
        <v>7</v>
      </c>
      <c r="D24" t="s">
        <v>362</v>
      </c>
      <c r="H24" s="4">
        <v>7</v>
      </c>
      <c r="I24" t="s">
        <v>363</v>
      </c>
    </row>
    <row r="25" spans="2:9" x14ac:dyDescent="0.3">
      <c r="C25" s="4">
        <v>8</v>
      </c>
      <c r="D25" t="s">
        <v>378</v>
      </c>
      <c r="H25" s="4">
        <v>8</v>
      </c>
      <c r="I25" t="s">
        <v>379</v>
      </c>
    </row>
    <row r="26" spans="2:9" x14ac:dyDescent="0.3">
      <c r="C26" s="4">
        <v>18</v>
      </c>
      <c r="D26" t="s">
        <v>393</v>
      </c>
      <c r="H26" s="4">
        <v>18</v>
      </c>
      <c r="I26" t="s">
        <v>394</v>
      </c>
    </row>
    <row r="27" spans="2:9" x14ac:dyDescent="0.3">
      <c r="C27" s="4">
        <v>34</v>
      </c>
      <c r="D27" t="s">
        <v>408</v>
      </c>
      <c r="H27" s="4">
        <v>34</v>
      </c>
      <c r="I27" t="s">
        <v>409</v>
      </c>
    </row>
    <row r="28" spans="2:9" x14ac:dyDescent="0.3">
      <c r="C28" s="4">
        <v>38</v>
      </c>
      <c r="D28" t="s">
        <v>424</v>
      </c>
      <c r="H28" s="4">
        <v>38</v>
      </c>
      <c r="I28" t="s">
        <v>425</v>
      </c>
    </row>
    <row r="29" spans="2:9" x14ac:dyDescent="0.3">
      <c r="C29" s="4">
        <v>42</v>
      </c>
      <c r="D29" t="s">
        <v>440</v>
      </c>
      <c r="H29" s="4">
        <v>42</v>
      </c>
      <c r="I29" t="s">
        <v>441</v>
      </c>
    </row>
    <row r="31" spans="2:9" ht="15" thickBot="1" x14ac:dyDescent="0.35">
      <c r="B31" s="5" t="s">
        <v>3</v>
      </c>
      <c r="C31" s="3" t="s">
        <v>654</v>
      </c>
      <c r="D31" s="2" t="s">
        <v>655</v>
      </c>
      <c r="G31" s="5" t="s">
        <v>3</v>
      </c>
      <c r="H31" s="3" t="s">
        <v>654</v>
      </c>
      <c r="I31" s="2" t="s">
        <v>655</v>
      </c>
    </row>
    <row r="32" spans="2:9" x14ac:dyDescent="0.3">
      <c r="C32" s="4">
        <v>5</v>
      </c>
      <c r="D32" t="s">
        <v>348</v>
      </c>
      <c r="H32" s="4">
        <v>5</v>
      </c>
      <c r="I32" t="s">
        <v>349</v>
      </c>
    </row>
    <row r="33" spans="2:9" x14ac:dyDescent="0.3">
      <c r="C33" s="4">
        <v>7</v>
      </c>
      <c r="D33" t="s">
        <v>364</v>
      </c>
      <c r="H33" s="4">
        <v>7</v>
      </c>
      <c r="I33" t="s">
        <v>365</v>
      </c>
    </row>
    <row r="34" spans="2:9" x14ac:dyDescent="0.3">
      <c r="C34" s="4">
        <v>8</v>
      </c>
      <c r="D34" t="s">
        <v>380</v>
      </c>
      <c r="H34" s="4">
        <v>8</v>
      </c>
      <c r="I34" t="s">
        <v>381</v>
      </c>
    </row>
    <row r="35" spans="2:9" x14ac:dyDescent="0.3">
      <c r="C35" s="4">
        <v>18</v>
      </c>
      <c r="D35" t="s">
        <v>395</v>
      </c>
      <c r="H35" s="4">
        <v>18</v>
      </c>
      <c r="I35" t="s">
        <v>396</v>
      </c>
    </row>
    <row r="36" spans="2:9" x14ac:dyDescent="0.3">
      <c r="C36" s="4">
        <v>34</v>
      </c>
      <c r="D36" t="s">
        <v>410</v>
      </c>
      <c r="H36" s="4">
        <v>34</v>
      </c>
      <c r="I36" t="s">
        <v>411</v>
      </c>
    </row>
    <row r="37" spans="2:9" x14ac:dyDescent="0.3">
      <c r="C37" s="4">
        <v>38</v>
      </c>
      <c r="D37" t="s">
        <v>426</v>
      </c>
      <c r="H37" s="4">
        <v>38</v>
      </c>
      <c r="I37" t="s">
        <v>427</v>
      </c>
    </row>
    <row r="38" spans="2:9" x14ac:dyDescent="0.3">
      <c r="C38" s="4">
        <v>42</v>
      </c>
      <c r="D38" t="s">
        <v>442</v>
      </c>
      <c r="H38" s="4">
        <v>42</v>
      </c>
      <c r="I38" t="s">
        <v>443</v>
      </c>
    </row>
    <row r="40" spans="2:9" ht="15" thickBot="1" x14ac:dyDescent="0.35">
      <c r="B40" s="5" t="s">
        <v>4</v>
      </c>
      <c r="C40" s="3" t="s">
        <v>654</v>
      </c>
      <c r="D40" s="2" t="s">
        <v>655</v>
      </c>
      <c r="G40" s="5" t="s">
        <v>4</v>
      </c>
      <c r="H40" s="3" t="s">
        <v>654</v>
      </c>
      <c r="I40" s="2" t="s">
        <v>655</v>
      </c>
    </row>
    <row r="41" spans="2:9" x14ac:dyDescent="0.3">
      <c r="C41" s="4">
        <v>5</v>
      </c>
      <c r="D41" t="s">
        <v>350</v>
      </c>
      <c r="H41" s="4">
        <v>5</v>
      </c>
      <c r="I41" t="s">
        <v>351</v>
      </c>
    </row>
    <row r="42" spans="2:9" x14ac:dyDescent="0.3">
      <c r="C42" s="4">
        <v>7</v>
      </c>
      <c r="D42" t="s">
        <v>366</v>
      </c>
      <c r="H42" s="4">
        <v>7</v>
      </c>
      <c r="I42" t="s">
        <v>367</v>
      </c>
    </row>
    <row r="43" spans="2:9" x14ac:dyDescent="0.3">
      <c r="C43" s="4">
        <v>8</v>
      </c>
      <c r="D43" t="s">
        <v>382</v>
      </c>
      <c r="H43" s="4">
        <v>8</v>
      </c>
      <c r="I43" t="s">
        <v>383</v>
      </c>
    </row>
    <row r="44" spans="2:9" x14ac:dyDescent="0.3">
      <c r="C44" s="4">
        <v>18</v>
      </c>
      <c r="D44" t="s">
        <v>397</v>
      </c>
      <c r="H44" s="4">
        <v>18</v>
      </c>
      <c r="I44" t="s">
        <v>398</v>
      </c>
    </row>
    <row r="45" spans="2:9" x14ac:dyDescent="0.3">
      <c r="C45" s="4">
        <v>34</v>
      </c>
      <c r="D45" t="s">
        <v>412</v>
      </c>
      <c r="H45" s="4">
        <v>34</v>
      </c>
      <c r="I45" t="s">
        <v>413</v>
      </c>
    </row>
    <row r="46" spans="2:9" x14ac:dyDescent="0.3">
      <c r="C46" s="4">
        <v>38</v>
      </c>
      <c r="D46" t="s">
        <v>428</v>
      </c>
      <c r="H46" s="4">
        <v>38</v>
      </c>
      <c r="I46" t="s">
        <v>429</v>
      </c>
    </row>
    <row r="47" spans="2:9" x14ac:dyDescent="0.3">
      <c r="C47" s="4">
        <v>42</v>
      </c>
      <c r="D47" t="s">
        <v>444</v>
      </c>
      <c r="H47" s="4">
        <v>42</v>
      </c>
      <c r="I47" t="s">
        <v>445</v>
      </c>
    </row>
    <row r="49" spans="2:9" ht="15" thickBot="1" x14ac:dyDescent="0.35">
      <c r="B49" s="5" t="s">
        <v>5</v>
      </c>
      <c r="C49" s="3" t="s">
        <v>654</v>
      </c>
      <c r="D49" s="2" t="s">
        <v>655</v>
      </c>
      <c r="G49" s="5" t="s">
        <v>5</v>
      </c>
      <c r="H49" s="3" t="s">
        <v>654</v>
      </c>
      <c r="I49" s="2" t="s">
        <v>655</v>
      </c>
    </row>
    <row r="50" spans="2:9" x14ac:dyDescent="0.3">
      <c r="C50" s="4">
        <v>5</v>
      </c>
      <c r="D50" t="s">
        <v>352</v>
      </c>
      <c r="H50" s="4">
        <v>5</v>
      </c>
      <c r="I50" t="s">
        <v>353</v>
      </c>
    </row>
    <row r="51" spans="2:9" x14ac:dyDescent="0.3">
      <c r="C51" s="4">
        <v>7</v>
      </c>
      <c r="D51" t="s">
        <v>368</v>
      </c>
      <c r="H51" s="4">
        <v>7</v>
      </c>
      <c r="I51" t="s">
        <v>369</v>
      </c>
    </row>
    <row r="52" spans="2:9" x14ac:dyDescent="0.3">
      <c r="C52" s="4">
        <v>8</v>
      </c>
      <c r="D52" t="s">
        <v>384</v>
      </c>
      <c r="H52" s="4">
        <v>8</v>
      </c>
      <c r="I52" t="s">
        <v>385</v>
      </c>
    </row>
    <row r="53" spans="2:9" x14ac:dyDescent="0.3">
      <c r="C53" s="4">
        <v>18</v>
      </c>
      <c r="D53" t="s">
        <v>399</v>
      </c>
      <c r="H53" s="4">
        <v>18</v>
      </c>
      <c r="I53" t="s">
        <v>400</v>
      </c>
    </row>
    <row r="54" spans="2:9" x14ac:dyDescent="0.3">
      <c r="C54" s="4">
        <v>34</v>
      </c>
      <c r="D54" t="s">
        <v>414</v>
      </c>
      <c r="H54" s="4">
        <v>34</v>
      </c>
      <c r="I54" t="s">
        <v>415</v>
      </c>
    </row>
    <row r="55" spans="2:9" x14ac:dyDescent="0.3">
      <c r="C55" s="4">
        <v>38</v>
      </c>
      <c r="D55" t="s">
        <v>430</v>
      </c>
      <c r="H55" s="4">
        <v>38</v>
      </c>
      <c r="I55" t="s">
        <v>431</v>
      </c>
    </row>
    <row r="56" spans="2:9" x14ac:dyDescent="0.3">
      <c r="C56" s="4">
        <v>42</v>
      </c>
      <c r="D56" t="s">
        <v>446</v>
      </c>
      <c r="H56" s="4">
        <v>42</v>
      </c>
      <c r="I56" t="s">
        <v>447</v>
      </c>
    </row>
    <row r="58" spans="2:9" ht="15" thickBot="1" x14ac:dyDescent="0.35">
      <c r="B58" s="5" t="s">
        <v>6</v>
      </c>
      <c r="C58" s="3" t="s">
        <v>654</v>
      </c>
      <c r="D58" s="2" t="s">
        <v>655</v>
      </c>
      <c r="G58" s="5" t="s">
        <v>6</v>
      </c>
      <c r="H58" s="3" t="s">
        <v>654</v>
      </c>
      <c r="I58" s="2" t="s">
        <v>655</v>
      </c>
    </row>
    <row r="59" spans="2:9" x14ac:dyDescent="0.3">
      <c r="C59" s="4">
        <v>5</v>
      </c>
      <c r="D59" t="s">
        <v>354</v>
      </c>
      <c r="H59" s="4">
        <v>5</v>
      </c>
      <c r="I59" t="s">
        <v>355</v>
      </c>
    </row>
    <row r="60" spans="2:9" x14ac:dyDescent="0.3">
      <c r="C60" s="4">
        <v>7</v>
      </c>
      <c r="D60" t="s">
        <v>370</v>
      </c>
      <c r="H60" s="4">
        <v>7</v>
      </c>
      <c r="I60" t="s">
        <v>371</v>
      </c>
    </row>
    <row r="61" spans="2:9" x14ac:dyDescent="0.3">
      <c r="C61" s="4">
        <v>8</v>
      </c>
      <c r="D61" t="s">
        <v>386</v>
      </c>
      <c r="H61" s="4">
        <v>8</v>
      </c>
      <c r="I61" t="s">
        <v>387</v>
      </c>
    </row>
    <row r="62" spans="2:9" x14ac:dyDescent="0.3">
      <c r="C62" s="4">
        <v>18</v>
      </c>
      <c r="D62" t="s">
        <v>401</v>
      </c>
      <c r="H62" s="4">
        <v>18</v>
      </c>
      <c r="I62" t="s">
        <v>402</v>
      </c>
    </row>
    <row r="63" spans="2:9" x14ac:dyDescent="0.3">
      <c r="C63" s="4">
        <v>34</v>
      </c>
      <c r="D63" t="s">
        <v>416</v>
      </c>
      <c r="H63" s="4">
        <v>34</v>
      </c>
      <c r="I63" t="s">
        <v>417</v>
      </c>
    </row>
    <row r="64" spans="2:9" x14ac:dyDescent="0.3">
      <c r="C64" s="4">
        <v>38</v>
      </c>
      <c r="D64" t="s">
        <v>432</v>
      </c>
      <c r="H64" s="4">
        <v>38</v>
      </c>
      <c r="I64" t="s">
        <v>433</v>
      </c>
    </row>
    <row r="65" spans="2:9" x14ac:dyDescent="0.3">
      <c r="C65" s="4">
        <v>42</v>
      </c>
      <c r="D65" t="s">
        <v>448</v>
      </c>
      <c r="H65" s="4">
        <v>42</v>
      </c>
      <c r="I65" t="s">
        <v>449</v>
      </c>
    </row>
    <row r="67" spans="2:9" ht="15" thickBot="1" x14ac:dyDescent="0.35">
      <c r="B67" s="5" t="s">
        <v>7</v>
      </c>
      <c r="C67" s="3" t="s">
        <v>654</v>
      </c>
      <c r="D67" s="2" t="s">
        <v>655</v>
      </c>
      <c r="G67" s="5" t="s">
        <v>7</v>
      </c>
      <c r="H67" s="3" t="s">
        <v>654</v>
      </c>
      <c r="I67" s="2" t="s">
        <v>655</v>
      </c>
    </row>
    <row r="68" spans="2:9" x14ac:dyDescent="0.3">
      <c r="C68" s="4">
        <v>5</v>
      </c>
      <c r="D68" t="s">
        <v>356</v>
      </c>
      <c r="H68" s="4">
        <v>5</v>
      </c>
      <c r="I68" t="s">
        <v>357</v>
      </c>
    </row>
    <row r="69" spans="2:9" x14ac:dyDescent="0.3">
      <c r="C69" s="4">
        <v>7</v>
      </c>
      <c r="D69" t="s">
        <v>372</v>
      </c>
      <c r="H69" s="4">
        <v>7</v>
      </c>
      <c r="I69" t="s">
        <v>373</v>
      </c>
    </row>
    <row r="70" spans="2:9" x14ac:dyDescent="0.3">
      <c r="C70" s="4">
        <v>8</v>
      </c>
      <c r="D70" t="s">
        <v>388</v>
      </c>
      <c r="H70" s="4">
        <v>8</v>
      </c>
      <c r="I70" t="s">
        <v>389</v>
      </c>
    </row>
    <row r="71" spans="2:9" x14ac:dyDescent="0.3">
      <c r="C71" s="4">
        <v>18</v>
      </c>
      <c r="D71" t="s">
        <v>403</v>
      </c>
      <c r="H71" s="4">
        <v>18</v>
      </c>
      <c r="I71" t="s">
        <v>404</v>
      </c>
    </row>
    <row r="72" spans="2:9" x14ac:dyDescent="0.3">
      <c r="C72" s="4">
        <v>34</v>
      </c>
      <c r="D72" t="s">
        <v>418</v>
      </c>
      <c r="H72" s="4">
        <v>34</v>
      </c>
      <c r="I72" t="s">
        <v>419</v>
      </c>
    </row>
    <row r="73" spans="2:9" x14ac:dyDescent="0.3">
      <c r="C73" s="4">
        <v>38</v>
      </c>
      <c r="D73" t="s">
        <v>434</v>
      </c>
      <c r="H73" s="4">
        <v>38</v>
      </c>
      <c r="I73" t="s">
        <v>435</v>
      </c>
    </row>
    <row r="74" spans="2:9" x14ac:dyDescent="0.3">
      <c r="C74" s="4">
        <v>42</v>
      </c>
      <c r="D74" t="s">
        <v>450</v>
      </c>
      <c r="H74" s="4">
        <v>42</v>
      </c>
      <c r="I74" t="s">
        <v>451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2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</cols>
  <sheetData>
    <row r="2" spans="1:19" ht="19.8" x14ac:dyDescent="0.4">
      <c r="A2" s="1" t="s">
        <v>679</v>
      </c>
      <c r="B2" s="1"/>
    </row>
    <row r="3" spans="1:19" x14ac:dyDescent="0.3">
      <c r="P3" s="11" t="s">
        <v>656</v>
      </c>
    </row>
    <row r="4" spans="1:1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  <c r="K4" s="11" t="s">
        <v>656</v>
      </c>
      <c r="L4" s="5" t="s">
        <v>0</v>
      </c>
      <c r="M4" s="3" t="s">
        <v>654</v>
      </c>
      <c r="N4" s="2" t="s">
        <v>655</v>
      </c>
      <c r="P4" t="s">
        <v>658</v>
      </c>
      <c r="R4" s="3" t="s">
        <v>654</v>
      </c>
      <c r="S4" s="2" t="s">
        <v>655</v>
      </c>
    </row>
    <row r="5" spans="1:19" x14ac:dyDescent="0.3">
      <c r="C5" s="4">
        <v>5</v>
      </c>
      <c r="D5">
        <v>3.9699999999999999E-2</v>
      </c>
      <c r="H5" s="4">
        <v>5</v>
      </c>
      <c r="I5">
        <v>4.1399999999999999E-2</v>
      </c>
      <c r="M5" s="4">
        <v>5</v>
      </c>
      <c r="N5">
        <f>D5-I5</f>
        <v>-1.7000000000000001E-3</v>
      </c>
      <c r="Q5" s="5" t="s">
        <v>0</v>
      </c>
      <c r="R5" s="4">
        <v>5</v>
      </c>
      <c r="S5">
        <v>-1.7000000000000001E-3</v>
      </c>
    </row>
    <row r="6" spans="1:19" x14ac:dyDescent="0.3">
      <c r="C6" s="4">
        <v>7</v>
      </c>
      <c r="D6">
        <v>1.0500000000000001E-2</v>
      </c>
      <c r="H6" s="4">
        <v>7</v>
      </c>
      <c r="I6">
        <v>-1.6000000000000001E-3</v>
      </c>
      <c r="M6" s="4">
        <v>7</v>
      </c>
      <c r="N6">
        <f t="shared" ref="N6:N11" si="0">D6-I6</f>
        <v>1.2100000000000001E-2</v>
      </c>
      <c r="R6" s="4">
        <v>7</v>
      </c>
      <c r="S6">
        <v>1.2100000000000001E-2</v>
      </c>
    </row>
    <row r="7" spans="1:19" x14ac:dyDescent="0.3">
      <c r="C7" s="4">
        <v>8</v>
      </c>
      <c r="D7">
        <v>5.8700000000000002E-2</v>
      </c>
      <c r="H7" s="4">
        <v>8</v>
      </c>
      <c r="I7">
        <v>2.53E-2</v>
      </c>
      <c r="M7" s="4">
        <v>8</v>
      </c>
      <c r="N7">
        <f t="shared" si="0"/>
        <v>3.3399999999999999E-2</v>
      </c>
      <c r="R7" s="4">
        <v>8</v>
      </c>
      <c r="S7">
        <v>3.3399999999999999E-2</v>
      </c>
    </row>
    <row r="8" spans="1:19" x14ac:dyDescent="0.3">
      <c r="C8" s="4">
        <v>18</v>
      </c>
      <c r="D8">
        <v>5.0099999999999999E-2</v>
      </c>
      <c r="H8" s="4">
        <v>18</v>
      </c>
      <c r="I8">
        <v>9.5699999999999993E-2</v>
      </c>
      <c r="M8" s="4">
        <v>18</v>
      </c>
      <c r="N8">
        <f t="shared" si="0"/>
        <v>-4.5599999999999995E-2</v>
      </c>
      <c r="R8" s="4">
        <v>18</v>
      </c>
      <c r="S8">
        <v>-4.5599999999999995E-2</v>
      </c>
    </row>
    <row r="9" spans="1:19" x14ac:dyDescent="0.3">
      <c r="C9" s="4">
        <v>34</v>
      </c>
      <c r="D9">
        <v>7.4099999999999999E-2</v>
      </c>
      <c r="H9" s="4">
        <v>34</v>
      </c>
      <c r="I9">
        <v>1.9400000000000001E-2</v>
      </c>
      <c r="M9" s="4">
        <v>34</v>
      </c>
      <c r="N9">
        <f t="shared" si="0"/>
        <v>5.4699999999999999E-2</v>
      </c>
      <c r="R9" s="4">
        <v>34</v>
      </c>
      <c r="S9">
        <v>5.4699999999999999E-2</v>
      </c>
    </row>
    <row r="10" spans="1:19" x14ac:dyDescent="0.3">
      <c r="C10" s="4">
        <v>38</v>
      </c>
      <c r="D10">
        <v>2.7000000000000001E-3</v>
      </c>
      <c r="H10" s="4">
        <v>38</v>
      </c>
      <c r="I10">
        <v>5.28E-2</v>
      </c>
      <c r="M10" s="4">
        <v>38</v>
      </c>
      <c r="N10">
        <f t="shared" si="0"/>
        <v>-5.0099999999999999E-2</v>
      </c>
      <c r="R10" s="4">
        <v>38</v>
      </c>
      <c r="S10">
        <v>-5.0099999999999999E-2</v>
      </c>
    </row>
    <row r="11" spans="1:19" x14ac:dyDescent="0.3">
      <c r="C11" s="4">
        <v>42</v>
      </c>
      <c r="D11">
        <v>4.3799999999999999E-2</v>
      </c>
      <c r="H11" s="4">
        <v>42</v>
      </c>
      <c r="I11">
        <v>5.6399999999999999E-2</v>
      </c>
      <c r="M11" s="4">
        <v>42</v>
      </c>
      <c r="N11">
        <f t="shared" si="0"/>
        <v>-1.26E-2</v>
      </c>
      <c r="R11" s="4">
        <v>42</v>
      </c>
      <c r="S11">
        <v>-1.26E-2</v>
      </c>
    </row>
    <row r="12" spans="1:19" x14ac:dyDescent="0.3">
      <c r="C12" s="6" t="s">
        <v>657</v>
      </c>
      <c r="D12" s="7">
        <f>AVERAGE(D5:D11)</f>
        <v>3.9942857142857148E-2</v>
      </c>
      <c r="H12" s="6" t="s">
        <v>657</v>
      </c>
      <c r="I12" s="7">
        <f>AVERAGE(I5:I11)</f>
        <v>4.134285714285714E-2</v>
      </c>
      <c r="M12" s="6" t="s">
        <v>657</v>
      </c>
      <c r="N12" s="7">
        <f>AVERAGE(N5:N11)</f>
        <v>-1.3999999999999996E-3</v>
      </c>
      <c r="Q12" s="5" t="s">
        <v>1</v>
      </c>
      <c r="R12" s="4">
        <v>5</v>
      </c>
      <c r="S12">
        <v>-6.9200000000000012E-2</v>
      </c>
    </row>
    <row r="13" spans="1:19" x14ac:dyDescent="0.3">
      <c r="C13" s="6" t="s">
        <v>9</v>
      </c>
      <c r="D13" s="7">
        <f>STDEV(D5:D11)</f>
        <v>2.5464213918285218E-2</v>
      </c>
      <c r="H13" s="6" t="s">
        <v>9</v>
      </c>
      <c r="I13" s="7">
        <f>STDEV(I5:I11)</f>
        <v>3.1346549897495739E-2</v>
      </c>
      <c r="M13" s="6" t="s">
        <v>9</v>
      </c>
      <c r="N13" s="7">
        <f>STDEV(N5:N11)</f>
        <v>3.8711238678192671E-2</v>
      </c>
      <c r="R13" s="4">
        <v>7</v>
      </c>
      <c r="S13">
        <v>-4.3799999999999992E-2</v>
      </c>
    </row>
    <row r="14" spans="1:19" x14ac:dyDescent="0.3">
      <c r="C14" s="6" t="s">
        <v>10</v>
      </c>
      <c r="D14" s="7">
        <f>STDEV(D5:D11)/SQRT(7)</f>
        <v>9.6245681942189014E-3</v>
      </c>
      <c r="E14" s="7"/>
      <c r="F14" s="7"/>
      <c r="G14" s="7"/>
      <c r="H14" s="6" t="s">
        <v>10</v>
      </c>
      <c r="I14" s="7">
        <f>STDEV(I5:I11)/SQRT(7)</f>
        <v>1.1847882212664421E-2</v>
      </c>
      <c r="J14" s="7"/>
      <c r="K14" s="7"/>
      <c r="L14" s="7"/>
      <c r="M14" s="6" t="s">
        <v>10</v>
      </c>
      <c r="N14" s="7">
        <f>STDEV(N5:N11)/SQRT(7)</f>
        <v>1.4631472926537506E-2</v>
      </c>
      <c r="R14" s="4">
        <v>8</v>
      </c>
      <c r="S14">
        <v>3.1799999999999995E-2</v>
      </c>
    </row>
    <row r="15" spans="1:19" x14ac:dyDescent="0.3">
      <c r="R15" s="4">
        <v>18</v>
      </c>
      <c r="S15">
        <v>4.6800000000000008E-2</v>
      </c>
    </row>
    <row r="16" spans="1:19" ht="15" thickBot="1" x14ac:dyDescent="0.35">
      <c r="B16" s="5" t="s">
        <v>1</v>
      </c>
      <c r="C16" s="3" t="s">
        <v>654</v>
      </c>
      <c r="D16" s="2" t="s">
        <v>655</v>
      </c>
      <c r="G16" s="5" t="s">
        <v>1</v>
      </c>
      <c r="H16" s="3" t="s">
        <v>654</v>
      </c>
      <c r="I16" s="2" t="s">
        <v>655</v>
      </c>
      <c r="L16" s="5" t="s">
        <v>1</v>
      </c>
      <c r="M16" s="3" t="s">
        <v>654</v>
      </c>
      <c r="N16" s="2" t="s">
        <v>655</v>
      </c>
      <c r="R16" s="4">
        <v>34</v>
      </c>
      <c r="S16">
        <v>-3.7499999999999999E-2</v>
      </c>
    </row>
    <row r="17" spans="2:19" x14ac:dyDescent="0.3">
      <c r="C17" s="4">
        <v>5</v>
      </c>
      <c r="D17">
        <v>4.3299999999999998E-2</v>
      </c>
      <c r="H17" s="4">
        <v>5</v>
      </c>
      <c r="I17">
        <v>0.1125</v>
      </c>
      <c r="M17" s="4">
        <v>5</v>
      </c>
      <c r="N17">
        <f>D17-I17</f>
        <v>-6.9200000000000012E-2</v>
      </c>
      <c r="R17" s="4">
        <v>38</v>
      </c>
      <c r="S17">
        <v>1.77E-2</v>
      </c>
    </row>
    <row r="18" spans="2:19" x14ac:dyDescent="0.3">
      <c r="C18" s="4">
        <v>7</v>
      </c>
      <c r="D18">
        <v>2.92E-2</v>
      </c>
      <c r="H18" s="4">
        <v>7</v>
      </c>
      <c r="I18">
        <v>7.2999999999999995E-2</v>
      </c>
      <c r="M18" s="4">
        <v>7</v>
      </c>
      <c r="N18">
        <f t="shared" ref="N18:N23" si="1">D18-I18</f>
        <v>-4.3799999999999992E-2</v>
      </c>
      <c r="R18" s="4">
        <v>42</v>
      </c>
      <c r="S18">
        <v>1.6600000000000004E-2</v>
      </c>
    </row>
    <row r="19" spans="2:19" x14ac:dyDescent="0.3">
      <c r="C19" s="4">
        <v>8</v>
      </c>
      <c r="D19">
        <v>7.2999999999999995E-2</v>
      </c>
      <c r="H19" s="4">
        <v>8</v>
      </c>
      <c r="I19">
        <v>4.1200000000000001E-2</v>
      </c>
      <c r="M19" s="4">
        <v>8</v>
      </c>
      <c r="N19">
        <f t="shared" si="1"/>
        <v>3.1799999999999995E-2</v>
      </c>
      <c r="Q19" s="5" t="s">
        <v>2</v>
      </c>
      <c r="R19" s="4">
        <v>5</v>
      </c>
      <c r="S19">
        <v>8.5999999999999965E-3</v>
      </c>
    </row>
    <row r="20" spans="2:19" x14ac:dyDescent="0.3">
      <c r="C20" s="4">
        <v>18</v>
      </c>
      <c r="D20">
        <v>0.14360000000000001</v>
      </c>
      <c r="H20" s="4">
        <v>18</v>
      </c>
      <c r="I20">
        <v>9.6799999999999997E-2</v>
      </c>
      <c r="M20" s="4">
        <v>18</v>
      </c>
      <c r="N20">
        <f t="shared" si="1"/>
        <v>4.6800000000000008E-2</v>
      </c>
      <c r="R20" s="4">
        <v>7</v>
      </c>
      <c r="S20">
        <v>-1.5599999999999996E-2</v>
      </c>
    </row>
    <row r="21" spans="2:19" x14ac:dyDescent="0.3">
      <c r="C21" s="4">
        <v>34</v>
      </c>
      <c r="D21">
        <v>1.9400000000000001E-2</v>
      </c>
      <c r="H21" s="4">
        <v>34</v>
      </c>
      <c r="I21">
        <v>5.6899999999999999E-2</v>
      </c>
      <c r="M21" s="4">
        <v>34</v>
      </c>
      <c r="N21">
        <f t="shared" si="1"/>
        <v>-3.7499999999999999E-2</v>
      </c>
      <c r="R21" s="4">
        <v>8</v>
      </c>
      <c r="S21">
        <v>-1.1300000000000004E-2</v>
      </c>
    </row>
    <row r="22" spans="2:19" x14ac:dyDescent="0.3">
      <c r="C22" s="4">
        <v>38</v>
      </c>
      <c r="D22">
        <v>6.3100000000000003E-2</v>
      </c>
      <c r="H22" s="4">
        <v>38</v>
      </c>
      <c r="I22">
        <v>4.5400000000000003E-2</v>
      </c>
      <c r="M22" s="4">
        <v>38</v>
      </c>
      <c r="N22">
        <f t="shared" si="1"/>
        <v>1.77E-2</v>
      </c>
      <c r="R22" s="4">
        <v>18</v>
      </c>
      <c r="S22">
        <v>-1.6299999999999995E-2</v>
      </c>
    </row>
    <row r="23" spans="2:19" x14ac:dyDescent="0.3">
      <c r="C23" s="4">
        <v>42</v>
      </c>
      <c r="D23">
        <v>8.0799999999999997E-2</v>
      </c>
      <c r="H23" s="4">
        <v>42</v>
      </c>
      <c r="I23">
        <v>6.4199999999999993E-2</v>
      </c>
      <c r="M23" s="4">
        <v>42</v>
      </c>
      <c r="N23">
        <f t="shared" si="1"/>
        <v>1.6600000000000004E-2</v>
      </c>
      <c r="R23" s="4">
        <v>34</v>
      </c>
      <c r="S23">
        <v>-2.4500000000000008E-2</v>
      </c>
    </row>
    <row r="24" spans="2:19" x14ac:dyDescent="0.3">
      <c r="C24" s="6" t="s">
        <v>657</v>
      </c>
      <c r="D24" s="7">
        <f>AVERAGE(D17:D23)</f>
        <v>6.4628571428571424E-2</v>
      </c>
      <c r="H24" s="6" t="s">
        <v>657</v>
      </c>
      <c r="I24" s="7">
        <f>AVERAGE(I17:I23)</f>
        <v>6.9999999999999993E-2</v>
      </c>
      <c r="M24" s="6" t="s">
        <v>657</v>
      </c>
      <c r="N24" s="7">
        <f>AVERAGE(N17:N23)</f>
        <v>-5.3714285714285695E-3</v>
      </c>
      <c r="R24" s="4">
        <v>38</v>
      </c>
      <c r="S24">
        <v>1.7500000000000002E-2</v>
      </c>
    </row>
    <row r="25" spans="2:19" x14ac:dyDescent="0.3">
      <c r="C25" s="6" t="s">
        <v>9</v>
      </c>
      <c r="D25" s="7">
        <f>STDEV(D17:D23)</f>
        <v>4.1485206772443384E-2</v>
      </c>
      <c r="H25" s="6" t="s">
        <v>9</v>
      </c>
      <c r="I25" s="7">
        <f>STDEV(I17:I23)</f>
        <v>2.6373408324800732E-2</v>
      </c>
      <c r="M25" s="6" t="s">
        <v>9</v>
      </c>
      <c r="N25" s="7">
        <f>STDEV(N17:N23)</f>
        <v>4.4162001550568125E-2</v>
      </c>
      <c r="R25" s="4">
        <v>42</v>
      </c>
      <c r="S25">
        <v>-3.2999999999999974E-3</v>
      </c>
    </row>
    <row r="26" spans="2:19" x14ac:dyDescent="0.3">
      <c r="C26" s="6" t="s">
        <v>10</v>
      </c>
      <c r="D26" s="7">
        <f>STDEV(D17:D23)/SQRT(7)</f>
        <v>1.5679934315425387E-2</v>
      </c>
      <c r="H26" s="6" t="s">
        <v>10</v>
      </c>
      <c r="I26" s="7">
        <f>STDEV(I17:I23)/SQRT(7)</f>
        <v>9.9682113789404739E-3</v>
      </c>
      <c r="M26" s="6" t="s">
        <v>10</v>
      </c>
      <c r="N26" s="7">
        <f>STDEV(N17:N23)/SQRT(7)</f>
        <v>1.6691667643093155E-2</v>
      </c>
      <c r="Q26" s="5" t="s">
        <v>3</v>
      </c>
      <c r="R26" s="4">
        <v>5</v>
      </c>
      <c r="S26">
        <v>-6.4599999999999991E-2</v>
      </c>
    </row>
    <row r="27" spans="2:19" x14ac:dyDescent="0.3">
      <c r="R27" s="4">
        <v>7</v>
      </c>
      <c r="S27">
        <v>-2.3700000000000006E-2</v>
      </c>
    </row>
    <row r="28" spans="2:19" ht="15" thickBot="1" x14ac:dyDescent="0.35">
      <c r="B28" s="5" t="s">
        <v>2</v>
      </c>
      <c r="C28" s="3" t="s">
        <v>654</v>
      </c>
      <c r="D28" s="2" t="s">
        <v>655</v>
      </c>
      <c r="G28" s="5" t="s">
        <v>2</v>
      </c>
      <c r="H28" s="3" t="s">
        <v>654</v>
      </c>
      <c r="I28" s="2" t="s">
        <v>655</v>
      </c>
      <c r="L28" s="5" t="s">
        <v>2</v>
      </c>
      <c r="M28" s="3" t="s">
        <v>654</v>
      </c>
      <c r="N28" s="2" t="s">
        <v>655</v>
      </c>
      <c r="R28" s="4">
        <v>8</v>
      </c>
      <c r="S28">
        <v>1.1100000000000013E-2</v>
      </c>
    </row>
    <row r="29" spans="2:19" x14ac:dyDescent="0.3">
      <c r="C29" s="4">
        <v>5</v>
      </c>
      <c r="D29">
        <v>9.0399999999999994E-2</v>
      </c>
      <c r="H29" s="4">
        <v>5</v>
      </c>
      <c r="I29">
        <v>8.1799999999999998E-2</v>
      </c>
      <c r="M29" s="4">
        <v>5</v>
      </c>
      <c r="N29">
        <f>D29-I29</f>
        <v>8.5999999999999965E-3</v>
      </c>
      <c r="R29" s="4">
        <v>18</v>
      </c>
      <c r="S29">
        <v>1.14E-2</v>
      </c>
    </row>
    <row r="30" spans="2:19" x14ac:dyDescent="0.3">
      <c r="C30" s="4">
        <v>7</v>
      </c>
      <c r="D30">
        <v>5.0200000000000002E-2</v>
      </c>
      <c r="H30" s="4">
        <v>7</v>
      </c>
      <c r="I30">
        <v>6.5799999999999997E-2</v>
      </c>
      <c r="M30" s="4">
        <v>7</v>
      </c>
      <c r="N30">
        <f t="shared" ref="N30:N35" si="2">D30-I30</f>
        <v>-1.5599999999999996E-2</v>
      </c>
      <c r="R30" s="4">
        <v>34</v>
      </c>
      <c r="S30">
        <v>1.3200000000000003E-2</v>
      </c>
    </row>
    <row r="31" spans="2:19" x14ac:dyDescent="0.3">
      <c r="C31" s="4">
        <v>8</v>
      </c>
      <c r="D31">
        <v>5.4199999999999998E-2</v>
      </c>
      <c r="H31" s="4">
        <v>8</v>
      </c>
      <c r="I31">
        <v>6.5500000000000003E-2</v>
      </c>
      <c r="M31" s="4">
        <v>8</v>
      </c>
      <c r="N31">
        <f t="shared" si="2"/>
        <v>-1.1300000000000004E-2</v>
      </c>
      <c r="R31" s="4">
        <v>38</v>
      </c>
      <c r="S31">
        <v>-2.0400000000000001E-2</v>
      </c>
    </row>
    <row r="32" spans="2:19" x14ac:dyDescent="0.3">
      <c r="C32" s="4">
        <v>18</v>
      </c>
      <c r="D32">
        <v>4.5400000000000003E-2</v>
      </c>
      <c r="H32" s="4">
        <v>18</v>
      </c>
      <c r="I32">
        <v>6.1699999999999998E-2</v>
      </c>
      <c r="M32" s="4">
        <v>18</v>
      </c>
      <c r="N32">
        <f t="shared" si="2"/>
        <v>-1.6299999999999995E-2</v>
      </c>
      <c r="R32" s="4">
        <v>42</v>
      </c>
      <c r="S32">
        <v>4.4799999999999993E-2</v>
      </c>
    </row>
    <row r="33" spans="2:19" x14ac:dyDescent="0.3">
      <c r="C33" s="4">
        <v>34</v>
      </c>
      <c r="D33">
        <v>0.12130000000000001</v>
      </c>
      <c r="H33" s="4">
        <v>34</v>
      </c>
      <c r="I33">
        <v>0.14580000000000001</v>
      </c>
      <c r="M33" s="4">
        <v>34</v>
      </c>
      <c r="N33">
        <f t="shared" si="2"/>
        <v>-2.4500000000000008E-2</v>
      </c>
      <c r="Q33" s="5" t="s">
        <v>4</v>
      </c>
      <c r="R33" s="4">
        <v>5</v>
      </c>
      <c r="S33">
        <v>2.0999999999999991E-2</v>
      </c>
    </row>
    <row r="34" spans="2:19" x14ac:dyDescent="0.3">
      <c r="C34" s="4">
        <v>38</v>
      </c>
      <c r="D34">
        <v>5.04E-2</v>
      </c>
      <c r="H34" s="4">
        <v>38</v>
      </c>
      <c r="I34">
        <v>3.2899999999999999E-2</v>
      </c>
      <c r="M34" s="4">
        <v>38</v>
      </c>
      <c r="N34">
        <f t="shared" si="2"/>
        <v>1.7500000000000002E-2</v>
      </c>
      <c r="R34" s="4">
        <v>7</v>
      </c>
      <c r="S34">
        <v>-3.0099999999999995E-2</v>
      </c>
    </row>
    <row r="35" spans="2:19" x14ac:dyDescent="0.3">
      <c r="C35" s="4">
        <v>42</v>
      </c>
      <c r="D35">
        <v>4.7500000000000001E-2</v>
      </c>
      <c r="H35" s="4">
        <v>42</v>
      </c>
      <c r="I35">
        <v>5.0799999999999998E-2</v>
      </c>
      <c r="M35" s="4">
        <v>42</v>
      </c>
      <c r="N35">
        <f t="shared" si="2"/>
        <v>-3.2999999999999974E-3</v>
      </c>
      <c r="R35" s="4">
        <v>8</v>
      </c>
      <c r="S35">
        <v>-1.4099999999999988E-2</v>
      </c>
    </row>
    <row r="36" spans="2:19" x14ac:dyDescent="0.3">
      <c r="C36" s="6" t="s">
        <v>657</v>
      </c>
      <c r="D36" s="7">
        <f>AVERAGE(D29:D35)</f>
        <v>6.5628571428571425E-2</v>
      </c>
      <c r="H36" s="6" t="s">
        <v>657</v>
      </c>
      <c r="I36" s="7">
        <f>AVERAGE(I29:I35)</f>
        <v>7.2042857142857145E-2</v>
      </c>
      <c r="M36" s="6" t="s">
        <v>657</v>
      </c>
      <c r="N36" s="7">
        <f>AVERAGE(N29:N35)</f>
        <v>-6.4142857142857144E-3</v>
      </c>
      <c r="R36" s="4">
        <v>18</v>
      </c>
      <c r="S36">
        <v>-1.6300000000000009E-2</v>
      </c>
    </row>
    <row r="37" spans="2:19" x14ac:dyDescent="0.3">
      <c r="C37" s="6" t="s">
        <v>9</v>
      </c>
      <c r="D37" s="7">
        <f>STDEV(D29:D35)</f>
        <v>2.901532435832915E-2</v>
      </c>
      <c r="H37" s="6" t="s">
        <v>9</v>
      </c>
      <c r="I37" s="7">
        <f>STDEV(I29:I35)</f>
        <v>3.5841077789916694E-2</v>
      </c>
      <c r="M37" s="6" t="s">
        <v>9</v>
      </c>
      <c r="N37" s="7">
        <f>STDEV(N29:N35)</f>
        <v>1.4944835068949247E-2</v>
      </c>
      <c r="R37" s="4">
        <v>34</v>
      </c>
      <c r="S37">
        <v>-0.03</v>
      </c>
    </row>
    <row r="38" spans="2:19" x14ac:dyDescent="0.3">
      <c r="C38" s="6" t="s">
        <v>10</v>
      </c>
      <c r="D38" s="7">
        <f>STDEV(D29:D35)/SQRT(7)</f>
        <v>1.0966761780287671E-2</v>
      </c>
      <c r="H38" s="6" t="s">
        <v>10</v>
      </c>
      <c r="I38" s="7">
        <f>STDEV(I29:I35)/SQRT(7)</f>
        <v>1.354665407894858E-2</v>
      </c>
      <c r="M38" s="6" t="s">
        <v>10</v>
      </c>
      <c r="N38" s="7">
        <f>STDEV(N29:N35)/SQRT(7)</f>
        <v>5.6486167110452205E-3</v>
      </c>
      <c r="R38" s="4">
        <v>38</v>
      </c>
      <c r="S38">
        <v>4.5300000000000007E-2</v>
      </c>
    </row>
    <row r="39" spans="2:19" x14ac:dyDescent="0.3">
      <c r="R39" s="4">
        <v>42</v>
      </c>
      <c r="S39">
        <v>6.1999999999999972E-3</v>
      </c>
    </row>
    <row r="40" spans="2:19" ht="15" thickBot="1" x14ac:dyDescent="0.35">
      <c r="B40" s="5" t="s">
        <v>3</v>
      </c>
      <c r="C40" s="3" t="s">
        <v>654</v>
      </c>
      <c r="D40" s="2" t="s">
        <v>655</v>
      </c>
      <c r="G40" s="5" t="s">
        <v>3</v>
      </c>
      <c r="H40" s="3" t="s">
        <v>654</v>
      </c>
      <c r="I40" s="2" t="s">
        <v>655</v>
      </c>
      <c r="L40" s="5" t="s">
        <v>3</v>
      </c>
      <c r="M40" s="3" t="s">
        <v>654</v>
      </c>
      <c r="N40" s="2" t="s">
        <v>655</v>
      </c>
      <c r="Q40" s="5" t="s">
        <v>5</v>
      </c>
      <c r="R40" s="4">
        <v>5</v>
      </c>
      <c r="S40">
        <v>-1.9400000000000001E-2</v>
      </c>
    </row>
    <row r="41" spans="2:19" x14ac:dyDescent="0.3">
      <c r="C41" s="4">
        <v>5</v>
      </c>
      <c r="D41">
        <v>3.3099999999999997E-2</v>
      </c>
      <c r="H41" s="4">
        <v>5</v>
      </c>
      <c r="I41">
        <v>9.7699999999999995E-2</v>
      </c>
      <c r="M41" s="4">
        <v>5</v>
      </c>
      <c r="N41">
        <f>D41-I41</f>
        <v>-6.4599999999999991E-2</v>
      </c>
      <c r="R41" s="4">
        <v>7</v>
      </c>
      <c r="S41">
        <v>-2.6999999999999975E-3</v>
      </c>
    </row>
    <row r="42" spans="2:19" x14ac:dyDescent="0.3">
      <c r="C42" s="4">
        <v>7</v>
      </c>
      <c r="D42">
        <v>5.2999999999999999E-2</v>
      </c>
      <c r="H42" s="4">
        <v>7</v>
      </c>
      <c r="I42">
        <v>7.6700000000000004E-2</v>
      </c>
      <c r="M42" s="4">
        <v>7</v>
      </c>
      <c r="N42">
        <f t="shared" ref="N42:N47" si="3">D42-I42</f>
        <v>-2.3700000000000006E-2</v>
      </c>
      <c r="R42" s="4">
        <v>8</v>
      </c>
      <c r="S42">
        <v>3.6000000000000004E-2</v>
      </c>
    </row>
    <row r="43" spans="2:19" x14ac:dyDescent="0.3">
      <c r="C43" s="4">
        <v>8</v>
      </c>
      <c r="D43">
        <v>7.6300000000000007E-2</v>
      </c>
      <c r="H43" s="4">
        <v>8</v>
      </c>
      <c r="I43">
        <v>6.5199999999999994E-2</v>
      </c>
      <c r="M43" s="4">
        <v>8</v>
      </c>
      <c r="N43">
        <f t="shared" si="3"/>
        <v>1.1100000000000013E-2</v>
      </c>
      <c r="R43" s="4">
        <v>18</v>
      </c>
      <c r="S43">
        <v>3.3799999999999983E-2</v>
      </c>
    </row>
    <row r="44" spans="2:19" x14ac:dyDescent="0.3">
      <c r="C44" s="4">
        <v>18</v>
      </c>
      <c r="D44">
        <v>5.96E-2</v>
      </c>
      <c r="H44" s="4">
        <v>18</v>
      </c>
      <c r="I44">
        <v>4.82E-2</v>
      </c>
      <c r="M44" s="4">
        <v>18</v>
      </c>
      <c r="N44">
        <f t="shared" si="3"/>
        <v>1.14E-2</v>
      </c>
      <c r="R44" s="4">
        <v>34</v>
      </c>
      <c r="S44">
        <v>8.9200000000000002E-2</v>
      </c>
    </row>
    <row r="45" spans="2:19" x14ac:dyDescent="0.3">
      <c r="C45" s="4">
        <v>34</v>
      </c>
      <c r="D45">
        <v>9.4600000000000004E-2</v>
      </c>
      <c r="H45" s="4">
        <v>34</v>
      </c>
      <c r="I45">
        <v>8.14E-2</v>
      </c>
      <c r="M45" s="4">
        <v>34</v>
      </c>
      <c r="N45">
        <f t="shared" si="3"/>
        <v>1.3200000000000003E-2</v>
      </c>
      <c r="R45" s="4">
        <v>38</v>
      </c>
      <c r="S45">
        <v>-9.3999999999999986E-3</v>
      </c>
    </row>
    <row r="46" spans="2:19" x14ac:dyDescent="0.3">
      <c r="C46" s="4">
        <v>38</v>
      </c>
      <c r="D46">
        <v>3.3700000000000001E-2</v>
      </c>
      <c r="H46" s="4">
        <v>38</v>
      </c>
      <c r="I46">
        <v>5.4100000000000002E-2</v>
      </c>
      <c r="M46" s="4">
        <v>38</v>
      </c>
      <c r="N46">
        <f t="shared" si="3"/>
        <v>-2.0400000000000001E-2</v>
      </c>
      <c r="R46" s="4">
        <v>42</v>
      </c>
      <c r="S46">
        <v>-2.7499999999999997E-2</v>
      </c>
    </row>
    <row r="47" spans="2:19" x14ac:dyDescent="0.3">
      <c r="C47" s="4">
        <v>42</v>
      </c>
      <c r="D47">
        <v>8.2699999999999996E-2</v>
      </c>
      <c r="H47" s="4">
        <v>42</v>
      </c>
      <c r="I47">
        <v>3.7900000000000003E-2</v>
      </c>
      <c r="M47" s="4">
        <v>42</v>
      </c>
      <c r="N47">
        <f t="shared" si="3"/>
        <v>4.4799999999999993E-2</v>
      </c>
      <c r="Q47" s="5" t="s">
        <v>6</v>
      </c>
      <c r="R47" s="4">
        <v>5</v>
      </c>
      <c r="S47">
        <v>-1.2E-2</v>
      </c>
    </row>
    <row r="48" spans="2:19" x14ac:dyDescent="0.3">
      <c r="C48" s="6" t="s">
        <v>657</v>
      </c>
      <c r="D48" s="7">
        <f>AVERAGE(D41:D47)</f>
        <v>6.1857142857142854E-2</v>
      </c>
      <c r="H48" s="6" t="s">
        <v>657</v>
      </c>
      <c r="I48" s="7">
        <f>AVERAGE(I41:I47)</f>
        <v>6.5885714285714284E-2</v>
      </c>
      <c r="M48" s="6" t="s">
        <v>657</v>
      </c>
      <c r="N48" s="7">
        <f>AVERAGE(N41:N47)</f>
        <v>-4.0285714285714248E-3</v>
      </c>
      <c r="R48" s="4">
        <v>7</v>
      </c>
      <c r="S48">
        <v>-3.0200000000000005E-2</v>
      </c>
    </row>
    <row r="49" spans="2:19" x14ac:dyDescent="0.3">
      <c r="C49" s="6" t="s">
        <v>9</v>
      </c>
      <c r="D49" s="7">
        <f>STDEV(D41:D47)</f>
        <v>2.3869286900593777E-2</v>
      </c>
      <c r="H49" s="6" t="s">
        <v>9</v>
      </c>
      <c r="I49" s="7">
        <f>STDEV(I41:I47)</f>
        <v>2.0837260582222159E-2</v>
      </c>
      <c r="M49" s="6" t="s">
        <v>9</v>
      </c>
      <c r="N49" s="7">
        <f>STDEV(N41:N47)</f>
        <v>3.528893661785585E-2</v>
      </c>
      <c r="R49" s="4">
        <v>8</v>
      </c>
      <c r="S49">
        <v>7.0599999999999996E-2</v>
      </c>
    </row>
    <row r="50" spans="2:19" x14ac:dyDescent="0.3">
      <c r="C50" s="6" t="s">
        <v>10</v>
      </c>
      <c r="D50" s="7">
        <f>STDEV(D41:D47)/SQRT(7)</f>
        <v>9.0217424444889779E-3</v>
      </c>
      <c r="E50" s="7"/>
      <c r="F50" s="7"/>
      <c r="G50" s="7"/>
      <c r="H50" s="6" t="s">
        <v>10</v>
      </c>
      <c r="I50" s="7">
        <f>STDEV(I41:I47)/SQRT(7)</f>
        <v>7.8757442149155407E-3</v>
      </c>
      <c r="J50" s="7"/>
      <c r="K50" s="7"/>
      <c r="L50" s="7"/>
      <c r="M50" s="6" t="s">
        <v>10</v>
      </c>
      <c r="N50" s="7">
        <f>STDEV(N41:N47)/SQRT(7)</f>
        <v>1.3337964331823908E-2</v>
      </c>
      <c r="R50" s="4">
        <v>18</v>
      </c>
      <c r="S50">
        <v>1.9000000000000003E-2</v>
      </c>
    </row>
    <row r="51" spans="2:19" x14ac:dyDescent="0.3">
      <c r="R51" s="4">
        <v>34</v>
      </c>
      <c r="S51">
        <v>9.0999999999999998E-2</v>
      </c>
    </row>
    <row r="52" spans="2:19" ht="15" thickBot="1" x14ac:dyDescent="0.35">
      <c r="B52" s="5" t="s">
        <v>4</v>
      </c>
      <c r="C52" s="3" t="s">
        <v>654</v>
      </c>
      <c r="D52" s="2" t="s">
        <v>655</v>
      </c>
      <c r="G52" s="5" t="s">
        <v>4</v>
      </c>
      <c r="H52" s="3" t="s">
        <v>654</v>
      </c>
      <c r="I52" s="2" t="s">
        <v>655</v>
      </c>
      <c r="L52" s="5" t="s">
        <v>4</v>
      </c>
      <c r="M52" s="3" t="s">
        <v>654</v>
      </c>
      <c r="N52" s="2" t="s">
        <v>655</v>
      </c>
      <c r="R52" s="4">
        <v>38</v>
      </c>
      <c r="S52">
        <v>3.9999999999999758E-4</v>
      </c>
    </row>
    <row r="53" spans="2:19" x14ac:dyDescent="0.3">
      <c r="C53" s="4">
        <v>5</v>
      </c>
      <c r="D53">
        <v>8.9399999999999993E-2</v>
      </c>
      <c r="H53" s="4">
        <v>5</v>
      </c>
      <c r="I53">
        <v>6.8400000000000002E-2</v>
      </c>
      <c r="M53" s="4">
        <v>5</v>
      </c>
      <c r="N53">
        <f>D53-I53</f>
        <v>2.0999999999999991E-2</v>
      </c>
      <c r="R53" s="4">
        <v>42</v>
      </c>
      <c r="S53">
        <v>-3.6000000000000004E-2</v>
      </c>
    </row>
    <row r="54" spans="2:19" x14ac:dyDescent="0.3">
      <c r="C54" s="4">
        <v>7</v>
      </c>
      <c r="D54">
        <v>3.56E-2</v>
      </c>
      <c r="H54" s="4">
        <v>7</v>
      </c>
      <c r="I54">
        <v>6.5699999999999995E-2</v>
      </c>
      <c r="M54" s="4">
        <v>7</v>
      </c>
      <c r="N54">
        <f t="shared" ref="N54:N59" si="4">D54-I54</f>
        <v>-3.0099999999999995E-2</v>
      </c>
      <c r="Q54" s="5" t="s">
        <v>7</v>
      </c>
      <c r="R54" s="4">
        <v>5</v>
      </c>
      <c r="S54">
        <v>-4.9000000000000016E-3</v>
      </c>
    </row>
    <row r="55" spans="2:19" x14ac:dyDescent="0.3">
      <c r="C55" s="4">
        <v>8</v>
      </c>
      <c r="D55">
        <v>6.3700000000000007E-2</v>
      </c>
      <c r="H55" s="4">
        <v>8</v>
      </c>
      <c r="I55">
        <v>7.7799999999999994E-2</v>
      </c>
      <c r="M55" s="4">
        <v>8</v>
      </c>
      <c r="N55">
        <f t="shared" si="4"/>
        <v>-1.4099999999999988E-2</v>
      </c>
      <c r="R55" s="4">
        <v>7</v>
      </c>
      <c r="S55">
        <v>4.8899999999999999E-2</v>
      </c>
    </row>
    <row r="56" spans="2:19" x14ac:dyDescent="0.3">
      <c r="C56" s="4">
        <v>18</v>
      </c>
      <c r="D56">
        <v>0.1016</v>
      </c>
      <c r="H56" s="4">
        <v>18</v>
      </c>
      <c r="I56">
        <v>0.1179</v>
      </c>
      <c r="M56" s="4">
        <v>18</v>
      </c>
      <c r="N56">
        <f t="shared" si="4"/>
        <v>-1.6300000000000009E-2</v>
      </c>
      <c r="R56" s="4">
        <v>8</v>
      </c>
      <c r="S56">
        <v>1.5000000000000006E-2</v>
      </c>
    </row>
    <row r="57" spans="2:19" x14ac:dyDescent="0.3">
      <c r="C57" s="4">
        <v>34</v>
      </c>
      <c r="D57">
        <v>4.4600000000000001E-2</v>
      </c>
      <c r="H57" s="4">
        <v>34</v>
      </c>
      <c r="I57">
        <v>7.46E-2</v>
      </c>
      <c r="M57" s="4">
        <v>34</v>
      </c>
      <c r="N57">
        <f t="shared" si="4"/>
        <v>-0.03</v>
      </c>
      <c r="R57" s="4">
        <v>18</v>
      </c>
      <c r="S57">
        <v>-1.5399999999999997E-2</v>
      </c>
    </row>
    <row r="58" spans="2:19" x14ac:dyDescent="0.3">
      <c r="C58" s="4">
        <v>38</v>
      </c>
      <c r="D58">
        <v>7.0400000000000004E-2</v>
      </c>
      <c r="H58" s="4">
        <v>38</v>
      </c>
      <c r="I58">
        <v>2.5100000000000001E-2</v>
      </c>
      <c r="M58" s="4">
        <v>38</v>
      </c>
      <c r="N58">
        <f t="shared" si="4"/>
        <v>4.5300000000000007E-2</v>
      </c>
      <c r="R58" s="4">
        <v>34</v>
      </c>
      <c r="S58">
        <v>0.125</v>
      </c>
    </row>
    <row r="59" spans="2:19" x14ac:dyDescent="0.3">
      <c r="C59" s="4">
        <v>42</v>
      </c>
      <c r="D59">
        <v>6.59E-2</v>
      </c>
      <c r="H59" s="4">
        <v>42</v>
      </c>
      <c r="I59">
        <v>5.9700000000000003E-2</v>
      </c>
      <c r="M59" s="4">
        <v>42</v>
      </c>
      <c r="N59">
        <f t="shared" si="4"/>
        <v>6.1999999999999972E-3</v>
      </c>
      <c r="R59" s="4">
        <v>38</v>
      </c>
      <c r="S59">
        <v>7.4000000000000012E-3</v>
      </c>
    </row>
    <row r="60" spans="2:19" x14ac:dyDescent="0.3">
      <c r="C60" s="6" t="s">
        <v>657</v>
      </c>
      <c r="D60" s="7">
        <f>AVERAGE(D53:D59)</f>
        <v>6.7314285714285715E-2</v>
      </c>
      <c r="H60" s="6" t="s">
        <v>657</v>
      </c>
      <c r="I60" s="7">
        <f>AVERAGE(I53:I59)</f>
        <v>6.9885714285714287E-2</v>
      </c>
      <c r="M60" s="6" t="s">
        <v>657</v>
      </c>
      <c r="N60" s="7">
        <f>AVERAGE(N53:N59)</f>
        <v>-2.5714285714285717E-3</v>
      </c>
      <c r="R60" s="4">
        <v>42</v>
      </c>
      <c r="S60">
        <v>-2.4600000000000004E-2</v>
      </c>
    </row>
    <row r="61" spans="2:19" x14ac:dyDescent="0.3">
      <c r="C61" s="6" t="s">
        <v>9</v>
      </c>
      <c r="D61" s="7">
        <f>STDEV(D53:D59)</f>
        <v>2.3128656725040525E-2</v>
      </c>
      <c r="H61" s="6" t="s">
        <v>9</v>
      </c>
      <c r="I61" s="7">
        <f>STDEV(I53:I59)</f>
        <v>2.7445304915499874E-2</v>
      </c>
      <c r="M61" s="6" t="s">
        <v>9</v>
      </c>
      <c r="N61" s="7">
        <f>STDEV(N53:N59)</f>
        <v>2.815360925859621E-2</v>
      </c>
      <c r="R61" s="6" t="s">
        <v>657</v>
      </c>
      <c r="S61" s="7">
        <f>AVERAGE(S5:S60)</f>
        <v>3.8517857142857134E-3</v>
      </c>
    </row>
    <row r="62" spans="2:19" x14ac:dyDescent="0.3">
      <c r="C62" s="6" t="s">
        <v>10</v>
      </c>
      <c r="D62" s="7">
        <f>STDEV(D53:D59)/SQRT(7)</f>
        <v>8.7418105504912611E-3</v>
      </c>
      <c r="H62" s="6" t="s">
        <v>10</v>
      </c>
      <c r="I62" s="7">
        <f>STDEV(I53:I59)/SQRT(7)</f>
        <v>1.0373350208964464E-2</v>
      </c>
      <c r="M62" s="6" t="s">
        <v>10</v>
      </c>
      <c r="N62" s="7">
        <f>STDEV(N53:N59)/SQRT(7)</f>
        <v>1.0641064086733017E-2</v>
      </c>
      <c r="R62" s="6" t="s">
        <v>9</v>
      </c>
      <c r="S62" s="7">
        <f>STDEV(S5:S60)</f>
        <v>3.8342404681413068E-2</v>
      </c>
    </row>
    <row r="63" spans="2:19" x14ac:dyDescent="0.3">
      <c r="R63" s="6" t="s">
        <v>10</v>
      </c>
      <c r="S63" s="7">
        <f>STDEV(S5:S60)/SQRT(56)</f>
        <v>5.123719346531606E-3</v>
      </c>
    </row>
    <row r="64" spans="2:19" ht="15" thickBot="1" x14ac:dyDescent="0.35">
      <c r="B64" s="5" t="s">
        <v>5</v>
      </c>
      <c r="C64" s="3" t="s">
        <v>654</v>
      </c>
      <c r="D64" s="2" t="s">
        <v>655</v>
      </c>
      <c r="G64" s="5" t="s">
        <v>5</v>
      </c>
      <c r="H64" s="3" t="s">
        <v>654</v>
      </c>
      <c r="I64" s="2" t="s">
        <v>655</v>
      </c>
      <c r="L64" s="5" t="s">
        <v>5</v>
      </c>
      <c r="M64" s="3" t="s">
        <v>654</v>
      </c>
      <c r="N64" s="2" t="s">
        <v>655</v>
      </c>
    </row>
    <row r="65" spans="2:18" x14ac:dyDescent="0.3">
      <c r="C65" s="4">
        <v>5</v>
      </c>
      <c r="D65">
        <v>3.0499999999999999E-2</v>
      </c>
      <c r="H65" s="4">
        <v>5</v>
      </c>
      <c r="I65">
        <v>4.99E-2</v>
      </c>
      <c r="M65" s="4">
        <v>5</v>
      </c>
      <c r="N65">
        <f>D65-I65</f>
        <v>-1.9400000000000001E-2</v>
      </c>
      <c r="R65" s="7"/>
    </row>
    <row r="66" spans="2:18" x14ac:dyDescent="0.3">
      <c r="C66" s="4">
        <v>7</v>
      </c>
      <c r="D66">
        <v>1.6500000000000001E-2</v>
      </c>
      <c r="H66" s="4">
        <v>7</v>
      </c>
      <c r="I66">
        <v>1.9199999999999998E-2</v>
      </c>
      <c r="M66" s="4">
        <v>7</v>
      </c>
      <c r="N66">
        <f t="shared" ref="N66:N71" si="5">D66-I66</f>
        <v>-2.6999999999999975E-3</v>
      </c>
    </row>
    <row r="67" spans="2:18" x14ac:dyDescent="0.3">
      <c r="C67" s="4">
        <v>8</v>
      </c>
      <c r="D67">
        <v>9.5500000000000002E-2</v>
      </c>
      <c r="H67" s="4">
        <v>8</v>
      </c>
      <c r="I67">
        <v>5.9499999999999997E-2</v>
      </c>
      <c r="M67" s="4">
        <v>8</v>
      </c>
      <c r="N67">
        <f t="shared" si="5"/>
        <v>3.6000000000000004E-2</v>
      </c>
    </row>
    <row r="68" spans="2:18" x14ac:dyDescent="0.3">
      <c r="C68" s="4">
        <v>18</v>
      </c>
      <c r="D68">
        <v>0.13089999999999999</v>
      </c>
      <c r="H68" s="4">
        <v>18</v>
      </c>
      <c r="I68">
        <v>9.7100000000000006E-2</v>
      </c>
      <c r="M68" s="4">
        <v>18</v>
      </c>
      <c r="N68">
        <f t="shared" si="5"/>
        <v>3.3799999999999983E-2</v>
      </c>
    </row>
    <row r="69" spans="2:18" x14ac:dyDescent="0.3">
      <c r="C69" s="4">
        <v>34</v>
      </c>
      <c r="D69">
        <v>0.12859999999999999</v>
      </c>
      <c r="H69" s="4">
        <v>34</v>
      </c>
      <c r="I69">
        <v>3.9399999999999998E-2</v>
      </c>
      <c r="M69" s="4">
        <v>34</v>
      </c>
      <c r="N69">
        <f t="shared" si="5"/>
        <v>8.9200000000000002E-2</v>
      </c>
    </row>
    <row r="70" spans="2:18" x14ac:dyDescent="0.3">
      <c r="C70" s="4">
        <v>38</v>
      </c>
      <c r="D70">
        <v>9.7999999999999997E-3</v>
      </c>
      <c r="H70" s="4">
        <v>38</v>
      </c>
      <c r="I70">
        <v>1.9199999999999998E-2</v>
      </c>
      <c r="M70" s="4">
        <v>38</v>
      </c>
      <c r="N70">
        <f t="shared" si="5"/>
        <v>-9.3999999999999986E-3</v>
      </c>
    </row>
    <row r="71" spans="2:18" x14ac:dyDescent="0.3">
      <c r="C71" s="4">
        <v>42</v>
      </c>
      <c r="D71">
        <v>4.99E-2</v>
      </c>
      <c r="H71" s="4">
        <v>42</v>
      </c>
      <c r="I71">
        <v>7.7399999999999997E-2</v>
      </c>
      <c r="M71" s="4">
        <v>42</v>
      </c>
      <c r="N71">
        <f t="shared" si="5"/>
        <v>-2.7499999999999997E-2</v>
      </c>
    </row>
    <row r="72" spans="2:18" x14ac:dyDescent="0.3">
      <c r="C72" s="6" t="s">
        <v>657</v>
      </c>
      <c r="D72" s="7">
        <f>AVERAGE(D65:D71)</f>
        <v>6.5957142857142853E-2</v>
      </c>
      <c r="H72" s="6" t="s">
        <v>657</v>
      </c>
      <c r="I72" s="7">
        <f>AVERAGE(I65:I71)</f>
        <v>5.1671428571428576E-2</v>
      </c>
      <c r="M72" s="6" t="s">
        <v>657</v>
      </c>
      <c r="N72" s="7">
        <f>AVERAGE(N65:N71)</f>
        <v>1.4285714285714287E-2</v>
      </c>
    </row>
    <row r="73" spans="2:18" x14ac:dyDescent="0.3">
      <c r="C73" s="6" t="s">
        <v>9</v>
      </c>
      <c r="D73" s="7">
        <f>STDEV(D65:D71)</f>
        <v>5.1847785460353638E-2</v>
      </c>
      <c r="H73" s="6" t="s">
        <v>9</v>
      </c>
      <c r="I73" s="7">
        <f>STDEV(I65:I71)</f>
        <v>2.9010096764501045E-2</v>
      </c>
      <c r="M73" s="6" t="s">
        <v>9</v>
      </c>
      <c r="N73" s="7">
        <f>STDEV(N65:N71)</f>
        <v>4.1220481501774035E-2</v>
      </c>
    </row>
    <row r="74" spans="2:18" x14ac:dyDescent="0.3">
      <c r="C74" s="6" t="s">
        <v>10</v>
      </c>
      <c r="D74" s="7">
        <f>STDEV(D65:D71)/SQRT(7)</f>
        <v>1.9596620908218034E-2</v>
      </c>
      <c r="E74" s="7"/>
      <c r="F74" s="7"/>
      <c r="G74" s="7"/>
      <c r="H74" s="6" t="s">
        <v>10</v>
      </c>
      <c r="I74" s="7">
        <f>STDEV(I65:I71)/SQRT(7)</f>
        <v>1.0964785935541324E-2</v>
      </c>
      <c r="J74" s="7"/>
      <c r="K74" s="7"/>
      <c r="L74" s="7"/>
      <c r="M74" s="6" t="s">
        <v>10</v>
      </c>
      <c r="N74" s="7">
        <f>STDEV(N65:N71)/SQRT(7)</f>
        <v>1.5579877568004621E-2</v>
      </c>
    </row>
    <row r="76" spans="2:18" ht="15" thickBot="1" x14ac:dyDescent="0.35">
      <c r="B76" s="5" t="s">
        <v>6</v>
      </c>
      <c r="C76" s="3" t="s">
        <v>654</v>
      </c>
      <c r="D76" s="2" t="s">
        <v>655</v>
      </c>
      <c r="G76" s="5" t="s">
        <v>6</v>
      </c>
      <c r="H76" s="3" t="s">
        <v>654</v>
      </c>
      <c r="I76" s="2" t="s">
        <v>655</v>
      </c>
      <c r="L76" s="5" t="s">
        <v>6</v>
      </c>
      <c r="M76" s="3" t="s">
        <v>654</v>
      </c>
      <c r="N76" s="2" t="s">
        <v>655</v>
      </c>
    </row>
    <row r="77" spans="2:18" x14ac:dyDescent="0.3">
      <c r="C77" s="4">
        <v>5</v>
      </c>
      <c r="D77">
        <v>6.7000000000000002E-3</v>
      </c>
      <c r="H77" s="4">
        <v>5</v>
      </c>
      <c r="I77">
        <v>1.8700000000000001E-2</v>
      </c>
      <c r="M77" s="4">
        <v>5</v>
      </c>
      <c r="N77">
        <f>D77-I77</f>
        <v>-1.2E-2</v>
      </c>
    </row>
    <row r="78" spans="2:18" x14ac:dyDescent="0.3">
      <c r="C78" s="4">
        <v>7</v>
      </c>
      <c r="D78">
        <v>3.3500000000000002E-2</v>
      </c>
      <c r="H78" s="4">
        <v>7</v>
      </c>
      <c r="I78">
        <v>6.3700000000000007E-2</v>
      </c>
      <c r="M78" s="4">
        <v>7</v>
      </c>
      <c r="N78">
        <f t="shared" ref="N78:N83" si="6">D78-I78</f>
        <v>-3.0200000000000005E-2</v>
      </c>
    </row>
    <row r="79" spans="2:18" x14ac:dyDescent="0.3">
      <c r="C79" s="4">
        <v>8</v>
      </c>
      <c r="D79">
        <v>0.1041</v>
      </c>
      <c r="H79" s="4">
        <v>8</v>
      </c>
      <c r="I79">
        <v>3.3500000000000002E-2</v>
      </c>
      <c r="M79" s="4">
        <v>8</v>
      </c>
      <c r="N79">
        <f t="shared" si="6"/>
        <v>7.0599999999999996E-2</v>
      </c>
    </row>
    <row r="80" spans="2:18" x14ac:dyDescent="0.3">
      <c r="C80" s="4">
        <v>18</v>
      </c>
      <c r="D80">
        <v>0.1164</v>
      </c>
      <c r="H80" s="4">
        <v>18</v>
      </c>
      <c r="I80">
        <v>9.74E-2</v>
      </c>
      <c r="M80" s="4">
        <v>18</v>
      </c>
      <c r="N80">
        <f t="shared" si="6"/>
        <v>1.9000000000000003E-2</v>
      </c>
    </row>
    <row r="81" spans="2:14" x14ac:dyDescent="0.3">
      <c r="C81" s="4">
        <v>34</v>
      </c>
      <c r="D81">
        <v>0.12859999999999999</v>
      </c>
      <c r="H81" s="4">
        <v>34</v>
      </c>
      <c r="I81">
        <v>3.7600000000000001E-2</v>
      </c>
      <c r="M81" s="4">
        <v>34</v>
      </c>
      <c r="N81">
        <f t="shared" si="6"/>
        <v>9.0999999999999998E-2</v>
      </c>
    </row>
    <row r="82" spans="2:14" x14ac:dyDescent="0.3">
      <c r="C82" s="4">
        <v>38</v>
      </c>
      <c r="D82">
        <v>4.2799999999999998E-2</v>
      </c>
      <c r="H82" s="4">
        <v>38</v>
      </c>
      <c r="I82">
        <v>4.24E-2</v>
      </c>
      <c r="M82" s="4">
        <v>38</v>
      </c>
      <c r="N82">
        <f t="shared" si="6"/>
        <v>3.9999999999999758E-4</v>
      </c>
    </row>
    <row r="83" spans="2:14" x14ac:dyDescent="0.3">
      <c r="C83" s="4">
        <v>42</v>
      </c>
      <c r="D83">
        <v>2.9899999999999999E-2</v>
      </c>
      <c r="H83" s="4">
        <v>42</v>
      </c>
      <c r="I83">
        <v>6.59E-2</v>
      </c>
      <c r="M83" s="4">
        <v>42</v>
      </c>
      <c r="N83">
        <f t="shared" si="6"/>
        <v>-3.6000000000000004E-2</v>
      </c>
    </row>
    <row r="84" spans="2:14" x14ac:dyDescent="0.3">
      <c r="C84" s="6" t="s">
        <v>657</v>
      </c>
      <c r="D84" s="7">
        <f>AVERAGE(D77:D83)</f>
        <v>6.5999999999999989E-2</v>
      </c>
      <c r="H84" s="6" t="s">
        <v>657</v>
      </c>
      <c r="I84" s="7">
        <f>AVERAGE(I77:I83)</f>
        <v>5.1314285714285715E-2</v>
      </c>
      <c r="M84" s="6" t="s">
        <v>657</v>
      </c>
      <c r="N84" s="7">
        <f>AVERAGE(N77:N83)</f>
        <v>1.4685714285714283E-2</v>
      </c>
    </row>
    <row r="85" spans="2:14" x14ac:dyDescent="0.3">
      <c r="C85" s="6" t="s">
        <v>9</v>
      </c>
      <c r="D85" s="7">
        <f>STDEV(D77:D83)</f>
        <v>4.8861573177020549E-2</v>
      </c>
      <c r="H85" s="6" t="s">
        <v>9</v>
      </c>
      <c r="I85" s="7">
        <f>STDEV(I77:I83)</f>
        <v>2.626349992996797E-2</v>
      </c>
      <c r="M85" s="6" t="s">
        <v>9</v>
      </c>
      <c r="N85" s="7">
        <f>STDEV(N77:N83)</f>
        <v>4.9106802942546525E-2</v>
      </c>
    </row>
    <row r="86" spans="2:14" x14ac:dyDescent="0.3">
      <c r="C86" s="6" t="s">
        <v>10</v>
      </c>
      <c r="D86" s="7">
        <f>STDEV(D77:D83)/SQRT(7)</f>
        <v>1.8467938756254364E-2</v>
      </c>
      <c r="H86" s="6" t="s">
        <v>10</v>
      </c>
      <c r="I86" s="7">
        <f>STDEV(I77:I83)/SQRT(7)</f>
        <v>9.9266699104082201E-3</v>
      </c>
      <c r="M86" s="6" t="s">
        <v>10</v>
      </c>
      <c r="N86" s="7">
        <f>STDEV(N77:N83)/SQRT(7)</f>
        <v>1.8560626895347564E-2</v>
      </c>
    </row>
    <row r="88" spans="2:14" ht="15" thickBot="1" x14ac:dyDescent="0.35">
      <c r="B88" s="5" t="s">
        <v>7</v>
      </c>
      <c r="C88" s="3" t="s">
        <v>654</v>
      </c>
      <c r="D88" s="2" t="s">
        <v>655</v>
      </c>
      <c r="G88" s="5" t="s">
        <v>7</v>
      </c>
      <c r="H88" s="3" t="s">
        <v>654</v>
      </c>
      <c r="I88" s="2" t="s">
        <v>655</v>
      </c>
      <c r="L88" s="5" t="s">
        <v>7</v>
      </c>
      <c r="M88" s="3" t="s">
        <v>654</v>
      </c>
      <c r="N88" s="2" t="s">
        <v>655</v>
      </c>
    </row>
    <row r="89" spans="2:14" x14ac:dyDescent="0.3">
      <c r="C89" s="4">
        <v>5</v>
      </c>
      <c r="D89">
        <v>4.1000000000000002E-2</v>
      </c>
      <c r="H89" s="4">
        <v>5</v>
      </c>
      <c r="I89">
        <v>4.5900000000000003E-2</v>
      </c>
      <c r="M89" s="4">
        <v>5</v>
      </c>
      <c r="N89">
        <f>D89-I89</f>
        <v>-4.9000000000000016E-3</v>
      </c>
    </row>
    <row r="90" spans="2:14" x14ac:dyDescent="0.3">
      <c r="C90" s="4">
        <v>7</v>
      </c>
      <c r="D90">
        <v>4.1099999999999998E-2</v>
      </c>
      <c r="H90" s="4">
        <v>7</v>
      </c>
      <c r="I90">
        <v>-7.7999999999999996E-3</v>
      </c>
      <c r="M90" s="4">
        <v>7</v>
      </c>
      <c r="N90">
        <f t="shared" ref="N90:N95" si="7">D90-I90</f>
        <v>4.8899999999999999E-2</v>
      </c>
    </row>
    <row r="91" spans="2:14" x14ac:dyDescent="0.3">
      <c r="C91" s="4">
        <v>8</v>
      </c>
      <c r="D91">
        <v>6.5100000000000005E-2</v>
      </c>
      <c r="H91" s="4">
        <v>8</v>
      </c>
      <c r="I91">
        <v>5.0099999999999999E-2</v>
      </c>
      <c r="M91" s="4">
        <v>8</v>
      </c>
      <c r="N91">
        <f t="shared" si="7"/>
        <v>1.5000000000000006E-2</v>
      </c>
    </row>
    <row r="92" spans="2:14" x14ac:dyDescent="0.3">
      <c r="C92" s="4">
        <v>18</v>
      </c>
      <c r="D92">
        <v>0.1321</v>
      </c>
      <c r="H92" s="4">
        <v>18</v>
      </c>
      <c r="I92">
        <v>0.14749999999999999</v>
      </c>
      <c r="M92" s="4">
        <v>18</v>
      </c>
      <c r="N92">
        <f t="shared" si="7"/>
        <v>-1.5399999999999997E-2</v>
      </c>
    </row>
    <row r="93" spans="2:14" x14ac:dyDescent="0.3">
      <c r="C93" s="4">
        <v>34</v>
      </c>
      <c r="D93">
        <v>0.12130000000000001</v>
      </c>
      <c r="H93" s="4">
        <v>34</v>
      </c>
      <c r="I93">
        <v>-3.7000000000000002E-3</v>
      </c>
      <c r="M93" s="4">
        <v>34</v>
      </c>
      <c r="N93">
        <f t="shared" si="7"/>
        <v>0.125</v>
      </c>
    </row>
    <row r="94" spans="2:14" x14ac:dyDescent="0.3">
      <c r="C94" s="4">
        <v>38</v>
      </c>
      <c r="D94">
        <v>1.2200000000000001E-2</v>
      </c>
      <c r="H94" s="4">
        <v>38</v>
      </c>
      <c r="I94">
        <v>4.7999999999999996E-3</v>
      </c>
      <c r="M94" s="4">
        <v>38</v>
      </c>
      <c r="N94">
        <f t="shared" si="7"/>
        <v>7.4000000000000012E-3</v>
      </c>
    </row>
    <row r="95" spans="2:14" x14ac:dyDescent="0.3">
      <c r="C95" s="4">
        <v>42</v>
      </c>
      <c r="D95">
        <v>4.2799999999999998E-2</v>
      </c>
      <c r="H95" s="4">
        <v>42</v>
      </c>
      <c r="I95">
        <v>6.7400000000000002E-2</v>
      </c>
      <c r="M95" s="4">
        <v>42</v>
      </c>
      <c r="N95">
        <f t="shared" si="7"/>
        <v>-2.4600000000000004E-2</v>
      </c>
    </row>
    <row r="96" spans="2:14" x14ac:dyDescent="0.3">
      <c r="C96" s="6" t="s">
        <v>657</v>
      </c>
      <c r="D96" s="7">
        <f>AVERAGE(D89:D95)</f>
        <v>6.5085714285714288E-2</v>
      </c>
      <c r="H96" s="6" t="s">
        <v>657</v>
      </c>
      <c r="I96" s="7">
        <f>AVERAGE(I89:I95)</f>
        <v>4.3457142857142854E-2</v>
      </c>
      <c r="M96" s="6" t="s">
        <v>657</v>
      </c>
      <c r="N96" s="7">
        <f>AVERAGE(N89:N95)</f>
        <v>2.1628571428571424E-2</v>
      </c>
    </row>
    <row r="97" spans="2:14" x14ac:dyDescent="0.3">
      <c r="C97" s="6" t="s">
        <v>9</v>
      </c>
      <c r="D97" s="7">
        <f>STDEV(D89:D95)</f>
        <v>4.4907216516258217E-2</v>
      </c>
      <c r="H97" s="6" t="s">
        <v>9</v>
      </c>
      <c r="I97" s="7">
        <f>STDEV(I89:I95)</f>
        <v>5.4457532602412838E-2</v>
      </c>
      <c r="M97" s="6" t="s">
        <v>9</v>
      </c>
      <c r="N97" s="7">
        <f>STDEV(N89:N95)</f>
        <v>5.1458291015984141E-2</v>
      </c>
    </row>
    <row r="98" spans="2:14" x14ac:dyDescent="0.3">
      <c r="C98" s="6" t="s">
        <v>10</v>
      </c>
      <c r="D98" s="7">
        <f>STDEV(D89:D95)/SQRT(7)</f>
        <v>1.69733324248788E-2</v>
      </c>
      <c r="H98" s="6" t="s">
        <v>10</v>
      </c>
      <c r="I98" s="7">
        <f>STDEV(I89:I95)/SQRT(7)</f>
        <v>2.0583012611453778E-2</v>
      </c>
      <c r="M98" s="6" t="s">
        <v>10</v>
      </c>
      <c r="N98" s="7">
        <f>STDEV(N89:N95)/SQRT(7)</f>
        <v>1.9449405845811896E-2</v>
      </c>
    </row>
    <row r="102" spans="2:14" x14ac:dyDescent="0.3">
      <c r="C102" s="7" t="s">
        <v>664</v>
      </c>
      <c r="H102" s="7" t="s">
        <v>533</v>
      </c>
      <c r="M102" s="7" t="s">
        <v>663</v>
      </c>
    </row>
    <row r="103" spans="2:14" x14ac:dyDescent="0.3">
      <c r="C103" s="7" t="s">
        <v>655</v>
      </c>
      <c r="H103" s="7" t="s">
        <v>655</v>
      </c>
      <c r="M103" s="7" t="s">
        <v>655</v>
      </c>
    </row>
    <row r="104" spans="2:14" x14ac:dyDescent="0.3">
      <c r="C104" s="9" t="s">
        <v>657</v>
      </c>
      <c r="D104" s="8" t="s">
        <v>10</v>
      </c>
      <c r="H104" s="9" t="s">
        <v>657</v>
      </c>
      <c r="I104" s="8" t="s">
        <v>10</v>
      </c>
      <c r="M104" s="9" t="s">
        <v>657</v>
      </c>
      <c r="N104" s="8" t="s">
        <v>10</v>
      </c>
    </row>
    <row r="105" spans="2:14" x14ac:dyDescent="0.3">
      <c r="B105">
        <v>5</v>
      </c>
      <c r="C105" s="10">
        <f>D12</f>
        <v>3.9942857142857148E-2</v>
      </c>
      <c r="D105">
        <f>D14</f>
        <v>9.6245681942189014E-3</v>
      </c>
      <c r="G105">
        <v>5</v>
      </c>
      <c r="H105" s="10">
        <f>I12</f>
        <v>4.134285714285714E-2</v>
      </c>
      <c r="I105">
        <f>I14</f>
        <v>1.1847882212664421E-2</v>
      </c>
      <c r="L105">
        <v>5</v>
      </c>
      <c r="M105" s="10">
        <f>N12</f>
        <v>-1.3999999999999996E-3</v>
      </c>
      <c r="N105">
        <f>N14</f>
        <v>1.4631472926537506E-2</v>
      </c>
    </row>
    <row r="106" spans="2:14" x14ac:dyDescent="0.3">
      <c r="B106">
        <v>10</v>
      </c>
      <c r="C106" s="10">
        <f>D24</f>
        <v>6.4628571428571424E-2</v>
      </c>
      <c r="D106">
        <f>D26</f>
        <v>1.5679934315425387E-2</v>
      </c>
      <c r="G106">
        <v>10</v>
      </c>
      <c r="H106" s="10">
        <f>I24</f>
        <v>6.9999999999999993E-2</v>
      </c>
      <c r="I106">
        <f>I26</f>
        <v>9.9682113789404739E-3</v>
      </c>
      <c r="L106">
        <v>10</v>
      </c>
      <c r="M106" s="10">
        <f>N24</f>
        <v>-5.3714285714285695E-3</v>
      </c>
      <c r="N106">
        <f>N26</f>
        <v>1.6691667643093155E-2</v>
      </c>
    </row>
    <row r="107" spans="2:14" x14ac:dyDescent="0.3">
      <c r="B107">
        <v>15</v>
      </c>
      <c r="C107" s="10">
        <f>D36</f>
        <v>6.5628571428571425E-2</v>
      </c>
      <c r="D107">
        <f>D38</f>
        <v>1.0966761780287671E-2</v>
      </c>
      <c r="G107">
        <v>15</v>
      </c>
      <c r="H107" s="10">
        <f>I36</f>
        <v>7.2042857142857145E-2</v>
      </c>
      <c r="I107">
        <f>I38</f>
        <v>1.354665407894858E-2</v>
      </c>
      <c r="L107">
        <v>15</v>
      </c>
      <c r="M107" s="10">
        <f>N36</f>
        <v>-6.4142857142857144E-3</v>
      </c>
      <c r="N107">
        <f>N38</f>
        <v>5.6486167110452205E-3</v>
      </c>
    </row>
    <row r="108" spans="2:14" x14ac:dyDescent="0.3">
      <c r="B108">
        <v>20</v>
      </c>
      <c r="C108" s="10">
        <f>D48</f>
        <v>6.1857142857142854E-2</v>
      </c>
      <c r="D108">
        <f>D50</f>
        <v>9.0217424444889779E-3</v>
      </c>
      <c r="G108">
        <v>20</v>
      </c>
      <c r="H108" s="10">
        <f>I48</f>
        <v>6.5885714285714284E-2</v>
      </c>
      <c r="I108">
        <f>I50</f>
        <v>7.8757442149155407E-3</v>
      </c>
      <c r="L108">
        <v>20</v>
      </c>
      <c r="M108" s="10">
        <f>N48</f>
        <v>-4.0285714285714248E-3</v>
      </c>
      <c r="N108">
        <f>N50</f>
        <v>1.3337964331823908E-2</v>
      </c>
    </row>
    <row r="109" spans="2:14" x14ac:dyDescent="0.3">
      <c r="B109">
        <v>25</v>
      </c>
      <c r="C109" s="10">
        <f>D60</f>
        <v>6.7314285714285715E-2</v>
      </c>
      <c r="D109">
        <f>D62</f>
        <v>8.7418105504912611E-3</v>
      </c>
      <c r="G109">
        <v>25</v>
      </c>
      <c r="H109" s="10">
        <f>I60</f>
        <v>6.9885714285714287E-2</v>
      </c>
      <c r="I109">
        <f>I62</f>
        <v>1.0373350208964464E-2</v>
      </c>
      <c r="L109">
        <v>25</v>
      </c>
      <c r="M109" s="10">
        <f>N60</f>
        <v>-2.5714285714285717E-3</v>
      </c>
      <c r="N109">
        <f>N62</f>
        <v>1.0641064086733017E-2</v>
      </c>
    </row>
    <row r="110" spans="2:14" x14ac:dyDescent="0.3">
      <c r="B110">
        <v>30</v>
      </c>
      <c r="C110" s="10">
        <f>D72</f>
        <v>6.5957142857142853E-2</v>
      </c>
      <c r="D110">
        <f>D74</f>
        <v>1.9596620908218034E-2</v>
      </c>
      <c r="G110">
        <v>30</v>
      </c>
      <c r="H110" s="10">
        <f>I72</f>
        <v>5.1671428571428576E-2</v>
      </c>
      <c r="I110">
        <f>I74</f>
        <v>1.0964785935541324E-2</v>
      </c>
      <c r="L110">
        <v>30</v>
      </c>
      <c r="M110" s="10">
        <f>N72</f>
        <v>1.4285714285714287E-2</v>
      </c>
      <c r="N110">
        <f>N74</f>
        <v>1.5579877568004621E-2</v>
      </c>
    </row>
    <row r="111" spans="2:14" x14ac:dyDescent="0.3">
      <c r="B111">
        <v>35</v>
      </c>
      <c r="C111" s="10">
        <f>D84</f>
        <v>6.5999999999999989E-2</v>
      </c>
      <c r="D111">
        <f>D86</f>
        <v>1.8467938756254364E-2</v>
      </c>
      <c r="G111">
        <v>35</v>
      </c>
      <c r="H111" s="10">
        <f>I84</f>
        <v>5.1314285714285715E-2</v>
      </c>
      <c r="I111">
        <f>I86</f>
        <v>9.9266699104082201E-3</v>
      </c>
      <c r="L111">
        <v>35</v>
      </c>
      <c r="M111" s="10">
        <f>N84</f>
        <v>1.4685714285714283E-2</v>
      </c>
      <c r="N111">
        <f>N86</f>
        <v>1.8560626895347564E-2</v>
      </c>
    </row>
    <row r="112" spans="2:14" x14ac:dyDescent="0.3">
      <c r="B112">
        <v>40</v>
      </c>
      <c r="C112" s="10">
        <f>D96</f>
        <v>6.5085714285714288E-2</v>
      </c>
      <c r="D112">
        <f>D98</f>
        <v>1.69733324248788E-2</v>
      </c>
      <c r="G112">
        <v>40</v>
      </c>
      <c r="H112" s="10">
        <f>I96</f>
        <v>4.3457142857142854E-2</v>
      </c>
      <c r="I112">
        <f>I98</f>
        <v>2.0583012611453778E-2</v>
      </c>
      <c r="L112">
        <v>40</v>
      </c>
      <c r="M112" s="10">
        <f>N96</f>
        <v>2.1628571428571424E-2</v>
      </c>
      <c r="N112">
        <f>N98</f>
        <v>1.9449405845811896E-2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74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</cols>
  <sheetData>
    <row r="2" spans="1:9" ht="19.8" x14ac:dyDescent="0.4">
      <c r="A2" s="1" t="s">
        <v>680</v>
      </c>
      <c r="B2" s="1"/>
    </row>
    <row r="4" spans="1: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</row>
    <row r="5" spans="1:9" x14ac:dyDescent="0.3">
      <c r="C5" s="4">
        <v>9</v>
      </c>
      <c r="D5" t="s">
        <v>11</v>
      </c>
      <c r="H5" s="4">
        <v>9</v>
      </c>
      <c r="I5" t="s">
        <v>12</v>
      </c>
    </row>
    <row r="6" spans="1:9" x14ac:dyDescent="0.3">
      <c r="C6" s="4">
        <v>10</v>
      </c>
      <c r="D6" t="s">
        <v>26</v>
      </c>
      <c r="H6" s="4">
        <v>10</v>
      </c>
      <c r="I6" t="s">
        <v>27</v>
      </c>
    </row>
    <row r="7" spans="1:9" x14ac:dyDescent="0.3">
      <c r="C7" s="4">
        <v>17</v>
      </c>
      <c r="D7" t="s">
        <v>42</v>
      </c>
      <c r="H7" s="4">
        <v>17</v>
      </c>
      <c r="I7" t="s">
        <v>43</v>
      </c>
    </row>
    <row r="8" spans="1:9" x14ac:dyDescent="0.3">
      <c r="C8" s="4">
        <v>21</v>
      </c>
      <c r="D8" t="s">
        <v>58</v>
      </c>
      <c r="H8" s="4">
        <v>21</v>
      </c>
      <c r="I8" t="s">
        <v>59</v>
      </c>
    </row>
    <row r="9" spans="1:9" x14ac:dyDescent="0.3">
      <c r="C9" s="4">
        <v>25</v>
      </c>
      <c r="D9" t="s">
        <v>74</v>
      </c>
      <c r="H9" s="4">
        <v>25</v>
      </c>
      <c r="I9" t="s">
        <v>75</v>
      </c>
    </row>
    <row r="10" spans="1:9" x14ac:dyDescent="0.3">
      <c r="C10" s="4">
        <v>30</v>
      </c>
      <c r="D10" t="s">
        <v>90</v>
      </c>
      <c r="H10" s="4">
        <v>30</v>
      </c>
      <c r="I10" t="s">
        <v>91</v>
      </c>
    </row>
    <row r="11" spans="1:9" x14ac:dyDescent="0.3">
      <c r="C11" s="4">
        <v>40</v>
      </c>
      <c r="D11" t="s">
        <v>106</v>
      </c>
      <c r="H11" s="4">
        <v>40</v>
      </c>
      <c r="I11" t="s">
        <v>107</v>
      </c>
    </row>
    <row r="13" spans="1:9" ht="15" thickBot="1" x14ac:dyDescent="0.35">
      <c r="B13" s="5" t="s">
        <v>1</v>
      </c>
      <c r="C13" s="3" t="s">
        <v>654</v>
      </c>
      <c r="D13" s="2" t="s">
        <v>655</v>
      </c>
      <c r="G13" s="5" t="s">
        <v>1</v>
      </c>
      <c r="H13" s="3" t="s">
        <v>654</v>
      </c>
      <c r="I13" s="2" t="s">
        <v>655</v>
      </c>
    </row>
    <row r="14" spans="1:9" x14ac:dyDescent="0.3">
      <c r="C14" s="4">
        <v>9</v>
      </c>
      <c r="D14" t="s">
        <v>13</v>
      </c>
      <c r="H14" s="4">
        <v>9</v>
      </c>
      <c r="I14" t="s">
        <v>156</v>
      </c>
    </row>
    <row r="15" spans="1:9" x14ac:dyDescent="0.3">
      <c r="C15" s="4">
        <v>10</v>
      </c>
      <c r="D15" t="s">
        <v>28</v>
      </c>
      <c r="H15" s="4">
        <v>10</v>
      </c>
      <c r="I15" t="s">
        <v>29</v>
      </c>
    </row>
    <row r="16" spans="1:9" x14ac:dyDescent="0.3">
      <c r="C16" s="4">
        <v>17</v>
      </c>
      <c r="D16" t="s">
        <v>44</v>
      </c>
      <c r="H16" s="4">
        <v>17</v>
      </c>
      <c r="I16" t="s">
        <v>45</v>
      </c>
    </row>
    <row r="17" spans="2:9" x14ac:dyDescent="0.3">
      <c r="C17" s="4">
        <v>21</v>
      </c>
      <c r="D17" t="s">
        <v>60</v>
      </c>
      <c r="H17" s="4">
        <v>21</v>
      </c>
      <c r="I17" t="s">
        <v>61</v>
      </c>
    </row>
    <row r="18" spans="2:9" x14ac:dyDescent="0.3">
      <c r="C18" s="4">
        <v>25</v>
      </c>
      <c r="D18" t="s">
        <v>76</v>
      </c>
      <c r="H18" s="4">
        <v>25</v>
      </c>
      <c r="I18" t="s">
        <v>77</v>
      </c>
    </row>
    <row r="19" spans="2:9" x14ac:dyDescent="0.3">
      <c r="C19" s="4">
        <v>30</v>
      </c>
      <c r="D19" t="s">
        <v>92</v>
      </c>
      <c r="H19" s="4">
        <v>30</v>
      </c>
      <c r="I19" t="s">
        <v>93</v>
      </c>
    </row>
    <row r="20" spans="2:9" x14ac:dyDescent="0.3">
      <c r="C20" s="4">
        <v>40</v>
      </c>
      <c r="D20" t="s">
        <v>108</v>
      </c>
      <c r="H20" s="4">
        <v>40</v>
      </c>
      <c r="I20" t="s">
        <v>109</v>
      </c>
    </row>
    <row r="22" spans="2:9" ht="15" thickBot="1" x14ac:dyDescent="0.35">
      <c r="B22" s="5" t="s">
        <v>2</v>
      </c>
      <c r="C22" s="3" t="s">
        <v>654</v>
      </c>
      <c r="D22" s="2" t="s">
        <v>655</v>
      </c>
      <c r="G22" s="5" t="s">
        <v>2</v>
      </c>
      <c r="H22" s="3" t="s">
        <v>654</v>
      </c>
      <c r="I22" s="2" t="s">
        <v>655</v>
      </c>
    </row>
    <row r="23" spans="2:9" x14ac:dyDescent="0.3">
      <c r="C23" s="4">
        <v>9</v>
      </c>
      <c r="D23" t="s">
        <v>14</v>
      </c>
      <c r="H23" s="4">
        <v>9</v>
      </c>
      <c r="I23" t="s">
        <v>15</v>
      </c>
    </row>
    <row r="24" spans="2:9" x14ac:dyDescent="0.3">
      <c r="C24" s="4">
        <v>10</v>
      </c>
      <c r="D24" t="s">
        <v>30</v>
      </c>
      <c r="H24" s="4">
        <v>10</v>
      </c>
      <c r="I24" t="s">
        <v>31</v>
      </c>
    </row>
    <row r="25" spans="2:9" x14ac:dyDescent="0.3">
      <c r="C25" s="4">
        <v>17</v>
      </c>
      <c r="D25" t="s">
        <v>46</v>
      </c>
      <c r="H25" s="4">
        <v>17</v>
      </c>
      <c r="I25" t="s">
        <v>47</v>
      </c>
    </row>
    <row r="26" spans="2:9" x14ac:dyDescent="0.3">
      <c r="C26" s="4">
        <v>21</v>
      </c>
      <c r="D26" t="s">
        <v>62</v>
      </c>
      <c r="H26" s="4">
        <v>21</v>
      </c>
      <c r="I26" t="s">
        <v>63</v>
      </c>
    </row>
    <row r="27" spans="2:9" x14ac:dyDescent="0.3">
      <c r="C27" s="4">
        <v>25</v>
      </c>
      <c r="D27" t="s">
        <v>78</v>
      </c>
      <c r="H27" s="4">
        <v>25</v>
      </c>
      <c r="I27" t="s">
        <v>79</v>
      </c>
    </row>
    <row r="28" spans="2:9" x14ac:dyDescent="0.3">
      <c r="C28" s="4">
        <v>30</v>
      </c>
      <c r="D28" t="s">
        <v>94</v>
      </c>
      <c r="H28" s="4">
        <v>30</v>
      </c>
      <c r="I28" t="s">
        <v>95</v>
      </c>
    </row>
    <row r="29" spans="2:9" x14ac:dyDescent="0.3">
      <c r="C29" s="4">
        <v>40</v>
      </c>
      <c r="D29" t="s">
        <v>110</v>
      </c>
      <c r="H29" s="4">
        <v>40</v>
      </c>
      <c r="I29" t="s">
        <v>111</v>
      </c>
    </row>
    <row r="31" spans="2:9" ht="15" thickBot="1" x14ac:dyDescent="0.35">
      <c r="B31" s="5" t="s">
        <v>3</v>
      </c>
      <c r="C31" s="3" t="s">
        <v>654</v>
      </c>
      <c r="D31" s="2" t="s">
        <v>655</v>
      </c>
      <c r="G31" s="5" t="s">
        <v>3</v>
      </c>
      <c r="H31" s="3" t="s">
        <v>654</v>
      </c>
      <c r="I31" s="2" t="s">
        <v>655</v>
      </c>
    </row>
    <row r="32" spans="2:9" x14ac:dyDescent="0.3">
      <c r="C32" s="4">
        <v>9</v>
      </c>
      <c r="D32" t="s">
        <v>16</v>
      </c>
      <c r="H32" s="4">
        <v>9</v>
      </c>
      <c r="I32" t="s">
        <v>17</v>
      </c>
    </row>
    <row r="33" spans="2:9" x14ac:dyDescent="0.3">
      <c r="C33" s="4">
        <v>10</v>
      </c>
      <c r="D33" t="s">
        <v>32</v>
      </c>
      <c r="H33" s="4">
        <v>10</v>
      </c>
      <c r="I33" t="s">
        <v>33</v>
      </c>
    </row>
    <row r="34" spans="2:9" x14ac:dyDescent="0.3">
      <c r="C34" s="4">
        <v>17</v>
      </c>
      <c r="D34" t="s">
        <v>48</v>
      </c>
      <c r="H34" s="4">
        <v>17</v>
      </c>
      <c r="I34" t="s">
        <v>49</v>
      </c>
    </row>
    <row r="35" spans="2:9" x14ac:dyDescent="0.3">
      <c r="C35" s="4">
        <v>21</v>
      </c>
      <c r="D35" t="s">
        <v>64</v>
      </c>
      <c r="H35" s="4">
        <v>21</v>
      </c>
      <c r="I35" t="s">
        <v>65</v>
      </c>
    </row>
    <row r="36" spans="2:9" x14ac:dyDescent="0.3">
      <c r="C36" s="4">
        <v>25</v>
      </c>
      <c r="D36" t="s">
        <v>80</v>
      </c>
      <c r="H36" s="4">
        <v>25</v>
      </c>
      <c r="I36" t="s">
        <v>81</v>
      </c>
    </row>
    <row r="37" spans="2:9" x14ac:dyDescent="0.3">
      <c r="C37" s="4">
        <v>30</v>
      </c>
      <c r="D37" t="s">
        <v>96</v>
      </c>
      <c r="H37" s="4">
        <v>30</v>
      </c>
      <c r="I37" t="s">
        <v>97</v>
      </c>
    </row>
    <row r="38" spans="2:9" x14ac:dyDescent="0.3">
      <c r="C38" s="4">
        <v>40</v>
      </c>
      <c r="D38" t="s">
        <v>112</v>
      </c>
      <c r="H38" s="4">
        <v>40</v>
      </c>
      <c r="I38" t="s">
        <v>113</v>
      </c>
    </row>
    <row r="40" spans="2:9" ht="15" thickBot="1" x14ac:dyDescent="0.35">
      <c r="B40" s="5" t="s">
        <v>4</v>
      </c>
      <c r="C40" s="3" t="s">
        <v>654</v>
      </c>
      <c r="D40" s="2" t="s">
        <v>655</v>
      </c>
      <c r="G40" s="5" t="s">
        <v>4</v>
      </c>
      <c r="H40" s="3" t="s">
        <v>654</v>
      </c>
      <c r="I40" s="2" t="s">
        <v>655</v>
      </c>
    </row>
    <row r="41" spans="2:9" x14ac:dyDescent="0.3">
      <c r="C41" s="4">
        <v>9</v>
      </c>
      <c r="D41" t="s">
        <v>18</v>
      </c>
      <c r="H41" s="4">
        <v>9</v>
      </c>
      <c r="I41" t="s">
        <v>19</v>
      </c>
    </row>
    <row r="42" spans="2:9" x14ac:dyDescent="0.3">
      <c r="C42" s="4">
        <v>10</v>
      </c>
      <c r="D42" t="s">
        <v>34</v>
      </c>
      <c r="H42" s="4">
        <v>10</v>
      </c>
      <c r="I42" t="s">
        <v>35</v>
      </c>
    </row>
    <row r="43" spans="2:9" x14ac:dyDescent="0.3">
      <c r="C43" s="4">
        <v>17</v>
      </c>
      <c r="D43" t="s">
        <v>50</v>
      </c>
      <c r="H43" s="4">
        <v>17</v>
      </c>
      <c r="I43" t="s">
        <v>51</v>
      </c>
    </row>
    <row r="44" spans="2:9" x14ac:dyDescent="0.3">
      <c r="C44" s="4">
        <v>21</v>
      </c>
      <c r="D44" t="s">
        <v>66</v>
      </c>
      <c r="H44" s="4">
        <v>21</v>
      </c>
      <c r="I44" t="s">
        <v>67</v>
      </c>
    </row>
    <row r="45" spans="2:9" x14ac:dyDescent="0.3">
      <c r="C45" s="4">
        <v>25</v>
      </c>
      <c r="D45" t="s">
        <v>82</v>
      </c>
      <c r="H45" s="4">
        <v>25</v>
      </c>
      <c r="I45" t="s">
        <v>83</v>
      </c>
    </row>
    <row r="46" spans="2:9" x14ac:dyDescent="0.3">
      <c r="C46" s="4">
        <v>30</v>
      </c>
      <c r="D46" t="s">
        <v>98</v>
      </c>
      <c r="H46" s="4">
        <v>30</v>
      </c>
      <c r="I46" t="s">
        <v>99</v>
      </c>
    </row>
    <row r="47" spans="2:9" x14ac:dyDescent="0.3">
      <c r="C47" s="4">
        <v>40</v>
      </c>
      <c r="D47" t="s">
        <v>114</v>
      </c>
      <c r="H47" s="4">
        <v>40</v>
      </c>
      <c r="I47" t="s">
        <v>115</v>
      </c>
    </row>
    <row r="49" spans="2:9" ht="15" thickBot="1" x14ac:dyDescent="0.35">
      <c r="B49" s="5" t="s">
        <v>5</v>
      </c>
      <c r="C49" s="3" t="s">
        <v>654</v>
      </c>
      <c r="D49" s="2" t="s">
        <v>655</v>
      </c>
      <c r="G49" s="5" t="s">
        <v>5</v>
      </c>
      <c r="H49" s="3" t="s">
        <v>654</v>
      </c>
      <c r="I49" s="2" t="s">
        <v>655</v>
      </c>
    </row>
    <row r="50" spans="2:9" x14ac:dyDescent="0.3">
      <c r="C50" s="4">
        <v>9</v>
      </c>
      <c r="D50" t="s">
        <v>20</v>
      </c>
      <c r="H50" s="4">
        <v>9</v>
      </c>
      <c r="I50" t="s">
        <v>21</v>
      </c>
    </row>
    <row r="51" spans="2:9" x14ac:dyDescent="0.3">
      <c r="C51" s="4">
        <v>10</v>
      </c>
      <c r="D51" t="s">
        <v>36</v>
      </c>
      <c r="H51" s="4">
        <v>10</v>
      </c>
      <c r="I51" t="s">
        <v>37</v>
      </c>
    </row>
    <row r="52" spans="2:9" x14ac:dyDescent="0.3">
      <c r="C52" s="4">
        <v>17</v>
      </c>
      <c r="D52" t="s">
        <v>52</v>
      </c>
      <c r="H52" s="4">
        <v>17</v>
      </c>
      <c r="I52" t="s">
        <v>53</v>
      </c>
    </row>
    <row r="53" spans="2:9" x14ac:dyDescent="0.3">
      <c r="C53" s="4">
        <v>21</v>
      </c>
      <c r="D53" t="s">
        <v>68</v>
      </c>
      <c r="H53" s="4">
        <v>21</v>
      </c>
      <c r="I53" t="s">
        <v>69</v>
      </c>
    </row>
    <row r="54" spans="2:9" x14ac:dyDescent="0.3">
      <c r="C54" s="4">
        <v>25</v>
      </c>
      <c r="D54" t="s">
        <v>84</v>
      </c>
      <c r="H54" s="4">
        <v>25</v>
      </c>
      <c r="I54" t="s">
        <v>85</v>
      </c>
    </row>
    <row r="55" spans="2:9" x14ac:dyDescent="0.3">
      <c r="C55" s="4">
        <v>30</v>
      </c>
      <c r="D55" t="s">
        <v>100</v>
      </c>
      <c r="H55" s="4">
        <v>30</v>
      </c>
      <c r="I55" t="s">
        <v>101</v>
      </c>
    </row>
    <row r="56" spans="2:9" x14ac:dyDescent="0.3">
      <c r="C56" s="4">
        <v>40</v>
      </c>
      <c r="D56" t="s">
        <v>116</v>
      </c>
      <c r="H56" s="4">
        <v>40</v>
      </c>
      <c r="I56" t="s">
        <v>117</v>
      </c>
    </row>
    <row r="58" spans="2:9" ht="15" thickBot="1" x14ac:dyDescent="0.35">
      <c r="B58" s="5" t="s">
        <v>6</v>
      </c>
      <c r="C58" s="3" t="s">
        <v>654</v>
      </c>
      <c r="D58" s="2" t="s">
        <v>655</v>
      </c>
      <c r="G58" s="5" t="s">
        <v>6</v>
      </c>
      <c r="H58" s="3" t="s">
        <v>654</v>
      </c>
      <c r="I58" s="2" t="s">
        <v>655</v>
      </c>
    </row>
    <row r="59" spans="2:9" x14ac:dyDescent="0.3">
      <c r="C59" s="4">
        <v>9</v>
      </c>
      <c r="D59" t="s">
        <v>22</v>
      </c>
      <c r="H59" s="4">
        <v>9</v>
      </c>
      <c r="I59" t="s">
        <v>23</v>
      </c>
    </row>
    <row r="60" spans="2:9" x14ac:dyDescent="0.3">
      <c r="C60" s="4">
        <v>10</v>
      </c>
      <c r="D60" t="s">
        <v>38</v>
      </c>
      <c r="H60" s="4">
        <v>10</v>
      </c>
      <c r="I60" t="s">
        <v>39</v>
      </c>
    </row>
    <row r="61" spans="2:9" x14ac:dyDescent="0.3">
      <c r="C61" s="4">
        <v>17</v>
      </c>
      <c r="D61" t="s">
        <v>54</v>
      </c>
      <c r="H61" s="4">
        <v>17</v>
      </c>
      <c r="I61" t="s">
        <v>55</v>
      </c>
    </row>
    <row r="62" spans="2:9" x14ac:dyDescent="0.3">
      <c r="C62" s="4">
        <v>21</v>
      </c>
      <c r="D62" t="s">
        <v>70</v>
      </c>
      <c r="H62" s="4">
        <v>21</v>
      </c>
      <c r="I62" t="s">
        <v>71</v>
      </c>
    </row>
    <row r="63" spans="2:9" x14ac:dyDescent="0.3">
      <c r="C63" s="4">
        <v>25</v>
      </c>
      <c r="D63" t="s">
        <v>86</v>
      </c>
      <c r="H63" s="4">
        <v>25</v>
      </c>
      <c r="I63" t="s">
        <v>87</v>
      </c>
    </row>
    <row r="64" spans="2:9" x14ac:dyDescent="0.3">
      <c r="C64" s="4">
        <v>30</v>
      </c>
      <c r="D64" t="s">
        <v>102</v>
      </c>
      <c r="H64" s="4">
        <v>30</v>
      </c>
      <c r="I64" t="s">
        <v>103</v>
      </c>
    </row>
    <row r="65" spans="2:9" x14ac:dyDescent="0.3">
      <c r="C65" s="4">
        <v>40</v>
      </c>
      <c r="D65" t="s">
        <v>118</v>
      </c>
      <c r="H65" s="4">
        <v>40</v>
      </c>
      <c r="I65" t="s">
        <v>119</v>
      </c>
    </row>
    <row r="67" spans="2:9" ht="15" thickBot="1" x14ac:dyDescent="0.35">
      <c r="B67" s="5" t="s">
        <v>7</v>
      </c>
      <c r="C67" s="3" t="s">
        <v>654</v>
      </c>
      <c r="D67" s="2" t="s">
        <v>655</v>
      </c>
      <c r="G67" s="5" t="s">
        <v>7</v>
      </c>
      <c r="H67" s="3" t="s">
        <v>654</v>
      </c>
      <c r="I67" s="2" t="s">
        <v>655</v>
      </c>
    </row>
    <row r="68" spans="2:9" x14ac:dyDescent="0.3">
      <c r="C68" s="4">
        <v>9</v>
      </c>
      <c r="D68" t="s">
        <v>24</v>
      </c>
      <c r="H68" s="4">
        <v>9</v>
      </c>
      <c r="I68" t="s">
        <v>25</v>
      </c>
    </row>
    <row r="69" spans="2:9" x14ac:dyDescent="0.3">
      <c r="C69" s="4">
        <v>10</v>
      </c>
      <c r="D69" t="s">
        <v>40</v>
      </c>
      <c r="H69" s="4">
        <v>10</v>
      </c>
      <c r="I69" t="s">
        <v>41</v>
      </c>
    </row>
    <row r="70" spans="2:9" x14ac:dyDescent="0.3">
      <c r="C70" s="4">
        <v>17</v>
      </c>
      <c r="D70" t="s">
        <v>56</v>
      </c>
      <c r="H70" s="4">
        <v>17</v>
      </c>
      <c r="I70" t="s">
        <v>57</v>
      </c>
    </row>
    <row r="71" spans="2:9" x14ac:dyDescent="0.3">
      <c r="C71" s="4">
        <v>21</v>
      </c>
      <c r="D71" t="s">
        <v>72</v>
      </c>
      <c r="H71" s="4">
        <v>21</v>
      </c>
      <c r="I71" t="s">
        <v>73</v>
      </c>
    </row>
    <row r="72" spans="2:9" x14ac:dyDescent="0.3">
      <c r="C72" s="4">
        <v>25</v>
      </c>
      <c r="D72" t="s">
        <v>88</v>
      </c>
      <c r="H72" s="4">
        <v>25</v>
      </c>
      <c r="I72" t="s">
        <v>89</v>
      </c>
    </row>
    <row r="73" spans="2:9" x14ac:dyDescent="0.3">
      <c r="C73" s="4">
        <v>30</v>
      </c>
      <c r="D73" t="s">
        <v>104</v>
      </c>
      <c r="H73" s="4">
        <v>30</v>
      </c>
      <c r="I73" t="s">
        <v>105</v>
      </c>
    </row>
    <row r="74" spans="2:9" x14ac:dyDescent="0.3">
      <c r="C74" s="4">
        <v>40</v>
      </c>
      <c r="D74" t="s">
        <v>120</v>
      </c>
      <c r="H74" s="4">
        <v>40</v>
      </c>
      <c r="I74" t="s">
        <v>121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2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  <col min="10" max="10" width="7.109375" customWidth="1"/>
    <col min="11" max="11" width="6.44140625" customWidth="1"/>
    <col min="12" max="12" width="7.109375" customWidth="1"/>
    <col min="13" max="13" width="15" customWidth="1"/>
    <col min="14" max="14" width="18.5546875" customWidth="1"/>
    <col min="15" max="15" width="7.109375" customWidth="1"/>
    <col min="16" max="16" width="6.44140625" customWidth="1"/>
    <col min="17" max="17" width="7.109375" customWidth="1"/>
    <col min="18" max="18" width="15" customWidth="1"/>
    <col min="19" max="19" width="18.5546875" customWidth="1"/>
  </cols>
  <sheetData>
    <row r="2" spans="1:19" ht="19.8" x14ac:dyDescent="0.4">
      <c r="A2" s="1" t="s">
        <v>680</v>
      </c>
      <c r="B2" s="1"/>
    </row>
    <row r="3" spans="1:19" x14ac:dyDescent="0.3">
      <c r="P3" s="11" t="s">
        <v>656</v>
      </c>
    </row>
    <row r="4" spans="1:1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  <c r="K4" s="11" t="s">
        <v>656</v>
      </c>
      <c r="L4" s="5" t="s">
        <v>0</v>
      </c>
      <c r="M4" s="3" t="s">
        <v>654</v>
      </c>
      <c r="N4" s="2" t="s">
        <v>655</v>
      </c>
      <c r="P4" t="s">
        <v>658</v>
      </c>
      <c r="R4" s="3" t="s">
        <v>654</v>
      </c>
      <c r="S4" s="2" t="s">
        <v>655</v>
      </c>
    </row>
    <row r="5" spans="1:19" x14ac:dyDescent="0.3">
      <c r="C5" s="4">
        <v>9</v>
      </c>
      <c r="D5">
        <v>7.9600000000000004E-2</v>
      </c>
      <c r="H5" s="4">
        <v>9</v>
      </c>
      <c r="I5">
        <v>7.22E-2</v>
      </c>
      <c r="M5" s="4">
        <v>9</v>
      </c>
      <c r="N5">
        <f>D5-I5</f>
        <v>7.4000000000000038E-3</v>
      </c>
      <c r="Q5" s="5" t="s">
        <v>0</v>
      </c>
      <c r="R5" s="4">
        <v>9</v>
      </c>
      <c r="S5">
        <v>7.4000000000000038E-3</v>
      </c>
    </row>
    <row r="6" spans="1:19" x14ac:dyDescent="0.3">
      <c r="C6" s="4">
        <v>10</v>
      </c>
      <c r="D6">
        <v>5.2400000000000002E-2</v>
      </c>
      <c r="H6" s="4">
        <v>10</v>
      </c>
      <c r="I6">
        <v>4.6699999999999998E-2</v>
      </c>
      <c r="M6" s="4">
        <v>10</v>
      </c>
      <c r="N6">
        <f t="shared" ref="N6:N11" si="0">D6-I6</f>
        <v>5.7000000000000037E-3</v>
      </c>
      <c r="R6" s="4">
        <v>10</v>
      </c>
      <c r="S6">
        <v>5.7000000000000037E-3</v>
      </c>
    </row>
    <row r="7" spans="1:19" x14ac:dyDescent="0.3">
      <c r="C7" s="4">
        <v>17</v>
      </c>
      <c r="D7">
        <v>4.7399999999999998E-2</v>
      </c>
      <c r="H7" s="4">
        <v>17</v>
      </c>
      <c r="I7">
        <v>7.8E-2</v>
      </c>
      <c r="M7" s="4">
        <v>17</v>
      </c>
      <c r="N7">
        <f t="shared" si="0"/>
        <v>-3.0600000000000002E-2</v>
      </c>
      <c r="R7" s="4">
        <v>17</v>
      </c>
      <c r="S7">
        <v>-3.0600000000000002E-2</v>
      </c>
    </row>
    <row r="8" spans="1:19" x14ac:dyDescent="0.3">
      <c r="C8" s="4">
        <v>21</v>
      </c>
      <c r="D8">
        <v>9.3200000000000005E-2</v>
      </c>
      <c r="H8" s="4">
        <v>21</v>
      </c>
      <c r="I8">
        <v>8.0799999999999997E-2</v>
      </c>
      <c r="M8" s="4">
        <v>21</v>
      </c>
      <c r="N8">
        <f t="shared" si="0"/>
        <v>1.2400000000000008E-2</v>
      </c>
      <c r="R8" s="4">
        <v>21</v>
      </c>
      <c r="S8">
        <v>1.2400000000000008E-2</v>
      </c>
    </row>
    <row r="9" spans="1:19" x14ac:dyDescent="0.3">
      <c r="C9" s="4">
        <v>25</v>
      </c>
      <c r="D9">
        <v>0.05</v>
      </c>
      <c r="H9" s="4">
        <v>25</v>
      </c>
      <c r="I9">
        <v>1.2999999999999999E-2</v>
      </c>
      <c r="M9" s="4">
        <v>25</v>
      </c>
      <c r="N9">
        <f t="shared" si="0"/>
        <v>3.7000000000000005E-2</v>
      </c>
      <c r="R9" s="4">
        <v>25</v>
      </c>
      <c r="S9">
        <v>3.7000000000000005E-2</v>
      </c>
    </row>
    <row r="10" spans="1:19" x14ac:dyDescent="0.3">
      <c r="C10" s="4">
        <v>30</v>
      </c>
      <c r="D10">
        <v>9.3200000000000005E-2</v>
      </c>
      <c r="H10" s="4">
        <v>30</v>
      </c>
      <c r="I10">
        <v>5.2999999999999999E-2</v>
      </c>
      <c r="M10" s="4">
        <v>30</v>
      </c>
      <c r="N10">
        <f t="shared" si="0"/>
        <v>4.0200000000000007E-2</v>
      </c>
      <c r="R10" s="4">
        <v>30</v>
      </c>
      <c r="S10">
        <v>4.0200000000000007E-2</v>
      </c>
    </row>
    <row r="11" spans="1:19" x14ac:dyDescent="0.3">
      <c r="C11" s="4">
        <v>40</v>
      </c>
      <c r="D11">
        <v>4.07E-2</v>
      </c>
      <c r="H11" s="4">
        <v>40</v>
      </c>
      <c r="I11">
        <v>1.3100000000000001E-2</v>
      </c>
      <c r="M11" s="4">
        <v>40</v>
      </c>
      <c r="N11">
        <f t="shared" si="0"/>
        <v>2.76E-2</v>
      </c>
      <c r="R11" s="4">
        <v>40</v>
      </c>
      <c r="S11">
        <v>2.76E-2</v>
      </c>
    </row>
    <row r="12" spans="1:19" x14ac:dyDescent="0.3">
      <c r="C12" s="6" t="s">
        <v>657</v>
      </c>
      <c r="D12" s="7">
        <f>AVERAGE(D5:D11)</f>
        <v>6.5214285714285711E-2</v>
      </c>
      <c r="H12" s="6" t="s">
        <v>657</v>
      </c>
      <c r="I12" s="7">
        <f>AVERAGE(I5:I11)</f>
        <v>5.097142857142857E-2</v>
      </c>
      <c r="M12" s="6" t="s">
        <v>657</v>
      </c>
      <c r="N12" s="7">
        <f>AVERAGE(N5:N11)</f>
        <v>1.4242857142857146E-2</v>
      </c>
      <c r="Q12" s="5" t="s">
        <v>1</v>
      </c>
      <c r="R12" s="4">
        <v>9</v>
      </c>
      <c r="S12">
        <v>-1.1299999999999991E-2</v>
      </c>
    </row>
    <row r="13" spans="1:19" x14ac:dyDescent="0.3">
      <c r="C13" s="6" t="s">
        <v>9</v>
      </c>
      <c r="D13" s="7">
        <f>STDEV(D5:D11)</f>
        <v>2.2683799547358934E-2</v>
      </c>
      <c r="H13" s="6" t="s">
        <v>9</v>
      </c>
      <c r="I13" s="7">
        <f>STDEV(I5:I11)</f>
        <v>2.8778968842177909E-2</v>
      </c>
      <c r="M13" s="6" t="s">
        <v>9</v>
      </c>
      <c r="N13" s="7">
        <f>STDEV(N5:N11)</f>
        <v>2.4166633825921862E-2</v>
      </c>
      <c r="R13" s="4">
        <v>10</v>
      </c>
      <c r="S13">
        <v>2.2599999999999995E-2</v>
      </c>
    </row>
    <row r="14" spans="1:19" x14ac:dyDescent="0.3">
      <c r="C14" s="6" t="s">
        <v>10</v>
      </c>
      <c r="D14" s="7">
        <f>STDEV(D5:D11)/SQRT(7)</f>
        <v>8.5736703417644659E-3</v>
      </c>
      <c r="H14" s="6" t="s">
        <v>10</v>
      </c>
      <c r="I14" s="7">
        <f>STDEV(I5:I11)/SQRT(7)</f>
        <v>1.0877427792182743E-2</v>
      </c>
      <c r="M14" s="6" t="s">
        <v>10</v>
      </c>
      <c r="N14" s="7">
        <f>STDEV(N5:N11)/SQRT(7)</f>
        <v>9.1341290184215208E-3</v>
      </c>
      <c r="R14" s="4">
        <v>17</v>
      </c>
      <c r="S14">
        <v>-2.700000000000001E-3</v>
      </c>
    </row>
    <row r="15" spans="1:19" x14ac:dyDescent="0.3">
      <c r="R15" s="4">
        <v>21</v>
      </c>
      <c r="S15">
        <v>-1.3499999999999998E-2</v>
      </c>
    </row>
    <row r="16" spans="1:19" ht="15" thickBot="1" x14ac:dyDescent="0.35">
      <c r="B16" s="5" t="s">
        <v>1</v>
      </c>
      <c r="C16" s="3" t="s">
        <v>654</v>
      </c>
      <c r="D16" s="2" t="s">
        <v>655</v>
      </c>
      <c r="G16" s="5" t="s">
        <v>1</v>
      </c>
      <c r="H16" s="3" t="s">
        <v>654</v>
      </c>
      <c r="I16" s="2" t="s">
        <v>655</v>
      </c>
      <c r="L16" s="5" t="s">
        <v>1</v>
      </c>
      <c r="M16" s="3" t="s">
        <v>654</v>
      </c>
      <c r="N16" s="2" t="s">
        <v>655</v>
      </c>
      <c r="R16" s="4">
        <v>25</v>
      </c>
      <c r="S16">
        <v>2.9599999999999998E-2</v>
      </c>
    </row>
    <row r="17" spans="2:19" x14ac:dyDescent="0.3">
      <c r="C17" s="4">
        <v>9</v>
      </c>
      <c r="D17">
        <v>7.3800000000000004E-2</v>
      </c>
      <c r="H17" s="4">
        <v>9</v>
      </c>
      <c r="I17">
        <v>8.5099999999999995E-2</v>
      </c>
      <c r="M17" s="4">
        <v>9</v>
      </c>
      <c r="N17">
        <f>D17-I17</f>
        <v>-1.1299999999999991E-2</v>
      </c>
      <c r="R17" s="4">
        <v>30</v>
      </c>
      <c r="S17">
        <v>2.1000000000000046E-3</v>
      </c>
    </row>
    <row r="18" spans="2:19" x14ac:dyDescent="0.3">
      <c r="C18" s="4">
        <v>10</v>
      </c>
      <c r="D18">
        <v>0.11219999999999999</v>
      </c>
      <c r="H18" s="4">
        <v>10</v>
      </c>
      <c r="I18">
        <v>8.9599999999999999E-2</v>
      </c>
      <c r="M18" s="4">
        <v>10</v>
      </c>
      <c r="N18">
        <f t="shared" ref="N18:N23" si="1">D18-I18</f>
        <v>2.2599999999999995E-2</v>
      </c>
      <c r="R18" s="4">
        <v>40</v>
      </c>
      <c r="S18">
        <v>8.7999999999999995E-2</v>
      </c>
    </row>
    <row r="19" spans="2:19" x14ac:dyDescent="0.3">
      <c r="C19" s="4">
        <v>17</v>
      </c>
      <c r="D19">
        <v>4.5499999999999999E-2</v>
      </c>
      <c r="H19" s="4">
        <v>17</v>
      </c>
      <c r="I19">
        <v>4.82E-2</v>
      </c>
      <c r="M19" s="4">
        <v>17</v>
      </c>
      <c r="N19">
        <f t="shared" si="1"/>
        <v>-2.700000000000001E-3</v>
      </c>
      <c r="Q19" s="5" t="s">
        <v>2</v>
      </c>
      <c r="R19" s="4">
        <v>9</v>
      </c>
      <c r="S19">
        <v>1.9100000000000006E-2</v>
      </c>
    </row>
    <row r="20" spans="2:19" x14ac:dyDescent="0.3">
      <c r="C20" s="4">
        <v>21</v>
      </c>
      <c r="D20">
        <v>0.1081</v>
      </c>
      <c r="H20" s="4">
        <v>21</v>
      </c>
      <c r="I20">
        <v>0.1216</v>
      </c>
      <c r="M20" s="4">
        <v>21</v>
      </c>
      <c r="N20">
        <f t="shared" si="1"/>
        <v>-1.3499999999999998E-2</v>
      </c>
      <c r="R20" s="4">
        <v>10</v>
      </c>
      <c r="S20">
        <v>8.2999999999999949E-3</v>
      </c>
    </row>
    <row r="21" spans="2:19" x14ac:dyDescent="0.3">
      <c r="C21" s="4">
        <v>25</v>
      </c>
      <c r="D21">
        <v>3.2599999999999997E-2</v>
      </c>
      <c r="H21" s="4">
        <v>25</v>
      </c>
      <c r="I21">
        <v>3.0000000000000001E-3</v>
      </c>
      <c r="M21" s="4">
        <v>25</v>
      </c>
      <c r="N21">
        <f t="shared" si="1"/>
        <v>2.9599999999999998E-2</v>
      </c>
      <c r="R21" s="4">
        <v>17</v>
      </c>
      <c r="S21">
        <v>3.2000000000000001E-2</v>
      </c>
    </row>
    <row r="22" spans="2:19" x14ac:dyDescent="0.3">
      <c r="C22" s="4">
        <v>30</v>
      </c>
      <c r="D22">
        <v>0.1038</v>
      </c>
      <c r="H22" s="4">
        <v>30</v>
      </c>
      <c r="I22">
        <v>0.1017</v>
      </c>
      <c r="M22" s="4">
        <v>30</v>
      </c>
      <c r="N22">
        <f t="shared" si="1"/>
        <v>2.1000000000000046E-3</v>
      </c>
      <c r="R22" s="4">
        <v>21</v>
      </c>
      <c r="S22">
        <v>-6.3700000000000007E-2</v>
      </c>
    </row>
    <row r="23" spans="2:19" x14ac:dyDescent="0.3">
      <c r="C23" s="4">
        <v>40</v>
      </c>
      <c r="D23">
        <v>9.3799999999999994E-2</v>
      </c>
      <c r="H23" s="4">
        <v>40</v>
      </c>
      <c r="I23">
        <v>5.7999999999999996E-3</v>
      </c>
      <c r="M23" s="4">
        <v>40</v>
      </c>
      <c r="N23">
        <f t="shared" si="1"/>
        <v>8.7999999999999995E-2</v>
      </c>
      <c r="R23" s="4">
        <v>25</v>
      </c>
      <c r="S23">
        <v>9.5000000000000001E-2</v>
      </c>
    </row>
    <row r="24" spans="2:19" x14ac:dyDescent="0.3">
      <c r="C24" s="6" t="s">
        <v>657</v>
      </c>
      <c r="D24" s="7">
        <f>AVERAGE(D17:D23)</f>
        <v>8.1400000000000014E-2</v>
      </c>
      <c r="H24" s="6" t="s">
        <v>657</v>
      </c>
      <c r="I24" s="7">
        <f>AVERAGE(I17:I23)</f>
        <v>6.4999999999999988E-2</v>
      </c>
      <c r="M24" s="6" t="s">
        <v>657</v>
      </c>
      <c r="N24" s="7">
        <f>AVERAGE(N17:N23)</f>
        <v>1.6400000000000001E-2</v>
      </c>
      <c r="R24" s="4">
        <v>30</v>
      </c>
      <c r="S24">
        <v>5.1799999999999999E-2</v>
      </c>
    </row>
    <row r="25" spans="2:19" x14ac:dyDescent="0.3">
      <c r="C25" s="6" t="s">
        <v>9</v>
      </c>
      <c r="D25" s="7">
        <f>STDEV(D17:D23)</f>
        <v>3.1741298020087308E-2</v>
      </c>
      <c r="H25" s="6" t="s">
        <v>9</v>
      </c>
      <c r="I25" s="7">
        <f>STDEV(I17:I23)</f>
        <v>4.6887276170264662E-2</v>
      </c>
      <c r="M25" s="6" t="s">
        <v>9</v>
      </c>
      <c r="N25" s="7">
        <f>STDEV(N17:N23)</f>
        <v>3.5519572069494305E-2</v>
      </c>
      <c r="R25" s="4">
        <v>40</v>
      </c>
      <c r="S25">
        <v>3.1200000000000006E-2</v>
      </c>
    </row>
    <row r="26" spans="2:19" x14ac:dyDescent="0.3">
      <c r="C26" s="6" t="s">
        <v>10</v>
      </c>
      <c r="D26" s="7">
        <f>STDEV(D17:D23)/SQRT(7)</f>
        <v>1.1997082978791127E-2</v>
      </c>
      <c r="H26" s="6" t="s">
        <v>10</v>
      </c>
      <c r="I26" s="7">
        <f>STDEV(I17:I23)/SQRT(7)</f>
        <v>1.7721724628532179E-2</v>
      </c>
      <c r="M26" s="6" t="s">
        <v>10</v>
      </c>
      <c r="N26" s="7">
        <f>STDEV(N17:N23)/SQRT(7)</f>
        <v>1.3425136338759681E-2</v>
      </c>
      <c r="Q26" s="5" t="s">
        <v>3</v>
      </c>
      <c r="R26" s="4">
        <v>9</v>
      </c>
      <c r="S26">
        <v>2.7700000000000002E-2</v>
      </c>
    </row>
    <row r="27" spans="2:19" x14ac:dyDescent="0.3">
      <c r="R27" s="4">
        <v>10</v>
      </c>
      <c r="S27">
        <v>4.4900000000000002E-2</v>
      </c>
    </row>
    <row r="28" spans="2:19" ht="15" thickBot="1" x14ac:dyDescent="0.35">
      <c r="B28" s="5" t="s">
        <v>2</v>
      </c>
      <c r="C28" s="3" t="s">
        <v>654</v>
      </c>
      <c r="D28" s="2" t="s">
        <v>655</v>
      </c>
      <c r="G28" s="5" t="s">
        <v>2</v>
      </c>
      <c r="H28" s="3" t="s">
        <v>654</v>
      </c>
      <c r="I28" s="2" t="s">
        <v>655</v>
      </c>
      <c r="L28" s="5" t="s">
        <v>2</v>
      </c>
      <c r="M28" s="3" t="s">
        <v>654</v>
      </c>
      <c r="N28" s="2" t="s">
        <v>655</v>
      </c>
      <c r="R28" s="4">
        <v>17</v>
      </c>
      <c r="S28">
        <v>-4.0000000000001146E-4</v>
      </c>
    </row>
    <row r="29" spans="2:19" x14ac:dyDescent="0.3">
      <c r="C29" s="4">
        <v>9</v>
      </c>
      <c r="D29">
        <v>7.0000000000000007E-2</v>
      </c>
      <c r="H29" s="4">
        <v>9</v>
      </c>
      <c r="I29">
        <v>5.0900000000000001E-2</v>
      </c>
      <c r="M29" s="4">
        <v>9</v>
      </c>
      <c r="N29">
        <f>D29-I29</f>
        <v>1.9100000000000006E-2</v>
      </c>
      <c r="R29" s="4">
        <v>21</v>
      </c>
      <c r="S29">
        <v>4.1299999999999989E-2</v>
      </c>
    </row>
    <row r="30" spans="2:19" x14ac:dyDescent="0.3">
      <c r="C30" s="4">
        <v>10</v>
      </c>
      <c r="D30">
        <v>4.7399999999999998E-2</v>
      </c>
      <c r="H30" s="4">
        <v>10</v>
      </c>
      <c r="I30">
        <v>3.9100000000000003E-2</v>
      </c>
      <c r="M30" s="4">
        <v>10</v>
      </c>
      <c r="N30">
        <f t="shared" ref="N30:N35" si="2">D30-I30</f>
        <v>8.2999999999999949E-3</v>
      </c>
      <c r="R30" s="4">
        <v>25</v>
      </c>
      <c r="S30">
        <v>-2.1600000000000001E-2</v>
      </c>
    </row>
    <row r="31" spans="2:19" x14ac:dyDescent="0.3">
      <c r="C31" s="4">
        <v>17</v>
      </c>
      <c r="D31">
        <v>6.3600000000000004E-2</v>
      </c>
      <c r="H31" s="4">
        <v>17</v>
      </c>
      <c r="I31">
        <v>3.1600000000000003E-2</v>
      </c>
      <c r="M31" s="4">
        <v>17</v>
      </c>
      <c r="N31">
        <f t="shared" si="2"/>
        <v>3.2000000000000001E-2</v>
      </c>
      <c r="R31" s="4">
        <v>30</v>
      </c>
      <c r="S31">
        <v>4.9100000000000005E-2</v>
      </c>
    </row>
    <row r="32" spans="2:19" x14ac:dyDescent="0.3">
      <c r="C32" s="4">
        <v>21</v>
      </c>
      <c r="D32">
        <v>2.9399999999999999E-2</v>
      </c>
      <c r="H32" s="4">
        <v>21</v>
      </c>
      <c r="I32">
        <v>9.3100000000000002E-2</v>
      </c>
      <c r="M32" s="4">
        <v>21</v>
      </c>
      <c r="N32">
        <f t="shared" si="2"/>
        <v>-6.3700000000000007E-2</v>
      </c>
      <c r="R32" s="4">
        <v>40</v>
      </c>
      <c r="S32">
        <v>4.4699999999999997E-2</v>
      </c>
    </row>
    <row r="33" spans="2:19" x14ac:dyDescent="0.3">
      <c r="C33" s="4">
        <v>25</v>
      </c>
      <c r="D33">
        <v>0.128</v>
      </c>
      <c r="H33" s="4">
        <v>25</v>
      </c>
      <c r="I33">
        <v>3.3000000000000002E-2</v>
      </c>
      <c r="M33" s="4">
        <v>25</v>
      </c>
      <c r="N33">
        <f t="shared" si="2"/>
        <v>9.5000000000000001E-2</v>
      </c>
      <c r="Q33" s="5" t="s">
        <v>4</v>
      </c>
      <c r="R33" s="4">
        <v>9</v>
      </c>
      <c r="S33">
        <v>3.2700000000000007E-2</v>
      </c>
    </row>
    <row r="34" spans="2:19" x14ac:dyDescent="0.3">
      <c r="C34" s="4">
        <v>30</v>
      </c>
      <c r="D34">
        <v>0.1104</v>
      </c>
      <c r="H34" s="4">
        <v>30</v>
      </c>
      <c r="I34">
        <v>5.8599999999999999E-2</v>
      </c>
      <c r="M34" s="4">
        <v>30</v>
      </c>
      <c r="N34">
        <f t="shared" si="2"/>
        <v>5.1799999999999999E-2</v>
      </c>
      <c r="R34" s="4">
        <v>10</v>
      </c>
      <c r="S34">
        <v>4.9800000000000004E-2</v>
      </c>
    </row>
    <row r="35" spans="2:19" x14ac:dyDescent="0.3">
      <c r="C35" s="4">
        <v>40</v>
      </c>
      <c r="D35">
        <v>9.8000000000000004E-2</v>
      </c>
      <c r="H35" s="4">
        <v>40</v>
      </c>
      <c r="I35">
        <v>6.6799999999999998E-2</v>
      </c>
      <c r="M35" s="4">
        <v>40</v>
      </c>
      <c r="N35">
        <f t="shared" si="2"/>
        <v>3.1200000000000006E-2</v>
      </c>
      <c r="R35" s="4">
        <v>17</v>
      </c>
      <c r="S35">
        <v>3.2799999999999996E-2</v>
      </c>
    </row>
    <row r="36" spans="2:19" x14ac:dyDescent="0.3">
      <c r="C36" s="6" t="s">
        <v>657</v>
      </c>
      <c r="D36" s="7">
        <f>AVERAGE(D29:D35)</f>
        <v>7.8114285714285719E-2</v>
      </c>
      <c r="H36" s="6" t="s">
        <v>657</v>
      </c>
      <c r="I36" s="7">
        <f>AVERAGE(I29:I35)</f>
        <v>5.33E-2</v>
      </c>
      <c r="M36" s="6" t="s">
        <v>657</v>
      </c>
      <c r="N36" s="7">
        <f>AVERAGE(N29:N35)</f>
        <v>2.4814285714285716E-2</v>
      </c>
      <c r="R36" s="4">
        <v>21</v>
      </c>
      <c r="S36">
        <v>5.8700000000000002E-2</v>
      </c>
    </row>
    <row r="37" spans="2:19" x14ac:dyDescent="0.3">
      <c r="C37" s="6" t="s">
        <v>9</v>
      </c>
      <c r="D37" s="7">
        <f>STDEV(D29:D35)</f>
        <v>3.5400914704351354E-2</v>
      </c>
      <c r="H37" s="6" t="s">
        <v>9</v>
      </c>
      <c r="I37" s="7">
        <f>STDEV(I29:I35)</f>
        <v>2.1927000098812741E-2</v>
      </c>
      <c r="M37" s="6" t="s">
        <v>9</v>
      </c>
      <c r="N37" s="7">
        <f>STDEV(N29:N35)</f>
        <v>4.8108953725594865E-2</v>
      </c>
      <c r="R37" s="4">
        <v>25</v>
      </c>
      <c r="S37">
        <v>-2.2200000000000011E-2</v>
      </c>
    </row>
    <row r="38" spans="2:19" x14ac:dyDescent="0.3">
      <c r="C38" s="6" t="s">
        <v>10</v>
      </c>
      <c r="D38" s="7">
        <f>STDEV(D29:D35)/SQRT(7)</f>
        <v>1.3380288070274762E-2</v>
      </c>
      <c r="H38" s="6" t="s">
        <v>10</v>
      </c>
      <c r="I38" s="7">
        <f>STDEV(I29:I35)/SQRT(7)</f>
        <v>8.2876270370210309E-3</v>
      </c>
      <c r="M38" s="6" t="s">
        <v>10</v>
      </c>
      <c r="N38" s="7">
        <f>STDEV(N29:N35)/SQRT(7)</f>
        <v>1.8183475341919761E-2</v>
      </c>
      <c r="R38" s="4">
        <v>30</v>
      </c>
      <c r="S38">
        <v>7.9999999999999516E-4</v>
      </c>
    </row>
    <row r="39" spans="2:19" x14ac:dyDescent="0.3">
      <c r="R39" s="4">
        <v>40</v>
      </c>
      <c r="S39">
        <v>4.7800000000000002E-2</v>
      </c>
    </row>
    <row r="40" spans="2:19" ht="15" thickBot="1" x14ac:dyDescent="0.35">
      <c r="B40" s="5" t="s">
        <v>3</v>
      </c>
      <c r="C40" s="3" t="s">
        <v>654</v>
      </c>
      <c r="D40" s="2" t="s">
        <v>655</v>
      </c>
      <c r="G40" s="5" t="s">
        <v>3</v>
      </c>
      <c r="H40" s="3" t="s">
        <v>654</v>
      </c>
      <c r="I40" s="2" t="s">
        <v>655</v>
      </c>
      <c r="L40" s="5" t="s">
        <v>3</v>
      </c>
      <c r="M40" s="3" t="s">
        <v>654</v>
      </c>
      <c r="N40" s="2" t="s">
        <v>655</v>
      </c>
      <c r="Q40" s="5" t="s">
        <v>5</v>
      </c>
      <c r="R40" s="4">
        <v>9</v>
      </c>
      <c r="S40">
        <v>3.56E-2</v>
      </c>
    </row>
    <row r="41" spans="2:19" x14ac:dyDescent="0.3">
      <c r="C41" s="4">
        <v>9</v>
      </c>
      <c r="D41">
        <v>9.1700000000000004E-2</v>
      </c>
      <c r="H41" s="4">
        <v>9</v>
      </c>
      <c r="I41">
        <v>6.4000000000000001E-2</v>
      </c>
      <c r="M41" s="4">
        <v>9</v>
      </c>
      <c r="N41">
        <f>D41-I41</f>
        <v>2.7700000000000002E-2</v>
      </c>
      <c r="R41" s="4">
        <v>10</v>
      </c>
      <c r="S41">
        <v>-8.3000000000000018E-3</v>
      </c>
    </row>
    <row r="42" spans="2:19" x14ac:dyDescent="0.3">
      <c r="C42" s="4">
        <v>10</v>
      </c>
      <c r="D42">
        <v>7.9500000000000001E-2</v>
      </c>
      <c r="H42" s="4">
        <v>10</v>
      </c>
      <c r="I42">
        <v>3.4599999999999999E-2</v>
      </c>
      <c r="M42" s="4">
        <v>10</v>
      </c>
      <c r="N42">
        <f t="shared" ref="N42:N47" si="3">D42-I42</f>
        <v>4.4900000000000002E-2</v>
      </c>
      <c r="R42" s="4">
        <v>17</v>
      </c>
      <c r="S42">
        <v>6.8999999999999895E-3</v>
      </c>
    </row>
    <row r="43" spans="2:19" x14ac:dyDescent="0.3">
      <c r="C43" s="4">
        <v>17</v>
      </c>
      <c r="D43">
        <v>9.7199999999999995E-2</v>
      </c>
      <c r="H43" s="4">
        <v>17</v>
      </c>
      <c r="I43">
        <v>9.7600000000000006E-2</v>
      </c>
      <c r="M43" s="4">
        <v>17</v>
      </c>
      <c r="N43">
        <f t="shared" si="3"/>
        <v>-4.0000000000001146E-4</v>
      </c>
      <c r="R43" s="4">
        <v>21</v>
      </c>
      <c r="S43">
        <v>3.0300000000000001E-2</v>
      </c>
    </row>
    <row r="44" spans="2:19" x14ac:dyDescent="0.3">
      <c r="C44" s="4">
        <v>21</v>
      </c>
      <c r="D44">
        <v>0.1084</v>
      </c>
      <c r="H44" s="4">
        <v>21</v>
      </c>
      <c r="I44">
        <v>6.7100000000000007E-2</v>
      </c>
      <c r="M44" s="4">
        <v>21</v>
      </c>
      <c r="N44">
        <f t="shared" si="3"/>
        <v>4.1299999999999989E-2</v>
      </c>
      <c r="R44" s="4">
        <v>25</v>
      </c>
      <c r="S44">
        <v>1.9299999999999998E-2</v>
      </c>
    </row>
    <row r="45" spans="2:19" x14ac:dyDescent="0.3">
      <c r="C45" s="4">
        <v>25</v>
      </c>
      <c r="D45">
        <v>5.8000000000000003E-2</v>
      </c>
      <c r="H45" s="4">
        <v>25</v>
      </c>
      <c r="I45">
        <v>7.9600000000000004E-2</v>
      </c>
      <c r="M45" s="4">
        <v>25</v>
      </c>
      <c r="N45">
        <f t="shared" si="3"/>
        <v>-2.1600000000000001E-2</v>
      </c>
      <c r="R45" s="4">
        <v>30</v>
      </c>
      <c r="S45">
        <v>1.1300000000000004E-2</v>
      </c>
    </row>
    <row r="46" spans="2:19" x14ac:dyDescent="0.3">
      <c r="C46" s="4">
        <v>30</v>
      </c>
      <c r="D46">
        <v>0.1134</v>
      </c>
      <c r="H46" s="4">
        <v>30</v>
      </c>
      <c r="I46">
        <v>6.4299999999999996E-2</v>
      </c>
      <c r="M46" s="4">
        <v>30</v>
      </c>
      <c r="N46">
        <f t="shared" si="3"/>
        <v>4.9100000000000005E-2</v>
      </c>
      <c r="R46" s="4">
        <v>40</v>
      </c>
      <c r="S46">
        <v>5.1000000000000004E-2</v>
      </c>
    </row>
    <row r="47" spans="2:19" x14ac:dyDescent="0.3">
      <c r="C47" s="4">
        <v>40</v>
      </c>
      <c r="D47">
        <v>7.5499999999999998E-2</v>
      </c>
      <c r="H47" s="4">
        <v>40</v>
      </c>
      <c r="I47">
        <v>3.0800000000000001E-2</v>
      </c>
      <c r="M47" s="4">
        <v>40</v>
      </c>
      <c r="N47">
        <f t="shared" si="3"/>
        <v>4.4699999999999997E-2</v>
      </c>
      <c r="Q47" s="5" t="s">
        <v>6</v>
      </c>
      <c r="R47" s="4">
        <v>9</v>
      </c>
      <c r="S47">
        <v>3.2000000000000001E-2</v>
      </c>
    </row>
    <row r="48" spans="2:19" x14ac:dyDescent="0.3">
      <c r="C48" s="6" t="s">
        <v>657</v>
      </c>
      <c r="D48" s="7">
        <f>AVERAGE(D41:D47)</f>
        <v>8.9099999999999999E-2</v>
      </c>
      <c r="H48" s="6" t="s">
        <v>657</v>
      </c>
      <c r="I48" s="7">
        <f>AVERAGE(I41:I47)</f>
        <v>6.257142857142857E-2</v>
      </c>
      <c r="M48" s="6" t="s">
        <v>657</v>
      </c>
      <c r="N48" s="7">
        <f>AVERAGE(N41:N47)</f>
        <v>2.6528571428571426E-2</v>
      </c>
      <c r="R48" s="4">
        <v>10</v>
      </c>
      <c r="S48">
        <v>4.6699999999999998E-2</v>
      </c>
    </row>
    <row r="49" spans="2:19" x14ac:dyDescent="0.3">
      <c r="C49" s="6" t="s">
        <v>9</v>
      </c>
      <c r="D49" s="7">
        <f>STDEV(D41:D47)</f>
        <v>1.9492220670479395E-2</v>
      </c>
      <c r="H49" s="6" t="s">
        <v>9</v>
      </c>
      <c r="I49" s="7">
        <f>STDEV(I41:I47)</f>
        <v>2.3573764675002204E-2</v>
      </c>
      <c r="M49" s="6" t="s">
        <v>9</v>
      </c>
      <c r="N49" s="7">
        <f>STDEV(N41:N47)</f>
        <v>2.7197592680585681E-2</v>
      </c>
      <c r="R49" s="4">
        <v>17</v>
      </c>
      <c r="S49">
        <v>3.0299999999999994E-2</v>
      </c>
    </row>
    <row r="50" spans="2:19" x14ac:dyDescent="0.3">
      <c r="C50" s="6" t="s">
        <v>10</v>
      </c>
      <c r="D50" s="7">
        <f>STDEV(D41:D47)/SQRT(7)</f>
        <v>7.3673669134973101E-3</v>
      </c>
      <c r="H50" s="6" t="s">
        <v>10</v>
      </c>
      <c r="I50" s="7">
        <f>STDEV(I41:I47)/SQRT(7)</f>
        <v>8.9100455422307448E-3</v>
      </c>
      <c r="M50" s="6" t="s">
        <v>10</v>
      </c>
      <c r="N50" s="7">
        <f>STDEV(N41:N47)/SQRT(7)</f>
        <v>1.0279723784637183E-2</v>
      </c>
      <c r="R50" s="4">
        <v>21</v>
      </c>
      <c r="S50">
        <v>5.6599999999999998E-2</v>
      </c>
    </row>
    <row r="51" spans="2:19" x14ac:dyDescent="0.3">
      <c r="R51" s="4">
        <v>25</v>
      </c>
      <c r="S51">
        <v>5.1199999999999996E-2</v>
      </c>
    </row>
    <row r="52" spans="2:19" ht="15" thickBot="1" x14ac:dyDescent="0.35">
      <c r="B52" s="5" t="s">
        <v>4</v>
      </c>
      <c r="C52" s="3" t="s">
        <v>654</v>
      </c>
      <c r="D52" s="2" t="s">
        <v>655</v>
      </c>
      <c r="G52" s="5" t="s">
        <v>4</v>
      </c>
      <c r="H52" s="3" t="s">
        <v>654</v>
      </c>
      <c r="I52" s="2" t="s">
        <v>655</v>
      </c>
      <c r="L52" s="5" t="s">
        <v>4</v>
      </c>
      <c r="M52" s="3" t="s">
        <v>654</v>
      </c>
      <c r="N52" s="2" t="s">
        <v>655</v>
      </c>
      <c r="R52" s="4">
        <v>30</v>
      </c>
      <c r="S52">
        <v>5.8400000000000001E-2</v>
      </c>
    </row>
    <row r="53" spans="2:19" x14ac:dyDescent="0.3">
      <c r="C53" s="4">
        <v>9</v>
      </c>
      <c r="D53">
        <v>0.1009</v>
      </c>
      <c r="H53" s="4">
        <v>9</v>
      </c>
      <c r="I53">
        <v>6.8199999999999997E-2</v>
      </c>
      <c r="M53" s="4">
        <v>9</v>
      </c>
      <c r="N53">
        <f>D53-I53</f>
        <v>3.2700000000000007E-2</v>
      </c>
      <c r="R53" s="4">
        <v>40</v>
      </c>
      <c r="S53">
        <v>2.5100000000000004E-2</v>
      </c>
    </row>
    <row r="54" spans="2:19" x14ac:dyDescent="0.3">
      <c r="C54" s="4">
        <v>10</v>
      </c>
      <c r="D54">
        <v>9.0200000000000002E-2</v>
      </c>
      <c r="H54" s="4">
        <v>10</v>
      </c>
      <c r="I54">
        <v>4.0399999999999998E-2</v>
      </c>
      <c r="M54" s="4">
        <v>10</v>
      </c>
      <c r="N54">
        <f t="shared" ref="N54:N59" si="4">D54-I54</f>
        <v>4.9800000000000004E-2</v>
      </c>
      <c r="Q54" s="5" t="s">
        <v>7</v>
      </c>
      <c r="R54" s="4">
        <v>9</v>
      </c>
      <c r="S54">
        <v>1.2299999999999991E-2</v>
      </c>
    </row>
    <row r="55" spans="2:19" x14ac:dyDescent="0.3">
      <c r="C55" s="4">
        <v>17</v>
      </c>
      <c r="D55">
        <v>0.1226</v>
      </c>
      <c r="H55" s="4">
        <v>17</v>
      </c>
      <c r="I55">
        <v>8.9800000000000005E-2</v>
      </c>
      <c r="M55" s="4">
        <v>17</v>
      </c>
      <c r="N55">
        <f t="shared" si="4"/>
        <v>3.2799999999999996E-2</v>
      </c>
      <c r="R55" s="4">
        <v>10</v>
      </c>
      <c r="S55">
        <v>-6.2999999999999931E-3</v>
      </c>
    </row>
    <row r="56" spans="2:19" x14ac:dyDescent="0.3">
      <c r="C56" s="4">
        <v>21</v>
      </c>
      <c r="D56">
        <v>9.11E-2</v>
      </c>
      <c r="H56" s="4">
        <v>21</v>
      </c>
      <c r="I56">
        <v>3.2399999999999998E-2</v>
      </c>
      <c r="M56" s="4">
        <v>21</v>
      </c>
      <c r="N56">
        <f t="shared" si="4"/>
        <v>5.8700000000000002E-2</v>
      </c>
      <c r="R56" s="4">
        <v>17</v>
      </c>
      <c r="S56">
        <v>-8.1600000000000006E-2</v>
      </c>
    </row>
    <row r="57" spans="2:19" x14ac:dyDescent="0.3">
      <c r="C57" s="4">
        <v>25</v>
      </c>
      <c r="D57">
        <v>0.1216</v>
      </c>
      <c r="H57" s="4">
        <v>25</v>
      </c>
      <c r="I57">
        <v>0.14380000000000001</v>
      </c>
      <c r="M57" s="4">
        <v>25</v>
      </c>
      <c r="N57">
        <f t="shared" si="4"/>
        <v>-2.2200000000000011E-2</v>
      </c>
      <c r="R57" s="4">
        <v>21</v>
      </c>
      <c r="S57">
        <v>7.1599999999999997E-2</v>
      </c>
    </row>
    <row r="58" spans="2:19" x14ac:dyDescent="0.3">
      <c r="C58" s="4">
        <v>30</v>
      </c>
      <c r="D58">
        <v>0.125</v>
      </c>
      <c r="H58" s="4">
        <v>30</v>
      </c>
      <c r="I58">
        <v>0.1242</v>
      </c>
      <c r="M58" s="4">
        <v>30</v>
      </c>
      <c r="N58">
        <f t="shared" si="4"/>
        <v>7.9999999999999516E-4</v>
      </c>
      <c r="R58" s="4">
        <v>25</v>
      </c>
      <c r="S58">
        <v>4.2499999999999996E-2</v>
      </c>
    </row>
    <row r="59" spans="2:19" x14ac:dyDescent="0.3">
      <c r="C59" s="4">
        <v>40</v>
      </c>
      <c r="D59">
        <v>6.7900000000000002E-2</v>
      </c>
      <c r="H59" s="4">
        <v>40</v>
      </c>
      <c r="I59">
        <v>2.01E-2</v>
      </c>
      <c r="M59" s="4">
        <v>40</v>
      </c>
      <c r="N59">
        <f t="shared" si="4"/>
        <v>4.7800000000000002E-2</v>
      </c>
      <c r="R59" s="4">
        <v>30</v>
      </c>
      <c r="S59">
        <v>4.4700000000000004E-2</v>
      </c>
    </row>
    <row r="60" spans="2:19" x14ac:dyDescent="0.3">
      <c r="C60" s="6" t="s">
        <v>657</v>
      </c>
      <c r="D60" s="7">
        <f>AVERAGE(D53:D59)</f>
        <v>0.10275714285714285</v>
      </c>
      <c r="H60" s="6" t="s">
        <v>657</v>
      </c>
      <c r="I60" s="7">
        <f>AVERAGE(I53:I59)</f>
        <v>7.4128571428571433E-2</v>
      </c>
      <c r="M60" s="6" t="s">
        <v>657</v>
      </c>
      <c r="N60" s="7">
        <f>AVERAGE(N53:N59)</f>
        <v>2.8628571428571427E-2</v>
      </c>
      <c r="R60" s="4">
        <v>40</v>
      </c>
      <c r="S60">
        <v>5.1499999999999997E-2</v>
      </c>
    </row>
    <row r="61" spans="2:19" x14ac:dyDescent="0.3">
      <c r="C61" s="6" t="s">
        <v>9</v>
      </c>
      <c r="D61" s="7">
        <f>STDEV(D53:D59)</f>
        <v>2.1430418967973094E-2</v>
      </c>
      <c r="H61" s="6" t="s">
        <v>9</v>
      </c>
      <c r="I61" s="7">
        <f>STDEV(I53:I59)</f>
        <v>4.7328592988654494E-2</v>
      </c>
      <c r="M61" s="6" t="s">
        <v>9</v>
      </c>
      <c r="N61" s="7">
        <f>STDEV(N53:N59)</f>
        <v>2.9189079823666607E-2</v>
      </c>
      <c r="R61" s="6" t="s">
        <v>657</v>
      </c>
      <c r="S61" s="7">
        <f>AVERAGE(S5:S60)</f>
        <v>2.4203571428571428E-2</v>
      </c>
    </row>
    <row r="62" spans="2:19" x14ac:dyDescent="0.3">
      <c r="C62" s="6" t="s">
        <v>10</v>
      </c>
      <c r="D62" s="7">
        <f>STDEV(D53:D59)/SQRT(7)</f>
        <v>8.0999370115968968E-3</v>
      </c>
      <c r="H62" s="6" t="s">
        <v>10</v>
      </c>
      <c r="I62" s="7">
        <f>STDEV(I53:I59)/SQRT(7)</f>
        <v>1.7888526707225003E-2</v>
      </c>
      <c r="M62" s="6" t="s">
        <v>10</v>
      </c>
      <c r="N62" s="7">
        <f>STDEV(N53:N59)/SQRT(7)</f>
        <v>1.1032435173176416E-2</v>
      </c>
      <c r="R62" s="6" t="s">
        <v>9</v>
      </c>
      <c r="S62" s="7">
        <f>STDEV(S5:S60)</f>
        <v>3.2419533754068218E-2</v>
      </c>
    </row>
    <row r="63" spans="2:19" x14ac:dyDescent="0.3">
      <c r="R63" s="6" t="s">
        <v>10</v>
      </c>
      <c r="S63" s="7">
        <f>STDEV(S5:S60)/SQRT(56)</f>
        <v>4.3322424266670169E-3</v>
      </c>
    </row>
    <row r="64" spans="2:19" ht="15" thickBot="1" x14ac:dyDescent="0.35">
      <c r="B64" s="5" t="s">
        <v>5</v>
      </c>
      <c r="C64" s="3" t="s">
        <v>654</v>
      </c>
      <c r="D64" s="2" t="s">
        <v>655</v>
      </c>
      <c r="G64" s="5" t="s">
        <v>5</v>
      </c>
      <c r="H64" s="3" t="s">
        <v>654</v>
      </c>
      <c r="I64" s="2" t="s">
        <v>655</v>
      </c>
      <c r="L64" s="5" t="s">
        <v>5</v>
      </c>
      <c r="M64" s="3" t="s">
        <v>654</v>
      </c>
      <c r="N64" s="2" t="s">
        <v>655</v>
      </c>
    </row>
    <row r="65" spans="2:18" x14ac:dyDescent="0.3">
      <c r="C65" s="4">
        <v>9</v>
      </c>
      <c r="D65">
        <v>9.4100000000000003E-2</v>
      </c>
      <c r="H65" s="4">
        <v>9</v>
      </c>
      <c r="I65">
        <v>5.8500000000000003E-2</v>
      </c>
      <c r="M65" s="4">
        <v>9</v>
      </c>
      <c r="N65">
        <f>D65-I65</f>
        <v>3.56E-2</v>
      </c>
      <c r="R65" s="7"/>
    </row>
    <row r="66" spans="2:18" x14ac:dyDescent="0.3">
      <c r="C66" s="4">
        <v>10</v>
      </c>
      <c r="D66">
        <v>5.1400000000000001E-2</v>
      </c>
      <c r="H66" s="4">
        <v>10</v>
      </c>
      <c r="I66">
        <v>5.9700000000000003E-2</v>
      </c>
      <c r="M66" s="4">
        <v>10</v>
      </c>
      <c r="N66">
        <f t="shared" ref="N66:N71" si="5">D66-I66</f>
        <v>-8.3000000000000018E-3</v>
      </c>
    </row>
    <row r="67" spans="2:18" x14ac:dyDescent="0.3">
      <c r="C67" s="4">
        <v>17</v>
      </c>
      <c r="D67">
        <v>8.9899999999999994E-2</v>
      </c>
      <c r="H67" s="4">
        <v>17</v>
      </c>
      <c r="I67">
        <v>8.3000000000000004E-2</v>
      </c>
      <c r="M67" s="4">
        <v>17</v>
      </c>
      <c r="N67">
        <f t="shared" si="5"/>
        <v>6.8999999999999895E-3</v>
      </c>
    </row>
    <row r="68" spans="2:18" x14ac:dyDescent="0.3">
      <c r="C68" s="4">
        <v>21</v>
      </c>
      <c r="D68">
        <v>8.0399999999999999E-2</v>
      </c>
      <c r="H68" s="4">
        <v>21</v>
      </c>
      <c r="I68">
        <v>5.0099999999999999E-2</v>
      </c>
      <c r="M68" s="4">
        <v>21</v>
      </c>
      <c r="N68">
        <f t="shared" si="5"/>
        <v>3.0300000000000001E-2</v>
      </c>
    </row>
    <row r="69" spans="2:18" x14ac:dyDescent="0.3">
      <c r="C69" s="4">
        <v>25</v>
      </c>
      <c r="D69">
        <v>5.4399999999999997E-2</v>
      </c>
      <c r="H69" s="4">
        <v>25</v>
      </c>
      <c r="I69">
        <v>3.5099999999999999E-2</v>
      </c>
      <c r="M69" s="4">
        <v>25</v>
      </c>
      <c r="N69">
        <f t="shared" si="5"/>
        <v>1.9299999999999998E-2</v>
      </c>
    </row>
    <row r="70" spans="2:18" x14ac:dyDescent="0.3">
      <c r="C70" s="4">
        <v>30</v>
      </c>
      <c r="D70">
        <v>0.11</v>
      </c>
      <c r="H70" s="4">
        <v>30</v>
      </c>
      <c r="I70">
        <v>9.8699999999999996E-2</v>
      </c>
      <c r="M70" s="4">
        <v>30</v>
      </c>
      <c r="N70">
        <f t="shared" si="5"/>
        <v>1.1300000000000004E-2</v>
      </c>
    </row>
    <row r="71" spans="2:18" x14ac:dyDescent="0.3">
      <c r="C71" s="4">
        <v>40</v>
      </c>
      <c r="D71">
        <v>6.88E-2</v>
      </c>
      <c r="H71" s="4">
        <v>40</v>
      </c>
      <c r="I71">
        <v>1.78E-2</v>
      </c>
      <c r="M71" s="4">
        <v>40</v>
      </c>
      <c r="N71">
        <f t="shared" si="5"/>
        <v>5.1000000000000004E-2</v>
      </c>
    </row>
    <row r="72" spans="2:18" x14ac:dyDescent="0.3">
      <c r="C72" s="6" t="s">
        <v>657</v>
      </c>
      <c r="D72" s="7">
        <f>AVERAGE(D65:D71)</f>
        <v>7.8428571428571417E-2</v>
      </c>
      <c r="H72" s="6" t="s">
        <v>657</v>
      </c>
      <c r="I72" s="7">
        <f>AVERAGE(I65:I71)</f>
        <v>5.7557142857142855E-2</v>
      </c>
      <c r="M72" s="6" t="s">
        <v>657</v>
      </c>
      <c r="N72" s="7">
        <f>AVERAGE(N65:N71)</f>
        <v>2.0871428571428572E-2</v>
      </c>
    </row>
    <row r="73" spans="2:18" x14ac:dyDescent="0.3">
      <c r="C73" s="6" t="s">
        <v>9</v>
      </c>
      <c r="D73" s="7">
        <f>STDEV(D65:D71)</f>
        <v>2.1519194090061006E-2</v>
      </c>
      <c r="H73" s="6" t="s">
        <v>9</v>
      </c>
      <c r="I73" s="7">
        <f>STDEV(I65:I71)</f>
        <v>2.7343851054235029E-2</v>
      </c>
      <c r="M73" s="6" t="s">
        <v>9</v>
      </c>
      <c r="N73" s="7">
        <f>STDEV(N65:N71)</f>
        <v>1.9806624673385946E-2</v>
      </c>
    </row>
    <row r="74" spans="2:18" x14ac:dyDescent="0.3">
      <c r="C74" s="6" t="s">
        <v>10</v>
      </c>
      <c r="D74" s="7">
        <f>STDEV(D65:D71)/SQRT(7)</f>
        <v>8.1334908538331849E-3</v>
      </c>
      <c r="H74" s="6" t="s">
        <v>10</v>
      </c>
      <c r="I74" s="7">
        <f>STDEV(I65:I71)/SQRT(7)</f>
        <v>1.0335004253756745E-2</v>
      </c>
      <c r="M74" s="6" t="s">
        <v>10</v>
      </c>
      <c r="N74" s="7">
        <f>STDEV(N65:N71)/SQRT(7)</f>
        <v>7.4862004567678763E-3</v>
      </c>
    </row>
    <row r="76" spans="2:18" ht="15" thickBot="1" x14ac:dyDescent="0.35">
      <c r="B76" s="5" t="s">
        <v>6</v>
      </c>
      <c r="C76" s="3" t="s">
        <v>654</v>
      </c>
      <c r="D76" s="2" t="s">
        <v>655</v>
      </c>
      <c r="G76" s="5" t="s">
        <v>6</v>
      </c>
      <c r="H76" s="3" t="s">
        <v>654</v>
      </c>
      <c r="I76" s="2" t="s">
        <v>655</v>
      </c>
      <c r="L76" s="5" t="s">
        <v>6</v>
      </c>
      <c r="M76" s="3" t="s">
        <v>654</v>
      </c>
      <c r="N76" s="2" t="s">
        <v>655</v>
      </c>
    </row>
    <row r="77" spans="2:18" x14ac:dyDescent="0.3">
      <c r="C77" s="4">
        <v>9</v>
      </c>
      <c r="D77">
        <v>0.1003</v>
      </c>
      <c r="H77" s="4">
        <v>9</v>
      </c>
      <c r="I77">
        <v>6.83E-2</v>
      </c>
      <c r="M77" s="4">
        <v>9</v>
      </c>
      <c r="N77">
        <f>D77-I77</f>
        <v>3.2000000000000001E-2</v>
      </c>
    </row>
    <row r="78" spans="2:18" x14ac:dyDescent="0.3">
      <c r="C78" s="4">
        <v>10</v>
      </c>
      <c r="D78">
        <v>9.0999999999999998E-2</v>
      </c>
      <c r="H78" s="4">
        <v>10</v>
      </c>
      <c r="I78">
        <v>4.4299999999999999E-2</v>
      </c>
      <c r="M78" s="4">
        <v>10</v>
      </c>
      <c r="N78">
        <f t="shared" ref="N78:N83" si="6">D78-I78</f>
        <v>4.6699999999999998E-2</v>
      </c>
    </row>
    <row r="79" spans="2:18" x14ac:dyDescent="0.3">
      <c r="C79" s="4">
        <v>17</v>
      </c>
      <c r="D79">
        <v>9.6299999999999997E-2</v>
      </c>
      <c r="H79" s="4">
        <v>17</v>
      </c>
      <c r="I79">
        <v>6.6000000000000003E-2</v>
      </c>
      <c r="M79" s="4">
        <v>17</v>
      </c>
      <c r="N79">
        <f t="shared" si="6"/>
        <v>3.0299999999999994E-2</v>
      </c>
    </row>
    <row r="80" spans="2:18" x14ac:dyDescent="0.3">
      <c r="C80" s="4">
        <v>21</v>
      </c>
      <c r="D80">
        <v>8.0299999999999996E-2</v>
      </c>
      <c r="H80" s="4">
        <v>21</v>
      </c>
      <c r="I80">
        <v>2.3699999999999999E-2</v>
      </c>
      <c r="M80" s="4">
        <v>21</v>
      </c>
      <c r="N80">
        <f t="shared" si="6"/>
        <v>5.6599999999999998E-2</v>
      </c>
    </row>
    <row r="81" spans="2:14" x14ac:dyDescent="0.3">
      <c r="C81" s="4">
        <v>25</v>
      </c>
      <c r="D81">
        <v>9.8799999999999999E-2</v>
      </c>
      <c r="H81" s="4">
        <v>25</v>
      </c>
      <c r="I81">
        <v>4.7600000000000003E-2</v>
      </c>
      <c r="M81" s="4">
        <v>25</v>
      </c>
      <c r="N81">
        <f t="shared" si="6"/>
        <v>5.1199999999999996E-2</v>
      </c>
    </row>
    <row r="82" spans="2:14" x14ac:dyDescent="0.3">
      <c r="C82" s="4">
        <v>30</v>
      </c>
      <c r="D82">
        <v>0.1177</v>
      </c>
      <c r="H82" s="4">
        <v>30</v>
      </c>
      <c r="I82">
        <v>5.9299999999999999E-2</v>
      </c>
      <c r="M82" s="4">
        <v>30</v>
      </c>
      <c r="N82">
        <f t="shared" si="6"/>
        <v>5.8400000000000001E-2</v>
      </c>
    </row>
    <row r="83" spans="2:14" x14ac:dyDescent="0.3">
      <c r="C83" s="4">
        <v>40</v>
      </c>
      <c r="D83">
        <v>4.5900000000000003E-2</v>
      </c>
      <c r="H83" s="4">
        <v>40</v>
      </c>
      <c r="I83">
        <v>2.0799999999999999E-2</v>
      </c>
      <c r="M83" s="4">
        <v>40</v>
      </c>
      <c r="N83">
        <f t="shared" si="6"/>
        <v>2.5100000000000004E-2</v>
      </c>
    </row>
    <row r="84" spans="2:14" x14ac:dyDescent="0.3">
      <c r="C84" s="6" t="s">
        <v>657</v>
      </c>
      <c r="D84" s="7">
        <f>AVERAGE(D77:D83)</f>
        <v>9.0042857142857133E-2</v>
      </c>
      <c r="H84" s="6" t="s">
        <v>657</v>
      </c>
      <c r="I84" s="7">
        <f>AVERAGE(I77:I83)</f>
        <v>4.7142857142857146E-2</v>
      </c>
      <c r="M84" s="6" t="s">
        <v>657</v>
      </c>
      <c r="N84" s="7">
        <f>AVERAGE(N77:N83)</f>
        <v>4.2899999999999994E-2</v>
      </c>
    </row>
    <row r="85" spans="2:14" x14ac:dyDescent="0.3">
      <c r="C85" s="6" t="s">
        <v>9</v>
      </c>
      <c r="D85" s="7">
        <f>STDEV(D77:D83)</f>
        <v>2.2473677724755885E-2</v>
      </c>
      <c r="H85" s="6" t="s">
        <v>9</v>
      </c>
      <c r="I85" s="7">
        <f>STDEV(I77:I83)</f>
        <v>1.9160798273459033E-2</v>
      </c>
      <c r="M85" s="6" t="s">
        <v>9</v>
      </c>
      <c r="N85" s="7">
        <f>STDEV(N77:N83)</f>
        <v>1.3574976979722674E-2</v>
      </c>
    </row>
    <row r="86" spans="2:14" x14ac:dyDescent="0.3">
      <c r="C86" s="6" t="s">
        <v>10</v>
      </c>
      <c r="D86" s="7">
        <f>STDEV(D77:D83)/SQRT(7)</f>
        <v>8.494251757816566E-3</v>
      </c>
      <c r="H86" s="6" t="s">
        <v>10</v>
      </c>
      <c r="I86" s="7">
        <f>STDEV(I77:I83)/SQRT(7)</f>
        <v>7.2421010218640539E-3</v>
      </c>
      <c r="M86" s="6" t="s">
        <v>10</v>
      </c>
      <c r="N86" s="7">
        <f>STDEV(N77:N83)/SQRT(7)</f>
        <v>5.130859020253271E-3</v>
      </c>
    </row>
    <row r="88" spans="2:14" ht="15" thickBot="1" x14ac:dyDescent="0.35">
      <c r="B88" s="5" t="s">
        <v>7</v>
      </c>
      <c r="C88" s="3" t="s">
        <v>654</v>
      </c>
      <c r="D88" s="2" t="s">
        <v>655</v>
      </c>
      <c r="G88" s="5" t="s">
        <v>7</v>
      </c>
      <c r="H88" s="3" t="s">
        <v>654</v>
      </c>
      <c r="I88" s="2" t="s">
        <v>655</v>
      </c>
      <c r="L88" s="5" t="s">
        <v>7</v>
      </c>
      <c r="M88" s="3" t="s">
        <v>654</v>
      </c>
      <c r="N88" s="2" t="s">
        <v>655</v>
      </c>
    </row>
    <row r="89" spans="2:14" x14ac:dyDescent="0.3">
      <c r="C89" s="4">
        <v>9</v>
      </c>
      <c r="D89">
        <v>9.2799999999999994E-2</v>
      </c>
      <c r="H89" s="4">
        <v>9</v>
      </c>
      <c r="I89">
        <v>8.0500000000000002E-2</v>
      </c>
      <c r="M89" s="4">
        <v>9</v>
      </c>
      <c r="N89">
        <f>D89-I89</f>
        <v>1.2299999999999991E-2</v>
      </c>
    </row>
    <row r="90" spans="2:14" x14ac:dyDescent="0.3">
      <c r="C90" s="4">
        <v>10</v>
      </c>
      <c r="D90">
        <v>5.9400000000000001E-2</v>
      </c>
      <c r="H90" s="4">
        <v>10</v>
      </c>
      <c r="I90">
        <v>6.5699999999999995E-2</v>
      </c>
      <c r="M90" s="4">
        <v>10</v>
      </c>
      <c r="N90">
        <f t="shared" ref="N90:N95" si="7">D90-I90</f>
        <v>-6.2999999999999931E-3</v>
      </c>
    </row>
    <row r="91" spans="2:14" x14ac:dyDescent="0.3">
      <c r="C91" s="4">
        <v>17</v>
      </c>
      <c r="D91">
        <v>2.69E-2</v>
      </c>
      <c r="H91" s="4">
        <v>17</v>
      </c>
      <c r="I91">
        <v>0.1085</v>
      </c>
      <c r="M91" s="4">
        <v>17</v>
      </c>
      <c r="N91">
        <f t="shared" si="7"/>
        <v>-8.1600000000000006E-2</v>
      </c>
    </row>
    <row r="92" spans="2:14" x14ac:dyDescent="0.3">
      <c r="C92" s="4">
        <v>21</v>
      </c>
      <c r="D92">
        <v>8.9300000000000004E-2</v>
      </c>
      <c r="H92" s="4">
        <v>21</v>
      </c>
      <c r="I92">
        <v>1.77E-2</v>
      </c>
      <c r="M92" s="4">
        <v>21</v>
      </c>
      <c r="N92">
        <f t="shared" si="7"/>
        <v>7.1599999999999997E-2</v>
      </c>
    </row>
    <row r="93" spans="2:14" x14ac:dyDescent="0.3">
      <c r="C93" s="4">
        <v>25</v>
      </c>
      <c r="D93">
        <v>7.6999999999999999E-2</v>
      </c>
      <c r="H93" s="4">
        <v>25</v>
      </c>
      <c r="I93">
        <v>3.4500000000000003E-2</v>
      </c>
      <c r="M93" s="4">
        <v>25</v>
      </c>
      <c r="N93">
        <f t="shared" si="7"/>
        <v>4.2499999999999996E-2</v>
      </c>
    </row>
    <row r="94" spans="2:14" x14ac:dyDescent="0.3">
      <c r="C94" s="4">
        <v>30</v>
      </c>
      <c r="D94">
        <v>9.0700000000000003E-2</v>
      </c>
      <c r="H94" s="4">
        <v>30</v>
      </c>
      <c r="I94">
        <v>4.5999999999999999E-2</v>
      </c>
      <c r="M94" s="4">
        <v>30</v>
      </c>
      <c r="N94">
        <f t="shared" si="7"/>
        <v>4.4700000000000004E-2</v>
      </c>
    </row>
    <row r="95" spans="2:14" x14ac:dyDescent="0.3">
      <c r="C95" s="4">
        <v>40</v>
      </c>
      <c r="D95">
        <v>6.4799999999999996E-2</v>
      </c>
      <c r="H95" s="4">
        <v>40</v>
      </c>
      <c r="I95">
        <v>1.3299999999999999E-2</v>
      </c>
      <c r="M95" s="4">
        <v>40</v>
      </c>
      <c r="N95">
        <f t="shared" si="7"/>
        <v>5.1499999999999997E-2</v>
      </c>
    </row>
    <row r="96" spans="2:14" x14ac:dyDescent="0.3">
      <c r="C96" s="6" t="s">
        <v>657</v>
      </c>
      <c r="D96" s="7">
        <f>AVERAGE(D89:D95)</f>
        <v>7.1557142857142861E-2</v>
      </c>
      <c r="H96" s="6" t="s">
        <v>657</v>
      </c>
      <c r="I96" s="7">
        <f>AVERAGE(I89:I95)</f>
        <v>5.2314285714285702E-2</v>
      </c>
      <c r="M96" s="6" t="s">
        <v>657</v>
      </c>
      <c r="N96" s="7">
        <f>AVERAGE(N89:N95)</f>
        <v>1.9242857142857141E-2</v>
      </c>
    </row>
    <row r="97" spans="2:14" x14ac:dyDescent="0.3">
      <c r="C97" s="6" t="s">
        <v>9</v>
      </c>
      <c r="D97" s="7">
        <f>STDEV(D89:D95)</f>
        <v>2.3628574307594682E-2</v>
      </c>
      <c r="H97" s="6" t="s">
        <v>9</v>
      </c>
      <c r="I97" s="7">
        <f>STDEV(I89:I95)</f>
        <v>3.4660084082001726E-2</v>
      </c>
      <c r="M97" s="6" t="s">
        <v>9</v>
      </c>
      <c r="N97" s="7">
        <f>STDEV(N89:N95)</f>
        <v>5.1382028542505565E-2</v>
      </c>
    </row>
    <row r="98" spans="2:14" x14ac:dyDescent="0.3">
      <c r="C98" s="6" t="s">
        <v>10</v>
      </c>
      <c r="D98" s="7">
        <f>STDEV(D89:D95)/SQRT(7)</f>
        <v>8.9307616361293893E-3</v>
      </c>
      <c r="H98" s="6" t="s">
        <v>10</v>
      </c>
      <c r="I98" s="7">
        <f>STDEV(I89:I95)/SQRT(7)</f>
        <v>1.3100280414509287E-2</v>
      </c>
      <c r="M98" s="6" t="s">
        <v>10</v>
      </c>
      <c r="N98" s="7">
        <f>STDEV(N89:N95)/SQRT(7)</f>
        <v>1.9420581340213187E-2</v>
      </c>
    </row>
    <row r="102" spans="2:14" x14ac:dyDescent="0.3">
      <c r="C102" s="7" t="s">
        <v>666</v>
      </c>
      <c r="H102" s="7" t="s">
        <v>137</v>
      </c>
      <c r="M102" s="7" t="s">
        <v>665</v>
      </c>
    </row>
    <row r="103" spans="2:14" x14ac:dyDescent="0.3">
      <c r="C103" s="7" t="s">
        <v>655</v>
      </c>
      <c r="H103" s="7" t="s">
        <v>655</v>
      </c>
      <c r="M103" s="7" t="s">
        <v>655</v>
      </c>
    </row>
    <row r="104" spans="2:14" x14ac:dyDescent="0.3">
      <c r="C104" s="9" t="s">
        <v>657</v>
      </c>
      <c r="D104" s="8" t="s">
        <v>10</v>
      </c>
      <c r="H104" s="9" t="s">
        <v>657</v>
      </c>
      <c r="I104" s="8" t="s">
        <v>10</v>
      </c>
      <c r="M104" s="9" t="s">
        <v>657</v>
      </c>
      <c r="N104" s="8" t="s">
        <v>10</v>
      </c>
    </row>
    <row r="105" spans="2:14" x14ac:dyDescent="0.3">
      <c r="B105">
        <v>5</v>
      </c>
      <c r="C105" s="10">
        <f>D12</f>
        <v>6.5214285714285711E-2</v>
      </c>
      <c r="D105">
        <f>D14</f>
        <v>8.5736703417644659E-3</v>
      </c>
      <c r="G105">
        <v>5</v>
      </c>
      <c r="H105" s="10">
        <f>I12</f>
        <v>5.097142857142857E-2</v>
      </c>
      <c r="I105">
        <f>I14</f>
        <v>1.0877427792182743E-2</v>
      </c>
      <c r="L105">
        <v>5</v>
      </c>
      <c r="M105" s="10">
        <f>N12</f>
        <v>1.4242857142857146E-2</v>
      </c>
      <c r="N105">
        <f>N14</f>
        <v>9.1341290184215208E-3</v>
      </c>
    </row>
    <row r="106" spans="2:14" x14ac:dyDescent="0.3">
      <c r="B106">
        <v>10</v>
      </c>
      <c r="C106" s="10">
        <f>D24</f>
        <v>8.1400000000000014E-2</v>
      </c>
      <c r="D106">
        <f>D26</f>
        <v>1.1997082978791127E-2</v>
      </c>
      <c r="G106">
        <v>10</v>
      </c>
      <c r="H106" s="10">
        <f>I24</f>
        <v>6.4999999999999988E-2</v>
      </c>
      <c r="I106">
        <f>I26</f>
        <v>1.7721724628532179E-2</v>
      </c>
      <c r="L106">
        <v>10</v>
      </c>
      <c r="M106" s="10">
        <f>N24</f>
        <v>1.6400000000000001E-2</v>
      </c>
      <c r="N106">
        <f>N26</f>
        <v>1.3425136338759681E-2</v>
      </c>
    </row>
    <row r="107" spans="2:14" x14ac:dyDescent="0.3">
      <c r="B107">
        <v>15</v>
      </c>
      <c r="C107" s="10">
        <f>D36</f>
        <v>7.8114285714285719E-2</v>
      </c>
      <c r="D107">
        <f>D38</f>
        <v>1.3380288070274762E-2</v>
      </c>
      <c r="G107">
        <v>15</v>
      </c>
      <c r="H107" s="10">
        <f>I36</f>
        <v>5.33E-2</v>
      </c>
      <c r="I107">
        <f>I38</f>
        <v>8.2876270370210309E-3</v>
      </c>
      <c r="L107">
        <v>15</v>
      </c>
      <c r="M107" s="10">
        <f>N36</f>
        <v>2.4814285714285716E-2</v>
      </c>
      <c r="N107">
        <f>N38</f>
        <v>1.8183475341919761E-2</v>
      </c>
    </row>
    <row r="108" spans="2:14" x14ac:dyDescent="0.3">
      <c r="B108">
        <v>20</v>
      </c>
      <c r="C108" s="10">
        <f>D48</f>
        <v>8.9099999999999999E-2</v>
      </c>
      <c r="D108">
        <f>D50</f>
        <v>7.3673669134973101E-3</v>
      </c>
      <c r="G108">
        <v>20</v>
      </c>
      <c r="H108" s="10">
        <f>I48</f>
        <v>6.257142857142857E-2</v>
      </c>
      <c r="I108">
        <f>I50</f>
        <v>8.9100455422307448E-3</v>
      </c>
      <c r="L108">
        <v>20</v>
      </c>
      <c r="M108" s="10">
        <f>N48</f>
        <v>2.6528571428571426E-2</v>
      </c>
      <c r="N108">
        <f>N50</f>
        <v>1.0279723784637183E-2</v>
      </c>
    </row>
    <row r="109" spans="2:14" x14ac:dyDescent="0.3">
      <c r="B109">
        <v>25</v>
      </c>
      <c r="C109" s="10">
        <f>D60</f>
        <v>0.10275714285714285</v>
      </c>
      <c r="D109">
        <f>D62</f>
        <v>8.0999370115968968E-3</v>
      </c>
      <c r="G109">
        <v>25</v>
      </c>
      <c r="H109" s="10">
        <f>I60</f>
        <v>7.4128571428571433E-2</v>
      </c>
      <c r="I109">
        <f>I62</f>
        <v>1.7888526707225003E-2</v>
      </c>
      <c r="L109">
        <v>25</v>
      </c>
      <c r="M109" s="10">
        <f>N60</f>
        <v>2.8628571428571427E-2</v>
      </c>
      <c r="N109">
        <f>N62</f>
        <v>1.1032435173176416E-2</v>
      </c>
    </row>
    <row r="110" spans="2:14" x14ac:dyDescent="0.3">
      <c r="B110">
        <v>30</v>
      </c>
      <c r="C110" s="10">
        <f>D72</f>
        <v>7.8428571428571417E-2</v>
      </c>
      <c r="D110">
        <f>D74</f>
        <v>8.1334908538331849E-3</v>
      </c>
      <c r="G110">
        <v>30</v>
      </c>
      <c r="H110" s="10">
        <f>I72</f>
        <v>5.7557142857142855E-2</v>
      </c>
      <c r="I110">
        <f>I74</f>
        <v>1.0335004253756745E-2</v>
      </c>
      <c r="L110">
        <v>30</v>
      </c>
      <c r="M110" s="10">
        <f>N72</f>
        <v>2.0871428571428572E-2</v>
      </c>
      <c r="N110">
        <f>N74</f>
        <v>7.4862004567678763E-3</v>
      </c>
    </row>
    <row r="111" spans="2:14" x14ac:dyDescent="0.3">
      <c r="B111">
        <v>35</v>
      </c>
      <c r="C111" s="10">
        <f>D84</f>
        <v>9.0042857142857133E-2</v>
      </c>
      <c r="D111">
        <f>D86</f>
        <v>8.494251757816566E-3</v>
      </c>
      <c r="G111">
        <v>35</v>
      </c>
      <c r="H111" s="10">
        <f>I84</f>
        <v>4.7142857142857146E-2</v>
      </c>
      <c r="I111">
        <f>I86</f>
        <v>7.2421010218640539E-3</v>
      </c>
      <c r="L111">
        <v>35</v>
      </c>
      <c r="M111" s="10">
        <f>N84</f>
        <v>4.2899999999999994E-2</v>
      </c>
      <c r="N111">
        <f>N86</f>
        <v>5.130859020253271E-3</v>
      </c>
    </row>
    <row r="112" spans="2:14" x14ac:dyDescent="0.3">
      <c r="B112">
        <v>40</v>
      </c>
      <c r="C112" s="10">
        <f>D96</f>
        <v>7.1557142857142861E-2</v>
      </c>
      <c r="D112">
        <f>D98</f>
        <v>8.9307616361293893E-3</v>
      </c>
      <c r="G112">
        <v>40</v>
      </c>
      <c r="H112" s="10">
        <f>I96</f>
        <v>5.2314285714285702E-2</v>
      </c>
      <c r="I112">
        <f>I98</f>
        <v>1.3100280414509287E-2</v>
      </c>
      <c r="L112">
        <v>40</v>
      </c>
      <c r="M112" s="10">
        <f>N96</f>
        <v>1.9242857142857141E-2</v>
      </c>
      <c r="N112">
        <f>N98</f>
        <v>1.9420581340213187E-2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8"/>
  <sheetViews>
    <sheetView zoomScaleNormal="100" workbookViewId="0">
      <selection activeCell="A2" sqref="A2"/>
    </sheetView>
  </sheetViews>
  <sheetFormatPr baseColWidth="10" defaultRowHeight="14.4" x14ac:dyDescent="0.3"/>
  <cols>
    <col min="1" max="1" width="6.44140625" customWidth="1"/>
    <col min="2" max="2" width="7.109375" customWidth="1"/>
    <col min="3" max="3" width="15" customWidth="1"/>
    <col min="4" max="4" width="18.5546875" customWidth="1"/>
    <col min="5" max="5" width="7.109375" customWidth="1"/>
    <col min="6" max="6" width="6.44140625" customWidth="1"/>
    <col min="7" max="7" width="7.109375" customWidth="1"/>
    <col min="8" max="8" width="15" customWidth="1"/>
    <col min="9" max="9" width="18.5546875" customWidth="1"/>
  </cols>
  <sheetData>
    <row r="2" spans="1:9" ht="19.8" x14ac:dyDescent="0.4">
      <c r="A2" s="1" t="s">
        <v>681</v>
      </c>
      <c r="B2" s="1"/>
    </row>
    <row r="4" spans="1:9" ht="15" thickBot="1" x14ac:dyDescent="0.35">
      <c r="A4" t="s">
        <v>653</v>
      </c>
      <c r="B4" s="5" t="s">
        <v>0</v>
      </c>
      <c r="C4" s="3" t="s">
        <v>654</v>
      </c>
      <c r="D4" s="2" t="s">
        <v>655</v>
      </c>
      <c r="F4" t="s">
        <v>8</v>
      </c>
      <c r="G4" s="5" t="s">
        <v>0</v>
      </c>
      <c r="H4" s="3" t="s">
        <v>654</v>
      </c>
      <c r="I4" s="2" t="s">
        <v>655</v>
      </c>
    </row>
    <row r="5" spans="1:9" x14ac:dyDescent="0.3">
      <c r="C5" s="4">
        <v>14</v>
      </c>
      <c r="D5" t="s">
        <v>452</v>
      </c>
      <c r="H5" s="4">
        <v>14</v>
      </c>
      <c r="I5" t="s">
        <v>453</v>
      </c>
    </row>
    <row r="6" spans="1:9" x14ac:dyDescent="0.3">
      <c r="C6" s="4">
        <v>20</v>
      </c>
      <c r="D6" t="s">
        <v>468</v>
      </c>
      <c r="H6" s="4">
        <v>20</v>
      </c>
      <c r="I6" t="s">
        <v>469</v>
      </c>
    </row>
    <row r="7" spans="1:9" x14ac:dyDescent="0.3">
      <c r="C7" s="4">
        <v>84</v>
      </c>
      <c r="D7" t="s">
        <v>484</v>
      </c>
      <c r="H7" s="4">
        <v>84</v>
      </c>
      <c r="I7" t="s">
        <v>485</v>
      </c>
    </row>
    <row r="8" spans="1:9" x14ac:dyDescent="0.3">
      <c r="C8" s="4">
        <v>85</v>
      </c>
      <c r="D8" t="s">
        <v>500</v>
      </c>
      <c r="H8" s="4">
        <v>85</v>
      </c>
      <c r="I8" t="s">
        <v>501</v>
      </c>
    </row>
    <row r="9" spans="1:9" x14ac:dyDescent="0.3">
      <c r="C9" s="4">
        <v>86</v>
      </c>
      <c r="D9" t="s">
        <v>516</v>
      </c>
      <c r="H9" s="4">
        <v>86</v>
      </c>
      <c r="I9" t="s">
        <v>517</v>
      </c>
    </row>
    <row r="11" spans="1:9" ht="15" thickBot="1" x14ac:dyDescent="0.35">
      <c r="B11" s="5" t="s">
        <v>1</v>
      </c>
      <c r="C11" s="3" t="s">
        <v>654</v>
      </c>
      <c r="D11" s="2" t="s">
        <v>655</v>
      </c>
      <c r="G11" s="5" t="s">
        <v>1</v>
      </c>
      <c r="H11" s="3" t="s">
        <v>654</v>
      </c>
      <c r="I11" s="2" t="s">
        <v>655</v>
      </c>
    </row>
    <row r="12" spans="1:9" x14ac:dyDescent="0.3">
      <c r="C12" s="4">
        <v>14</v>
      </c>
      <c r="D12" t="s">
        <v>454</v>
      </c>
      <c r="H12" s="4">
        <v>14</v>
      </c>
      <c r="I12" t="s">
        <v>455</v>
      </c>
    </row>
    <row r="13" spans="1:9" x14ac:dyDescent="0.3">
      <c r="C13" s="4">
        <v>20</v>
      </c>
      <c r="D13" t="s">
        <v>470</v>
      </c>
      <c r="H13" s="4">
        <v>20</v>
      </c>
      <c r="I13" t="s">
        <v>471</v>
      </c>
    </row>
    <row r="14" spans="1:9" x14ac:dyDescent="0.3">
      <c r="C14" s="4">
        <v>84</v>
      </c>
      <c r="D14" t="s">
        <v>486</v>
      </c>
      <c r="H14" s="4">
        <v>84</v>
      </c>
      <c r="I14" t="s">
        <v>487</v>
      </c>
    </row>
    <row r="15" spans="1:9" x14ac:dyDescent="0.3">
      <c r="C15" s="4">
        <v>85</v>
      </c>
      <c r="D15" t="s">
        <v>502</v>
      </c>
      <c r="H15" s="4">
        <v>85</v>
      </c>
      <c r="I15" t="s">
        <v>503</v>
      </c>
    </row>
    <row r="16" spans="1:9" x14ac:dyDescent="0.3">
      <c r="C16" s="4">
        <v>86</v>
      </c>
      <c r="D16" t="s">
        <v>518</v>
      </c>
      <c r="H16" s="4">
        <v>86</v>
      </c>
      <c r="I16" t="s">
        <v>519</v>
      </c>
    </row>
    <row r="18" spans="2:9" ht="15" thickBot="1" x14ac:dyDescent="0.35">
      <c r="B18" s="5" t="s">
        <v>2</v>
      </c>
      <c r="C18" s="3" t="s">
        <v>654</v>
      </c>
      <c r="D18" s="2" t="s">
        <v>655</v>
      </c>
      <c r="G18" s="5" t="s">
        <v>2</v>
      </c>
      <c r="H18" s="3" t="s">
        <v>654</v>
      </c>
      <c r="I18" s="2" t="s">
        <v>655</v>
      </c>
    </row>
    <row r="19" spans="2:9" x14ac:dyDescent="0.3">
      <c r="C19" s="4">
        <v>14</v>
      </c>
      <c r="D19" t="s">
        <v>456</v>
      </c>
      <c r="H19" s="4">
        <v>14</v>
      </c>
      <c r="I19" t="s">
        <v>457</v>
      </c>
    </row>
    <row r="20" spans="2:9" x14ac:dyDescent="0.3">
      <c r="C20" s="4">
        <v>20</v>
      </c>
      <c r="D20" t="s">
        <v>472</v>
      </c>
      <c r="H20" s="4">
        <v>20</v>
      </c>
      <c r="I20" t="s">
        <v>473</v>
      </c>
    </row>
    <row r="21" spans="2:9" x14ac:dyDescent="0.3">
      <c r="C21" s="4">
        <v>84</v>
      </c>
      <c r="D21" t="s">
        <v>488</v>
      </c>
      <c r="H21" s="4">
        <v>84</v>
      </c>
      <c r="I21" t="s">
        <v>489</v>
      </c>
    </row>
    <row r="22" spans="2:9" x14ac:dyDescent="0.3">
      <c r="C22" s="4">
        <v>85</v>
      </c>
      <c r="D22" t="s">
        <v>504</v>
      </c>
      <c r="H22" s="4">
        <v>85</v>
      </c>
      <c r="I22" t="s">
        <v>505</v>
      </c>
    </row>
    <row r="23" spans="2:9" x14ac:dyDescent="0.3">
      <c r="C23" s="4">
        <v>86</v>
      </c>
      <c r="D23" t="s">
        <v>520</v>
      </c>
      <c r="H23" s="4">
        <v>86</v>
      </c>
      <c r="I23" t="s">
        <v>521</v>
      </c>
    </row>
    <row r="25" spans="2:9" ht="15" thickBot="1" x14ac:dyDescent="0.35">
      <c r="B25" s="5" t="s">
        <v>3</v>
      </c>
      <c r="C25" s="3" t="s">
        <v>654</v>
      </c>
      <c r="D25" s="2" t="s">
        <v>655</v>
      </c>
      <c r="G25" s="5" t="s">
        <v>3</v>
      </c>
      <c r="H25" s="3" t="s">
        <v>654</v>
      </c>
      <c r="I25" s="2" t="s">
        <v>655</v>
      </c>
    </row>
    <row r="26" spans="2:9" x14ac:dyDescent="0.3">
      <c r="C26" s="4">
        <v>14</v>
      </c>
      <c r="D26" t="s">
        <v>458</v>
      </c>
      <c r="H26" s="4">
        <v>14</v>
      </c>
      <c r="I26" t="s">
        <v>459</v>
      </c>
    </row>
    <row r="27" spans="2:9" x14ac:dyDescent="0.3">
      <c r="C27" s="4">
        <v>20</v>
      </c>
      <c r="D27" t="s">
        <v>474</v>
      </c>
      <c r="H27" s="4">
        <v>20</v>
      </c>
      <c r="I27" t="s">
        <v>475</v>
      </c>
    </row>
    <row r="28" spans="2:9" x14ac:dyDescent="0.3">
      <c r="C28" s="4">
        <v>84</v>
      </c>
      <c r="D28" t="s">
        <v>490</v>
      </c>
      <c r="H28" s="4">
        <v>84</v>
      </c>
      <c r="I28" t="s">
        <v>491</v>
      </c>
    </row>
    <row r="29" spans="2:9" x14ac:dyDescent="0.3">
      <c r="C29" s="4">
        <v>85</v>
      </c>
      <c r="D29" t="s">
        <v>506</v>
      </c>
      <c r="H29" s="4">
        <v>85</v>
      </c>
      <c r="I29" t="s">
        <v>507</v>
      </c>
    </row>
    <row r="30" spans="2:9" x14ac:dyDescent="0.3">
      <c r="C30" s="4">
        <v>86</v>
      </c>
      <c r="D30" t="s">
        <v>522</v>
      </c>
      <c r="H30" s="4">
        <v>86</v>
      </c>
      <c r="I30" t="s">
        <v>523</v>
      </c>
    </row>
    <row r="32" spans="2:9" ht="15" thickBot="1" x14ac:dyDescent="0.35">
      <c r="B32" s="5" t="s">
        <v>4</v>
      </c>
      <c r="C32" s="3" t="s">
        <v>654</v>
      </c>
      <c r="D32" s="2" t="s">
        <v>655</v>
      </c>
      <c r="G32" s="5" t="s">
        <v>4</v>
      </c>
      <c r="H32" s="3" t="s">
        <v>654</v>
      </c>
      <c r="I32" s="2" t="s">
        <v>655</v>
      </c>
    </row>
    <row r="33" spans="2:9" x14ac:dyDescent="0.3">
      <c r="C33" s="4">
        <v>14</v>
      </c>
      <c r="D33" t="s">
        <v>460</v>
      </c>
      <c r="H33" s="4">
        <v>14</v>
      </c>
      <c r="I33" t="s">
        <v>461</v>
      </c>
    </row>
    <row r="34" spans="2:9" x14ac:dyDescent="0.3">
      <c r="C34" s="4">
        <v>20</v>
      </c>
      <c r="D34" t="s">
        <v>476</v>
      </c>
      <c r="H34" s="4">
        <v>20</v>
      </c>
      <c r="I34" t="s">
        <v>477</v>
      </c>
    </row>
    <row r="35" spans="2:9" x14ac:dyDescent="0.3">
      <c r="C35" s="4">
        <v>84</v>
      </c>
      <c r="D35" t="s">
        <v>492</v>
      </c>
      <c r="H35" s="4">
        <v>84</v>
      </c>
      <c r="I35" t="s">
        <v>493</v>
      </c>
    </row>
    <row r="36" spans="2:9" x14ac:dyDescent="0.3">
      <c r="C36" s="4">
        <v>85</v>
      </c>
      <c r="D36" t="s">
        <v>508</v>
      </c>
      <c r="H36" s="4">
        <v>85</v>
      </c>
      <c r="I36" t="s">
        <v>509</v>
      </c>
    </row>
    <row r="37" spans="2:9" x14ac:dyDescent="0.3">
      <c r="C37" s="4">
        <v>86</v>
      </c>
      <c r="D37" t="s">
        <v>524</v>
      </c>
      <c r="H37" s="4">
        <v>86</v>
      </c>
      <c r="I37" t="s">
        <v>525</v>
      </c>
    </row>
    <row r="39" spans="2:9" ht="15" thickBot="1" x14ac:dyDescent="0.35">
      <c r="B39" s="5" t="s">
        <v>5</v>
      </c>
      <c r="C39" s="3" t="s">
        <v>654</v>
      </c>
      <c r="D39" s="2" t="s">
        <v>655</v>
      </c>
      <c r="G39" s="5" t="s">
        <v>5</v>
      </c>
      <c r="H39" s="3" t="s">
        <v>654</v>
      </c>
      <c r="I39" s="2" t="s">
        <v>655</v>
      </c>
    </row>
    <row r="40" spans="2:9" x14ac:dyDescent="0.3">
      <c r="C40" s="4">
        <v>14</v>
      </c>
      <c r="D40" t="s">
        <v>462</v>
      </c>
      <c r="H40" s="4">
        <v>14</v>
      </c>
      <c r="I40" t="s">
        <v>463</v>
      </c>
    </row>
    <row r="41" spans="2:9" x14ac:dyDescent="0.3">
      <c r="C41" s="4">
        <v>20</v>
      </c>
      <c r="D41" t="s">
        <v>478</v>
      </c>
      <c r="H41" s="4">
        <v>20</v>
      </c>
      <c r="I41" t="s">
        <v>479</v>
      </c>
    </row>
    <row r="42" spans="2:9" x14ac:dyDescent="0.3">
      <c r="C42" s="4">
        <v>84</v>
      </c>
      <c r="D42" t="s">
        <v>494</v>
      </c>
      <c r="H42" s="4">
        <v>84</v>
      </c>
      <c r="I42" t="s">
        <v>495</v>
      </c>
    </row>
    <row r="43" spans="2:9" x14ac:dyDescent="0.3">
      <c r="C43" s="4">
        <v>85</v>
      </c>
      <c r="D43" t="s">
        <v>510</v>
      </c>
      <c r="H43" s="4">
        <v>85</v>
      </c>
      <c r="I43" t="s">
        <v>511</v>
      </c>
    </row>
    <row r="44" spans="2:9" x14ac:dyDescent="0.3">
      <c r="C44" s="4">
        <v>86</v>
      </c>
      <c r="D44" t="s">
        <v>526</v>
      </c>
      <c r="H44" s="4">
        <v>86</v>
      </c>
      <c r="I44" t="s">
        <v>527</v>
      </c>
    </row>
    <row r="46" spans="2:9" ht="15" thickBot="1" x14ac:dyDescent="0.35">
      <c r="B46" s="5" t="s">
        <v>6</v>
      </c>
      <c r="C46" s="3" t="s">
        <v>654</v>
      </c>
      <c r="D46" s="2" t="s">
        <v>655</v>
      </c>
      <c r="G46" s="5" t="s">
        <v>6</v>
      </c>
      <c r="H46" s="3" t="s">
        <v>654</v>
      </c>
      <c r="I46" s="2" t="s">
        <v>655</v>
      </c>
    </row>
    <row r="47" spans="2:9" x14ac:dyDescent="0.3">
      <c r="C47" s="4">
        <v>14</v>
      </c>
      <c r="D47" t="s">
        <v>464</v>
      </c>
      <c r="H47" s="4">
        <v>14</v>
      </c>
      <c r="I47" t="s">
        <v>465</v>
      </c>
    </row>
    <row r="48" spans="2:9" x14ac:dyDescent="0.3">
      <c r="C48" s="4">
        <v>20</v>
      </c>
      <c r="D48" t="s">
        <v>480</v>
      </c>
      <c r="H48" s="4">
        <v>20</v>
      </c>
      <c r="I48" t="s">
        <v>481</v>
      </c>
    </row>
    <row r="49" spans="2:9" x14ac:dyDescent="0.3">
      <c r="C49" s="4">
        <v>84</v>
      </c>
      <c r="D49" t="s">
        <v>496</v>
      </c>
      <c r="H49" s="4">
        <v>84</v>
      </c>
      <c r="I49" t="s">
        <v>497</v>
      </c>
    </row>
    <row r="50" spans="2:9" x14ac:dyDescent="0.3">
      <c r="C50" s="4">
        <v>85</v>
      </c>
      <c r="D50" t="s">
        <v>512</v>
      </c>
      <c r="H50" s="4">
        <v>85</v>
      </c>
      <c r="I50" t="s">
        <v>513</v>
      </c>
    </row>
    <row r="51" spans="2:9" x14ac:dyDescent="0.3">
      <c r="C51" s="4">
        <v>86</v>
      </c>
      <c r="D51" t="s">
        <v>528</v>
      </c>
      <c r="H51" s="4">
        <v>86</v>
      </c>
      <c r="I51" t="s">
        <v>529</v>
      </c>
    </row>
    <row r="53" spans="2:9" ht="15" thickBot="1" x14ac:dyDescent="0.35">
      <c r="B53" s="5" t="s">
        <v>7</v>
      </c>
      <c r="C53" s="3" t="s">
        <v>654</v>
      </c>
      <c r="D53" s="2" t="s">
        <v>655</v>
      </c>
      <c r="G53" s="5" t="s">
        <v>7</v>
      </c>
      <c r="H53" s="3" t="s">
        <v>654</v>
      </c>
      <c r="I53" s="2" t="s">
        <v>655</v>
      </c>
    </row>
    <row r="54" spans="2:9" x14ac:dyDescent="0.3">
      <c r="C54" s="4">
        <v>14</v>
      </c>
      <c r="D54" t="s">
        <v>466</v>
      </c>
      <c r="H54" s="4">
        <v>14</v>
      </c>
      <c r="I54" t="s">
        <v>467</v>
      </c>
    </row>
    <row r="55" spans="2:9" x14ac:dyDescent="0.3">
      <c r="C55" s="4">
        <v>20</v>
      </c>
      <c r="D55" t="s">
        <v>482</v>
      </c>
      <c r="H55" s="4">
        <v>20</v>
      </c>
      <c r="I55" t="s">
        <v>483</v>
      </c>
    </row>
    <row r="56" spans="2:9" x14ac:dyDescent="0.3">
      <c r="C56" s="4">
        <v>84</v>
      </c>
      <c r="D56" t="s">
        <v>498</v>
      </c>
      <c r="H56" s="4">
        <v>84</v>
      </c>
      <c r="I56" t="s">
        <v>499</v>
      </c>
    </row>
    <row r="57" spans="2:9" x14ac:dyDescent="0.3">
      <c r="C57" s="4">
        <v>85</v>
      </c>
      <c r="D57" t="s">
        <v>514</v>
      </c>
      <c r="H57" s="4">
        <v>85</v>
      </c>
      <c r="I57" t="s">
        <v>515</v>
      </c>
    </row>
    <row r="58" spans="2:9" x14ac:dyDescent="0.3">
      <c r="C58" s="4">
        <v>86</v>
      </c>
      <c r="D58" t="s">
        <v>530</v>
      </c>
      <c r="H58" s="4">
        <v>86</v>
      </c>
      <c r="I58" t="s">
        <v>531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noise only - functions</vt:lpstr>
      <vt:lpstr>noise only - increase</vt:lpstr>
      <vt:lpstr>5 minutes - functions</vt:lpstr>
      <vt:lpstr>5 minutes - increase</vt:lpstr>
      <vt:lpstr>10 minutes - functions</vt:lpstr>
      <vt:lpstr>10 minutes - increase</vt:lpstr>
      <vt:lpstr>20 minutes - functions</vt:lpstr>
      <vt:lpstr>20 minutes - increase</vt:lpstr>
      <vt:lpstr>30 minutes - functions</vt:lpstr>
      <vt:lpstr>30 minutes - increase</vt:lpstr>
      <vt:lpstr>40 minutes - functions</vt:lpstr>
      <vt:lpstr>40 minutes - increase</vt:lpstr>
      <vt:lpstr>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Margitta Strübing</dc:creator>
  <cp:lastModifiedBy>PD Dr. Basta</cp:lastModifiedBy>
  <dcterms:created xsi:type="dcterms:W3CDTF">2018-09-16T13:01:54Z</dcterms:created>
  <dcterms:modified xsi:type="dcterms:W3CDTF">2019-12-17T12:45:13Z</dcterms:modified>
</cp:coreProperties>
</file>